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hidePivotFieldList="1"/>
  <mc:AlternateContent xmlns:mc="http://schemas.openxmlformats.org/markup-compatibility/2006">
    <mc:Choice Requires="x15">
      <x15ac:absPath xmlns:x15ac="http://schemas.microsoft.com/office/spreadsheetml/2010/11/ac" url="https://unicef.sharepoint.com/teams/EAPR-RPP/14/04- State of Children EAP/"/>
    </mc:Choice>
  </mc:AlternateContent>
  <xr:revisionPtr revIDLastSave="6035" documentId="8_{FC1488AF-33F3-434C-9A25-3365316F5FDF}" xr6:coauthVersionLast="47" xr6:coauthVersionMax="47" xr10:uidLastSave="{10C51923-B8A6-4BC8-A9A1-18BC3FBBCCE4}"/>
  <bookViews>
    <workbookView xWindow="-120" yWindow="-120" windowWidth="29040" windowHeight="15720" tabRatio="722" firstSheet="9" activeTab="12" xr2:uid="{00000000-000D-0000-FFFF-FFFF00000000}"/>
  </bookViews>
  <sheets>
    <sheet name="Table of content" sheetId="22" r:id="rId1"/>
    <sheet name="1. Demographics" sheetId="20" r:id="rId2"/>
    <sheet name="2.1 Maternal And Newborn Health" sheetId="23" r:id="rId3"/>
    <sheet name="2.2 Child Mortality" sheetId="21" r:id="rId4"/>
    <sheet name="2.3 Malnutrition" sheetId="24" r:id="rId5"/>
    <sheet name="2.4. Nutrition breastfeeding " sheetId="29" r:id="rId6"/>
    <sheet name="2.5 Immunization" sheetId="27" r:id="rId7"/>
    <sheet name="2.6 HIV" sheetId="34" r:id="rId8"/>
    <sheet name="3.1 Primary Education" sheetId="30" r:id="rId9"/>
    <sheet name="5.1 Drinking water" sheetId="35" r:id="rId10"/>
    <sheet name="3.2 Secondary education" sheetId="33" r:id="rId11"/>
    <sheet name="4.1 Birth registration" sheetId="26" r:id="rId12"/>
    <sheet name="4.2 Child labour" sheetId="31" r:id="rId13"/>
    <sheet name="4.3 Violent discipline" sheetId="32" r:id="rId14"/>
    <sheet name="4.4 Child marriage" sheetId="8" r:id="rId15"/>
    <sheet name="5.2 Sanitation" sheetId="39" r:id="rId16"/>
    <sheet name="5.3 Hygiene" sheetId="38" r:id="rId17"/>
    <sheet name="6.1 Equity and inclusion" sheetId="36" r:id="rId18"/>
    <sheet name="6.2 Women's Econ Empowerment" sheetId="37" r:id="rId19"/>
  </sheets>
  <definedNames>
    <definedName name="_xlnm._FilterDatabase" localSheetId="14" hidden="1">'4.4 Child marriage'!$B$10:$AV$37</definedName>
    <definedName name="_xlnm._FilterDatabase" localSheetId="17" hidden="1">'6.1 Equity and inclusion'!$B$8:$AI$35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42" i="20" l="1"/>
  <c r="I42" i="20"/>
  <c r="BE40" i="27"/>
  <c r="BA40" i="27"/>
  <c r="AW40" i="27"/>
  <c r="AQ40" i="27"/>
  <c r="AK40" i="27"/>
  <c r="AE40" i="27"/>
  <c r="Y40" i="27"/>
  <c r="S40" i="27"/>
  <c r="BA15" i="27"/>
  <c r="BA17" i="27"/>
  <c r="BA20" i="27"/>
  <c r="BA21" i="27"/>
  <c r="BA23" i="27"/>
  <c r="BA24" i="27"/>
  <c r="BA25" i="27"/>
  <c r="BA34" i="27"/>
  <c r="BA36" i="27"/>
  <c r="BA13" i="27"/>
  <c r="BA16" i="27"/>
  <c r="BA26" i="27"/>
  <c r="BA29" i="27"/>
  <c r="BA30" i="27"/>
  <c r="BA31" i="27"/>
  <c r="BA32" i="27"/>
  <c r="BA35" i="27"/>
  <c r="Y41" i="20"/>
  <c r="J42" i="38"/>
  <c r="G42" i="38"/>
  <c r="D42" i="38"/>
  <c r="S42" i="39"/>
  <c r="P42" i="39"/>
  <c r="M42" i="39"/>
  <c r="J42" i="39"/>
  <c r="G42" i="39"/>
  <c r="D42" i="39"/>
  <c r="J42" i="35"/>
  <c r="D42" i="35"/>
  <c r="G42" i="35"/>
  <c r="H40" i="34"/>
  <c r="G40" i="34"/>
  <c r="I40" i="35"/>
  <c r="F40" i="35"/>
  <c r="C40" i="35"/>
  <c r="K39" i="33"/>
  <c r="K42" i="33" s="1"/>
  <c r="S41" i="20" l="1"/>
  <c r="M41" i="20"/>
  <c r="G41" i="20"/>
  <c r="BI40" i="27" l="1"/>
  <c r="M40" i="27" s="1"/>
  <c r="M12" i="27"/>
  <c r="M13" i="27"/>
  <c r="M14" i="27"/>
  <c r="M15" i="27"/>
  <c r="M16" i="27"/>
  <c r="M17" i="27"/>
  <c r="M18" i="27"/>
  <c r="M19" i="27"/>
  <c r="M20" i="27"/>
  <c r="M21" i="27"/>
  <c r="M22" i="27"/>
  <c r="M23" i="27"/>
  <c r="M24" i="27"/>
  <c r="M25" i="27"/>
  <c r="M26" i="27"/>
  <c r="M27" i="27"/>
  <c r="M28" i="27"/>
  <c r="M29" i="27"/>
  <c r="M30" i="27"/>
  <c r="M31" i="27"/>
  <c r="M32" i="27"/>
  <c r="M34" i="27"/>
  <c r="M35" i="27"/>
  <c r="M36" i="27"/>
  <c r="M37" i="27"/>
  <c r="M41" i="27"/>
  <c r="G41" i="27"/>
  <c r="G12" i="27"/>
  <c r="G13" i="27"/>
  <c r="G14" i="27"/>
  <c r="G15" i="27"/>
  <c r="G16" i="27"/>
  <c r="G17" i="27"/>
  <c r="G18" i="27"/>
  <c r="G19" i="27"/>
  <c r="G20" i="27"/>
  <c r="G21" i="27"/>
  <c r="G22" i="27"/>
  <c r="G23" i="27"/>
  <c r="G24" i="27"/>
  <c r="G25" i="27"/>
  <c r="G27" i="27"/>
  <c r="G28" i="27"/>
  <c r="G29" i="27"/>
  <c r="G30" i="27"/>
  <c r="G31" i="27"/>
  <c r="G32" i="27"/>
  <c r="G34" i="27"/>
  <c r="G35" i="27"/>
  <c r="G36" i="27"/>
  <c r="G37" i="27"/>
  <c r="F42" i="8" l="1"/>
  <c r="C42" i="8"/>
  <c r="E39" i="33" l="1"/>
  <c r="E42" i="33" s="1"/>
  <c r="BE41" i="27" l="1"/>
  <c r="BA41" i="27"/>
  <c r="AW41" i="27"/>
  <c r="AQ41" i="27"/>
  <c r="AK41" i="27"/>
  <c r="AE41" i="27"/>
  <c r="Y41" i="27"/>
  <c r="S41" i="27"/>
  <c r="L39" i="33" l="1"/>
  <c r="F39" i="33"/>
  <c r="K42" i="26" l="1"/>
  <c r="E42" i="30"/>
  <c r="AK12" i="27" l="1"/>
  <c r="AK13" i="27"/>
  <c r="AK14" i="27"/>
  <c r="AK15" i="27"/>
  <c r="AK16" i="27"/>
  <c r="AK17" i="27"/>
  <c r="AK18" i="27"/>
  <c r="AK19" i="27"/>
  <c r="AK20" i="27"/>
  <c r="AK21" i="27"/>
  <c r="AK22" i="27"/>
  <c r="AK23" i="27"/>
  <c r="AK24" i="27"/>
  <c r="AK25" i="27"/>
  <c r="AK26" i="27"/>
  <c r="AK27" i="27"/>
  <c r="AK28" i="27"/>
  <c r="AK29" i="27"/>
  <c r="AK30" i="27"/>
  <c r="AK31" i="27"/>
  <c r="AK32" i="27"/>
  <c r="AK34" i="27"/>
  <c r="AK35" i="27"/>
  <c r="AK36" i="27"/>
  <c r="AK37" i="27"/>
  <c r="AK11" i="27"/>
  <c r="BE36" i="27"/>
  <c r="BE35" i="27"/>
  <c r="BE34" i="27"/>
  <c r="BE32" i="27"/>
  <c r="BE30" i="27"/>
  <c r="BE29" i="27"/>
  <c r="BE28" i="27"/>
  <c r="BE27" i="27"/>
  <c r="BE26" i="27"/>
  <c r="BE25" i="27"/>
  <c r="BE24" i="27"/>
  <c r="BE23" i="27"/>
  <c r="BE22" i="27"/>
  <c r="BE21" i="27"/>
  <c r="BE20" i="27"/>
  <c r="BE19" i="27"/>
  <c r="BE18" i="27"/>
  <c r="BE17" i="27"/>
  <c r="BE16" i="27"/>
  <c r="BE15" i="27"/>
  <c r="BE13" i="27"/>
  <c r="BE11" i="27"/>
  <c r="AW37" i="27"/>
  <c r="AW36" i="27"/>
  <c r="AW35" i="27"/>
  <c r="AW34" i="27"/>
  <c r="AW32" i="27"/>
  <c r="AW31" i="27"/>
  <c r="AW30" i="27"/>
  <c r="AW29" i="27"/>
  <c r="AW28" i="27"/>
  <c r="AW27" i="27"/>
  <c r="AW26" i="27"/>
  <c r="AW25" i="27"/>
  <c r="AW24" i="27"/>
  <c r="AW23" i="27"/>
  <c r="AW22" i="27"/>
  <c r="AW21" i="27"/>
  <c r="AW20" i="27"/>
  <c r="AW19" i="27"/>
  <c r="AW18" i="27"/>
  <c r="AW17" i="27"/>
  <c r="AW16" i="27"/>
  <c r="AW15" i="27"/>
  <c r="AW14" i="27"/>
  <c r="AW13" i="27"/>
  <c r="AW11" i="27"/>
  <c r="AQ37" i="27"/>
  <c r="AQ36" i="27"/>
  <c r="AQ35" i="27"/>
  <c r="AQ34" i="27"/>
  <c r="AQ32" i="27"/>
  <c r="AQ31" i="27"/>
  <c r="AQ30" i="27"/>
  <c r="AQ29" i="27"/>
  <c r="AQ28" i="27"/>
  <c r="AQ27" i="27"/>
  <c r="AQ26" i="27"/>
  <c r="AQ25" i="27"/>
  <c r="AQ24" i="27"/>
  <c r="AQ23" i="27"/>
  <c r="AQ22" i="27"/>
  <c r="AQ21" i="27"/>
  <c r="AQ20" i="27"/>
  <c r="AQ19" i="27"/>
  <c r="AQ18" i="27"/>
  <c r="AQ17" i="27"/>
  <c r="AQ16" i="27"/>
  <c r="AQ15" i="27"/>
  <c r="AQ14" i="27"/>
  <c r="AQ13" i="27"/>
  <c r="AQ12" i="27"/>
  <c r="AQ11" i="27"/>
  <c r="AE37" i="27"/>
  <c r="AE36" i="27"/>
  <c r="AE35" i="27"/>
  <c r="AE34" i="27"/>
  <c r="AE32" i="27"/>
  <c r="AE31" i="27"/>
  <c r="AE30" i="27"/>
  <c r="AE29" i="27"/>
  <c r="AE28" i="27"/>
  <c r="AE27" i="27"/>
  <c r="AE26" i="27"/>
  <c r="AE25" i="27"/>
  <c r="AE24" i="27"/>
  <c r="AE23" i="27"/>
  <c r="AE22" i="27"/>
  <c r="AE21" i="27"/>
  <c r="AE20" i="27"/>
  <c r="AE19" i="27"/>
  <c r="AE18" i="27"/>
  <c r="AE17" i="27"/>
  <c r="AE16" i="27"/>
  <c r="AE15" i="27"/>
  <c r="AE14" i="27"/>
  <c r="AE13" i="27"/>
  <c r="AE12" i="27"/>
  <c r="AE11" i="27"/>
  <c r="Y37" i="27"/>
  <c r="Y36" i="27"/>
  <c r="Y35" i="27"/>
  <c r="Y34" i="27"/>
  <c r="Y32" i="27"/>
  <c r="Y31" i="27"/>
  <c r="Y30" i="27"/>
  <c r="Y29" i="27"/>
  <c r="Y28" i="27"/>
  <c r="Y27" i="27"/>
  <c r="Y26" i="27"/>
  <c r="Y25" i="27"/>
  <c r="Y24" i="27"/>
  <c r="Y23" i="27"/>
  <c r="Y22" i="27"/>
  <c r="Y21" i="27"/>
  <c r="Y20" i="27"/>
  <c r="Y19" i="27"/>
  <c r="Y18" i="27"/>
  <c r="Y17" i="27"/>
  <c r="Y16" i="27"/>
  <c r="Y15" i="27"/>
  <c r="Y13" i="27"/>
  <c r="Y12" i="27"/>
  <c r="Y11" i="27"/>
  <c r="S37" i="27"/>
  <c r="S36" i="27"/>
  <c r="S35" i="27"/>
  <c r="S34" i="27"/>
  <c r="S32" i="27"/>
  <c r="S31" i="27"/>
  <c r="S30" i="27"/>
  <c r="S29" i="27"/>
  <c r="S28" i="27"/>
  <c r="S27" i="27"/>
  <c r="S26" i="27"/>
  <c r="S25" i="27"/>
  <c r="S24" i="27"/>
  <c r="S23" i="27"/>
  <c r="S22" i="27"/>
  <c r="S21" i="27"/>
  <c r="S20" i="27"/>
  <c r="S19" i="27"/>
  <c r="S18" i="27"/>
  <c r="S17" i="27"/>
  <c r="S16" i="27"/>
  <c r="S15" i="27"/>
  <c r="S14" i="27"/>
  <c r="S13" i="27"/>
  <c r="S12" i="27"/>
  <c r="S11" i="27"/>
  <c r="M11" i="27"/>
  <c r="BH40" i="27"/>
  <c r="G40" i="27" s="1"/>
  <c r="BJ40" i="27"/>
  <c r="G11" i="27"/>
  <c r="W41" i="20" l="1"/>
  <c r="Q41" i="20"/>
  <c r="K41" i="20"/>
  <c r="E41" i="20"/>
  <c r="U41" i="20"/>
  <c r="O41" i="20"/>
  <c r="I41" i="20"/>
  <c r="C41" i="20"/>
  <c r="U40" i="23" l="1"/>
  <c r="W40" i="23"/>
</calcChain>
</file>

<file path=xl/sharedStrings.xml><?xml version="1.0" encoding="utf-8"?>
<sst xmlns="http://schemas.openxmlformats.org/spreadsheetml/2006/main" count="2881" uniqueCount="499">
  <si>
    <t>Table of content</t>
  </si>
  <si>
    <t>Demographic shifts</t>
  </si>
  <si>
    <t>Survive and thrive</t>
  </si>
  <si>
    <t>Maternal and newborn health</t>
  </si>
  <si>
    <t>Child mortality</t>
  </si>
  <si>
    <t>Malnutrition</t>
  </si>
  <si>
    <t>Nutrition, breastfeeding and diet</t>
  </si>
  <si>
    <t>Immunization</t>
  </si>
  <si>
    <t>HIV</t>
  </si>
  <si>
    <t>Education</t>
  </si>
  <si>
    <t>Primary education</t>
  </si>
  <si>
    <t>Secondary education</t>
  </si>
  <si>
    <t>Birth registration</t>
  </si>
  <si>
    <t>Child labour</t>
  </si>
  <si>
    <t>Violent discipline</t>
  </si>
  <si>
    <t>Child marriage</t>
  </si>
  <si>
    <t>Safe environment</t>
  </si>
  <si>
    <t>Equitable chance</t>
  </si>
  <si>
    <t>Equity and inclusion</t>
  </si>
  <si>
    <t>Women's economy empowerment</t>
  </si>
  <si>
    <t>Go back to table of content</t>
  </si>
  <si>
    <t>TABLE 1. DEMOGRAPHICS</t>
  </si>
  <si>
    <t>Countries and areas</t>
  </si>
  <si>
    <t>Population (thousands)</t>
  </si>
  <si>
    <t>Total</t>
  </si>
  <si>
    <t>Under 18</t>
  </si>
  <si>
    <t>Under 5</t>
  </si>
  <si>
    <t>Adolescents (10-19)</t>
  </si>
  <si>
    <t>Cambodia</t>
  </si>
  <si>
    <t>China</t>
  </si>
  <si>
    <t>Cook Islands</t>
  </si>
  <si>
    <t>Democratic People's Republic of Korea</t>
  </si>
  <si>
    <t>Fiji</t>
  </si>
  <si>
    <t>Indonesia</t>
  </si>
  <si>
    <t>Kiribati</t>
  </si>
  <si>
    <t>Lao People's Democratic Republic</t>
  </si>
  <si>
    <t>Malaysia</t>
  </si>
  <si>
    <t>Marshall Islands</t>
  </si>
  <si>
    <t>Micronesia (Federated States of)</t>
  </si>
  <si>
    <t>Mongolia</t>
  </si>
  <si>
    <t>Myanmar</t>
  </si>
  <si>
    <t>Nauru</t>
  </si>
  <si>
    <t>Niue</t>
  </si>
  <si>
    <t>Palau</t>
  </si>
  <si>
    <t>Papua New Guinea</t>
  </si>
  <si>
    <t>Philippines</t>
  </si>
  <si>
    <t>Samoa</t>
  </si>
  <si>
    <t>Solomon Islands</t>
  </si>
  <si>
    <t>Thailand</t>
  </si>
  <si>
    <t>Timor-Leste</t>
  </si>
  <si>
    <t>Tokelau</t>
  </si>
  <si>
    <t>Tonga</t>
  </si>
  <si>
    <t>Tuvalu</t>
  </si>
  <si>
    <t>Vanuatu</t>
  </si>
  <si>
    <t>Viet Nam</t>
  </si>
  <si>
    <t>SUMMARY</t>
  </si>
  <si>
    <t>East Asia and Pacific</t>
  </si>
  <si>
    <t>World</t>
  </si>
  <si>
    <t>% of global population in EAP</t>
  </si>
  <si>
    <t>na</t>
  </si>
  <si>
    <t>"East Asia and Pacific" region includes only countries listed in the table</t>
  </si>
  <si>
    <t>Sex disaggregated data available at United Nations, Department of Economic and Social Affairs, Population Division (2024). World Population Prospects 2024.</t>
  </si>
  <si>
    <t>NOTES</t>
  </si>
  <si>
    <t>na Not applicable</t>
  </si>
  <si>
    <t>DEFINITIONS OF THE INDICATORS</t>
  </si>
  <si>
    <t>Population (thousands) – Total population</t>
  </si>
  <si>
    <t>Total fertility – The average number of live births a hypothetical cohort of women would have at the end of their reproductive period if they were subject during their whole lives to the fertility rates of a given period and if they were not subject to mortality. It is expressed as live births per woman.</t>
  </si>
  <si>
    <t>Net migration rate – The number of immigrants minus the number of emigrants over a period, divided by the person-years lived by the population of the receiving country over that period. It is expressed as net number of migrants per 1,000 population.</t>
  </si>
  <si>
    <t>MAIN DATA SOURCES</t>
  </si>
  <si>
    <t>All demographic data – United Nations, Department of Economic and Social Affairs, Population Division (2024). World Population Prospects 2024.</t>
  </si>
  <si>
    <t>TABLE 2.1 MATERNAL AND NEWBORN HEALTH</t>
  </si>
  <si>
    <t>Universal health coverage sub-index on reproductive, maternal, newborn and child health</t>
  </si>
  <si>
    <t>Number of maternal deaths
(C, D)</t>
  </si>
  <si>
    <t>Maternal mortality ratio
(C, E)</t>
  </si>
  <si>
    <t>At least one visit</t>
  </si>
  <si>
    <t>At least four visits</t>
  </si>
  <si>
    <t>Skilled birth attendant</t>
  </si>
  <si>
    <t>Institutional delivery</t>
  </si>
  <si>
    <t>C-section</t>
  </si>
  <si>
    <t>For newborns</t>
  </si>
  <si>
    <t>For mothers</t>
  </si>
  <si>
    <t>x</t>
  </si>
  <si>
    <t>-</t>
  </si>
  <si>
    <t>- Data not available.</t>
  </si>
  <si>
    <t>x Data refer to years or periods other than those specified in the column heading. Such data are not included in the calculation of regional and global averages. Estimates from data years prior to 2000 are not displayed.</t>
  </si>
  <si>
    <t>C Maternal mortality estimates are from the 2025 United Nations inter-agency maternal mortality estimates. Periodically, the United Nations Maternal Mortality Estimation Inter-agency Group (WHO, UNICEF, UNFPA, the World Bank and the United Nations Population Division) produces internationally comparable sets of maternal mortality data that account for the well-documented problems of under-reporting and misclassification of maternal deaths, including also estimates for countries with no data. Please note that owing to an evolving methodology, these values are not comparable with previously reported maternal mortality ratio 'adjusted' values.</t>
  </si>
  <si>
    <t>D Total number of maternal deaths in the region is the sum of maternal deaths in all countries</t>
  </si>
  <si>
    <t>E Regional average of MMR is computed by dividing the total number of maternal deaths in the region by the total number of live birth in the region for each year (from United Nations Population Division, World Population Prospects 2024. Last update: July 2024)</t>
  </si>
  <si>
    <t>R Data refer to the most recent year available during the period specified in the column heading.</t>
  </si>
  <si>
    <t>Universal health coverage Service Coverage sub-index on reproductive, maternal, newborn and child health – Average coverage of essential services based on eight tracer indicators related to interventions across reproductive, maternal, newborn and child health areas. The index is calculated as a weighted average of the included indicators and is reported on a scale of 0 to 100.</t>
  </si>
  <si>
    <t>Antenatal care (at least one visit) – Percentage of adolescent girls and women (aged 15–49) attended at least once during pregnancy by skilled health personnel (typically a doctor, nurse or midwife).</t>
  </si>
  <si>
    <t>Antenatal care (at least four visits) – Percentage of adolescent girls and women (aged 15–49) attended by any provider at least four times.</t>
  </si>
  <si>
    <t>Skilled birth attendant – Percentage of births from adolescent girls and women (aged 15–49) attended by skilled heath personnel (typically a doctor, nurse or midwife).</t>
  </si>
  <si>
    <t>Institutional delivery – Percentage of adolescent girls and women (aged 15–49) who gave birth in a health facility.</t>
  </si>
  <si>
    <t>C-section – Percentage of births delivered by Caesarean section. C-section rates between 10 per cent and 15 per cent are expected with adequate levels of emergency obstetric care.</t>
  </si>
  <si>
    <t>Postnatal health check for newborn – Percentage of last live births in the last two years who received a health check within two days after delivery. For MICS, health check refers to a health check while in facility or at home following delivery or a postnatal visit.</t>
  </si>
  <si>
    <t>Postnatal health check for mother – Percentage of adolescent girls and women (aged 15–49) who received a health check within 2 days after delivery of their most recent live birth in the last 2 years. For MICS, health check refers to a health check while in facility or at home following delivery or a postnatal visit.</t>
  </si>
  <si>
    <t>Number of maternal deaths – Number of deaths of women from pregnancy-related causes (modelled estimates).</t>
  </si>
  <si>
    <t>Maternal mortality ratio – Number of deaths of women from pregnancy-related causes per 100,000 live births during the same time period (modelled estimates).</t>
  </si>
  <si>
    <t>Universal health coverage Service Coverage sub-index on reproductive, maternal, newborn and child health – WHO Global Health Observatory, based on DHS, MICS and other national household surveys. Last update: May 2023.</t>
  </si>
  <si>
    <t>Under-five mortality rate</t>
  </si>
  <si>
    <t>Infant mortality rate</t>
  </si>
  <si>
    <t>Neonatal mortality rate</t>
  </si>
  <si>
    <t>Stillbirth rate</t>
  </si>
  <si>
    <t>Under-five deaths</t>
  </si>
  <si>
    <t>Neonatal deaths</t>
  </si>
  <si>
    <t>Stillbirths</t>
  </si>
  <si>
    <t>Under-five mortality rate – Probability of dying between birth and exactly 5 years of age, expressed per 1,000 live births.</t>
  </si>
  <si>
    <t>Infant mortality rate – Probability of dying between birth and exactly 1 year of age, expressed per 1,000 live births.</t>
  </si>
  <si>
    <t>Neonatal mortality rate – Probability of dying during the first 28 days of life, expressed per 1,000 live births.</t>
  </si>
  <si>
    <t>Under-five deaths – Number of deaths among children under 5 years of age.</t>
  </si>
  <si>
    <t>Neonatal deaths – Number of deaths occurring within the first 28 days of life.</t>
  </si>
  <si>
    <t>Stillbirth rate – Stillbirth rate (SBR) is defined as the number of babies born with no sign of life at 28 weeks or more of gestation per 1,000 total births.</t>
  </si>
  <si>
    <t>Stillbirths  – Number of stillbirths.</t>
  </si>
  <si>
    <t>Malnutrition among preschool-aged children (0–4 years of age)</t>
  </si>
  <si>
    <t>Stunted moderate and severe</t>
  </si>
  <si>
    <t>Overweight moderate and severe</t>
  </si>
  <si>
    <t>Proportion (%)</t>
  </si>
  <si>
    <t>Number affected (thousands)</t>
  </si>
  <si>
    <t>Moderate and severe (R)</t>
  </si>
  <si>
    <r>
      <rPr>
        <i/>
        <sz val="9"/>
        <color theme="1"/>
        <rFont val="Arial Narrow"/>
        <family val="2"/>
      </rPr>
      <t>x</t>
    </r>
    <r>
      <rPr>
        <sz val="9"/>
        <color theme="1"/>
        <rFont val="Arial Narrow"/>
        <family val="2"/>
      </rPr>
      <t xml:space="preserve"> Data refer to years or periods other than those specified in the column heading. Such data are not included in the calculation of regional and global averages. Estimates from data years prior to 2000 are not displayed.</t>
    </r>
  </si>
  <si>
    <t>ER External Reanalysis</t>
  </si>
  <si>
    <t>Stunting (preschoolers) – Moderate and severe: Percentage of children aged 0–59 months who are below minus two standard deviations from median height-for-age of the WHO Child Growth Standards.</t>
  </si>
  <si>
    <t>Wasting (preschoolers) – Moderate and severe: Percentage of children aged 0–59 months who are below minus two standard deviations from median weight-forheight of the WHO Child Growth Standards.</t>
  </si>
  <si>
    <t>Wasting (preschoolers) – Severe: Percentage of children aged 0–59 months who are below minus three standard deviations from median weight-for-height of the WHO Child Growth Standards.</t>
  </si>
  <si>
    <t>Overweight (preschoolers) – Moderate and severe: Percentage of children aged 0–59 months who are above two standard deviations from median weight-for-height of the WHO Child Growth Standards (includes severe overweight).</t>
  </si>
  <si>
    <t>Stunting, overweight (preschool children) – Modelled estimates from UNICEF-WHO-World Bank. Last update: July 2025.</t>
  </si>
  <si>
    <t>Wasting and severe wasting (preschool children) – DHS, MICS, and other national household surveys. Last update: July 2025.</t>
  </si>
  <si>
    <t>TABLE 2.4 NUTRITION: BREASTFEEDING AND DIETS</t>
  </si>
  <si>
    <t>Early initiation of breastfeeding (%)</t>
  </si>
  <si>
    <t>Exclusive breastfeeding (&lt;6 months) (%)</t>
  </si>
  <si>
    <t>Introduction to solid, semi-sold or soft foods (6−8 months)</t>
  </si>
  <si>
    <t>Continued breastfeeding (12–23 months) (%)</t>
  </si>
  <si>
    <t>Percentage of children consuming (6–23 months) (%)</t>
  </si>
  <si>
    <t>Minimum meal frequency (6–23 months) (%)</t>
  </si>
  <si>
    <t>Minimum acceptable diet (6–23 months) (%)</t>
  </si>
  <si>
    <t>Zero vegetable or fruit consumption (6–23 months) (%)</t>
  </si>
  <si>
    <t>&lt;=2 food groups (severe food poverty)</t>
  </si>
  <si>
    <t>3−4 food groups (moderate food poverty)</t>
  </si>
  <si>
    <t>At least 5 food groups (minimum dietary diversity)</t>
  </si>
  <si>
    <t>ER,x</t>
  </si>
  <si>
    <t>Early initiation of breastfeeding – Percentage of children born in the last 24 months who were put to the breast within one hour of birth.</t>
  </si>
  <si>
    <t>Exclusive breastfeeding (&lt;6 months) – Percentage of infants 0–5 months of age who were fed exclusively with breastmilk during the previous day.</t>
  </si>
  <si>
    <t>Continued breastfeeding (12–23 months) – Percentage of children 12–23 months of age who were fed with breastmilk during the previous day.</t>
  </si>
  <si>
    <t>Severe child food poverty (6–23 months) – Percentage of children 6–23 months of age who received foods from less than or equal to two out of eight defined food groups during the previous day</t>
  </si>
  <si>
    <t>Moderate child food poverty (6–23 months) – Percentage of children 6–23 months of age who received foods from three or four out of eight defined food groups during the previous day.</t>
  </si>
  <si>
    <t>Introduction of solid, semi–solid or soft foods (6–8 months) – Percentage of infants 6–8 months of age who were fed with solid, semi–solid or soft food during the previous day.</t>
  </si>
  <si>
    <t>Minimum Dietary Diversity (6–23 months) – Percentage of children 6–23 months of age who received foods from at least five out of eight defined food groups during the previous day.</t>
  </si>
  <si>
    <t>Minimum Meal Frequency (6–23 months) – Percentage of children 6–23 months of age who received solid, semi–solid, or soft foods (but also including milk feeds for non–breastfed children) the minimum number of times or more during the previous day.</t>
  </si>
  <si>
    <t>Minimum Acceptable Diet (6–23 months) – Percentage of children 6–23 months of age who received a minimum acceptable diet during the previous day.</t>
  </si>
  <si>
    <t>Zero vegetable or fruit consumption (6–23 months) – Percentage of children 6–23 months of age who did not consume any vegetables or fruits during the previous day.</t>
  </si>
  <si>
    <t>TABLE 2.5. IMMUNIZATION</t>
  </si>
  <si>
    <t>Immunization for vaccine preventable diseases</t>
  </si>
  <si>
    <t>BCG</t>
  </si>
  <si>
    <t>DTP1</t>
  </si>
  <si>
    <t>DTP3</t>
  </si>
  <si>
    <t>Polio3</t>
  </si>
  <si>
    <t>MCV1</t>
  </si>
  <si>
    <t>MCV2 (F)</t>
  </si>
  <si>
    <t>HepB3</t>
  </si>
  <si>
    <t>Hib3</t>
  </si>
  <si>
    <t>Rota</t>
  </si>
  <si>
    <t>PCV3</t>
  </si>
  <si>
    <t>Population</t>
  </si>
  <si>
    <t>Percentage immunized (J)</t>
  </si>
  <si>
    <t>Number of children not immunized 
12-23 months)</t>
  </si>
  <si>
    <t>0-11 months</t>
  </si>
  <si>
    <t>12-23 months</t>
  </si>
  <si>
    <t>24-35 months</t>
  </si>
  <si>
    <t>F Generally, the second dose of measles−containing vaccine (MCV2) is recommended for administration during the second year of life; however, in many countries, MCV2 is scheduled after the second year. World Population Prospects (2024 revision) estimates of the second year of life target population were used to calculate regional and global aggregates.</t>
  </si>
  <si>
    <t>J For the calculation of regional and global vaccination coverage, the national coverage is considered to be 0 per cent for the countries that did not introduce the vaccine in their national schedule or did not report coverage, with the exception of BCG, which is only recommended in countries or settings with a high incidence of tuberculosis or high leprosy burden. World Population Prospects (2024 revision) estimates of target populations were used in the calculation of global and regional aggregates.</t>
  </si>
  <si>
    <t>BCG – Percentage of live births who received bacilli Calmette−Guérin (vaccine against tuberculosis).</t>
  </si>
  <si>
    <t>DTP1 – Percentage of surviving infants who received the first dose of diphtheria, pertussis and tetanus vaccine.</t>
  </si>
  <si>
    <t>DTP3 – Percentage of surviving infants who received three doses of diphtheria, pertussis and tetanus vaccine.</t>
  </si>
  <si>
    <t>Polio3 – Percentage of surviving infants who received three doses of the polio vaccine.</t>
  </si>
  <si>
    <t>MCV1 – Percentage of surviving infants who received the first dose of the measles−containing vaccine.</t>
  </si>
  <si>
    <t>MCV2 – Percentage of children who received the second dose of measles−containing vaccine as per national schedule.</t>
  </si>
  <si>
    <t>HepB3 – Percentage of surviving infants who received three doses of hepatitis B vaccine.</t>
  </si>
  <si>
    <t>Hib3 – Percentage of surviving infants who received three doses of Haemophilus influenzae type b vaccine.</t>
  </si>
  <si>
    <t>Rota – Percentage of surviving infants who received the last dose of rotavirus vaccine as recommended.</t>
  </si>
  <si>
    <t>PCV3 – Percentage of surviving infants who received three doses of pneumococcal conjugate vaccine.</t>
  </si>
  <si>
    <t>Immunization – WHO and UNICEF estimates of national immunization coverage, 2024 revision. Last update: July 2025.</t>
  </si>
  <si>
    <t>Male</t>
  </si>
  <si>
    <t>Female</t>
  </si>
  <si>
    <t>x,y</t>
  </si>
  <si>
    <t>y</t>
  </si>
  <si>
    <t>H A more detailed explanation of the methodology and the changes in calculating these estimates can be found in the section titled, General note on the data.</t>
  </si>
  <si>
    <t>p Based on small denominators (typically 25–49 unweighted cases). No data based on fewer than 25 unweighted cases are displayed.</t>
  </si>
  <si>
    <t>y Data differ from the standard definition or refer to only part of a country. If they fall within the noted reference period, such data are included in the calculation of regional and global averages.</t>
  </si>
  <si>
    <t>HIV incidence per 1,000 uninfected population</t>
  </si>
  <si>
    <t>AIDS-related mortality per 100,000 population</t>
  </si>
  <si>
    <t>Number of children living with HIV</t>
  </si>
  <si>
    <t>Children 0–14</t>
  </si>
  <si>
    <t>Adolescents 15–19</t>
  </si>
  <si>
    <t>Adolescents 10–19</t>
  </si>
  <si>
    <t>&lt;200</t>
  </si>
  <si>
    <t>&lt;100</t>
  </si>
  <si>
    <t>&lt;500</t>
  </si>
  <si>
    <t>&lt;0.01</t>
  </si>
  <si>
    <t>Due to rounding of the estimates, disaggregates may not add up to the total.</t>
  </si>
  <si>
    <t>HIV incidence per 1,000 uninfected population – Estimated number of new HIV infections per 1,000 uninfected population at risk of HIV infection.</t>
  </si>
  <si>
    <t>AIDS-related mortality per 100,000 population – Estimated number of AIDS-related deaths per 100,000 population.</t>
  </si>
  <si>
    <t>Number of children living with HIV – Estimated number of children living with HIV.</t>
  </si>
  <si>
    <t>HIV incidence per 1,000 uninfected population – UNAIDS 2025 estimates. Last update: July 2025.</t>
  </si>
  <si>
    <t>AIDS-related mortality per 100,000 population – UNAIDS 2025 estimates. Last update: July 2025.</t>
  </si>
  <si>
    <t>Number of children living with HIV – UNAIDS 2025 estimates. Last update: July 2025.</t>
  </si>
  <si>
    <t>TABLE 3.1 PRIMARY EDUCATION</t>
  </si>
  <si>
    <t>End of primary</t>
  </si>
  <si>
    <t>Out-of-school rate
2000–2024 (R)</t>
  </si>
  <si>
    <t>Number of children of primary age out of school 
2000-2024
 (thousands) (R)</t>
  </si>
  <si>
    <t>Learning poverty rate
2001–2023 (R)</t>
  </si>
  <si>
    <t>x As per the World Bank methodology,  population 10-14 was used as weigh to compute the regional average</t>
  </si>
  <si>
    <t>Out-of-school rate for children of primary school age – Number of children of official primary school age who are not enrolled in pre-primary, primary or secondary school, expressed as a percentage of the population of official primary school age.</t>
  </si>
  <si>
    <t>Completion rate for primary education – Number of children or young people aged 3–5 years above the intended age for the last grade of primary education who have completed the last grade of primary school.</t>
  </si>
  <si>
    <t>Learning poverty rate – Measures the percentage of children who, by age 10, cannot read and comprehend a basic text. This indicator integrates both schooling and learning dimensions: it starts with the proportion of children who have not reached minimum reading proficiency levels (as assessed in schools) and is then adjusted to account for out-of-school children, who are presumed to lack reading proficiency.</t>
  </si>
  <si>
    <t>Out of school rate – UNESCO Institute for Statistics (UIS). Last update: February 2025.</t>
  </si>
  <si>
    <t>Number of children of primary age out of school – UNESCO Institute for Statistics (UIS). Last update: February 2025.</t>
  </si>
  <si>
    <t>Completion rate – UNESCO Institute for Statistics (UIS). Last update: February 2025.</t>
  </si>
  <si>
    <t xml:space="preserve">Learning poverty rate – World Bank Data Catalogue. Last update: July 2024. </t>
  </si>
  <si>
    <t>TABLE 3.2 SECONDARY EDUCATION</t>
  </si>
  <si>
    <t>Lower secondary education</t>
  </si>
  <si>
    <t>Upper secondary education</t>
  </si>
  <si>
    <t>Number of children of lower secondary age out of school 
2000-2024
 (thousands) (R)</t>
  </si>
  <si>
    <t>Number of children of upper secondary age out of school 
2000-2024
 (thousands) (R)</t>
  </si>
  <si>
    <t>TABLE 4.1. BIRTH REGISTRATION</t>
  </si>
  <si>
    <t>Birth registration (%) (H)
2014–2023 (R)</t>
  </si>
  <si>
    <t>Number of children under 5 whose birth is not registered (2023)</t>
  </si>
  <si>
    <t>Children under 1</t>
  </si>
  <si>
    <t>Children under 5</t>
  </si>
  <si>
    <t>Birth registration – Percentage of children under age 5 and under age 1 who were registered at the moment of the survey. The numerator of this indicator includes children reported to have a birth certificate, regardless of whether or not it was seen by the interviewer, and those without a birth certificate whose mother or caregiver says the birth has been registered.</t>
  </si>
  <si>
    <t>TABLE 4.2 CHILD LABOUR</t>
  </si>
  <si>
    <t xml:space="preserve">Total </t>
  </si>
  <si>
    <t xml:space="preserve">Sex </t>
  </si>
  <si>
    <t>Data Source</t>
  </si>
  <si>
    <t>HSES 2021, UNICEF and ILO calculations</t>
  </si>
  <si>
    <t>LFS 2012, UNICEF and ILO calculations</t>
  </si>
  <si>
    <t>MICS 2017, UNICEF and ILO calculations</t>
  </si>
  <si>
    <t>MICS 2021, UNICEF and ILO calculations</t>
  </si>
  <si>
    <t>SAKERNAS 2021</t>
  </si>
  <si>
    <t>MICS 2018-19, UNICEF and ILO calculations</t>
  </si>
  <si>
    <t>MICS 2023, UNICEF and ILO calculations</t>
  </si>
  <si>
    <t>LFS 2015, UNICEF and ILO calculations</t>
  </si>
  <si>
    <t>LFS 2022, UNICEF and ILO calculations</t>
  </si>
  <si>
    <t>DHS 2015, UNICEF and ILO calculations</t>
  </si>
  <si>
    <t>PHC 2022, UNICEF and ILO calculations</t>
  </si>
  <si>
    <t>National Child Labour and Forced Labour Survey 2016, ILO Harmonized Microdata, https://ilostat.ilo.org/</t>
  </si>
  <si>
    <t>MICS 2019, UNICEF and ILO calculations</t>
  </si>
  <si>
    <t>MICS 2019-20, UNICEF and ILO calculations</t>
  </si>
  <si>
    <t>MICS 2020-21, UNICEF and ILO calculations</t>
  </si>
  <si>
    <t>DHS, MICS, LFS and other national surveys</t>
  </si>
  <si>
    <t xml:space="preserve">Percentage of children 5–17 years old involved in child labour at the moment of the survey. A child is considered to be involved in child labour under the following conditions in either category: </t>
  </si>
  <si>
    <t>Economic activity:</t>
  </si>
  <si>
    <t>(a) children 5–11 years old who, during the reference week, did at least one hour of economic activity.</t>
  </si>
  <si>
    <t>(b) children 12–14 years old who, during the reference week, did at least 14 hours of economic activity.</t>
  </si>
  <si>
    <t>(c) children 15–17 years old who, during the reference week, did at least 43 hours of economic activity.</t>
  </si>
  <si>
    <t>Unpaid household services/ Household chores:</t>
  </si>
  <si>
    <t xml:space="preserve">(d) children 5–14 years old who, during the reference week, did more than 21 hours of unpaid household services, </t>
  </si>
  <si>
    <t>TABLE 4.3 VIOLENT DISCIPLINE</t>
  </si>
  <si>
    <t>Countries</t>
  </si>
  <si>
    <r>
      <t>Violent discipline (%)</t>
    </r>
    <r>
      <rPr>
        <b/>
        <vertAlign val="superscript"/>
        <sz val="9"/>
        <color indexed="63"/>
        <rFont val="Arial Narrow"/>
        <family val="2"/>
      </rPr>
      <t xml:space="preserve">+
</t>
    </r>
    <r>
      <rPr>
        <b/>
        <sz val="9"/>
        <color indexed="63"/>
        <rFont val="Arial Narrow"/>
        <family val="2"/>
      </rPr>
      <t>(2016-2024)*</t>
    </r>
  </si>
  <si>
    <t xml:space="preserve">Any violent discipline </t>
  </si>
  <si>
    <t>Source</t>
  </si>
  <si>
    <t>DHS 2021-22</t>
  </si>
  <si>
    <t>MICS 2017</t>
  </si>
  <si>
    <t>MICS 2021</t>
  </si>
  <si>
    <t>MICS 2018-19</t>
  </si>
  <si>
    <t>MICS 2023</t>
  </si>
  <si>
    <t>National Health and Morbidity Survey 2022</t>
  </si>
  <si>
    <t>DHS 2015-16</t>
  </si>
  <si>
    <t>DHS 2022</t>
  </si>
  <si>
    <t>MICS 2019-20</t>
  </si>
  <si>
    <t>MICS 2022</t>
  </si>
  <si>
    <t>MICS 2019</t>
  </si>
  <si>
    <t>MICS 2020-21</t>
  </si>
  <si>
    <t>Notes:</t>
  </si>
  <si>
    <t>– Data not available</t>
  </si>
  <si>
    <t xml:space="preserve">x Data refer to years or periods other than those specified in the column heading. Such data are not included in the calculation of regional and global averages.  </t>
  </si>
  <si>
    <r>
      <rPr>
        <vertAlign val="superscript"/>
        <sz val="9"/>
        <rFont val="Arial Narrow"/>
        <family val="2"/>
      </rPr>
      <t>+</t>
    </r>
    <r>
      <rPr>
        <sz val="9"/>
        <rFont val="Arial Narrow"/>
        <family val="2"/>
      </rPr>
      <t xml:space="preserve"> Estimates used in UNICEF publications and in MICS country reports prior to 2010 were calculated using household weights that did not take into account the last-stage selection of children for the administration of the child discipline module in MICS surveys. (A random selection of one child within the reference age group is undertaken for the administration of the child discipline module.) In January 2010, it was decided that more accurate estimates are produced by using a household weight that takes the last-stage selection into account. MICS3 data were recalculated using this approach. Additionally, the reference age group for this indicator was revised beginning with MICS5 to children aged 1–14. Therefore, estimates from MICS3 and MICS4 are not directly comparable since they refer to children aged 2–14.</t>
    </r>
  </si>
  <si>
    <t>* Data refer to the most recent year available during the period specified in the column heading.</t>
  </si>
  <si>
    <t xml:space="preserve">Indicator definition: </t>
  </si>
  <si>
    <t>Percentage of children 1–14 years old who experience any violent discipline (psychological aggression and/or physical punishment) in the past month.</t>
  </si>
  <si>
    <t xml:space="preserve">Source: </t>
  </si>
  <si>
    <t>UNICEF global databases, 2025, based on DHS, MICS and other national surveys.</t>
  </si>
  <si>
    <t>Child marriage (%)</t>
  </si>
  <si>
    <t>Female (2015–2024*)</t>
  </si>
  <si>
    <t>Male (2015–2024*)</t>
  </si>
  <si>
    <t>Married by 15</t>
  </si>
  <si>
    <t>Married by 18</t>
  </si>
  <si>
    <t>Observation footnote</t>
  </si>
  <si>
    <t>Data source</t>
  </si>
  <si>
    <t>n</t>
  </si>
  <si>
    <t>%</t>
  </si>
  <si>
    <t>The estimate is not officially endorsed by the National Bureau of Statistics China</t>
  </si>
  <si>
    <t>National Population Census 2020, UNICEF calculations based on China Population Census Yearbook 2020</t>
  </si>
  <si>
    <t>DHS 2017</t>
  </si>
  <si>
    <t>x,i</t>
  </si>
  <si>
    <t>DHS 2012</t>
  </si>
  <si>
    <t>DHS 2007</t>
  </si>
  <si>
    <t>DHS 2016-18</t>
  </si>
  <si>
    <t>DHS 2003</t>
  </si>
  <si>
    <t>DHS 2015</t>
  </si>
  <si>
    <t>DHS 2016</t>
  </si>
  <si>
    <t>One out of 238 EAs was not visited due to bad weather</t>
  </si>
  <si>
    <t>Based on 21 countries with a population coverage 90 per cent of the regional population of women aged 20-24 years</t>
  </si>
  <si>
    <t>UNICEF estimates based on the most recent DHS, MICS and other national surveys</t>
  </si>
  <si>
    <t>Based on 121 countries with a population coverage 83 per cent of the global population of women aged 20-24 years</t>
  </si>
  <si>
    <t>i Data are from different sources than data presented for women's indicators on the same topic within this table. Such discrepancies may be due to an indicator being unavailable in the latest data source, or to the databases for each indicator having been updated as of different dates.</t>
  </si>
  <si>
    <t>Indicator definitions:</t>
  </si>
  <si>
    <t>Percentage of women aged 20 to 24 years who were first married or in union before ages 15 and 18.</t>
  </si>
  <si>
    <t>Percentage of men aged 20 to 24 years who were first married or in union before age 18.</t>
  </si>
  <si>
    <t>Number of girls and women of all ages who were first married or in union before ages 15 and 18.</t>
  </si>
  <si>
    <t>Schools
2023</t>
  </si>
  <si>
    <t>Healthcare facilities
2023</t>
  </si>
  <si>
    <t>Basic hygiene facilities (%)</t>
  </si>
  <si>
    <t>Basic water services (%)</t>
  </si>
  <si>
    <t>Basic sanitation services (%)</t>
  </si>
  <si>
    <t>Basic hygiene services (%)</t>
  </si>
  <si>
    <t>Basic waste manage–ment services (%)</t>
  </si>
  <si>
    <t>Urban</t>
  </si>
  <si>
    <t>Rural</t>
  </si>
  <si>
    <t>Population using at least basic drinking water services – Percentage of the population using an improved drinking water source, where collection time is not more than 30 minutes for a round trip including queuing (improved sources include: piped water; boreholes or tubewells; protected dug wells; protected springs; rainwater; and packaged or delivered water).</t>
  </si>
  <si>
    <t>Population using at least basic sanitation services – Percentage of the population using an improved sanitation facility that is not shared with other households. Improved facilities include: flush/pour flush to piped sewerage systems, septic tanks or pit latrines; ventilated improved pit latrines; composting toilets or pit latrines with slabs.</t>
  </si>
  <si>
    <t>Population with basic hygiene facilities – Percentage of the population with a handwashing facility with water and soap available at home.</t>
  </si>
  <si>
    <t>Proportion of schools with basic water services – Percentage of schools with drinking water from an improved source available at the school at the time of the survey.</t>
  </si>
  <si>
    <t>Proportion of schools with basic sanitation services – Percentage of schools with improved sanitation facilities at the school that are single-sex and usable (available, functional and private) at the time of the survey.</t>
  </si>
  <si>
    <t>Proportion of schools with basic hygiene services – Percentage of schools with handwashing facilities with water and soap available at the school at the time of the survey.</t>
  </si>
  <si>
    <t>Proportion of health care facilities with basic water services – Percentage of health care facilities with water available from an improved source located on premises.</t>
  </si>
  <si>
    <t>Proportion of health care facilities with basic sanitation services – Percentage of health care facilities with improved sanitation facilities that are usable with at least one toilet dedicated for staff, at least one sex-separated toilet with menstrual hygiene facilities, and at least one toilet accessible for people with limited mobility.</t>
  </si>
  <si>
    <t>Proportion of health care facilities with basic hygiene services – Percentage of health care facilities with functional hand hygiene facilities (with water and soap and/or alcohol-based hand rub)  available at points of care, and within five metres of toilets.</t>
  </si>
  <si>
    <t>Proportion of health care facilities with basic waste management services – Percentage of health care facilities where waste is safely segregated into at least three bins, and sharps and infectious waste are treated and disposed of safely.</t>
  </si>
  <si>
    <t>Basic water, sanitation and hygiene services in schools – WHO/UNICEF Joint Monitoring Programme for Water Supply, Sanitation and Hygiene (JMP). Last update: May 2024.</t>
  </si>
  <si>
    <t>Basic water, sanitation and hygiene services in healthcare facilities – WHO/UNICEF Joint Monitoring Programme for Water Supply, Sanitation and Hygiene (JMP). Last update: October 2024.</t>
  </si>
  <si>
    <t>TABLE 6.1 EQUITY AND INCLUSION</t>
  </si>
  <si>
    <t>Proportion of children covered by social protection
2015–2023 (R)</t>
  </si>
  <si>
    <t>GDP per capita (current US$)
2015–2023 (R)</t>
  </si>
  <si>
    <t>Government revenue as % of GDP
2015–2023 (R)</t>
  </si>
  <si>
    <t>Government Expenditure
2015–2023 (R)</t>
  </si>
  <si>
    <t>As % of GDP</t>
  </si>
  <si>
    <t>As % of government budget</t>
  </si>
  <si>
    <t>On health</t>
  </si>
  <si>
    <t>On education</t>
  </si>
  <si>
    <t>On social protection</t>
  </si>
  <si>
    <t>CS There are sex disaggregated data available in the UNICEF Datawarehouse.</t>
  </si>
  <si>
    <t xml:space="preserve">Proportion of children covered by social protection – Proportion of children covered by social protection benefits: ratio of children/households receiving child or family cash benefits to the total number of children/households with children. </t>
  </si>
  <si>
    <t>GDP per capita (current US$) – GDP per capita is gross domestic product divided by midyear population. GDP is the sum of gross value added by all resident producers in the economy plus any product taxes and minus any subsidies not included in the value of the products. It is calculated without making deductions for depreciation of fabricated assets or for depletion and degradation of natural resources. Data are in current US dollars.</t>
  </si>
  <si>
    <t>Government revenue as percentage of GDP – Revenue is cash receipts from taxes, social contributions, and other revenues such as fines, fees, rent, and income from property or sales. Grants are also considered as revenue but are excluded here.</t>
  </si>
  <si>
    <t>Government expenditure – General government final consumption expenditure (formerly general government consumption) includes all government current expenditures for purchases of goods and services (including compensation of employees). It also includes most expenditures on national defence and security, but excludes government military expenditures that are part of government capital formation.</t>
  </si>
  <si>
    <t>Government expenditure expressed as a percentage of GDP – Total government expenditure as well as the specific expenditures on health, education and social protection.</t>
  </si>
  <si>
    <t>Government expenditure expressed as a percentage of Total government expenditure – Specific expenditures on health, education and social protection.</t>
  </si>
  <si>
    <t>Proportion of children covered by social protection – SDG Database. Last update: May 2021.</t>
  </si>
  <si>
    <t>GDP per capita (current US$) – World Development Indicators. Last update: February 2021.</t>
  </si>
  <si>
    <t>Government revenue as percentage of GDP – World Development Indicators. Last update: May 2024.</t>
  </si>
  <si>
    <t>Government Expenditure – World Development Indicators. Last update: April 2024.</t>
  </si>
  <si>
    <t>TABLE 6.2 WOMEN'S ECONOMIC EMPOWERMENT</t>
  </si>
  <si>
    <t>Maternity leave benefits
2024</t>
  </si>
  <si>
    <t>Paternity leave benefits
2024</t>
  </si>
  <si>
    <t>Educational attainment (%)
2014–2023 (R)</t>
  </si>
  <si>
    <t>Labour force participation rate (%)
2019–2023 (R)</t>
  </si>
  <si>
    <t>Unemployment rate (%)
2019–2023 (R)</t>
  </si>
  <si>
    <t>Upper secondary</t>
  </si>
  <si>
    <t>No</t>
  </si>
  <si>
    <t>Yes</t>
  </si>
  <si>
    <t>Maternity leave benfits – Whether the law provides for 14 weeks or more of paid maternity leave in accordance with the International Labour Organization standards.</t>
  </si>
  <si>
    <t>Paternity leave benefits – Whether the law provides for paid paternity leave (of any length).</t>
  </si>
  <si>
    <t>Educational attainment – Percentage of the population aged 25 years and older that completed at least upper secondary education (ISCED 3).</t>
  </si>
  <si>
    <t xml:space="preserve">Labour force participation rate – The proportion of a country’s working-age population that engages actively in the labour market, either by working or looking for work. </t>
  </si>
  <si>
    <t>Unemployment rate – The percentage of persons in the labour force who are unemployed.</t>
  </si>
  <si>
    <t>Maternity leave benefits – World Bank Women Business and the Law. Last update: March 2024.</t>
  </si>
  <si>
    <t>Paternity leave benefits – World Bank Women Business and the Law. Last update: March 2024.</t>
  </si>
  <si>
    <t>Educational attainment – UNESCO Institute for Statistics (UIS). Last update: September 2024.</t>
  </si>
  <si>
    <t>Labour force participation rate – International Labour Organization (ILO). Last update: June 2024.</t>
  </si>
  <si>
    <t>Unemployment rate – International Labour Organization (ILO). Last update: June 2024.</t>
  </si>
  <si>
    <t>Infant and young child feeding (0–23 months) – DHS, MICS and other national household surveys. Last update: April 2025.</t>
  </si>
  <si>
    <t>United Nations Inter-agency Group for Child Mortality Estimation (UNICEF, World Health Organization, United Nations Population Division and the World Bank Group). Last update: March 2025.</t>
  </si>
  <si>
    <t>Protection against exploitation and abuse</t>
  </si>
  <si>
    <t>Completion rate
2024</t>
  </si>
  <si>
    <t>Out-of-school rate
2023</t>
  </si>
  <si>
    <r>
      <rPr>
        <i/>
        <sz val="9"/>
        <color theme="1"/>
        <rFont val="Arial Narrow"/>
        <family val="2"/>
      </rPr>
      <t>y</t>
    </r>
    <r>
      <rPr>
        <sz val="9"/>
        <color theme="1"/>
        <rFont val="Arial Narrow"/>
        <family val="2"/>
      </rPr>
      <t xml:space="preserve"> Computed using the rate, official entrance age, theoritical duration and population estimates</t>
    </r>
  </si>
  <si>
    <t>z</t>
  </si>
  <si>
    <t>z Regional average computed using combination of absolute numbers and rates</t>
  </si>
  <si>
    <t>UNICEF global databases, 2025, based on DHS, MICS and other national surveys. Last update June 2025</t>
  </si>
  <si>
    <t xml:space="preserve">y Data differ from the standard definition or refer to only part of a country. </t>
  </si>
  <si>
    <t>x Data refer to years or periods other than those specified in the column heading.</t>
  </si>
  <si>
    <t>Households
2024</t>
  </si>
  <si>
    <t>Primary</t>
  </si>
  <si>
    <t>Secondary</t>
  </si>
  <si>
    <t>At least basic drinking water services</t>
  </si>
  <si>
    <t xml:space="preserve"> %</t>
  </si>
  <si>
    <t>Coverage (%)</t>
  </si>
  <si>
    <t>Open defecation</t>
  </si>
  <si>
    <t>At least basic sanitation services</t>
  </si>
  <si>
    <t>Percentage (%)</t>
  </si>
  <si>
    <t>Population without access (thousands)</t>
  </si>
  <si>
    <t>Population Practicing (thousands)</t>
  </si>
  <si>
    <t>Basic drinking water, sanitation and hygiene services in households – WHO/UNICEF Joint Monitoring Programme for Water Supply, Sanitation and Hygiene (JMP). Last update: August 2025.</t>
  </si>
  <si>
    <t>This compendium provides an overview of key topics related to child well-being and development, including demographic shifts, health, nutrition, education, protection against exploitation and abuse, WASH, social inclusion. Data are pulled from authoritative sources such as the United Nations Statistics Division, global databases (UNICEF, WHO, World Bank), official national household surveys (DHS, MICS), and other databases, as detailed in each section.</t>
  </si>
  <si>
    <t>TABLE 2.2 CHILD MORTALITY</t>
  </si>
  <si>
    <t>EAP in % of global burden</t>
  </si>
  <si>
    <t>TABLE 2.6. HIV/AIDS</t>
  </si>
  <si>
    <t>TABLE 4.4 CHILD MARRIAGE</t>
  </si>
  <si>
    <t>TABLE 5.1 DRINKING WATER</t>
  </si>
  <si>
    <t>TABLE 5.2 SANITATION</t>
  </si>
  <si>
    <t>TABLE 5.3 HYGIENE</t>
  </si>
  <si>
    <t>Drinking water</t>
  </si>
  <si>
    <t>Sanitation</t>
  </si>
  <si>
    <t>Hygiene</t>
  </si>
  <si>
    <t>Mortality rate among children aged 5–14 years</t>
  </si>
  <si>
    <t>Deaths among children aged 5–14 years – Number of deaths among children aged 5 to 14 years.</t>
  </si>
  <si>
    <t>Mortality rate (children aged 5 to 14 years) – Probability of dying at age 5–14 years expressed per 1,000 children aged 5.</t>
  </si>
  <si>
    <t>Deaths among children aged 5–14 years</t>
  </si>
  <si>
    <t>2050 (P)</t>
  </si>
  <si>
    <t>P World Population Prospect Median Projection</t>
  </si>
  <si>
    <t>Total fertility (live births per woman)
2024</t>
  </si>
  <si>
    <t>Net migration rate (per 1,000 population)
2024</t>
  </si>
  <si>
    <t>"East Asia and Pacific" is understood as UNICEF Programme Region and includes only countries listed in the table</t>
  </si>
  <si>
    <t>Number of children not immunized 
(0-11 months) (K)</t>
  </si>
  <si>
    <t>Number of children not immunized 
(12-23 months) (K)</t>
  </si>
  <si>
    <t>Number of children not immunized 
(24-35 months) (K)</t>
  </si>
  <si>
    <t>Malnutrition among school-aged children (5–19 years of age)
2022</t>
  </si>
  <si>
    <t>Malnutrition among women</t>
  </si>
  <si>
    <t>Thinness (%)</t>
  </si>
  <si>
    <t>Overweight (%)</t>
  </si>
  <si>
    <t>Underweight 18+ years (%)
2022</t>
  </si>
  <si>
    <t>Anaemia 15–49 years (%)
2023</t>
  </si>
  <si>
    <t>Thin and severely thin</t>
  </si>
  <si>
    <t>Overweight and obese</t>
  </si>
  <si>
    <t>BMI&lt;18.5 kg/m2</t>
  </si>
  <si>
    <t>Mild, moderate and severe</t>
  </si>
  <si>
    <t>Wasted (%)
2017–2024 (R)</t>
  </si>
  <si>
    <t>Severe (R)</t>
  </si>
  <si>
    <t>TABLE 2.3 MALNUTRITION</t>
  </si>
  <si>
    <t>6.0</t>
  </si>
  <si>
    <t>0.3</t>
  </si>
  <si>
    <t>0.2</t>
  </si>
  <si>
    <t>2.4</t>
  </si>
  <si>
    <t>0.1</t>
  </si>
  <si>
    <t>0.0</t>
  </si>
  <si>
    <t>1.8</t>
  </si>
  <si>
    <t>102.1</t>
  </si>
  <si>
    <t>5782.5</t>
  </si>
  <si>
    <t>57.1</t>
  </si>
  <si>
    <t>578.4</t>
  </si>
  <si>
    <t>29.4</t>
  </si>
  <si>
    <t>116.9</t>
  </si>
  <si>
    <t>42.0</t>
  </si>
  <si>
    <t>27.4</t>
  </si>
  <si>
    <t>227.6</t>
  </si>
  <si>
    <t>303.5</t>
  </si>
  <si>
    <t>2.6</t>
  </si>
  <si>
    <t>6.5</t>
  </si>
  <si>
    <t>299.8</t>
  </si>
  <si>
    <t>1.1</t>
  </si>
  <si>
    <t>741.6</t>
  </si>
  <si>
    <t>y The numbers of children affected are computed using the regional average through implicit imputation for countries without data</t>
  </si>
  <si>
    <t>K Numbers of children not vaccinated are computed using the regional averages through implicit imputation for countries without data</t>
  </si>
  <si>
    <t>Antenatal care (at least one visit) – DHS, MICS and other national household surveys. Last update: October 2025.</t>
  </si>
  <si>
    <t>Antenatal care (at least four visits) – DHS, MICS and other national household surveys. Regional aggregates calculated using modelled data for 2024. Last update: October 2025.</t>
  </si>
  <si>
    <t>Skilled birth attendant – Joint UNICEF/WHO SAB database, based on DHS, MICS and other national household surveys as well as national administrative data. Regional aggregates calculated using modelled data for 2024. Last update: October 2025.</t>
  </si>
  <si>
    <t>Institutional delivery – DHS, MICS and other national household surveys. Last update: October 2025.</t>
  </si>
  <si>
    <t>C-section – DHS, MICS and other national household surveys. Last update: October 2025.</t>
  </si>
  <si>
    <t>Postnatal health check for newborn and mother – DHS, MICS and other national household surveys. Regional aggregates for postnatal health check for mother calculated using modelled data for 2024. Last update: October 2025.</t>
  </si>
  <si>
    <t>Number of maternal deaths – United Nations Maternal Mortality Estimation Inter-agency Group (WHO, UNICEF, UNFPA, the World Bank and the United Nations Population Division). Last Update: April 2025.</t>
  </si>
  <si>
    <t>Maternal mortality ratio – United Nations Maternal Mortality Estimation Inter-agency Group (WHO, UNICEF, UNFPA, the World Bank and the United Nations Population Division). Last Update: April 2025.</t>
  </si>
  <si>
    <t>Antenatal care (%)
2018–2024 (R)</t>
  </si>
  <si>
    <t>Delivery care (%)
2018–2024 (R)</t>
  </si>
  <si>
    <t>Postnatal health check (%)
2018–2024 (R)</t>
  </si>
  <si>
    <t>Infant and Young Child Feeding (0−23 months)
2018–2024 (R)</t>
  </si>
  <si>
    <t>Birth registration – DHS, MICS, other national surveys, censuses and vital registration systems. Last update: May 2025.</t>
  </si>
  <si>
    <t>Child labour (economic activity) – Demographic and Health Surveys (DHS), Multiple Indicator Cluster Surveys (MICS) and other national surveys. Global and regional averages are modelled estimates from UNICEF and ILO. Last update: June 2025.</t>
  </si>
  <si>
    <t>Child labour (economic activity and/or household chores) – Demographic and Health Surveys (DHS), Multiple Indicator Cluster Surveys (MICS) and other national surveys. Last update: June 2025.</t>
  </si>
  <si>
    <t>z Regional average was not possible to compute as available data cover less than 50% of the regional population</t>
  </si>
  <si>
    <t>–</t>
  </si>
  <si>
    <t>x Absolute numbers at regional level are computed using the regional averages through implicit imputation for countries without data</t>
  </si>
  <si>
    <t>na Not Applicable</t>
  </si>
  <si>
    <t>y Regional average was computed using the working-age population by sex estimates by ILO</t>
  </si>
  <si>
    <t>z Regional average was computed using the labour force by sex estimates by ILO</t>
  </si>
  <si>
    <t>Children with disabilities (%)
2017–2023 (R)</t>
  </si>
  <si>
    <t>2–17</t>
  </si>
  <si>
    <t>2–4</t>
  </si>
  <si>
    <t>5–17</t>
  </si>
  <si>
    <t>Children in multidimensional material deprivation
2011–2019 (R,CS)</t>
  </si>
  <si>
    <t>One deprivation</t>
  </si>
  <si>
    <t>Two deprivations</t>
  </si>
  <si>
    <t>Three deprivations</t>
  </si>
  <si>
    <t>Four or more deprivations</t>
  </si>
  <si>
    <t>Children with disabilities – Children aged 2 to 17 years who have one or more difficulties in at least one functional domain.</t>
  </si>
  <si>
    <t>Child poverty profile – Children in multidimensional material deprivation, measures exactly the same dimensions, exactly the same indicators, and exactly the same thresholds across all countries to assess deprivation among children (not a disaggregation of a household measure) in order to obtain an internationally comparable measure. The dimensions are: education, health, housing, nutrition, sanitation, and water.</t>
  </si>
  <si>
    <t>One deprivation – Children experience deprivations in one and only one dimension out of education, health, housing, nutrition, sanitation, and water.</t>
  </si>
  <si>
    <t>Two deprivations – Children experience deprivations in two and only two dimensions out of education, health, housing, nutrition, sanitation, and water.</t>
  </si>
  <si>
    <t>Three deprivations – Children experience deprivations in three and only three dimensions out of education, health, housing, nutrition, sanitation, and water.</t>
  </si>
  <si>
    <t>Child poverty profile – UNICEF estimates based on DHS and MICS surveys.</t>
  </si>
  <si>
    <r>
      <rPr>
        <i/>
        <sz val="9"/>
        <color theme="1"/>
        <rFont val="Arial Narrow"/>
        <family val="2"/>
      </rPr>
      <t>z</t>
    </r>
    <r>
      <rPr>
        <sz val="9"/>
        <color theme="1"/>
        <rFont val="Arial Narrow"/>
        <family val="2"/>
      </rPr>
      <t xml:space="preserve"> Regional and global averages are computed for children 0-17</t>
    </r>
  </si>
  <si>
    <t>z Regional burden is computed using the regional prevalence and total women population in the region, allowing implicit imputation for countries without data</t>
  </si>
  <si>
    <t>z Regional burden is computed using the regional prevalence and children under 5 population in the region, allowing implicit imputation for countries without data</t>
  </si>
  <si>
    <r>
      <rPr>
        <vertAlign val="superscript"/>
        <sz val="9"/>
        <rFont val="Arial Narrow"/>
        <family val="2"/>
      </rPr>
      <t>+</t>
    </r>
    <r>
      <rPr>
        <sz val="9"/>
        <rFont val="Arial Narrow"/>
        <family val="2"/>
      </rPr>
      <t xml:space="preserve"> Country estimates compiled and presented in the global SDG database and reproduced in SOWC have been re-analysed by UNICEF and ILO in accordance with the definitions and criteria detailed below.</t>
    </r>
  </si>
  <si>
    <r>
      <t xml:space="preserve">Economic activity </t>
    </r>
    <r>
      <rPr>
        <b/>
        <vertAlign val="superscript"/>
        <sz val="9"/>
        <color indexed="63"/>
        <rFont val="Arial Narrow"/>
        <family val="2"/>
      </rPr>
      <t>+</t>
    </r>
    <r>
      <rPr>
        <b/>
        <sz val="9"/>
        <color indexed="63"/>
        <rFont val="Arial Narrow"/>
        <family val="2"/>
      </rPr>
      <t xml:space="preserve"> 
(2020-2024)*</t>
    </r>
  </si>
  <si>
    <t>Percentage</t>
  </si>
  <si>
    <t>Number of children involved in economic activity</t>
  </si>
  <si>
    <r>
      <t xml:space="preserve">Economic activity and/or household chores </t>
    </r>
    <r>
      <rPr>
        <b/>
        <vertAlign val="superscript"/>
        <sz val="9"/>
        <color theme="1"/>
        <rFont val="Arial Narrow"/>
        <family val="2"/>
      </rPr>
      <t>+</t>
    </r>
    <r>
      <rPr>
        <b/>
        <sz val="9"/>
        <color theme="1"/>
        <rFont val="Arial Narrow"/>
        <family val="2"/>
      </rPr>
      <t xml:space="preserve"> 
(2010-2023)*</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</si>
</sst>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_(* #,##0_);_(* \(#,##0\);_(* &quot;-&quot;??_);_(@_)"/>
    <numFmt numFmtId="165" formatCode="#,##0.0"/>
    <numFmt numFmtId="166" formatCode="0.0"/>
    <numFmt numFmtId="167" formatCode="#,###"/>
    <numFmt numFmtId="168" formatCode="0.0%"/>
    <numFmt numFmtId="169" formatCode="_(* #,##0.0_);_(* \(#,##0.0\);_(* &quot;-&quot;??_);_(@_)"/>
  </numFmts>
  <fonts count="42" x14ac:knownFonts="1">
    <font>
      <sz val="11"/>
      <color theme="1"/>
      <name val="Calibri"/>
      <family val="2"/>
      <scheme val="minor"/>
    </font>
    <font>
      <b/>
      <sz val="11"/>
      <color theme="1"/>
      <name val="Calibri"/>
      <family val="2"/>
      <scheme val="minor"/>
    </font>
    <font>
      <sz val="11"/>
      <color theme="1"/>
      <name val="Calibri"/>
      <family val="2"/>
      <scheme val="minor"/>
    </font>
    <font>
      <sz val="9"/>
      <color theme="1"/>
      <name val="Arial Narrow"/>
      <family val="2"/>
    </font>
    <font>
      <b/>
      <sz val="14"/>
      <color theme="1"/>
      <name val="Arial Narrow"/>
      <family val="2"/>
    </font>
    <font>
      <b/>
      <sz val="9"/>
      <color theme="1"/>
      <name val="Arial Narrow"/>
      <family val="2"/>
    </font>
    <font>
      <i/>
      <sz val="9"/>
      <color theme="1"/>
      <name val="Arial Narrow"/>
      <family val="2"/>
    </font>
    <font>
      <sz val="6"/>
      <color theme="1"/>
      <name val="Arial Narrow"/>
      <family val="2"/>
    </font>
    <font>
      <sz val="9"/>
      <color rgb="FFFF0000"/>
      <name val="Arial Narrow"/>
      <family val="2"/>
    </font>
    <font>
      <sz val="9"/>
      <color theme="0"/>
      <name val="Arial Narrow"/>
      <family val="2"/>
    </font>
    <font>
      <b/>
      <sz val="9"/>
      <color theme="0"/>
      <name val="Arial Narrow"/>
      <family val="2"/>
    </font>
    <font>
      <u/>
      <sz val="11"/>
      <color theme="10"/>
      <name val="Calibri"/>
      <family val="2"/>
      <scheme val="minor"/>
    </font>
    <font>
      <b/>
      <sz val="11"/>
      <color theme="1"/>
      <name val="Arial Narrow"/>
      <family val="2"/>
    </font>
    <font>
      <b/>
      <sz val="11"/>
      <color rgb="FF000000"/>
      <name val="Arial Narrow"/>
      <family val="2"/>
    </font>
    <font>
      <sz val="12"/>
      <color indexed="8"/>
      <name val="Times New Roman"/>
      <family val="2"/>
    </font>
    <font>
      <sz val="11"/>
      <color rgb="FF000000"/>
      <name val="Arial Narrow"/>
      <family val="2"/>
    </font>
    <font>
      <sz val="11"/>
      <color theme="0" tint="-0.14999847407452621"/>
      <name val="Arial Narrow"/>
      <family val="2"/>
    </font>
    <font>
      <sz val="11"/>
      <color theme="1"/>
      <name val="Arial Narrow"/>
      <family val="2"/>
    </font>
    <font>
      <sz val="12"/>
      <color theme="1"/>
      <name val="Times New Roman"/>
      <family val="2"/>
    </font>
    <font>
      <sz val="10"/>
      <name val="Arial"/>
      <family val="2"/>
    </font>
    <font>
      <b/>
      <sz val="9"/>
      <color rgb="FF000000"/>
      <name val="Arial Narrow"/>
      <family val="2"/>
    </font>
    <font>
      <b/>
      <vertAlign val="superscript"/>
      <sz val="9"/>
      <color indexed="63"/>
      <name val="Arial Narrow"/>
      <family val="2"/>
    </font>
    <font>
      <b/>
      <sz val="9"/>
      <color indexed="63"/>
      <name val="Arial Narrow"/>
      <family val="2"/>
    </font>
    <font>
      <sz val="9"/>
      <color rgb="FF000000"/>
      <name val="Arial Narrow"/>
      <family val="2"/>
    </font>
    <font>
      <sz val="9"/>
      <name val="Arial Narrow"/>
      <family val="2"/>
    </font>
    <font>
      <b/>
      <sz val="9"/>
      <name val="Arial Narrow"/>
      <family val="2"/>
    </font>
    <font>
      <vertAlign val="superscript"/>
      <sz val="9"/>
      <name val="Arial Narrow"/>
      <family val="2"/>
    </font>
    <font>
      <sz val="9"/>
      <color theme="1"/>
      <name val="Calibri"/>
      <family val="2"/>
      <scheme val="minor"/>
    </font>
    <font>
      <sz val="12"/>
      <name val="Arial"/>
      <family val="2"/>
    </font>
    <font>
      <sz val="8"/>
      <name val="Calibri"/>
      <family val="2"/>
      <scheme val="minor"/>
    </font>
    <font>
      <u/>
      <sz val="11"/>
      <color theme="3"/>
      <name val="Calibri"/>
      <family val="2"/>
      <scheme val="minor"/>
    </font>
    <font>
      <b/>
      <sz val="9"/>
      <color rgb="FFFF0000"/>
      <name val="Arial Narrow"/>
      <family val="2"/>
    </font>
    <font>
      <b/>
      <i/>
      <sz val="9"/>
      <color theme="1"/>
      <name val="Arial Narrow"/>
      <family val="2"/>
    </font>
    <font>
      <b/>
      <i/>
      <sz val="9"/>
      <name val="Arial Narrow"/>
      <family val="2"/>
    </font>
    <font>
      <b/>
      <sz val="14"/>
      <color theme="0"/>
      <name val="Arial Narrow"/>
      <family val="2"/>
    </font>
    <font>
      <sz val="12"/>
      <color theme="1"/>
      <name val="Arial Narrow"/>
      <family val="2"/>
    </font>
    <font>
      <u/>
      <sz val="12"/>
      <color theme="3"/>
      <name val="Arial Narrow"/>
      <family val="2"/>
    </font>
    <font>
      <u/>
      <sz val="11"/>
      <color theme="3"/>
      <name val="Arial Narrow"/>
      <family val="2"/>
    </font>
    <font>
      <sz val="11"/>
      <color rgb="FFFF0000"/>
      <name val="Calibri"/>
      <family val="2"/>
      <scheme val="minor"/>
    </font>
    <font>
      <b/>
      <vertAlign val="superscript"/>
      <sz val="9"/>
      <color theme="1"/>
      <name val="Arial Narrow"/>
      <family val="2"/>
    </font>
    <font>
      <i/>
      <sz val="11"/>
      <color theme="1"/>
      <name val="Calibri"/>
      <family val="2"/>
      <scheme val="minor"/>
    </font>
    <font>
      <sz val="11"/>
      <name val="Arial Narrow"/>
      <family val="2"/>
    </font>
  </fonts>
  <fills count="3">
    <fill>
      <patternFill patternType="none"/>
    </fill>
    <fill>
      <patternFill patternType="gray125"/>
    </fill>
    <fill>
      <patternFill patternType="solid">
        <fgColor rgb="FF00B0F0"/>
        <bgColor indexed="64"/>
      </patternFill>
    </fill>
  </fills>
  <borders count="24">
    <border>
      <left/>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3">
    <xf numFmtId="0" fontId="0" fillId="0" borderId="0"/>
    <xf numFmtId="43" fontId="2" fillId="0" borderId="0" applyFont="0" applyFill="0" applyBorder="0" applyAlignment="0" applyProtection="0"/>
    <xf numFmtId="9" fontId="2" fillId="0" borderId="0" applyFont="0" applyFill="0" applyBorder="0" applyAlignment="0" applyProtection="0"/>
    <xf numFmtId="0" fontId="3" fillId="0" borderId="0"/>
    <xf numFmtId="9" fontId="3" fillId="0" borderId="0" applyFont="0" applyFill="0" applyBorder="0" applyAlignment="0" applyProtection="0"/>
    <xf numFmtId="0" fontId="11" fillId="0" borderId="0" applyNumberFormat="0" applyFill="0" applyBorder="0" applyAlignment="0" applyProtection="0"/>
    <xf numFmtId="0" fontId="14" fillId="0" borderId="0"/>
    <xf numFmtId="0" fontId="18" fillId="0" borderId="0"/>
    <xf numFmtId="0" fontId="19" fillId="0" borderId="0"/>
    <xf numFmtId="0" fontId="28" fillId="0" borderId="0"/>
    <xf numFmtId="0" fontId="19" fillId="0" borderId="0"/>
    <xf numFmtId="0" fontId="18" fillId="0" borderId="0"/>
    <xf numFmtId="0" fontId="18" fillId="0" borderId="0"/>
  </cellStyleXfs>
  <cellXfs count="258">
    <xf numFmtId="0" fontId="0" fillId="0" borderId="0" xfId="0"/>
    <xf numFmtId="0" fontId="3" fillId="0" borderId="0" xfId="3"/>
    <xf numFmtId="0" fontId="4" fillId="0" borderId="0" xfId="3" applyFont="1"/>
    <xf numFmtId="3" fontId="3" fillId="0" borderId="0" xfId="3" applyNumberFormat="1"/>
    <xf numFmtId="165" fontId="3" fillId="0" borderId="0" xfId="3" applyNumberFormat="1"/>
    <xf numFmtId="0" fontId="3" fillId="0" borderId="0" xfId="3" applyAlignment="1">
      <alignment horizontal="right"/>
    </xf>
    <xf numFmtId="0" fontId="5" fillId="0" borderId="0" xfId="3" applyFont="1"/>
    <xf numFmtId="3" fontId="5" fillId="0" borderId="0" xfId="3" applyNumberFormat="1" applyFont="1"/>
    <xf numFmtId="43" fontId="0" fillId="0" borderId="0" xfId="0" applyNumberFormat="1"/>
    <xf numFmtId="0" fontId="1" fillId="0" borderId="0" xfId="0" applyFont="1"/>
    <xf numFmtId="0" fontId="5" fillId="0" borderId="0" xfId="0" applyFont="1"/>
    <xf numFmtId="3" fontId="5" fillId="0" borderId="0" xfId="0" applyNumberFormat="1" applyFont="1"/>
    <xf numFmtId="9" fontId="0" fillId="0" borderId="0" xfId="4" applyFont="1"/>
    <xf numFmtId="1" fontId="3" fillId="0" borderId="0" xfId="3" applyNumberFormat="1"/>
    <xf numFmtId="0" fontId="5" fillId="0" borderId="0" xfId="3" applyFont="1" applyAlignment="1">
      <alignment horizontal="right"/>
    </xf>
    <xf numFmtId="0" fontId="7" fillId="0" borderId="0" xfId="3" applyFont="1"/>
    <xf numFmtId="164" fontId="3" fillId="0" borderId="0" xfId="1" applyNumberFormat="1" applyFont="1"/>
    <xf numFmtId="164" fontId="3" fillId="0" borderId="0" xfId="1" applyNumberFormat="1" applyFont="1" applyBorder="1"/>
    <xf numFmtId="1" fontId="3" fillId="0" borderId="0" xfId="3" applyNumberFormat="1" applyAlignment="1">
      <alignment horizontal="right"/>
    </xf>
    <xf numFmtId="1" fontId="5" fillId="0" borderId="0" xfId="3" applyNumberFormat="1" applyFont="1"/>
    <xf numFmtId="3" fontId="3" fillId="0" borderId="0" xfId="3" applyNumberFormat="1" applyAlignment="1">
      <alignment horizontal="right"/>
    </xf>
    <xf numFmtId="164" fontId="3" fillId="0" borderId="0" xfId="1" applyNumberFormat="1" applyFont="1" applyAlignment="1">
      <alignment horizontal="right"/>
    </xf>
    <xf numFmtId="164" fontId="3" fillId="0" borderId="0" xfId="3" applyNumberFormat="1"/>
    <xf numFmtId="3" fontId="7" fillId="0" borderId="0" xfId="3" applyNumberFormat="1" applyFont="1"/>
    <xf numFmtId="1" fontId="5" fillId="0" borderId="0" xfId="3" applyNumberFormat="1" applyFont="1" applyAlignment="1">
      <alignment horizontal="right"/>
    </xf>
    <xf numFmtId="164" fontId="5" fillId="0" borderId="0" xfId="1" applyNumberFormat="1" applyFont="1" applyAlignment="1">
      <alignment horizontal="right"/>
    </xf>
    <xf numFmtId="164" fontId="3" fillId="0" borderId="0" xfId="3" applyNumberFormat="1" applyAlignment="1">
      <alignment horizontal="right"/>
    </xf>
    <xf numFmtId="0" fontId="3" fillId="0" borderId="0" xfId="3" applyAlignment="1">
      <alignment horizontal="center"/>
    </xf>
    <xf numFmtId="164" fontId="5" fillId="0" borderId="0" xfId="3" applyNumberFormat="1" applyFont="1"/>
    <xf numFmtId="0" fontId="3" fillId="0" borderId="0" xfId="3" applyAlignment="1">
      <alignment horizontal="center" vertical="center" wrapText="1"/>
    </xf>
    <xf numFmtId="164" fontId="9" fillId="0" borderId="0" xfId="3" applyNumberFormat="1" applyFont="1"/>
    <xf numFmtId="0" fontId="9" fillId="0" borderId="0" xfId="3" applyFont="1"/>
    <xf numFmtId="0" fontId="6" fillId="0" borderId="0" xfId="3" applyFont="1" applyAlignment="1">
      <alignment horizontal="left"/>
    </xf>
    <xf numFmtId="164" fontId="10" fillId="0" borderId="0" xfId="3" applyNumberFormat="1" applyFont="1"/>
    <xf numFmtId="0" fontId="6" fillId="0" borderId="0" xfId="3" applyFont="1"/>
    <xf numFmtId="3" fontId="5" fillId="0" borderId="0" xfId="3" applyNumberFormat="1" applyFont="1" applyAlignment="1">
      <alignment horizontal="right"/>
    </xf>
    <xf numFmtId="0" fontId="3" fillId="0" borderId="0" xfId="0" applyFont="1"/>
    <xf numFmtId="49" fontId="13" fillId="0" borderId="0" xfId="0" applyNumberFormat="1" applyFont="1" applyAlignment="1">
      <alignment horizontal="left" vertical="top"/>
    </xf>
    <xf numFmtId="0" fontId="13" fillId="0" borderId="0" xfId="0" applyFont="1" applyAlignment="1">
      <alignment horizontal="center"/>
    </xf>
    <xf numFmtId="0" fontId="15" fillId="0" borderId="0" xfId="0" applyFont="1" applyAlignment="1">
      <alignment horizontal="left"/>
    </xf>
    <xf numFmtId="0" fontId="16" fillId="0" borderId="0" xfId="0" applyFont="1"/>
    <xf numFmtId="0" fontId="3" fillId="0" borderId="0" xfId="0" applyFont="1" applyAlignment="1">
      <alignment vertical="center"/>
    </xf>
    <xf numFmtId="0" fontId="17" fillId="0" borderId="0" xfId="0" applyFont="1"/>
    <xf numFmtId="0" fontId="12" fillId="0" borderId="0" xfId="0" applyFont="1"/>
    <xf numFmtId="164" fontId="8" fillId="0" borderId="0" xfId="3" applyNumberFormat="1" applyFont="1"/>
    <xf numFmtId="0" fontId="8" fillId="0" borderId="0" xfId="3" applyFont="1"/>
    <xf numFmtId="1" fontId="3" fillId="0" borderId="0" xfId="0" applyNumberFormat="1" applyFont="1" applyAlignment="1">
      <alignment horizontal="right"/>
    </xf>
    <xf numFmtId="1" fontId="3" fillId="0" borderId="0" xfId="0" applyNumberFormat="1" applyFont="1" applyAlignment="1">
      <alignment horizontal="left"/>
    </xf>
    <xf numFmtId="1" fontId="3" fillId="0" borderId="0" xfId="0" applyNumberFormat="1" applyFont="1" applyAlignment="1">
      <alignment horizontal="right" vertical="center"/>
    </xf>
    <xf numFmtId="1" fontId="3" fillId="0" borderId="0" xfId="0" applyNumberFormat="1" applyFont="1" applyAlignment="1">
      <alignment horizontal="left" vertical="center"/>
    </xf>
    <xf numFmtId="49" fontId="20" fillId="0" borderId="0" xfId="0" applyNumberFormat="1" applyFont="1" applyAlignment="1">
      <alignment horizontal="left" vertical="top"/>
    </xf>
    <xf numFmtId="0" fontId="20" fillId="0" borderId="0" xfId="0" applyFont="1" applyAlignment="1">
      <alignment horizontal="center" wrapText="1"/>
    </xf>
    <xf numFmtId="0" fontId="23" fillId="0" borderId="0" xfId="0" applyFont="1" applyAlignment="1">
      <alignment horizontal="center"/>
    </xf>
    <xf numFmtId="0" fontId="20" fillId="0" borderId="0" xfId="0" applyFont="1" applyAlignment="1">
      <alignment horizontal="center"/>
    </xf>
    <xf numFmtId="0" fontId="24" fillId="0" borderId="0" xfId="0" applyFont="1"/>
    <xf numFmtId="166" fontId="3" fillId="0" borderId="0" xfId="0" applyNumberFormat="1" applyFont="1" applyAlignment="1">
      <alignment horizontal="right"/>
    </xf>
    <xf numFmtId="166" fontId="3" fillId="0" borderId="0" xfId="0" applyNumberFormat="1" applyFont="1"/>
    <xf numFmtId="0" fontId="3" fillId="0" borderId="0" xfId="0" applyFont="1" applyAlignment="1">
      <alignment horizontal="right"/>
    </xf>
    <xf numFmtId="49" fontId="3" fillId="0" borderId="0" xfId="0" applyNumberFormat="1" applyFont="1"/>
    <xf numFmtId="166" fontId="5" fillId="0" borderId="0" xfId="0" applyNumberFormat="1" applyFont="1" applyAlignment="1">
      <alignment horizontal="right"/>
    </xf>
    <xf numFmtId="0" fontId="3" fillId="0" borderId="0" xfId="0" applyFont="1" applyAlignment="1">
      <alignment horizontal="left"/>
    </xf>
    <xf numFmtId="1" fontId="24" fillId="0" borderId="0" xfId="0" applyNumberFormat="1" applyFont="1"/>
    <xf numFmtId="1" fontId="24" fillId="0" borderId="0" xfId="8" applyNumberFormat="1" applyFont="1" applyAlignment="1">
      <alignment horizontal="right"/>
    </xf>
    <xf numFmtId="0" fontId="25" fillId="0" borderId="0" xfId="0" quotePrefix="1" applyFont="1"/>
    <xf numFmtId="0" fontId="24" fillId="0" borderId="0" xfId="0" quotePrefix="1" applyFont="1"/>
    <xf numFmtId="0" fontId="24" fillId="0" borderId="0" xfId="0" quotePrefix="1" applyFont="1" applyAlignment="1">
      <alignment wrapText="1"/>
    </xf>
    <xf numFmtId="0" fontId="3" fillId="0" borderId="0" xfId="0" quotePrefix="1" applyFont="1"/>
    <xf numFmtId="0" fontId="27" fillId="0" borderId="0" xfId="0" applyFont="1"/>
    <xf numFmtId="0" fontId="24" fillId="0" borderId="0" xfId="9" applyFont="1" applyAlignment="1">
      <alignment horizontal="left" wrapText="1"/>
    </xf>
    <xf numFmtId="166" fontId="24" fillId="0" borderId="0" xfId="10" applyNumberFormat="1" applyFont="1" applyAlignment="1">
      <alignment horizontal="center" vertical="center" wrapText="1"/>
    </xf>
    <xf numFmtId="166" fontId="24" fillId="0" borderId="0" xfId="10" applyNumberFormat="1" applyFont="1" applyAlignment="1">
      <alignment vertical="center" wrapText="1"/>
    </xf>
    <xf numFmtId="3" fontId="3" fillId="0" borderId="0" xfId="0" applyNumberFormat="1" applyFont="1"/>
    <xf numFmtId="0" fontId="25" fillId="0" borderId="0" xfId="11" applyFont="1"/>
    <xf numFmtId="0" fontId="5" fillId="0" borderId="0" xfId="0" applyFont="1" applyAlignment="1">
      <alignment horizontal="right"/>
    </xf>
    <xf numFmtId="0" fontId="5" fillId="0" borderId="0" xfId="0" applyFont="1" applyAlignment="1">
      <alignment horizontal="left"/>
    </xf>
    <xf numFmtId="0" fontId="24" fillId="0" borderId="0" xfId="11" applyFont="1"/>
    <xf numFmtId="1" fontId="25" fillId="0" borderId="0" xfId="0" applyNumberFormat="1" applyFont="1"/>
    <xf numFmtId="0" fontId="24" fillId="0" borderId="0" xfId="7" quotePrefix="1" applyFont="1"/>
    <xf numFmtId="0" fontId="24" fillId="0" borderId="0" xfId="7" applyFont="1"/>
    <xf numFmtId="0" fontId="25" fillId="0" borderId="0" xfId="0" applyFont="1"/>
    <xf numFmtId="0" fontId="3" fillId="0" borderId="0" xfId="12" applyFont="1"/>
    <xf numFmtId="0" fontId="24" fillId="0" borderId="9" xfId="9" applyFont="1" applyBorder="1" applyAlignment="1">
      <alignment horizontal="center" wrapText="1"/>
    </xf>
    <xf numFmtId="3" fontId="3" fillId="0" borderId="0" xfId="0" applyNumberFormat="1" applyFont="1" applyAlignment="1">
      <alignment horizontal="right"/>
    </xf>
    <xf numFmtId="167" fontId="6" fillId="0" borderId="0" xfId="0" applyNumberFormat="1" applyFont="1" applyAlignment="1">
      <alignment horizontal="right"/>
    </xf>
    <xf numFmtId="0" fontId="1" fillId="0" borderId="0" xfId="0" applyFont="1" applyAlignment="1">
      <alignment horizontal="right"/>
    </xf>
    <xf numFmtId="3" fontId="5" fillId="0" borderId="0" xfId="0" applyNumberFormat="1" applyFont="1" applyAlignment="1">
      <alignment horizontal="right"/>
    </xf>
    <xf numFmtId="3" fontId="24" fillId="0" borderId="0" xfId="1" applyNumberFormat="1" applyFont="1" applyFill="1"/>
    <xf numFmtId="3" fontId="25" fillId="0" borderId="0" xfId="11" applyNumberFormat="1" applyFont="1"/>
    <xf numFmtId="3" fontId="24" fillId="0" borderId="0" xfId="11" applyNumberFormat="1" applyFont="1"/>
    <xf numFmtId="0" fontId="20" fillId="0" borderId="0" xfId="0" applyFont="1"/>
    <xf numFmtId="0" fontId="3" fillId="0" borderId="9" xfId="0" applyFont="1" applyBorder="1" applyAlignment="1">
      <alignment horizontal="center" vertical="center" wrapText="1"/>
    </xf>
    <xf numFmtId="0" fontId="4" fillId="0" borderId="0" xfId="0" applyFont="1"/>
    <xf numFmtId="0" fontId="0" fillId="0" borderId="0" xfId="0" applyAlignment="1">
      <alignment horizontal="right"/>
    </xf>
    <xf numFmtId="0" fontId="23" fillId="0" borderId="0" xfId="0" applyFont="1"/>
    <xf numFmtId="9" fontId="5" fillId="0" borderId="0" xfId="2" applyFont="1"/>
    <xf numFmtId="43" fontId="3" fillId="0" borderId="0" xfId="3" applyNumberFormat="1"/>
    <xf numFmtId="0" fontId="3" fillId="0" borderId="9" xfId="3" applyBorder="1" applyAlignment="1">
      <alignment horizontal="center" vertical="center" wrapText="1"/>
    </xf>
    <xf numFmtId="0" fontId="23" fillId="0" borderId="0" xfId="0" applyFont="1" applyAlignment="1">
      <alignment horizontal="right"/>
    </xf>
    <xf numFmtId="3" fontId="23" fillId="0" borderId="0" xfId="0" applyNumberFormat="1" applyFont="1"/>
    <xf numFmtId="3" fontId="23" fillId="0" borderId="0" xfId="0" applyNumberFormat="1" applyFont="1" applyAlignment="1">
      <alignment horizontal="right"/>
    </xf>
    <xf numFmtId="164" fontId="5" fillId="0" borderId="0" xfId="1" applyNumberFormat="1" applyFont="1"/>
    <xf numFmtId="0" fontId="30" fillId="0" borderId="0" xfId="5" applyFont="1"/>
    <xf numFmtId="0" fontId="3" fillId="0" borderId="9" xfId="3" applyBorder="1" applyAlignment="1">
      <alignment horizontal="center"/>
    </xf>
    <xf numFmtId="9" fontId="0" fillId="0" borderId="0" xfId="2" applyFont="1"/>
    <xf numFmtId="164" fontId="31" fillId="0" borderId="0" xfId="3" applyNumberFormat="1" applyFont="1"/>
    <xf numFmtId="3" fontId="3" fillId="0" borderId="0" xfId="1" applyNumberFormat="1" applyFont="1" applyAlignment="1">
      <alignment horizontal="right"/>
    </xf>
    <xf numFmtId="164" fontId="24" fillId="0" borderId="0" xfId="3" applyNumberFormat="1" applyFont="1"/>
    <xf numFmtId="3" fontId="25" fillId="0" borderId="0" xfId="3" applyNumberFormat="1" applyFont="1"/>
    <xf numFmtId="0" fontId="32" fillId="0" borderId="0" xfId="3" applyFont="1"/>
    <xf numFmtId="9" fontId="33" fillId="0" borderId="0" xfId="2" applyFont="1"/>
    <xf numFmtId="9" fontId="3" fillId="0" borderId="0" xfId="2" applyFont="1"/>
    <xf numFmtId="164" fontId="25" fillId="0" borderId="0" xfId="3" applyNumberFormat="1" applyFont="1"/>
    <xf numFmtId="9" fontId="24" fillId="0" borderId="0" xfId="2" applyFont="1" applyAlignment="1">
      <alignment horizontal="right"/>
    </xf>
    <xf numFmtId="0" fontId="35" fillId="0" borderId="0" xfId="0" applyFont="1"/>
    <xf numFmtId="0" fontId="36" fillId="0" borderId="0" xfId="5" applyFont="1"/>
    <xf numFmtId="0" fontId="37" fillId="0" borderId="0" xfId="5" applyFont="1"/>
    <xf numFmtId="9" fontId="3" fillId="0" borderId="0" xfId="2" applyFont="1" applyAlignment="1">
      <alignment horizontal="right"/>
    </xf>
    <xf numFmtId="164" fontId="0" fillId="0" borderId="0" xfId="0" applyNumberFormat="1"/>
    <xf numFmtId="0" fontId="31" fillId="0" borderId="0" xfId="3" applyFont="1"/>
    <xf numFmtId="164" fontId="8" fillId="0" borderId="0" xfId="1" applyNumberFormat="1" applyFont="1"/>
    <xf numFmtId="165" fontId="25" fillId="0" borderId="0" xfId="3" applyNumberFormat="1" applyFont="1"/>
    <xf numFmtId="164" fontId="5" fillId="0" borderId="0" xfId="3" applyNumberFormat="1" applyFont="1" applyAlignment="1">
      <alignment horizontal="right"/>
    </xf>
    <xf numFmtId="0" fontId="24" fillId="0" borderId="0" xfId="3" applyFont="1" applyAlignment="1">
      <alignment horizontal="center" vertical="center" wrapText="1"/>
    </xf>
    <xf numFmtId="0" fontId="31" fillId="0" borderId="0" xfId="3" applyFont="1" applyAlignment="1">
      <alignment horizontal="right"/>
    </xf>
    <xf numFmtId="1" fontId="25" fillId="0" borderId="0" xfId="3" applyNumberFormat="1" applyFont="1" applyAlignment="1">
      <alignment horizontal="right"/>
    </xf>
    <xf numFmtId="164" fontId="24" fillId="0" borderId="0" xfId="1" applyNumberFormat="1" applyFont="1" applyAlignment="1">
      <alignment horizontal="right"/>
    </xf>
    <xf numFmtId="0" fontId="24" fillId="0" borderId="0" xfId="3" applyFont="1" applyAlignment="1">
      <alignment horizontal="right"/>
    </xf>
    <xf numFmtId="0" fontId="25" fillId="0" borderId="0" xfId="3" applyFont="1" applyAlignment="1">
      <alignment horizontal="right"/>
    </xf>
    <xf numFmtId="0" fontId="3" fillId="0" borderId="0" xfId="3" applyAlignment="1">
      <alignment vertical="center"/>
    </xf>
    <xf numFmtId="0" fontId="38" fillId="0" borderId="0" xfId="0" applyFont="1"/>
    <xf numFmtId="4" fontId="3" fillId="0" borderId="0" xfId="0" applyNumberFormat="1" applyFont="1"/>
    <xf numFmtId="0" fontId="25" fillId="0" borderId="0" xfId="0" applyFont="1" applyAlignment="1">
      <alignment horizontal="right"/>
    </xf>
    <xf numFmtId="3" fontId="25" fillId="0" borderId="0" xfId="0" applyNumberFormat="1" applyFont="1" applyAlignment="1">
      <alignment horizontal="right"/>
    </xf>
    <xf numFmtId="3" fontId="25" fillId="0" borderId="0" xfId="3" applyNumberFormat="1" applyFont="1" applyAlignment="1">
      <alignment horizontal="right"/>
    </xf>
    <xf numFmtId="2" fontId="5" fillId="0" borderId="0" xfId="2" applyNumberFormat="1" applyFont="1"/>
    <xf numFmtId="0" fontId="5" fillId="0" borderId="9" xfId="0" applyFont="1" applyBorder="1" applyAlignment="1">
      <alignment horizontal="centerContinuous" wrapText="1"/>
    </xf>
    <xf numFmtId="0" fontId="5" fillId="0" borderId="9" xfId="0" applyFont="1" applyBorder="1" applyAlignment="1">
      <alignment horizontal="centerContinuous"/>
    </xf>
    <xf numFmtId="49" fontId="20" fillId="0" borderId="12" xfId="0" applyNumberFormat="1" applyFont="1" applyBorder="1" applyAlignment="1">
      <alignment horizontal="centerContinuous" vertical="top"/>
    </xf>
    <xf numFmtId="0" fontId="5" fillId="0" borderId="13" xfId="0" applyFont="1" applyBorder="1" applyAlignment="1">
      <alignment horizontal="centerContinuous"/>
    </xf>
    <xf numFmtId="1" fontId="32" fillId="0" borderId="0" xfId="3" applyNumberFormat="1" applyFont="1" applyAlignment="1">
      <alignment horizontal="right"/>
    </xf>
    <xf numFmtId="166" fontId="6" fillId="0" borderId="0" xfId="0" applyNumberFormat="1" applyFont="1" applyAlignment="1">
      <alignment horizontal="left"/>
    </xf>
    <xf numFmtId="0" fontId="1" fillId="0" borderId="0" xfId="0" applyFont="1" applyAlignment="1">
      <alignment horizontal="left"/>
    </xf>
    <xf numFmtId="3" fontId="32" fillId="0" borderId="0" xfId="3" applyNumberFormat="1" applyFont="1"/>
    <xf numFmtId="165" fontId="3" fillId="0" borderId="0" xfId="0" applyNumberFormat="1" applyFont="1"/>
    <xf numFmtId="168" fontId="3" fillId="0" borderId="0" xfId="2" applyNumberFormat="1" applyFont="1"/>
    <xf numFmtId="168" fontId="3" fillId="0" borderId="0" xfId="3" applyNumberFormat="1"/>
    <xf numFmtId="169" fontId="5" fillId="0" borderId="0" xfId="1" applyNumberFormat="1" applyFont="1" applyAlignment="1">
      <alignment horizontal="right"/>
    </xf>
    <xf numFmtId="169" fontId="5" fillId="0" borderId="0" xfId="3" applyNumberFormat="1" applyFont="1"/>
    <xf numFmtId="169" fontId="31" fillId="0" borderId="0" xfId="3" applyNumberFormat="1" applyFont="1"/>
    <xf numFmtId="169" fontId="3" fillId="0" borderId="0" xfId="1" applyNumberFormat="1" applyFont="1" applyAlignment="1">
      <alignment horizontal="right"/>
    </xf>
    <xf numFmtId="169" fontId="3" fillId="0" borderId="0" xfId="3" applyNumberFormat="1"/>
    <xf numFmtId="2" fontId="3" fillId="0" borderId="0" xfId="2" applyNumberFormat="1" applyFont="1"/>
    <xf numFmtId="0" fontId="40" fillId="0" borderId="0" xfId="0" applyFont="1" applyAlignment="1">
      <alignment horizontal="right"/>
    </xf>
    <xf numFmtId="0" fontId="32" fillId="0" borderId="0" xfId="0" applyFont="1"/>
    <xf numFmtId="1" fontId="24" fillId="0" borderId="0" xfId="0" applyNumberFormat="1" applyFont="1" applyAlignment="1">
      <alignment horizontal="right"/>
    </xf>
    <xf numFmtId="1" fontId="24" fillId="0" borderId="0" xfId="0" applyNumberFormat="1" applyFont="1" applyAlignment="1">
      <alignment horizontal="left"/>
    </xf>
    <xf numFmtId="3" fontId="24" fillId="0" borderId="0" xfId="3" applyNumberFormat="1" applyFont="1" applyAlignment="1">
      <alignment horizontal="right"/>
    </xf>
    <xf numFmtId="3" fontId="24" fillId="0" borderId="0" xfId="3" applyNumberFormat="1" applyFont="1"/>
    <xf numFmtId="0" fontId="17" fillId="0" borderId="16" xfId="0" applyFont="1" applyBorder="1" applyAlignment="1">
      <alignment horizontal="left" vertical="center" wrapText="1"/>
    </xf>
    <xf numFmtId="0" fontId="17" fillId="0" borderId="17" xfId="0" applyFont="1" applyBorder="1" applyAlignment="1">
      <alignment horizontal="left" vertical="center" wrapText="1"/>
    </xf>
    <xf numFmtId="0" fontId="17" fillId="0" borderId="18" xfId="0" applyFont="1" applyBorder="1" applyAlignment="1">
      <alignment horizontal="left" vertical="center" wrapText="1"/>
    </xf>
    <xf numFmtId="0" fontId="17" fillId="0" borderId="19" xfId="0" applyFont="1" applyBorder="1" applyAlignment="1">
      <alignment horizontal="left" vertical="center" wrapText="1"/>
    </xf>
    <xf numFmtId="0" fontId="17" fillId="0" borderId="0" xfId="0" applyFont="1" applyAlignment="1">
      <alignment horizontal="left" vertical="center" wrapText="1"/>
    </xf>
    <xf numFmtId="0" fontId="17" fillId="0" borderId="20" xfId="0" applyFont="1" applyBorder="1" applyAlignment="1">
      <alignment horizontal="left" vertical="center" wrapText="1"/>
    </xf>
    <xf numFmtId="0" fontId="17" fillId="0" borderId="21" xfId="0" applyFont="1" applyBorder="1" applyAlignment="1">
      <alignment horizontal="left" vertical="center" wrapText="1"/>
    </xf>
    <xf numFmtId="0" fontId="17" fillId="0" borderId="22" xfId="0" applyFont="1" applyBorder="1" applyAlignment="1">
      <alignment horizontal="left" vertical="center" wrapText="1"/>
    </xf>
    <xf numFmtId="0" fontId="17" fillId="0" borderId="23" xfId="0" applyFont="1" applyBorder="1" applyAlignment="1">
      <alignment horizontal="left" vertical="center" wrapText="1"/>
    </xf>
    <xf numFmtId="0" fontId="34" fillId="2" borderId="0" xfId="0" applyFont="1" applyFill="1" applyAlignment="1">
      <alignment horizontal="center"/>
    </xf>
    <xf numFmtId="0" fontId="3" fillId="0" borderId="11" xfId="3" applyBorder="1" applyAlignment="1">
      <alignment horizontal="center" vertical="center" wrapText="1"/>
    </xf>
    <xf numFmtId="0" fontId="3" fillId="0" borderId="12" xfId="3" applyBorder="1" applyAlignment="1">
      <alignment horizontal="center" vertical="center" wrapText="1"/>
    </xf>
    <xf numFmtId="0" fontId="3" fillId="0" borderId="13" xfId="3" applyBorder="1" applyAlignment="1">
      <alignment horizontal="center" vertical="center" wrapText="1"/>
    </xf>
    <xf numFmtId="0" fontId="3" fillId="0" borderId="0" xfId="3" applyAlignment="1">
      <alignment horizontal="center" wrapText="1"/>
    </xf>
    <xf numFmtId="0" fontId="5" fillId="0" borderId="9" xfId="3" applyFont="1" applyBorder="1" applyAlignment="1">
      <alignment horizontal="center" vertical="center"/>
    </xf>
    <xf numFmtId="0" fontId="3" fillId="0" borderId="9" xfId="3" applyBorder="1" applyAlignment="1">
      <alignment horizontal="center" vertical="center" wrapText="1"/>
    </xf>
    <xf numFmtId="0" fontId="3" fillId="0" borderId="11" xfId="3" applyBorder="1" applyAlignment="1">
      <alignment horizontal="center" vertical="center"/>
    </xf>
    <xf numFmtId="0" fontId="3" fillId="0" borderId="13" xfId="3" applyBorder="1" applyAlignment="1">
      <alignment horizontal="center" vertical="center"/>
    </xf>
    <xf numFmtId="0" fontId="3" fillId="0" borderId="9" xfId="3" applyBorder="1" applyAlignment="1">
      <alignment horizontal="center" wrapText="1"/>
    </xf>
    <xf numFmtId="0" fontId="3" fillId="0" borderId="11" xfId="3" applyBorder="1" applyAlignment="1">
      <alignment horizontal="center" wrapText="1"/>
    </xf>
    <xf numFmtId="0" fontId="3" fillId="0" borderId="13" xfId="3" applyBorder="1" applyAlignment="1">
      <alignment horizont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3" xfId="0" applyFont="1" applyBorder="1" applyAlignment="1">
      <alignment horizontal="center" vertical="center" wrapText="1"/>
    </xf>
    <xf numFmtId="0" fontId="24" fillId="0" borderId="9" xfId="3" applyFont="1" applyBorder="1" applyAlignment="1">
      <alignment horizontal="center" vertical="center" wrapText="1"/>
    </xf>
    <xf numFmtId="0" fontId="3" fillId="0" borderId="14" xfId="3" applyBorder="1" applyAlignment="1">
      <alignment horizontal="center" vertical="center" wrapText="1"/>
    </xf>
    <xf numFmtId="0" fontId="3" fillId="0" borderId="10" xfId="3" applyBorder="1" applyAlignment="1">
      <alignment horizontal="center" vertical="center" wrapText="1"/>
    </xf>
    <xf numFmtId="0" fontId="3" fillId="0" borderId="9" xfId="0" applyFont="1" applyBorder="1" applyAlignment="1">
      <alignment horizontal="center" vertical="center" wrapText="1"/>
    </xf>
    <xf numFmtId="0" fontId="3" fillId="0" borderId="15" xfId="3" applyBorder="1" applyAlignment="1">
      <alignment horizontal="center" vertical="center" wrapText="1"/>
    </xf>
    <xf numFmtId="0" fontId="3" fillId="0" borderId="4" xfId="3" applyBorder="1" applyAlignment="1">
      <alignment horizontal="center" vertical="center" wrapText="1"/>
    </xf>
    <xf numFmtId="0" fontId="3" fillId="0" borderId="6" xfId="3" applyBorder="1" applyAlignment="1">
      <alignment horizontal="center" vertical="center" wrapText="1"/>
    </xf>
    <xf numFmtId="0" fontId="3" fillId="0" borderId="9" xfId="3" applyBorder="1" applyAlignment="1">
      <alignment horizontal="center"/>
    </xf>
    <xf numFmtId="0" fontId="3" fillId="0" borderId="11" xfId="3" applyBorder="1" applyAlignment="1">
      <alignment horizontal="center"/>
    </xf>
    <xf numFmtId="0" fontId="3" fillId="0" borderId="12" xfId="3" applyBorder="1" applyAlignment="1">
      <alignment horizontal="center"/>
    </xf>
    <xf numFmtId="0" fontId="3" fillId="0" borderId="13" xfId="3" applyBorder="1" applyAlignment="1">
      <alignment horizontal="center"/>
    </xf>
    <xf numFmtId="0" fontId="3" fillId="0" borderId="12" xfId="3" applyBorder="1" applyAlignment="1">
      <alignment horizontal="center" wrapText="1"/>
    </xf>
    <xf numFmtId="0" fontId="3" fillId="0" borderId="5" xfId="3" applyBorder="1" applyAlignment="1">
      <alignment horizontal="center" vertical="center" wrapText="1"/>
    </xf>
    <xf numFmtId="0" fontId="20" fillId="0" borderId="9" xfId="0" applyFont="1" applyBorder="1" applyAlignment="1">
      <alignment horizontal="center" vertical="center"/>
    </xf>
    <xf numFmtId="0" fontId="3" fillId="0" borderId="7" xfId="3" applyBorder="1" applyAlignment="1">
      <alignment horizontal="center" vertical="center" wrapText="1"/>
    </xf>
    <xf numFmtId="0" fontId="3" fillId="0" borderId="8" xfId="3" applyBorder="1" applyAlignment="1">
      <alignment horizontal="center" vertical="center" wrapText="1"/>
    </xf>
    <xf numFmtId="0" fontId="24" fillId="0" borderId="14" xfId="3" applyFont="1" applyBorder="1" applyAlignment="1">
      <alignment horizontal="center" vertical="center" wrapText="1"/>
    </xf>
    <xf numFmtId="0" fontId="24" fillId="0" borderId="15" xfId="3" applyFont="1" applyBorder="1" applyAlignment="1">
      <alignment horizontal="center" vertical="center" wrapText="1"/>
    </xf>
    <xf numFmtId="0" fontId="24" fillId="0" borderId="7" xfId="3" applyFont="1" applyBorder="1" applyAlignment="1">
      <alignment horizontal="center" vertical="center" wrapText="1"/>
    </xf>
    <xf numFmtId="0" fontId="24" fillId="0" borderId="8" xfId="3" applyFont="1" applyBorder="1" applyAlignment="1">
      <alignment horizontal="center" vertical="center" wrapText="1"/>
    </xf>
    <xf numFmtId="0" fontId="24" fillId="0" borderId="4" xfId="3" applyFont="1" applyBorder="1" applyAlignment="1">
      <alignment horizontal="center" vertical="center" wrapText="1"/>
    </xf>
    <xf numFmtId="0" fontId="24" fillId="0" borderId="6" xfId="3" applyFont="1" applyBorder="1" applyAlignment="1">
      <alignment horizontal="center" vertical="center" wrapText="1"/>
    </xf>
    <xf numFmtId="0" fontId="5" fillId="0" borderId="9" xfId="0" applyFont="1" applyBorder="1" applyAlignment="1">
      <alignment horizontal="center" vertical="center"/>
    </xf>
    <xf numFmtId="0" fontId="23" fillId="0" borderId="9" xfId="0" applyFont="1" applyBorder="1" applyAlignment="1">
      <alignment horizontal="center"/>
    </xf>
    <xf numFmtId="0" fontId="5" fillId="0" borderId="11" xfId="0" applyFont="1" applyBorder="1" applyAlignment="1">
      <alignment horizontal="center" wrapText="1"/>
    </xf>
    <xf numFmtId="0" fontId="5" fillId="0" borderId="12" xfId="0" applyFont="1" applyBorder="1" applyAlignment="1">
      <alignment horizontal="center" wrapText="1"/>
    </xf>
    <xf numFmtId="0" fontId="5" fillId="0" borderId="13" xfId="0" applyFont="1" applyBorder="1" applyAlignment="1">
      <alignment horizontal="center" wrapText="1"/>
    </xf>
    <xf numFmtId="0" fontId="5" fillId="0" borderId="9" xfId="0" applyFont="1" applyBorder="1" applyAlignment="1">
      <alignment horizontal="center"/>
    </xf>
    <xf numFmtId="0" fontId="24" fillId="0" borderId="9" xfId="6" applyFont="1" applyBorder="1" applyAlignment="1">
      <alignment horizontal="center" vertical="center"/>
    </xf>
    <xf numFmtId="0" fontId="20" fillId="0" borderId="9" xfId="0" applyFont="1" applyBorder="1" applyAlignment="1">
      <alignment horizontal="center"/>
    </xf>
    <xf numFmtId="49" fontId="20" fillId="0" borderId="1" xfId="0" applyNumberFormat="1" applyFont="1" applyBorder="1" applyAlignment="1">
      <alignment horizontal="left" vertical="center"/>
    </xf>
    <xf numFmtId="49" fontId="20" fillId="0" borderId="3" xfId="0" applyNumberFormat="1" applyFont="1" applyBorder="1" applyAlignment="1">
      <alignment horizontal="left" vertical="center"/>
    </xf>
    <xf numFmtId="49" fontId="20" fillId="0" borderId="2" xfId="0" applyNumberFormat="1" applyFont="1" applyBorder="1" applyAlignment="1">
      <alignment horizontal="left" vertical="center"/>
    </xf>
    <xf numFmtId="0" fontId="20" fillId="0" borderId="14" xfId="0" applyFont="1" applyBorder="1" applyAlignment="1">
      <alignment horizontal="center" wrapText="1"/>
    </xf>
    <xf numFmtId="0" fontId="20" fillId="0" borderId="15" xfId="0" applyFont="1" applyBorder="1" applyAlignment="1">
      <alignment horizontal="center" wrapText="1"/>
    </xf>
    <xf numFmtId="0" fontId="20" fillId="0" borderId="4" xfId="0" applyFont="1" applyBorder="1" applyAlignment="1">
      <alignment horizontal="center" wrapText="1"/>
    </xf>
    <xf numFmtId="0" fontId="20" fillId="0" borderId="6" xfId="0" applyFont="1" applyBorder="1" applyAlignment="1">
      <alignment horizontal="center" wrapText="1"/>
    </xf>
    <xf numFmtId="0" fontId="5" fillId="0" borderId="14" xfId="0" applyFont="1" applyBorder="1" applyAlignment="1">
      <alignment horizontal="center"/>
    </xf>
    <xf numFmtId="0" fontId="5" fillId="0" borderId="10" xfId="0" applyFont="1" applyBorder="1" applyAlignment="1">
      <alignment horizontal="center"/>
    </xf>
    <xf numFmtId="0" fontId="5" fillId="0" borderId="15" xfId="0" applyFont="1" applyBorder="1" applyAlignment="1">
      <alignment horizontal="center"/>
    </xf>
    <xf numFmtId="0" fontId="20" fillId="0" borderId="1" xfId="0" applyFont="1" applyBorder="1" applyAlignment="1">
      <alignment horizontal="center"/>
    </xf>
    <xf numFmtId="0" fontId="20" fillId="0" borderId="2" xfId="0" applyFont="1" applyBorder="1" applyAlignment="1">
      <alignment horizontal="center"/>
    </xf>
    <xf numFmtId="0" fontId="23" fillId="0" borderId="4" xfId="0" applyFont="1" applyBorder="1" applyAlignment="1">
      <alignment horizontal="center"/>
    </xf>
    <xf numFmtId="0" fontId="23" fillId="0" borderId="5" xfId="0" applyFont="1" applyBorder="1" applyAlignment="1">
      <alignment horizontal="center"/>
    </xf>
    <xf numFmtId="0" fontId="23" fillId="0" borderId="6" xfId="0" applyFont="1" applyBorder="1" applyAlignment="1">
      <alignment horizontal="center"/>
    </xf>
    <xf numFmtId="0" fontId="24" fillId="0" borderId="9" xfId="9" applyFont="1" applyBorder="1" applyAlignment="1">
      <alignment horizontal="center" wrapText="1"/>
    </xf>
    <xf numFmtId="166" fontId="24" fillId="0" borderId="9" xfId="10" applyNumberFormat="1" applyFont="1" applyBorder="1" applyAlignment="1">
      <alignment horizontal="center" vertical="center" wrapText="1"/>
    </xf>
    <xf numFmtId="0" fontId="24" fillId="0" borderId="14" xfId="10" applyFont="1" applyBorder="1" applyAlignment="1">
      <alignment horizontal="center" vertical="center" wrapText="1"/>
    </xf>
    <xf numFmtId="0" fontId="24" fillId="0" borderId="10" xfId="10" applyFont="1" applyBorder="1" applyAlignment="1">
      <alignment horizontal="center" vertical="center" wrapText="1"/>
    </xf>
    <xf numFmtId="0" fontId="24" fillId="0" borderId="15" xfId="10" applyFont="1" applyBorder="1" applyAlignment="1">
      <alignment horizontal="center" vertical="center" wrapText="1"/>
    </xf>
    <xf numFmtId="0" fontId="24" fillId="0" borderId="4" xfId="10" applyFont="1" applyBorder="1" applyAlignment="1">
      <alignment horizontal="center" vertical="center" wrapText="1"/>
    </xf>
    <xf numFmtId="0" fontId="24" fillId="0" borderId="5" xfId="10" applyFont="1" applyBorder="1" applyAlignment="1">
      <alignment horizontal="center" vertical="center" wrapText="1"/>
    </xf>
    <xf numFmtId="0" fontId="24" fillId="0" borderId="6" xfId="10" applyFont="1" applyBorder="1" applyAlignment="1">
      <alignment horizontal="center" vertical="center" wrapText="1"/>
    </xf>
    <xf numFmtId="166" fontId="24" fillId="0" borderId="11" xfId="10" applyNumberFormat="1" applyFont="1" applyBorder="1" applyAlignment="1">
      <alignment horizontal="center" vertical="center" wrapText="1"/>
    </xf>
    <xf numFmtId="166" fontId="24" fillId="0" borderId="12" xfId="10" applyNumberFormat="1" applyFont="1" applyBorder="1" applyAlignment="1">
      <alignment horizontal="center" vertical="center" wrapText="1"/>
    </xf>
    <xf numFmtId="166" fontId="24" fillId="0" borderId="13" xfId="10" applyNumberFormat="1" applyFont="1" applyBorder="1" applyAlignment="1">
      <alignment horizontal="center" vertical="center" wrapText="1"/>
    </xf>
    <xf numFmtId="166" fontId="24" fillId="0" borderId="11" xfId="10" applyNumberFormat="1" applyFont="1" applyBorder="1" applyAlignment="1">
      <alignment horizontal="center" wrapText="1"/>
    </xf>
    <xf numFmtId="166" fontId="24" fillId="0" borderId="13" xfId="10" applyNumberFormat="1" applyFont="1" applyBorder="1" applyAlignment="1">
      <alignment horizontal="center" wrapText="1"/>
    </xf>
    <xf numFmtId="0" fontId="24" fillId="0" borderId="11" xfId="3" applyFont="1" applyBorder="1" applyAlignment="1">
      <alignment horizontal="center" vertical="center" wrapText="1"/>
    </xf>
    <xf numFmtId="0" fontId="24" fillId="0" borderId="12" xfId="3" applyFont="1" applyBorder="1" applyAlignment="1">
      <alignment horizontal="center" vertical="center" wrapText="1"/>
    </xf>
    <xf numFmtId="0" fontId="24" fillId="0" borderId="13" xfId="3" applyFont="1" applyBorder="1" applyAlignment="1">
      <alignment horizontal="center" vertical="center" wrapText="1"/>
    </xf>
    <xf numFmtId="0" fontId="3" fillId="0" borderId="14"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41" fillId="0" borderId="0" xfId="0" applyFont="1" applyFill="1"/>
    <xf numFmtId="0" fontId="17" fillId="0" borderId="0" xfId="0" applyFont="1" applyFill="1"/>
    <xf numFmtId="0" fontId="17" fillId="0" borderId="0" xfId="0" applyFont="1" applyFill="1" applyAlignment="1">
      <alignment horizontal="right"/>
    </xf>
    <xf numFmtId="0" fontId="3" fillId="0" borderId="0" xfId="3" applyFont="1" applyFill="1"/>
    <xf numFmtId="0" fontId="5" fillId="0" borderId="12" xfId="0" applyFont="1" applyBorder="1" applyAlignment="1">
      <alignment horizontal="centerContinuous"/>
    </xf>
    <xf numFmtId="0" fontId="3" fillId="0" borderId="0" xfId="0" applyFont="1" applyAlignment="1">
      <alignment horizontal="left" indent="1"/>
    </xf>
    <xf numFmtId="3" fontId="3" fillId="0" borderId="0" xfId="0" applyNumberFormat="1" applyFont="1" applyAlignment="1">
      <alignment horizontal="left"/>
    </xf>
    <xf numFmtId="3" fontId="5" fillId="0" borderId="0" xfId="1" applyNumberFormat="1" applyFont="1" applyAlignment="1">
      <alignment horizontal="right"/>
    </xf>
    <xf numFmtId="3" fontId="32" fillId="0" borderId="0" xfId="0" applyNumberFormat="1" applyFont="1" applyAlignment="1">
      <alignment horizontal="left"/>
    </xf>
  </cellXfs>
  <cellStyles count="13">
    <cellStyle name="Comma" xfId="1" builtinId="3"/>
    <cellStyle name="Hyperlink" xfId="5" builtinId="8"/>
    <cellStyle name="Normal" xfId="0" builtinId="0"/>
    <cellStyle name="Normal 2" xfId="3" xr:uid="{3A5FAE55-E638-4028-A57E-414AEA1CBF96}"/>
    <cellStyle name="Normal 2 2" xfId="8" xr:uid="{2F0CCD8A-369E-4E7C-8B62-54A0D0AA807F}"/>
    <cellStyle name="Normal 3" xfId="6" xr:uid="{D345086E-A96B-43AE-9DC2-F1AEB75B63F3}"/>
    <cellStyle name="Normal 3 2" xfId="11" xr:uid="{BF085A0B-124A-44F6-8FB8-846FEB26C3A2}"/>
    <cellStyle name="Normal 3 2 2" xfId="12" xr:uid="{711A20CA-A54B-41F0-8857-DB90F2A22787}"/>
    <cellStyle name="Normal 4" xfId="7" xr:uid="{62AB89DF-C739-42C2-8736-872011C5BFE1}"/>
    <cellStyle name="Normal_Table 9 Child protection SOWC 2005" xfId="10" xr:uid="{4E0D2515-15FD-4FF9-89F4-54FB82E575F3}"/>
    <cellStyle name="Normal_Table 9 Protection SOWC 2007" xfId="9" xr:uid="{E6D7C90C-AE90-4C49-9CC6-2F431B716601}"/>
    <cellStyle name="Percent" xfId="2" builtinId="5"/>
    <cellStyle name="Percent 2" xfId="4" xr:uid="{E0DB6343-353A-4342-B33D-83E087FD9FF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29" Type="http://schemas.openxmlformats.org/officeDocument/2006/relationships/customXml" Target="../customXml/item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28" Type="http://schemas.openxmlformats.org/officeDocument/2006/relationships/customXml" Target="../customXml/item5.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 Id="rId27"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C5B99A-C78D-4C95-B294-1906B4A9A646}">
  <dimension ref="A1:E62"/>
  <sheetViews>
    <sheetView showGridLines="0" topLeftCell="A3" workbookViewId="0">
      <selection activeCell="D22" sqref="D22"/>
    </sheetView>
  </sheetViews>
  <sheetFormatPr defaultColWidth="8.85546875" defaultRowHeight="15" x14ac:dyDescent="0.25"/>
  <cols>
    <col min="1" max="1" width="2.85546875" customWidth="1"/>
    <col min="2" max="2" width="4" customWidth="1"/>
    <col min="3" max="3" width="5.85546875" customWidth="1"/>
    <col min="4" max="4" width="79.28515625" customWidth="1"/>
    <col min="5" max="5" width="2.7109375" customWidth="1"/>
  </cols>
  <sheetData>
    <row r="1" spans="1:5" ht="17.25" thickBot="1" x14ac:dyDescent="0.35">
      <c r="A1" s="42"/>
      <c r="B1" s="42"/>
      <c r="C1" s="42"/>
      <c r="D1" s="42"/>
      <c r="E1" s="42"/>
    </row>
    <row r="2" spans="1:5" ht="16.5" x14ac:dyDescent="0.3">
      <c r="A2" s="42"/>
      <c r="B2" s="158" t="s">
        <v>395</v>
      </c>
      <c r="C2" s="159"/>
      <c r="D2" s="159"/>
      <c r="E2" s="160"/>
    </row>
    <row r="3" spans="1:5" ht="16.5" x14ac:dyDescent="0.3">
      <c r="A3" s="42"/>
      <c r="B3" s="161"/>
      <c r="C3" s="162"/>
      <c r="D3" s="162"/>
      <c r="E3" s="163"/>
    </row>
    <row r="4" spans="1:5" ht="16.5" x14ac:dyDescent="0.3">
      <c r="A4" s="42"/>
      <c r="B4" s="161"/>
      <c r="C4" s="162"/>
      <c r="D4" s="162"/>
      <c r="E4" s="163"/>
    </row>
    <row r="5" spans="1:5" ht="16.5" x14ac:dyDescent="0.3">
      <c r="A5" s="42"/>
      <c r="B5" s="161"/>
      <c r="C5" s="162"/>
      <c r="D5" s="162"/>
      <c r="E5" s="163"/>
    </row>
    <row r="6" spans="1:5" ht="17.25" thickBot="1" x14ac:dyDescent="0.35">
      <c r="A6" s="42"/>
      <c r="B6" s="164"/>
      <c r="C6" s="165"/>
      <c r="D6" s="165"/>
      <c r="E6" s="166"/>
    </row>
    <row r="7" spans="1:5" ht="16.5" x14ac:dyDescent="0.3">
      <c r="A7" s="42"/>
      <c r="B7" s="42"/>
      <c r="C7" s="42"/>
      <c r="D7" s="42"/>
      <c r="E7" s="42"/>
    </row>
    <row r="8" spans="1:5" ht="18.75" x14ac:dyDescent="0.3">
      <c r="A8" s="42"/>
      <c r="B8" s="167" t="s">
        <v>0</v>
      </c>
      <c r="C8" s="167"/>
      <c r="D8" s="167"/>
      <c r="E8" s="167"/>
    </row>
    <row r="9" spans="1:5" ht="16.5" x14ac:dyDescent="0.3">
      <c r="A9" s="42"/>
      <c r="B9" s="42"/>
      <c r="C9" s="42"/>
      <c r="D9" s="42"/>
      <c r="E9" s="42"/>
    </row>
    <row r="10" spans="1:5" ht="16.5" x14ac:dyDescent="0.3">
      <c r="A10" s="42"/>
      <c r="B10" s="113">
        <v>1</v>
      </c>
      <c r="C10" s="114" t="s">
        <v>1</v>
      </c>
      <c r="D10" s="113"/>
      <c r="E10" s="42"/>
    </row>
    <row r="11" spans="1:5" ht="16.5" x14ac:dyDescent="0.3">
      <c r="A11" s="42"/>
      <c r="B11" s="113">
        <v>2</v>
      </c>
      <c r="C11" s="113" t="s">
        <v>2</v>
      </c>
      <c r="D11" s="113"/>
      <c r="E11" s="42"/>
    </row>
    <row r="12" spans="1:5" ht="16.5" x14ac:dyDescent="0.3">
      <c r="A12" s="42"/>
      <c r="B12" s="113"/>
      <c r="C12" s="113">
        <v>2.1</v>
      </c>
      <c r="D12" s="114" t="s">
        <v>3</v>
      </c>
      <c r="E12" s="115"/>
    </row>
    <row r="13" spans="1:5" ht="16.5" x14ac:dyDescent="0.3">
      <c r="A13" s="42"/>
      <c r="B13" s="113"/>
      <c r="C13" s="113">
        <v>2.2000000000000002</v>
      </c>
      <c r="D13" s="114" t="s">
        <v>4</v>
      </c>
      <c r="E13" s="115"/>
    </row>
    <row r="14" spans="1:5" ht="16.5" x14ac:dyDescent="0.3">
      <c r="A14" s="42"/>
      <c r="B14" s="113"/>
      <c r="C14" s="113">
        <v>2.2999999999999998</v>
      </c>
      <c r="D14" s="114" t="s">
        <v>5</v>
      </c>
      <c r="E14" s="115"/>
    </row>
    <row r="15" spans="1:5" ht="16.5" x14ac:dyDescent="0.3">
      <c r="A15" s="42"/>
      <c r="B15" s="113"/>
      <c r="C15" s="113">
        <v>2.4</v>
      </c>
      <c r="D15" s="114" t="s">
        <v>6</v>
      </c>
      <c r="E15" s="115"/>
    </row>
    <row r="16" spans="1:5" ht="16.5" x14ac:dyDescent="0.3">
      <c r="A16" s="42"/>
      <c r="B16" s="113"/>
      <c r="C16" s="113">
        <v>2.5</v>
      </c>
      <c r="D16" s="114" t="s">
        <v>7</v>
      </c>
      <c r="E16" s="115"/>
    </row>
    <row r="17" spans="1:5" ht="16.5" x14ac:dyDescent="0.3">
      <c r="A17" s="42"/>
      <c r="B17" s="113"/>
      <c r="C17" s="113">
        <v>2.6</v>
      </c>
      <c r="D17" s="114" t="s">
        <v>8</v>
      </c>
      <c r="E17" s="115"/>
    </row>
    <row r="18" spans="1:5" ht="16.5" x14ac:dyDescent="0.3">
      <c r="A18" s="42"/>
      <c r="B18" s="113">
        <v>3</v>
      </c>
      <c r="C18" s="113" t="s">
        <v>9</v>
      </c>
      <c r="D18" s="113"/>
      <c r="E18" s="42"/>
    </row>
    <row r="19" spans="1:5" ht="16.5" x14ac:dyDescent="0.3">
      <c r="A19" s="42"/>
      <c r="B19" s="113"/>
      <c r="C19" s="113">
        <v>3.1</v>
      </c>
      <c r="D19" s="114" t="s">
        <v>10</v>
      </c>
      <c r="E19" s="115"/>
    </row>
    <row r="20" spans="1:5" ht="16.5" x14ac:dyDescent="0.3">
      <c r="A20" s="42"/>
      <c r="B20" s="113"/>
      <c r="C20" s="113">
        <v>3.2</v>
      </c>
      <c r="D20" s="114" t="s">
        <v>11</v>
      </c>
      <c r="E20" s="115"/>
    </row>
    <row r="21" spans="1:5" ht="16.5" x14ac:dyDescent="0.3">
      <c r="A21" s="42"/>
      <c r="B21" s="113">
        <v>4</v>
      </c>
      <c r="C21" s="113" t="s">
        <v>374</v>
      </c>
      <c r="D21" s="113"/>
      <c r="E21" s="42"/>
    </row>
    <row r="22" spans="1:5" ht="16.5" x14ac:dyDescent="0.3">
      <c r="A22" s="42"/>
      <c r="B22" s="113"/>
      <c r="C22" s="113">
        <v>4.0999999999999996</v>
      </c>
      <c r="D22" s="114" t="s">
        <v>12</v>
      </c>
      <c r="E22" s="115"/>
    </row>
    <row r="23" spans="1:5" ht="16.5" x14ac:dyDescent="0.3">
      <c r="A23" s="42"/>
      <c r="B23" s="113"/>
      <c r="C23" s="113">
        <v>4.2</v>
      </c>
      <c r="D23" s="114" t="s">
        <v>13</v>
      </c>
      <c r="E23" s="115"/>
    </row>
    <row r="24" spans="1:5" ht="16.5" x14ac:dyDescent="0.3">
      <c r="A24" s="42"/>
      <c r="B24" s="113"/>
      <c r="C24" s="113">
        <v>4.3</v>
      </c>
      <c r="D24" s="114" t="s">
        <v>14</v>
      </c>
      <c r="E24" s="115"/>
    </row>
    <row r="25" spans="1:5" ht="16.5" x14ac:dyDescent="0.3">
      <c r="A25" s="42"/>
      <c r="B25" s="113"/>
      <c r="C25" s="113">
        <v>4.4000000000000004</v>
      </c>
      <c r="D25" s="114" t="s">
        <v>15</v>
      </c>
      <c r="E25" s="115"/>
    </row>
    <row r="26" spans="1:5" ht="16.5" x14ac:dyDescent="0.3">
      <c r="A26" s="42"/>
      <c r="B26" s="113">
        <v>5</v>
      </c>
      <c r="C26" s="113" t="s">
        <v>16</v>
      </c>
      <c r="D26" s="113"/>
      <c r="E26" s="42"/>
    </row>
    <row r="27" spans="1:5" ht="16.5" x14ac:dyDescent="0.3">
      <c r="A27" s="42"/>
      <c r="B27" s="113"/>
      <c r="C27" s="113">
        <v>5.0999999999999996</v>
      </c>
      <c r="D27" s="114" t="s">
        <v>403</v>
      </c>
      <c r="E27" s="115"/>
    </row>
    <row r="28" spans="1:5" ht="16.5" x14ac:dyDescent="0.3">
      <c r="A28" s="42"/>
      <c r="B28" s="113"/>
      <c r="C28" s="113">
        <v>5.2</v>
      </c>
      <c r="D28" s="114" t="s">
        <v>404</v>
      </c>
      <c r="E28" s="115"/>
    </row>
    <row r="29" spans="1:5" ht="16.5" x14ac:dyDescent="0.3">
      <c r="A29" s="42"/>
      <c r="B29" s="113"/>
      <c r="C29" s="113">
        <v>5.3</v>
      </c>
      <c r="D29" s="114" t="s">
        <v>405</v>
      </c>
      <c r="E29" s="115"/>
    </row>
    <row r="30" spans="1:5" ht="16.5" x14ac:dyDescent="0.3">
      <c r="A30" s="42"/>
      <c r="B30" s="113">
        <v>6</v>
      </c>
      <c r="C30" s="113" t="s">
        <v>17</v>
      </c>
      <c r="D30" s="113"/>
      <c r="E30" s="42"/>
    </row>
    <row r="31" spans="1:5" ht="16.5" x14ac:dyDescent="0.3">
      <c r="A31" s="42"/>
      <c r="B31" s="113"/>
      <c r="C31" s="113">
        <v>6.1</v>
      </c>
      <c r="D31" s="114" t="s">
        <v>18</v>
      </c>
      <c r="E31" s="115"/>
    </row>
    <row r="32" spans="1:5" ht="16.5" x14ac:dyDescent="0.3">
      <c r="A32" s="42"/>
      <c r="B32" s="113"/>
      <c r="C32" s="113">
        <v>6.2</v>
      </c>
      <c r="D32" s="114" t="s">
        <v>19</v>
      </c>
      <c r="E32" s="115"/>
    </row>
    <row r="33" spans="1:5" ht="16.5" x14ac:dyDescent="0.3">
      <c r="A33" s="42"/>
      <c r="B33" s="42"/>
      <c r="C33" s="42"/>
      <c r="D33" s="42"/>
      <c r="E33" s="42"/>
    </row>
    <row r="34" spans="1:5" ht="16.5" x14ac:dyDescent="0.3">
      <c r="A34" s="42"/>
      <c r="B34" s="42"/>
      <c r="C34" s="42"/>
      <c r="D34" s="42"/>
      <c r="E34" s="42"/>
    </row>
    <row r="35" spans="1:5" ht="16.5" x14ac:dyDescent="0.3">
      <c r="A35" s="42"/>
      <c r="B35" s="42"/>
      <c r="C35" s="42"/>
      <c r="D35" s="42"/>
      <c r="E35" s="42"/>
    </row>
    <row r="36" spans="1:5" ht="16.5" x14ac:dyDescent="0.3">
      <c r="A36" s="42"/>
      <c r="B36" s="42"/>
      <c r="C36" s="42"/>
      <c r="D36" s="42"/>
      <c r="E36" s="42"/>
    </row>
    <row r="37" spans="1:5" ht="16.5" x14ac:dyDescent="0.3">
      <c r="A37" s="42"/>
      <c r="B37" s="42"/>
      <c r="C37" s="42"/>
      <c r="D37" s="42"/>
      <c r="E37" s="42"/>
    </row>
    <row r="38" spans="1:5" ht="16.5" x14ac:dyDescent="0.3">
      <c r="A38" s="42"/>
      <c r="B38" s="42"/>
      <c r="C38" s="42"/>
      <c r="D38" s="42"/>
      <c r="E38" s="42"/>
    </row>
    <row r="39" spans="1:5" ht="16.5" x14ac:dyDescent="0.3">
      <c r="A39" s="42"/>
      <c r="B39" s="42"/>
      <c r="C39" s="42"/>
      <c r="D39" s="42"/>
      <c r="E39" s="42"/>
    </row>
    <row r="40" spans="1:5" ht="16.5" x14ac:dyDescent="0.3">
      <c r="A40" s="42"/>
      <c r="B40" s="42"/>
      <c r="C40" s="42"/>
      <c r="D40" s="42"/>
      <c r="E40" s="42"/>
    </row>
    <row r="41" spans="1:5" ht="16.5" x14ac:dyDescent="0.3">
      <c r="A41" s="42"/>
      <c r="B41" s="42"/>
      <c r="C41" s="42"/>
      <c r="D41" s="42"/>
      <c r="E41" s="42"/>
    </row>
    <row r="42" spans="1:5" ht="16.5" x14ac:dyDescent="0.3">
      <c r="A42" s="42"/>
      <c r="B42" s="42"/>
      <c r="C42" s="42"/>
      <c r="D42" s="42"/>
      <c r="E42" s="42"/>
    </row>
    <row r="43" spans="1:5" ht="16.5" x14ac:dyDescent="0.3">
      <c r="A43" s="42"/>
      <c r="B43" s="42"/>
      <c r="C43" s="42"/>
      <c r="D43" s="42"/>
      <c r="E43" s="42"/>
    </row>
    <row r="44" spans="1:5" ht="16.5" x14ac:dyDescent="0.3">
      <c r="A44" s="42"/>
      <c r="B44" s="42"/>
      <c r="C44" s="42"/>
      <c r="D44" s="42"/>
      <c r="E44" s="42"/>
    </row>
    <row r="45" spans="1:5" ht="16.5" x14ac:dyDescent="0.3">
      <c r="A45" s="42"/>
      <c r="B45" s="42"/>
      <c r="C45" s="42"/>
      <c r="D45" s="42"/>
      <c r="E45" s="42"/>
    </row>
    <row r="46" spans="1:5" ht="16.5" x14ac:dyDescent="0.3">
      <c r="A46" s="42"/>
      <c r="B46" s="42"/>
      <c r="C46" s="42"/>
      <c r="D46" s="42"/>
      <c r="E46" s="42"/>
    </row>
    <row r="47" spans="1:5" ht="16.5" x14ac:dyDescent="0.3">
      <c r="A47" s="42"/>
      <c r="B47" s="42"/>
      <c r="C47" s="42"/>
      <c r="D47" s="42"/>
      <c r="E47" s="42"/>
    </row>
    <row r="48" spans="1:5" ht="16.5" x14ac:dyDescent="0.3">
      <c r="A48" s="42"/>
      <c r="B48" s="42"/>
      <c r="C48" s="42"/>
      <c r="D48" s="42"/>
      <c r="E48" s="42"/>
    </row>
    <row r="49" spans="1:5" ht="16.5" x14ac:dyDescent="0.3">
      <c r="A49" s="42"/>
      <c r="B49" s="42"/>
      <c r="C49" s="42"/>
      <c r="D49" s="42"/>
      <c r="E49" s="42"/>
    </row>
    <row r="50" spans="1:5" ht="16.5" x14ac:dyDescent="0.3">
      <c r="A50" s="42"/>
      <c r="B50" s="42"/>
      <c r="C50" s="42"/>
      <c r="D50" s="42"/>
      <c r="E50" s="42"/>
    </row>
    <row r="51" spans="1:5" ht="16.5" x14ac:dyDescent="0.3">
      <c r="A51" s="42"/>
      <c r="B51" s="42"/>
      <c r="C51" s="42"/>
      <c r="D51" s="42"/>
      <c r="E51" s="42"/>
    </row>
    <row r="52" spans="1:5" ht="16.5" x14ac:dyDescent="0.3">
      <c r="A52" s="42"/>
      <c r="B52" s="42"/>
      <c r="C52" s="42"/>
      <c r="D52" s="42"/>
      <c r="E52" s="42"/>
    </row>
    <row r="53" spans="1:5" ht="16.5" x14ac:dyDescent="0.3">
      <c r="A53" s="42"/>
      <c r="B53" s="42"/>
      <c r="C53" s="42"/>
      <c r="D53" s="42"/>
      <c r="E53" s="42"/>
    </row>
    <row r="54" spans="1:5" ht="16.5" x14ac:dyDescent="0.3">
      <c r="A54" s="42"/>
      <c r="B54" s="42"/>
      <c r="C54" s="42"/>
      <c r="D54" s="42"/>
      <c r="E54" s="42"/>
    </row>
    <row r="55" spans="1:5" ht="16.5" x14ac:dyDescent="0.3">
      <c r="A55" s="42"/>
      <c r="B55" s="42"/>
      <c r="C55" s="42"/>
      <c r="D55" s="42"/>
      <c r="E55" s="42"/>
    </row>
    <row r="56" spans="1:5" ht="16.5" x14ac:dyDescent="0.3">
      <c r="A56" s="42"/>
      <c r="B56" s="42"/>
      <c r="C56" s="42"/>
      <c r="D56" s="42"/>
      <c r="E56" s="42"/>
    </row>
    <row r="57" spans="1:5" ht="16.5" x14ac:dyDescent="0.3">
      <c r="A57" s="42"/>
      <c r="B57" s="42"/>
      <c r="C57" s="42"/>
      <c r="D57" s="42"/>
      <c r="E57" s="42"/>
    </row>
    <row r="58" spans="1:5" ht="16.5" x14ac:dyDescent="0.3">
      <c r="A58" s="42"/>
      <c r="B58" s="42"/>
      <c r="C58" s="42"/>
      <c r="D58" s="42"/>
      <c r="E58" s="42"/>
    </row>
    <row r="59" spans="1:5" ht="16.5" x14ac:dyDescent="0.3">
      <c r="A59" s="42"/>
      <c r="B59" s="42"/>
      <c r="C59" s="42"/>
      <c r="D59" s="42"/>
      <c r="E59" s="42"/>
    </row>
    <row r="60" spans="1:5" ht="16.5" x14ac:dyDescent="0.3">
      <c r="A60" s="42"/>
      <c r="B60" s="42"/>
      <c r="C60" s="42"/>
      <c r="D60" s="42"/>
      <c r="E60" s="42"/>
    </row>
    <row r="61" spans="1:5" ht="16.5" x14ac:dyDescent="0.3">
      <c r="A61" s="42"/>
      <c r="B61" s="42"/>
      <c r="C61" s="42"/>
      <c r="D61" s="42"/>
      <c r="E61" s="42"/>
    </row>
    <row r="62" spans="1:5" ht="16.5" x14ac:dyDescent="0.3">
      <c r="A62" s="42"/>
      <c r="B62" s="42"/>
      <c r="C62" s="42"/>
      <c r="D62" s="42"/>
      <c r="E62" s="42"/>
    </row>
  </sheetData>
  <mergeCells count="2">
    <mergeCell ref="B2:E6"/>
    <mergeCell ref="B8:E8"/>
  </mergeCells>
  <hyperlinks>
    <hyperlink ref="C10" location="'1. Demographics'!A1" display="Demographic shifts" xr:uid="{71AA9DEA-6F2F-4D08-B787-F828230F9A55}"/>
    <hyperlink ref="D12" location="'2.1 Maternal And Newborn Health'!A1" display="Maternal and newborn health" xr:uid="{B0D30EC2-5ED1-494A-A13F-686D1AF53165}"/>
    <hyperlink ref="D13" location="'2.2 Child Mortality'!A1" display="Child mortality" xr:uid="{4CB64444-8624-4CC3-AF67-9CBFBC8EE147}"/>
    <hyperlink ref="D14" location="'2.3 Malnutrition'!A1" display="Malnutrition" xr:uid="{6BE1291D-9438-4B9A-A1DA-C1BF856843B6}"/>
    <hyperlink ref="D15" location="'2.4. Nutrition breastfeeding '!A1" display="Nutrition, breastfeeding and diet" xr:uid="{05FAEB4D-F9F5-4158-A7AE-86531399FC5D}"/>
    <hyperlink ref="D16" location="'2.5 Immunization'!A1" display="Immunization" xr:uid="{D21E6411-0182-44A7-B1B3-F4F3ED17231F}"/>
    <hyperlink ref="D19" location="'3.1 Primary Education'!A1" display="Primary education" xr:uid="{F4C6825C-1BEE-402D-BEB8-458B66AA404A}"/>
    <hyperlink ref="D22" location="'4.1 Birth registration'!A1" display="Birth registration" xr:uid="{9DE3EABD-39C4-4AD7-B3C4-62A4B80FB60B}"/>
    <hyperlink ref="D23" location="'4.2 Child labour'!A1" display="Child labour" xr:uid="{85D742E5-6F30-486E-A38C-D64477C8A650}"/>
    <hyperlink ref="D24" location="'4.3 Violent discipline'!A1" display="Violent discipline" xr:uid="{C4401B10-A9DE-455B-B9B7-6DD7274ADC12}"/>
    <hyperlink ref="D20" location="'3.2 Secondary education'!A1" display="Secondary education" xr:uid="{DEC55AEC-1AFB-43E4-94EA-82B2316CE837}"/>
    <hyperlink ref="D25" location="'4.4 Child marriage'!A1" display="Child marriage" xr:uid="{9484FD15-D335-4C45-8DF0-1FE9EF746CE6}"/>
    <hyperlink ref="D17" location="'2.6 HIV'!A1" display="HIV" xr:uid="{F595FEBE-BD8D-4CC7-84CE-47D4FC3905D9}"/>
    <hyperlink ref="D27" location="'5.1 Drinking water'!A1" display="Drinking water" xr:uid="{8A4A2E56-D1F5-4BD8-8655-35FCA69B7009}"/>
    <hyperlink ref="D31" location="'6.1 Equity and inclusion'!A1" display="Equity and inclusion" xr:uid="{9AE5EBA6-B65D-4CD7-917E-300F9B2279AF}"/>
    <hyperlink ref="D32" location="'6.2 Women''s Econ Empowerment'!A1" display="Economics" xr:uid="{32CB8A90-7739-4939-B332-C202E53C410A}"/>
    <hyperlink ref="D28" location="'5.2 Sanitation'!A1" display="Sanitation" xr:uid="{87511D04-7EB2-4D08-9574-CB338C144C56}"/>
    <hyperlink ref="D29" location="'5.3 Hygiene'!A1" display="Hygiene" xr:uid="{FD9404F1-F6B2-4EF8-A001-196BE036018D}"/>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3094F1-16AC-47FC-9C38-C816D6D2BE2E}">
  <dimension ref="B1:AE59"/>
  <sheetViews>
    <sheetView workbookViewId="0">
      <pane ySplit="8" topLeftCell="A39" activePane="bottomLeft" state="frozen"/>
      <selection activeCell="O42" sqref="O42"/>
      <selection pane="bottomLeft" activeCell="A42" sqref="A42:XFD42"/>
    </sheetView>
  </sheetViews>
  <sheetFormatPr defaultColWidth="8.7109375" defaultRowHeight="13.5" x14ac:dyDescent="0.25"/>
  <cols>
    <col min="1" max="1" width="4.85546875" style="1" customWidth="1"/>
    <col min="2" max="2" width="22.42578125" style="1" customWidth="1"/>
    <col min="3" max="3" width="8" style="1" customWidth="1"/>
    <col min="4" max="4" width="14" style="1" customWidth="1"/>
    <col min="5" max="5" width="3.42578125" style="1" customWidth="1"/>
    <col min="6" max="6" width="8" style="1" customWidth="1"/>
    <col min="7" max="7" width="14" style="1" customWidth="1"/>
    <col min="8" max="8" width="4.140625" style="1" customWidth="1"/>
    <col min="9" max="9" width="8" style="1" customWidth="1"/>
    <col min="10" max="10" width="11.85546875" style="1" customWidth="1"/>
    <col min="11" max="11" width="3" style="1" customWidth="1"/>
    <col min="12" max="12" width="7.85546875" style="1" customWidth="1"/>
    <col min="13" max="13" width="3.5703125" style="1" customWidth="1"/>
    <col min="14" max="14" width="7.85546875" style="1" customWidth="1"/>
    <col min="15" max="15" width="3.5703125" style="1" customWidth="1"/>
    <col min="16" max="16" width="7.85546875" style="1" customWidth="1"/>
    <col min="17" max="17" width="3.5703125" style="1" customWidth="1"/>
    <col min="18" max="18" width="10" style="1" customWidth="1"/>
    <col min="19" max="19" width="3.5703125" style="1" customWidth="1"/>
    <col min="20" max="16384" width="8.7109375" style="1"/>
  </cols>
  <sheetData>
    <row r="1" spans="2:19" ht="16.5" x14ac:dyDescent="0.3">
      <c r="B1" s="115" t="s">
        <v>20</v>
      </c>
    </row>
    <row r="3" spans="2:19" ht="18" x14ac:dyDescent="0.25">
      <c r="B3" s="2" t="s">
        <v>400</v>
      </c>
    </row>
    <row r="5" spans="2:19" ht="26.1" customHeight="1" x14ac:dyDescent="0.25">
      <c r="B5" s="172" t="s">
        <v>22</v>
      </c>
      <c r="C5" s="182" t="s">
        <v>383</v>
      </c>
      <c r="D5" s="182"/>
      <c r="E5" s="182"/>
      <c r="F5" s="182"/>
      <c r="G5" s="182"/>
      <c r="H5" s="182"/>
      <c r="I5" s="182"/>
      <c r="J5" s="182"/>
      <c r="K5" s="182"/>
      <c r="L5" s="173" t="s">
        <v>311</v>
      </c>
      <c r="M5" s="173"/>
      <c r="N5" s="173"/>
      <c r="O5" s="173"/>
      <c r="P5" s="173"/>
      <c r="Q5" s="173"/>
      <c r="R5" s="173" t="s">
        <v>312</v>
      </c>
      <c r="S5" s="173"/>
    </row>
    <row r="6" spans="2:19" ht="24.95" customHeight="1" x14ac:dyDescent="0.25">
      <c r="B6" s="172"/>
      <c r="C6" s="168" t="s">
        <v>386</v>
      </c>
      <c r="D6" s="169"/>
      <c r="E6" s="169"/>
      <c r="F6" s="169"/>
      <c r="G6" s="169"/>
      <c r="H6" s="169"/>
      <c r="I6" s="169"/>
      <c r="J6" s="169"/>
      <c r="K6" s="170"/>
      <c r="L6" s="168" t="s">
        <v>314</v>
      </c>
      <c r="M6" s="169"/>
      <c r="N6" s="169"/>
      <c r="O6" s="169"/>
      <c r="P6" s="169"/>
      <c r="Q6" s="170"/>
      <c r="R6" s="173" t="s">
        <v>314</v>
      </c>
      <c r="S6" s="173"/>
    </row>
    <row r="7" spans="2:19" ht="24.95" customHeight="1" x14ac:dyDescent="0.25">
      <c r="B7" s="172"/>
      <c r="C7" s="168" t="s">
        <v>24</v>
      </c>
      <c r="D7" s="169"/>
      <c r="E7" s="170"/>
      <c r="F7" s="168" t="s">
        <v>318</v>
      </c>
      <c r="G7" s="169"/>
      <c r="H7" s="170"/>
      <c r="I7" s="173" t="s">
        <v>319</v>
      </c>
      <c r="J7" s="173"/>
      <c r="K7" s="173"/>
      <c r="L7" s="183" t="s">
        <v>24</v>
      </c>
      <c r="M7" s="186"/>
      <c r="N7" s="183" t="s">
        <v>384</v>
      </c>
      <c r="O7" s="186"/>
      <c r="P7" s="183" t="s">
        <v>385</v>
      </c>
      <c r="Q7" s="186"/>
      <c r="R7" s="173"/>
      <c r="S7" s="173"/>
    </row>
    <row r="8" spans="2:19" ht="36" customHeight="1" x14ac:dyDescent="0.25">
      <c r="B8" s="172"/>
      <c r="C8" s="96" t="s">
        <v>388</v>
      </c>
      <c r="D8" s="168" t="s">
        <v>392</v>
      </c>
      <c r="E8" s="170"/>
      <c r="F8" s="96" t="s">
        <v>388</v>
      </c>
      <c r="G8" s="168" t="s">
        <v>392</v>
      </c>
      <c r="H8" s="170"/>
      <c r="I8" s="96" t="s">
        <v>388</v>
      </c>
      <c r="J8" s="183" t="s">
        <v>392</v>
      </c>
      <c r="K8" s="186"/>
      <c r="L8" s="187"/>
      <c r="M8" s="188"/>
      <c r="N8" s="187"/>
      <c r="O8" s="188"/>
      <c r="P8" s="187"/>
      <c r="Q8" s="188"/>
      <c r="R8" s="173"/>
      <c r="S8" s="173"/>
    </row>
    <row r="10" spans="2:19" x14ac:dyDescent="0.25">
      <c r="B10" s="1" t="s">
        <v>28</v>
      </c>
      <c r="C10" s="20">
        <v>82.849757658442101</v>
      </c>
      <c r="D10" s="20">
        <v>3025.0971819336219</v>
      </c>
      <c r="E10" s="20"/>
      <c r="F10" s="20">
        <v>94.055858585441499</v>
      </c>
      <c r="G10" s="20">
        <v>272.97049440279312</v>
      </c>
      <c r="H10" s="20"/>
      <c r="I10" s="20">
        <v>78.905314994131601</v>
      </c>
      <c r="J10" s="20">
        <v>2752.1264425938384</v>
      </c>
      <c r="L10" s="3">
        <v>85.788682400795437</v>
      </c>
      <c r="N10" s="3">
        <v>91.829639558103281</v>
      </c>
      <c r="P10" s="3">
        <v>93.112584388770756</v>
      </c>
      <c r="R10" s="3">
        <v>96.026499999999984</v>
      </c>
    </row>
    <row r="11" spans="2:19" x14ac:dyDescent="0.25">
      <c r="B11" s="1" t="s">
        <v>29</v>
      </c>
      <c r="C11" s="20">
        <v>96.122415186751496</v>
      </c>
      <c r="D11" s="20">
        <v>55935.527391996722</v>
      </c>
      <c r="E11" s="20"/>
      <c r="F11" s="20">
        <v>97.327820855993494</v>
      </c>
      <c r="G11" s="20">
        <v>25265.326463242309</v>
      </c>
      <c r="H11" s="20"/>
      <c r="I11" s="20">
        <v>93.829434024210499</v>
      </c>
      <c r="J11" s="20">
        <v>30670.179151482898</v>
      </c>
      <c r="L11" s="5" t="s">
        <v>82</v>
      </c>
      <c r="N11" s="5" t="s">
        <v>82</v>
      </c>
      <c r="P11" s="5" t="s">
        <v>82</v>
      </c>
      <c r="R11" s="5" t="s">
        <v>82</v>
      </c>
    </row>
    <row r="12" spans="2:19" x14ac:dyDescent="0.25">
      <c r="B12" s="1" t="s">
        <v>30</v>
      </c>
      <c r="C12" s="20">
        <v>99.5874653983646</v>
      </c>
      <c r="D12" s="20">
        <v>5.6636875458524E-2</v>
      </c>
      <c r="E12" s="20"/>
      <c r="F12" s="20">
        <v>99.518120299083606</v>
      </c>
      <c r="G12" s="20">
        <v>5.0550101016349498E-2</v>
      </c>
      <c r="H12" s="20"/>
      <c r="I12" s="20">
        <v>99.812072076458804</v>
      </c>
      <c r="J12" s="20">
        <v>6.0866251856694503E-3</v>
      </c>
      <c r="L12" s="3">
        <v>100</v>
      </c>
      <c r="N12" s="3">
        <v>100</v>
      </c>
      <c r="P12" s="3">
        <v>100</v>
      </c>
      <c r="R12" s="3">
        <v>100</v>
      </c>
    </row>
    <row r="13" spans="2:19" x14ac:dyDescent="0.25">
      <c r="B13" s="1" t="s">
        <v>31</v>
      </c>
      <c r="C13" s="20" t="s">
        <v>82</v>
      </c>
      <c r="D13" s="20" t="s">
        <v>82</v>
      </c>
      <c r="E13" s="20"/>
      <c r="F13" s="20" t="s">
        <v>82</v>
      </c>
      <c r="G13" s="20" t="s">
        <v>82</v>
      </c>
      <c r="H13" s="20"/>
      <c r="I13" s="20" t="s">
        <v>82</v>
      </c>
      <c r="J13" s="20" t="s">
        <v>82</v>
      </c>
      <c r="L13" s="5" t="s">
        <v>82</v>
      </c>
      <c r="N13" s="5" t="s">
        <v>82</v>
      </c>
      <c r="P13" s="5" t="s">
        <v>82</v>
      </c>
      <c r="R13" s="5" t="s">
        <v>82</v>
      </c>
    </row>
    <row r="14" spans="2:19" x14ac:dyDescent="0.25">
      <c r="B14" s="1" t="s">
        <v>32</v>
      </c>
      <c r="C14" s="20">
        <v>95.560388472784595</v>
      </c>
      <c r="D14" s="20">
        <v>41.234388491354231</v>
      </c>
      <c r="E14" s="20"/>
      <c r="F14" s="20">
        <v>98.678628647400203</v>
      </c>
      <c r="G14" s="20">
        <v>7.2644464910796689</v>
      </c>
      <c r="H14" s="20"/>
      <c r="I14" s="20">
        <v>91.037373810397398</v>
      </c>
      <c r="J14" s="20">
        <v>33.969968501345384</v>
      </c>
      <c r="L14" s="3">
        <v>77.619218255520536</v>
      </c>
      <c r="N14" s="3">
        <v>77.571835111368273</v>
      </c>
      <c r="P14" s="3">
        <v>86.953977272727357</v>
      </c>
      <c r="R14" s="5" t="s">
        <v>82</v>
      </c>
    </row>
    <row r="15" spans="2:19" x14ac:dyDescent="0.25">
      <c r="B15" s="1" t="s">
        <v>33</v>
      </c>
      <c r="C15" s="20">
        <v>89.008760262310005</v>
      </c>
      <c r="D15" s="20">
        <v>31158.840121930789</v>
      </c>
      <c r="E15" s="20"/>
      <c r="F15" s="20">
        <v>94.959586353363903</v>
      </c>
      <c r="G15" s="20">
        <v>8459.6402484390128</v>
      </c>
      <c r="H15" s="20"/>
      <c r="I15" s="20">
        <v>80.372791153627702</v>
      </c>
      <c r="J15" s="20">
        <v>22699.206131687766</v>
      </c>
      <c r="L15" s="3">
        <v>75.515554178644621</v>
      </c>
      <c r="N15" s="3">
        <v>75.461493350508817</v>
      </c>
      <c r="P15" s="3">
        <v>74.949525276290188</v>
      </c>
      <c r="R15" s="5" t="s">
        <v>82</v>
      </c>
    </row>
    <row r="16" spans="2:19" x14ac:dyDescent="0.25">
      <c r="B16" s="1" t="s">
        <v>34</v>
      </c>
      <c r="C16" s="20">
        <v>79.068345501508105</v>
      </c>
      <c r="D16" s="20">
        <v>28.15684401111557</v>
      </c>
      <c r="E16" s="20"/>
      <c r="F16" s="20">
        <v>90.030034931152798</v>
      </c>
      <c r="G16" s="20">
        <v>7.8386941593115411</v>
      </c>
      <c r="H16" s="20"/>
      <c r="I16" s="20">
        <v>63.649383868194086</v>
      </c>
      <c r="J16" s="20">
        <v>20.318148254167621</v>
      </c>
      <c r="L16" s="5" t="s">
        <v>82</v>
      </c>
      <c r="N16" s="5" t="s">
        <v>82</v>
      </c>
      <c r="P16" s="5" t="s">
        <v>82</v>
      </c>
      <c r="R16" s="3">
        <v>71.242566666666661</v>
      </c>
    </row>
    <row r="17" spans="2:18" x14ac:dyDescent="0.25">
      <c r="B17" s="1" t="s">
        <v>35</v>
      </c>
      <c r="C17" s="20">
        <v>95.863580620308596</v>
      </c>
      <c r="D17" s="20">
        <v>321.39238617443505</v>
      </c>
      <c r="E17" s="20"/>
      <c r="F17" s="20">
        <v>99.9999986853026</v>
      </c>
      <c r="G17" s="20">
        <v>0</v>
      </c>
      <c r="H17" s="20"/>
      <c r="I17" s="20">
        <v>93.229422614486509</v>
      </c>
      <c r="J17" s="20">
        <v>321.39226318750002</v>
      </c>
      <c r="L17" s="3">
        <v>49.14277621785655</v>
      </c>
      <c r="N17" s="3">
        <v>47.789409999999997</v>
      </c>
      <c r="P17" s="3">
        <v>50.653680000000001</v>
      </c>
      <c r="R17" s="5" t="s">
        <v>82</v>
      </c>
    </row>
    <row r="18" spans="2:18" x14ac:dyDescent="0.25">
      <c r="B18" s="1" t="s">
        <v>36</v>
      </c>
      <c r="C18" s="20">
        <v>97.942465673390728</v>
      </c>
      <c r="D18" s="20">
        <v>731.61129153868399</v>
      </c>
      <c r="E18" s="20"/>
      <c r="F18" s="20">
        <v>98.663262830438697</v>
      </c>
      <c r="G18" s="20">
        <v>376.45234944773608</v>
      </c>
      <c r="H18" s="20"/>
      <c r="I18" s="20">
        <v>95.197721099371194</v>
      </c>
      <c r="J18" s="20">
        <v>355.15925928646061</v>
      </c>
      <c r="L18" s="3">
        <v>95.35303292731443</v>
      </c>
      <c r="N18" s="3">
        <v>91.491832857142754</v>
      </c>
      <c r="P18" s="3">
        <v>99.153652482175687</v>
      </c>
      <c r="R18" s="3">
        <v>99.930264993026498</v>
      </c>
    </row>
    <row r="19" spans="2:18" x14ac:dyDescent="0.25">
      <c r="B19" s="1" t="s">
        <v>37</v>
      </c>
      <c r="C19" s="20">
        <v>87.444853927484601</v>
      </c>
      <c r="D19" s="20">
        <v>4.7142062473080486</v>
      </c>
      <c r="E19" s="20"/>
      <c r="F19" s="20">
        <v>85.750414500040705</v>
      </c>
      <c r="G19" s="20">
        <v>4.2379720734599751</v>
      </c>
      <c r="H19" s="20"/>
      <c r="I19" s="20">
        <v>93.899882921443805</v>
      </c>
      <c r="J19" s="20">
        <v>0.47623498130063135</v>
      </c>
      <c r="L19" s="3">
        <v>66.825066783861217</v>
      </c>
      <c r="N19" s="3">
        <v>69.36755500000001</v>
      </c>
      <c r="P19" s="3">
        <v>64.288570227932638</v>
      </c>
      <c r="R19" s="5" t="s">
        <v>82</v>
      </c>
    </row>
    <row r="20" spans="2:18" x14ac:dyDescent="0.25">
      <c r="B20" s="1" t="s">
        <v>38</v>
      </c>
      <c r="C20" s="20" t="s">
        <v>82</v>
      </c>
      <c r="D20" s="20" t="s">
        <v>82</v>
      </c>
      <c r="E20" s="20"/>
      <c r="F20" s="20" t="s">
        <v>82</v>
      </c>
      <c r="G20" s="20" t="s">
        <v>82</v>
      </c>
      <c r="H20" s="20"/>
      <c r="I20" s="20" t="s">
        <v>82</v>
      </c>
      <c r="J20" s="20" t="s">
        <v>82</v>
      </c>
      <c r="L20" s="3">
        <v>85.554363849932827</v>
      </c>
      <c r="N20" s="3">
        <v>86.71</v>
      </c>
      <c r="P20" s="3">
        <v>89.34476348559501</v>
      </c>
      <c r="R20" s="3">
        <v>39.393900000000002</v>
      </c>
    </row>
    <row r="21" spans="2:18" x14ac:dyDescent="0.25">
      <c r="B21" s="1" t="s">
        <v>39</v>
      </c>
      <c r="C21" s="20">
        <v>86.092655890636991</v>
      </c>
      <c r="D21" s="20">
        <v>483.35532713688491</v>
      </c>
      <c r="E21" s="20"/>
      <c r="F21" s="20">
        <v>96.113526730136897</v>
      </c>
      <c r="G21" s="20">
        <v>93.55764380870913</v>
      </c>
      <c r="H21" s="20"/>
      <c r="I21" s="20">
        <v>63.511551353317202</v>
      </c>
      <c r="J21" s="20">
        <v>389.79762914633699</v>
      </c>
      <c r="L21" s="5" t="s">
        <v>82</v>
      </c>
      <c r="N21" s="5" t="s">
        <v>82</v>
      </c>
      <c r="P21" s="5" t="s">
        <v>82</v>
      </c>
      <c r="R21" s="3">
        <v>88.087800000000001</v>
      </c>
    </row>
    <row r="22" spans="2:18" x14ac:dyDescent="0.25">
      <c r="B22" s="1" t="s">
        <v>40</v>
      </c>
      <c r="C22" s="20">
        <v>85.687142267802301</v>
      </c>
      <c r="D22" s="20">
        <v>7800.5207632915335</v>
      </c>
      <c r="E22" s="20"/>
      <c r="F22" s="20">
        <v>96.0019846146253</v>
      </c>
      <c r="G22" s="20">
        <v>707.49587165959508</v>
      </c>
      <c r="H22" s="20"/>
      <c r="I22" s="20">
        <v>80.727527457180798</v>
      </c>
      <c r="J22" s="20">
        <v>7093.0241032119502</v>
      </c>
      <c r="L22" s="3">
        <v>77.048972078397526</v>
      </c>
      <c r="N22" s="3">
        <v>74.454459999999983</v>
      </c>
      <c r="P22" s="3">
        <v>81.6782021148599</v>
      </c>
      <c r="R22" s="5" t="s">
        <v>82</v>
      </c>
    </row>
    <row r="23" spans="2:18" x14ac:dyDescent="0.25">
      <c r="B23" s="1" t="s">
        <v>41</v>
      </c>
      <c r="C23" s="20">
        <v>97.842964052003495</v>
      </c>
      <c r="D23" s="20">
        <v>0.25770134193964428</v>
      </c>
      <c r="E23" s="20"/>
      <c r="F23" s="20">
        <v>97.842964052003495</v>
      </c>
      <c r="G23" s="20">
        <v>0.25770134193964428</v>
      </c>
      <c r="H23" s="20"/>
      <c r="I23" s="20" t="s">
        <v>82</v>
      </c>
      <c r="J23" s="20" t="s">
        <v>82</v>
      </c>
      <c r="L23" s="3">
        <v>100</v>
      </c>
      <c r="N23" s="3">
        <v>100</v>
      </c>
      <c r="P23" s="3">
        <v>100</v>
      </c>
      <c r="R23" s="3">
        <v>100</v>
      </c>
    </row>
    <row r="24" spans="2:18" x14ac:dyDescent="0.25">
      <c r="B24" s="1" t="s">
        <v>42</v>
      </c>
      <c r="C24" s="20">
        <v>98.113278580448224</v>
      </c>
      <c r="D24" s="20">
        <v>3.4319461099019899E-2</v>
      </c>
      <c r="E24" s="20"/>
      <c r="F24" s="20" t="s">
        <v>82</v>
      </c>
      <c r="G24" s="20" t="s">
        <v>82</v>
      </c>
      <c r="H24" s="20"/>
      <c r="I24" s="20" t="s">
        <v>82</v>
      </c>
      <c r="J24" s="20" t="s">
        <v>82</v>
      </c>
      <c r="L24" s="3">
        <v>100</v>
      </c>
      <c r="N24" s="3">
        <v>100</v>
      </c>
      <c r="P24" s="3">
        <v>100</v>
      </c>
      <c r="R24" s="5" t="s">
        <v>82</v>
      </c>
    </row>
    <row r="25" spans="2:18" x14ac:dyDescent="0.25">
      <c r="B25" s="1" t="s">
        <v>43</v>
      </c>
      <c r="C25" s="20">
        <v>99.532246880338036</v>
      </c>
      <c r="D25" s="20">
        <v>8.27688314699285E-2</v>
      </c>
      <c r="E25" s="20"/>
      <c r="F25" s="20">
        <v>99.622940141874764</v>
      </c>
      <c r="G25" s="20">
        <v>5.5270797272817494E-2</v>
      </c>
      <c r="H25" s="20"/>
      <c r="I25" s="20">
        <v>99.094446384470999</v>
      </c>
      <c r="J25" s="20">
        <v>2.74984419566295E-2</v>
      </c>
      <c r="L25" s="3">
        <v>89.262505008647537</v>
      </c>
      <c r="N25" s="3">
        <v>84.210530000000006</v>
      </c>
      <c r="P25" s="3">
        <v>94.62797632667619</v>
      </c>
      <c r="R25" s="3">
        <v>100</v>
      </c>
    </row>
    <row r="26" spans="2:18" x14ac:dyDescent="0.25">
      <c r="B26" s="1" t="s">
        <v>44</v>
      </c>
      <c r="C26" s="20">
        <v>53.298484868618999</v>
      </c>
      <c r="D26" s="20">
        <v>4939.3866819008026</v>
      </c>
      <c r="E26" s="20"/>
      <c r="F26" s="20">
        <v>84.357331938237905</v>
      </c>
      <c r="G26" s="20">
        <v>229.63724539759079</v>
      </c>
      <c r="H26" s="20"/>
      <c r="I26" s="20">
        <v>48.292717278667503</v>
      </c>
      <c r="J26" s="20">
        <v>4709.7495735073317</v>
      </c>
      <c r="L26" s="3">
        <v>46.83280137490793</v>
      </c>
      <c r="N26" s="3">
        <v>45.840338371410922</v>
      </c>
      <c r="P26" s="3">
        <v>65.18518518518519</v>
      </c>
      <c r="R26" s="5" t="s">
        <v>82</v>
      </c>
    </row>
    <row r="27" spans="2:18" x14ac:dyDescent="0.25">
      <c r="B27" s="1" t="s">
        <v>45</v>
      </c>
      <c r="C27" s="20">
        <v>95.859221776164901</v>
      </c>
      <c r="D27" s="20">
        <v>4796.8297896006197</v>
      </c>
      <c r="E27" s="20"/>
      <c r="F27" s="20">
        <v>98.256779630928492</v>
      </c>
      <c r="G27" s="20">
        <v>981.71688618673306</v>
      </c>
      <c r="H27" s="20"/>
      <c r="I27" s="20">
        <v>93.591002116823404</v>
      </c>
      <c r="J27" s="20">
        <v>3815.1110459593897</v>
      </c>
      <c r="L27" s="3">
        <v>46.26523707653768</v>
      </c>
      <c r="N27" s="3">
        <v>46.292068988764193</v>
      </c>
      <c r="P27" s="3">
        <v>45.781294494382003</v>
      </c>
      <c r="R27" s="3">
        <v>92.164199999999994</v>
      </c>
    </row>
    <row r="28" spans="2:18" x14ac:dyDescent="0.25">
      <c r="B28" s="1" t="s">
        <v>46</v>
      </c>
      <c r="C28" s="20">
        <v>99.440928333313508</v>
      </c>
      <c r="D28" s="20">
        <v>1.218880928276723</v>
      </c>
      <c r="E28" s="20"/>
      <c r="F28" s="20">
        <v>100.00000047180174</v>
      </c>
      <c r="G28" s="20">
        <v>0</v>
      </c>
      <c r="H28" s="20"/>
      <c r="I28" s="20">
        <v>99.322997465086999</v>
      </c>
      <c r="J28" s="20">
        <v>1.218874340903205</v>
      </c>
      <c r="L28" s="3">
        <v>99.900249615756181</v>
      </c>
      <c r="N28" s="3">
        <v>99.845858666666686</v>
      </c>
      <c r="P28" s="3">
        <v>99.952496775395417</v>
      </c>
      <c r="R28" s="3">
        <v>100</v>
      </c>
    </row>
    <row r="29" spans="2:18" x14ac:dyDescent="0.25">
      <c r="B29" s="1" t="s">
        <v>47</v>
      </c>
      <c r="C29" s="20">
        <v>71.609031845229296</v>
      </c>
      <c r="D29" s="20">
        <v>232.57824330451712</v>
      </c>
      <c r="E29" s="20"/>
      <c r="F29" s="20">
        <v>91.259452131027004</v>
      </c>
      <c r="G29" s="20">
        <v>18.966042274337038</v>
      </c>
      <c r="H29" s="20"/>
      <c r="I29" s="20">
        <v>64.528547603227693</v>
      </c>
      <c r="J29" s="20">
        <v>213.6122113683185</v>
      </c>
      <c r="L29" s="3">
        <v>30.972722225372159</v>
      </c>
      <c r="N29" s="3">
        <v>34.024139719557333</v>
      </c>
      <c r="P29" s="3">
        <v>35.239905614988487</v>
      </c>
      <c r="R29" s="3">
        <v>69.464633333333339</v>
      </c>
    </row>
    <row r="30" spans="2:18" x14ac:dyDescent="0.25">
      <c r="B30" s="1" t="s">
        <v>48</v>
      </c>
      <c r="C30" s="20">
        <v>100</v>
      </c>
      <c r="D30" s="20">
        <v>0</v>
      </c>
      <c r="E30" s="20"/>
      <c r="F30" s="20">
        <v>100</v>
      </c>
      <c r="G30" s="20">
        <v>0</v>
      </c>
      <c r="H30" s="20"/>
      <c r="I30" s="20">
        <v>100</v>
      </c>
      <c r="J30" s="20">
        <v>0</v>
      </c>
      <c r="L30" s="3">
        <v>100</v>
      </c>
      <c r="N30" s="3">
        <v>100</v>
      </c>
      <c r="P30" s="3">
        <v>100</v>
      </c>
      <c r="R30" s="5" t="s">
        <v>82</v>
      </c>
    </row>
    <row r="31" spans="2:18" x14ac:dyDescent="0.25">
      <c r="B31" s="1" t="s">
        <v>49</v>
      </c>
      <c r="C31" s="20">
        <v>87.329650605733505</v>
      </c>
      <c r="D31" s="20">
        <v>177.46572834886561</v>
      </c>
      <c r="E31" s="20"/>
      <c r="F31" s="20">
        <v>97.664366622901298</v>
      </c>
      <c r="G31" s="20">
        <v>10.7438565451996</v>
      </c>
      <c r="H31" s="20"/>
      <c r="I31" s="20">
        <v>82.275706540003696</v>
      </c>
      <c r="J31" s="20">
        <v>166.72187198899977</v>
      </c>
      <c r="L31" s="3">
        <v>70.27869517551926</v>
      </c>
      <c r="N31" s="3">
        <v>71.153950911207176</v>
      </c>
      <c r="P31" s="3">
        <v>68.452596098435379</v>
      </c>
      <c r="R31" s="5" t="s">
        <v>82</v>
      </c>
    </row>
    <row r="32" spans="2:18" x14ac:dyDescent="0.25">
      <c r="B32" s="1" t="s">
        <v>50</v>
      </c>
      <c r="C32" s="20">
        <v>100</v>
      </c>
      <c r="D32" s="20">
        <v>0</v>
      </c>
      <c r="E32" s="20"/>
      <c r="F32" s="20" t="s">
        <v>82</v>
      </c>
      <c r="G32" s="20" t="s">
        <v>82</v>
      </c>
      <c r="H32" s="20"/>
      <c r="I32" s="20">
        <v>100</v>
      </c>
      <c r="J32" s="20">
        <v>0</v>
      </c>
      <c r="L32" s="3">
        <v>100</v>
      </c>
      <c r="N32" s="3">
        <v>100</v>
      </c>
      <c r="P32" s="3">
        <v>100</v>
      </c>
      <c r="R32" s="3">
        <v>100</v>
      </c>
    </row>
    <row r="33" spans="2:24" x14ac:dyDescent="0.25">
      <c r="B33" s="1" t="s">
        <v>51</v>
      </c>
      <c r="C33" s="20">
        <v>98.858349643058105</v>
      </c>
      <c r="D33" s="20">
        <v>1.1893173666717209</v>
      </c>
      <c r="E33" s="20"/>
      <c r="F33" s="20">
        <v>99.812003165954394</v>
      </c>
      <c r="G33" s="20">
        <v>4.5455795576948101E-2</v>
      </c>
      <c r="H33" s="20"/>
      <c r="I33" s="20">
        <v>98.57010419472509</v>
      </c>
      <c r="J33" s="20">
        <v>1.1438570640801282</v>
      </c>
      <c r="L33" s="3">
        <v>95.034704660875164</v>
      </c>
      <c r="N33" s="3">
        <v>96.681093333333322</v>
      </c>
      <c r="P33" s="3">
        <v>93.550148753200958</v>
      </c>
      <c r="R33" s="5" t="s">
        <v>82</v>
      </c>
    </row>
    <row r="34" spans="2:24" x14ac:dyDescent="0.25">
      <c r="B34" s="1" t="s">
        <v>52</v>
      </c>
      <c r="C34" s="20">
        <v>98.741539995787349</v>
      </c>
      <c r="D34" s="20">
        <v>0.1213910732158066</v>
      </c>
      <c r="E34" s="20"/>
      <c r="F34" s="20">
        <v>98.170626429913</v>
      </c>
      <c r="G34" s="20">
        <v>0.11810211274488409</v>
      </c>
      <c r="H34" s="20"/>
      <c r="I34" s="20">
        <v>99.896899777668011</v>
      </c>
      <c r="J34" s="20">
        <v>3.28910877444264E-3</v>
      </c>
      <c r="L34" s="3">
        <v>76.550322263491765</v>
      </c>
      <c r="N34" s="3">
        <v>77.5</v>
      </c>
      <c r="P34" s="3">
        <v>75.666636647779711</v>
      </c>
      <c r="R34" s="5" t="s">
        <v>82</v>
      </c>
    </row>
    <row r="35" spans="2:24" x14ac:dyDescent="0.25">
      <c r="B35" s="1" t="s">
        <v>53</v>
      </c>
      <c r="C35" s="20">
        <v>87.120057621251192</v>
      </c>
      <c r="D35" s="20">
        <v>42.217478992925095</v>
      </c>
      <c r="E35" s="20"/>
      <c r="F35" s="20">
        <v>97.225786029260405</v>
      </c>
      <c r="G35" s="20">
        <v>2.3776086654424278</v>
      </c>
      <c r="H35" s="20"/>
      <c r="I35" s="20">
        <v>83.5422212913968</v>
      </c>
      <c r="J35" s="20">
        <v>39.83987235727998</v>
      </c>
      <c r="L35" s="5" t="s">
        <v>82</v>
      </c>
      <c r="N35" s="5" t="s">
        <v>82</v>
      </c>
      <c r="P35" s="5" t="s">
        <v>82</v>
      </c>
      <c r="R35" s="3">
        <v>72.480199999999996</v>
      </c>
    </row>
    <row r="36" spans="2:24" x14ac:dyDescent="0.25">
      <c r="B36" s="1" t="s">
        <v>54</v>
      </c>
      <c r="C36" s="20">
        <v>98.761247614601004</v>
      </c>
      <c r="D36" s="20">
        <v>1250.9883396820001</v>
      </c>
      <c r="E36" s="20"/>
      <c r="F36" s="20">
        <v>99.175983691371798</v>
      </c>
      <c r="G36" s="20">
        <v>334.48489379443402</v>
      </c>
      <c r="H36" s="20"/>
      <c r="I36" s="20">
        <v>98.482506548540613</v>
      </c>
      <c r="J36" s="20">
        <v>916.50104580238099</v>
      </c>
      <c r="L36" s="3">
        <v>67.788468267316873</v>
      </c>
      <c r="N36" s="3">
        <v>70.184943333333322</v>
      </c>
      <c r="P36" s="3">
        <v>51.059762013663217</v>
      </c>
      <c r="R36" s="5" t="s">
        <v>82</v>
      </c>
    </row>
    <row r="38" spans="2:24" x14ac:dyDescent="0.25">
      <c r="B38" s="6" t="s">
        <v>55</v>
      </c>
    </row>
    <row r="39" spans="2:24" s="6" customFormat="1" x14ac:dyDescent="0.25">
      <c r="B39" s="6" t="s">
        <v>56</v>
      </c>
      <c r="C39" s="7">
        <v>94.85</v>
      </c>
      <c r="D39" s="7">
        <v>111716</v>
      </c>
      <c r="E39" s="142" t="s">
        <v>81</v>
      </c>
      <c r="F39" s="7">
        <v>97.19</v>
      </c>
      <c r="G39" s="7">
        <v>37222</v>
      </c>
      <c r="H39" s="142" t="s">
        <v>81</v>
      </c>
      <c r="I39" s="7">
        <v>91.2</v>
      </c>
      <c r="J39" s="7">
        <v>74830</v>
      </c>
      <c r="K39" s="142" t="s">
        <v>81</v>
      </c>
      <c r="L39" s="7">
        <v>89.076141357421875</v>
      </c>
      <c r="N39" s="7">
        <v>88.940788269042969</v>
      </c>
      <c r="P39" s="7">
        <v>87.695602416992188</v>
      </c>
      <c r="R39" s="14" t="s">
        <v>82</v>
      </c>
    </row>
    <row r="40" spans="2:24" x14ac:dyDescent="0.25">
      <c r="B40" s="1" t="s">
        <v>57</v>
      </c>
      <c r="C40" s="3">
        <f>73.74+17.73</f>
        <v>91.47</v>
      </c>
      <c r="D40" s="3">
        <v>696351</v>
      </c>
      <c r="E40" s="3"/>
      <c r="F40" s="3">
        <f>83.48+12.99</f>
        <v>96.47</v>
      </c>
      <c r="G40" s="3">
        <v>166189</v>
      </c>
      <c r="H40" s="3"/>
      <c r="I40" s="3">
        <f>60.46+24.11</f>
        <v>84.57</v>
      </c>
      <c r="J40" s="3">
        <v>533048</v>
      </c>
      <c r="L40" s="3">
        <v>76.947731018066406</v>
      </c>
      <c r="N40" s="3">
        <v>74.778488159179688</v>
      </c>
      <c r="P40" s="3">
        <v>80.757911682128906</v>
      </c>
      <c r="R40" s="5" t="s">
        <v>82</v>
      </c>
    </row>
    <row r="42" spans="2:24" x14ac:dyDescent="0.25">
      <c r="B42" s="1" t="s">
        <v>397</v>
      </c>
      <c r="C42" s="116" t="s">
        <v>59</v>
      </c>
      <c r="D42" s="116">
        <f>D39/D40</f>
        <v>0.16043058744799676</v>
      </c>
      <c r="E42" s="116"/>
      <c r="F42" s="116" t="s">
        <v>59</v>
      </c>
      <c r="G42" s="116">
        <f>G39/G40</f>
        <v>0.2239739092238355</v>
      </c>
      <c r="H42" s="116"/>
      <c r="I42" s="5" t="s">
        <v>59</v>
      </c>
      <c r="J42" s="116">
        <f>J39/J40</f>
        <v>0.14038135402440305</v>
      </c>
      <c r="L42" s="116" t="s">
        <v>59</v>
      </c>
      <c r="N42" s="116" t="s">
        <v>59</v>
      </c>
      <c r="P42" s="116" t="s">
        <v>59</v>
      </c>
      <c r="R42" s="116" t="s">
        <v>59</v>
      </c>
      <c r="T42" s="116"/>
      <c r="V42" s="5"/>
      <c r="X42" s="116"/>
    </row>
    <row r="44" spans="2:24" x14ac:dyDescent="0.25">
      <c r="B44" s="1" t="s">
        <v>414</v>
      </c>
    </row>
    <row r="46" spans="2:24" x14ac:dyDescent="0.25">
      <c r="B46" s="6" t="s">
        <v>62</v>
      </c>
    </row>
    <row r="47" spans="2:24" x14ac:dyDescent="0.25">
      <c r="B47" s="1" t="s">
        <v>83</v>
      </c>
    </row>
    <row r="48" spans="2:24" x14ac:dyDescent="0.25">
      <c r="B48" s="1" t="s">
        <v>472</v>
      </c>
    </row>
    <row r="49" spans="2:31" ht="15" x14ac:dyDescent="0.25">
      <c r="B49" s="1" t="s">
        <v>63</v>
      </c>
      <c r="AD49"/>
      <c r="AE49"/>
    </row>
    <row r="51" spans="2:31" x14ac:dyDescent="0.25">
      <c r="B51" s="6" t="s">
        <v>64</v>
      </c>
    </row>
    <row r="52" spans="2:31" x14ac:dyDescent="0.25">
      <c r="B52" s="1" t="s">
        <v>320</v>
      </c>
    </row>
    <row r="53" spans="2:31" x14ac:dyDescent="0.25">
      <c r="B53" s="1" t="s">
        <v>323</v>
      </c>
    </row>
    <row r="54" spans="2:31" x14ac:dyDescent="0.25">
      <c r="B54" s="1" t="s">
        <v>326</v>
      </c>
    </row>
    <row r="56" spans="2:31" x14ac:dyDescent="0.25">
      <c r="B56" s="6" t="s">
        <v>68</v>
      </c>
    </row>
    <row r="57" spans="2:31" x14ac:dyDescent="0.25">
      <c r="B57" s="1" t="s">
        <v>394</v>
      </c>
    </row>
    <row r="58" spans="2:31" x14ac:dyDescent="0.25">
      <c r="B58" s="1" t="s">
        <v>330</v>
      </c>
    </row>
    <row r="59" spans="2:31" x14ac:dyDescent="0.25">
      <c r="B59" s="1" t="s">
        <v>331</v>
      </c>
    </row>
  </sheetData>
  <mergeCells count="16">
    <mergeCell ref="R5:S5"/>
    <mergeCell ref="R6:S8"/>
    <mergeCell ref="C6:K6"/>
    <mergeCell ref="I7:K7"/>
    <mergeCell ref="B5:B8"/>
    <mergeCell ref="C5:K5"/>
    <mergeCell ref="L7:M8"/>
    <mergeCell ref="N7:O8"/>
    <mergeCell ref="L6:Q6"/>
    <mergeCell ref="P7:Q8"/>
    <mergeCell ref="L5:Q5"/>
    <mergeCell ref="C7:E7"/>
    <mergeCell ref="F7:H7"/>
    <mergeCell ref="D8:E8"/>
    <mergeCell ref="G8:H8"/>
    <mergeCell ref="J8:K8"/>
  </mergeCells>
  <hyperlinks>
    <hyperlink ref="B1" location="'Table of content'!A1" display="Go back to table of content" xr:uid="{35B90255-AB13-455D-B313-49ABABA426B7}"/>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BFE916-8CC1-4163-8479-8E64B3AA87DB}">
  <dimension ref="B1:AZ60"/>
  <sheetViews>
    <sheetView topLeftCell="A25" zoomScaleNormal="100" workbookViewId="0">
      <selection activeCell="R39" sqref="R39:R40"/>
    </sheetView>
  </sheetViews>
  <sheetFormatPr defaultColWidth="10.85546875" defaultRowHeight="15" x14ac:dyDescent="0.25"/>
  <cols>
    <col min="1" max="1" width="5" customWidth="1"/>
    <col min="2" max="2" width="24" customWidth="1"/>
    <col min="3" max="3" width="8.42578125" customWidth="1"/>
    <col min="4" max="4" width="3.85546875" customWidth="1"/>
    <col min="5" max="5" width="9.85546875" customWidth="1"/>
    <col min="6" max="6" width="2.42578125" customWidth="1"/>
    <col min="7" max="7" width="8.42578125" customWidth="1"/>
    <col min="8" max="8" width="3.85546875" customWidth="1"/>
    <col min="9" max="9" width="8.42578125" customWidth="1"/>
    <col min="10" max="10" width="3.85546875" customWidth="1"/>
    <col min="11" max="11" width="9.85546875" customWidth="1"/>
    <col min="12" max="12" width="2.85546875" customWidth="1"/>
    <col min="13" max="13" width="8.5703125" customWidth="1"/>
    <col min="14" max="14" width="2.42578125" customWidth="1"/>
  </cols>
  <sheetData>
    <row r="1" spans="2:15" ht="16.5" x14ac:dyDescent="0.3">
      <c r="B1" s="115" t="s">
        <v>20</v>
      </c>
    </row>
    <row r="3" spans="2:15" ht="18" x14ac:dyDescent="0.25">
      <c r="B3" s="2" t="s">
        <v>219</v>
      </c>
    </row>
    <row r="5" spans="2:15" ht="14.45" customHeight="1" x14ac:dyDescent="0.25">
      <c r="B5" s="172" t="s">
        <v>22</v>
      </c>
      <c r="C5" s="168" t="s">
        <v>220</v>
      </c>
      <c r="D5" s="169"/>
      <c r="E5" s="169"/>
      <c r="F5" s="169"/>
      <c r="G5" s="169"/>
      <c r="H5" s="169"/>
      <c r="I5" s="168" t="s">
        <v>221</v>
      </c>
      <c r="J5" s="169"/>
      <c r="K5" s="169"/>
      <c r="L5" s="169"/>
      <c r="M5" s="169"/>
      <c r="N5" s="170"/>
    </row>
    <row r="6" spans="2:15" ht="22.35" customHeight="1" x14ac:dyDescent="0.25">
      <c r="B6" s="172"/>
      <c r="C6" s="183" t="s">
        <v>376</v>
      </c>
      <c r="D6" s="186"/>
      <c r="E6" s="198" t="s">
        <v>222</v>
      </c>
      <c r="F6" s="199"/>
      <c r="G6" s="183" t="s">
        <v>375</v>
      </c>
      <c r="H6" s="186"/>
      <c r="I6" s="183" t="s">
        <v>208</v>
      </c>
      <c r="J6" s="186"/>
      <c r="K6" s="198" t="s">
        <v>223</v>
      </c>
      <c r="L6" s="199"/>
      <c r="M6" s="183" t="s">
        <v>375</v>
      </c>
      <c r="N6" s="186"/>
    </row>
    <row r="7" spans="2:15" ht="21.6" customHeight="1" x14ac:dyDescent="0.25">
      <c r="B7" s="172"/>
      <c r="C7" s="196"/>
      <c r="D7" s="197"/>
      <c r="E7" s="200"/>
      <c r="F7" s="201"/>
      <c r="G7" s="196"/>
      <c r="H7" s="197"/>
      <c r="I7" s="196"/>
      <c r="J7" s="197"/>
      <c r="K7" s="200"/>
      <c r="L7" s="201"/>
      <c r="M7" s="196"/>
      <c r="N7" s="197"/>
    </row>
    <row r="8" spans="2:15" ht="42.6" customHeight="1" x14ac:dyDescent="0.25">
      <c r="B8" s="172"/>
      <c r="C8" s="187"/>
      <c r="D8" s="188"/>
      <c r="E8" s="202"/>
      <c r="F8" s="203"/>
      <c r="G8" s="187"/>
      <c r="H8" s="188"/>
      <c r="I8" s="187"/>
      <c r="J8" s="188"/>
      <c r="K8" s="202"/>
      <c r="L8" s="203"/>
      <c r="M8" s="187"/>
      <c r="N8" s="188"/>
    </row>
    <row r="9" spans="2:15" x14ac:dyDescent="0.25">
      <c r="B9" s="1"/>
      <c r="C9" s="1"/>
      <c r="D9" s="1"/>
      <c r="E9" s="1"/>
      <c r="F9" s="45"/>
      <c r="G9" s="1"/>
      <c r="H9" s="1"/>
    </row>
    <row r="10" spans="2:15" x14ac:dyDescent="0.25">
      <c r="B10" s="1" t="s">
        <v>28</v>
      </c>
      <c r="C10" s="18">
        <v>28.7999992370606</v>
      </c>
      <c r="D10" s="1"/>
      <c r="E10" s="105">
        <v>175</v>
      </c>
      <c r="F10" s="44"/>
      <c r="G10" s="18">
        <v>59</v>
      </c>
      <c r="H10" s="1"/>
      <c r="I10" s="21">
        <v>46.799999237060597</v>
      </c>
      <c r="J10" s="1"/>
      <c r="K10" s="105">
        <v>488</v>
      </c>
      <c r="L10" s="30"/>
      <c r="M10" s="18">
        <v>24.7</v>
      </c>
      <c r="N10" s="30"/>
      <c r="O10" s="8"/>
    </row>
    <row r="11" spans="2:15" x14ac:dyDescent="0.25">
      <c r="B11" s="1" t="s">
        <v>29</v>
      </c>
      <c r="C11" s="18">
        <v>6.9000000953674299</v>
      </c>
      <c r="D11" s="32"/>
      <c r="E11" s="105">
        <v>3631.2241686884809</v>
      </c>
      <c r="F11" s="106" t="s">
        <v>185</v>
      </c>
      <c r="G11" s="18">
        <v>94.3</v>
      </c>
      <c r="H11" s="1"/>
      <c r="I11" s="21">
        <v>15.3999996185303</v>
      </c>
      <c r="J11" s="32"/>
      <c r="K11" s="105">
        <v>7667.8720220609657</v>
      </c>
      <c r="L11" s="106" t="s">
        <v>185</v>
      </c>
      <c r="M11" s="18">
        <v>88.1</v>
      </c>
      <c r="N11" s="30"/>
      <c r="O11" s="8"/>
    </row>
    <row r="12" spans="2:15" x14ac:dyDescent="0.25">
      <c r="B12" s="1" t="s">
        <v>30</v>
      </c>
      <c r="C12" s="18">
        <v>0.69999998807907104</v>
      </c>
      <c r="D12" s="1"/>
      <c r="E12" s="105">
        <v>0</v>
      </c>
      <c r="F12" s="106"/>
      <c r="G12" s="18" t="s">
        <v>82</v>
      </c>
      <c r="H12" s="1"/>
      <c r="I12" s="21">
        <v>16.399999618530298</v>
      </c>
      <c r="J12" s="1"/>
      <c r="K12" s="105">
        <v>0</v>
      </c>
      <c r="L12" s="30"/>
      <c r="M12" s="18" t="s">
        <v>82</v>
      </c>
      <c r="N12" s="30"/>
      <c r="O12" s="8"/>
    </row>
    <row r="13" spans="2:15" x14ac:dyDescent="0.25">
      <c r="B13" s="1" t="s">
        <v>31</v>
      </c>
      <c r="C13" s="18" t="s">
        <v>82</v>
      </c>
      <c r="D13" s="1"/>
      <c r="E13" s="105" t="s">
        <v>82</v>
      </c>
      <c r="F13" s="106"/>
      <c r="G13" s="18" t="s">
        <v>82</v>
      </c>
      <c r="H13" s="1"/>
      <c r="I13" s="21" t="s">
        <v>82</v>
      </c>
      <c r="J13" s="1"/>
      <c r="K13" s="105" t="s">
        <v>82</v>
      </c>
      <c r="L13" s="30"/>
      <c r="M13" s="18" t="s">
        <v>82</v>
      </c>
      <c r="N13" s="30"/>
      <c r="O13" s="8"/>
    </row>
    <row r="14" spans="2:15" x14ac:dyDescent="0.25">
      <c r="B14" s="1" t="s">
        <v>32</v>
      </c>
      <c r="C14" s="18">
        <v>1.29999995231628</v>
      </c>
      <c r="D14" s="1"/>
      <c r="E14" s="105">
        <v>2</v>
      </c>
      <c r="F14" s="106"/>
      <c r="G14" s="18">
        <v>95.4</v>
      </c>
      <c r="H14" s="1"/>
      <c r="I14" s="21">
        <v>14.1000003814697</v>
      </c>
      <c r="J14" s="1"/>
      <c r="K14" s="105">
        <v>7</v>
      </c>
      <c r="L14" s="30"/>
      <c r="M14" s="18">
        <v>93.4</v>
      </c>
      <c r="N14" s="30"/>
      <c r="O14" s="8"/>
    </row>
    <row r="15" spans="2:15" x14ac:dyDescent="0.25">
      <c r="B15" s="1" t="s">
        <v>33</v>
      </c>
      <c r="C15" s="18">
        <v>10.1000003814697</v>
      </c>
      <c r="D15" s="1"/>
      <c r="E15" s="105">
        <v>52</v>
      </c>
      <c r="F15" s="106"/>
      <c r="G15" s="18">
        <v>90.7</v>
      </c>
      <c r="H15" s="1"/>
      <c r="I15" s="21">
        <v>40.900001525878899</v>
      </c>
      <c r="J15" s="1"/>
      <c r="K15" s="105">
        <v>3931</v>
      </c>
      <c r="L15" s="30"/>
      <c r="M15" s="18">
        <v>40</v>
      </c>
      <c r="N15" s="30"/>
      <c r="O15" s="8"/>
    </row>
    <row r="16" spans="2:15" x14ac:dyDescent="0.25">
      <c r="B16" s="1" t="s">
        <v>34</v>
      </c>
      <c r="C16" s="18">
        <v>11.6000003814697</v>
      </c>
      <c r="D16" s="1"/>
      <c r="E16" s="105">
        <v>1</v>
      </c>
      <c r="F16" s="106"/>
      <c r="G16" s="18">
        <v>80.400000000000006</v>
      </c>
      <c r="H16" s="1"/>
      <c r="I16" s="21">
        <v>20.200000762939499</v>
      </c>
      <c r="J16" s="1"/>
      <c r="K16" s="105">
        <v>1</v>
      </c>
      <c r="L16" s="30"/>
      <c r="M16" s="18">
        <v>20.8</v>
      </c>
      <c r="N16" s="30"/>
      <c r="O16" s="8"/>
    </row>
    <row r="17" spans="2:15" x14ac:dyDescent="0.25">
      <c r="B17" s="1" t="s">
        <v>35</v>
      </c>
      <c r="C17" s="18">
        <v>27.7999992370606</v>
      </c>
      <c r="D17" s="1"/>
      <c r="E17" s="105">
        <v>215</v>
      </c>
      <c r="F17" s="106"/>
      <c r="G17" s="18">
        <v>51.1</v>
      </c>
      <c r="H17" s="1"/>
      <c r="I17" s="21">
        <v>47.200000762939503</v>
      </c>
      <c r="J17" s="1"/>
      <c r="K17" s="105">
        <v>282</v>
      </c>
      <c r="L17" s="30"/>
      <c r="M17" s="18">
        <v>31.8</v>
      </c>
      <c r="N17" s="30"/>
      <c r="O17" s="8"/>
    </row>
    <row r="18" spans="2:15" x14ac:dyDescent="0.25">
      <c r="B18" s="1" t="s">
        <v>36</v>
      </c>
      <c r="C18" s="18">
        <v>17.200000762939499</v>
      </c>
      <c r="D18" s="1"/>
      <c r="E18" s="105">
        <v>297</v>
      </c>
      <c r="F18" s="106"/>
      <c r="G18" s="18">
        <v>98.5</v>
      </c>
      <c r="H18" s="1"/>
      <c r="I18" s="21">
        <v>51.799999237060597</v>
      </c>
      <c r="J18" s="1"/>
      <c r="K18" s="105">
        <v>572</v>
      </c>
      <c r="L18" s="30"/>
      <c r="M18" s="18">
        <v>62.3</v>
      </c>
      <c r="N18" s="30"/>
      <c r="O18" s="8"/>
    </row>
    <row r="19" spans="2:15" x14ac:dyDescent="0.25">
      <c r="B19" s="1" t="s">
        <v>37</v>
      </c>
      <c r="C19" s="18">
        <v>2.5999999046325701</v>
      </c>
      <c r="D19" s="1"/>
      <c r="E19" s="105">
        <v>0</v>
      </c>
      <c r="F19" s="106"/>
      <c r="G19" s="18" t="s">
        <v>82</v>
      </c>
      <c r="H19" s="1"/>
      <c r="I19" s="21">
        <v>12.199999809265099</v>
      </c>
      <c r="J19" s="1"/>
      <c r="K19" s="105">
        <v>1</v>
      </c>
      <c r="L19" s="30"/>
      <c r="M19" s="18" t="s">
        <v>82</v>
      </c>
      <c r="N19" s="30"/>
      <c r="O19" s="8"/>
    </row>
    <row r="20" spans="2:15" x14ac:dyDescent="0.25">
      <c r="B20" s="1" t="s">
        <v>38</v>
      </c>
      <c r="C20" s="18">
        <v>20.7999992370606</v>
      </c>
      <c r="D20" s="1"/>
      <c r="E20" s="105" t="s">
        <v>82</v>
      </c>
      <c r="F20" s="106"/>
      <c r="G20" s="18" t="s">
        <v>82</v>
      </c>
      <c r="H20" s="1"/>
      <c r="I20" s="21">
        <v>31.7999992370606</v>
      </c>
      <c r="J20" s="1"/>
      <c r="K20" s="105" t="s">
        <v>82</v>
      </c>
      <c r="L20" s="30"/>
      <c r="M20" s="18" t="s">
        <v>82</v>
      </c>
      <c r="N20" s="30"/>
      <c r="O20" s="8"/>
    </row>
    <row r="21" spans="2:15" x14ac:dyDescent="0.25">
      <c r="B21" s="1" t="s">
        <v>39</v>
      </c>
      <c r="C21" s="18">
        <v>7.3000001907348597</v>
      </c>
      <c r="D21" s="1"/>
      <c r="E21" s="105">
        <v>17</v>
      </c>
      <c r="F21" s="106"/>
      <c r="G21" s="18">
        <v>99.4</v>
      </c>
      <c r="H21" s="1"/>
      <c r="I21" s="21">
        <v>20.2999992370606</v>
      </c>
      <c r="J21" s="1"/>
      <c r="K21" s="105">
        <v>7</v>
      </c>
      <c r="L21" s="30"/>
      <c r="M21" s="18">
        <v>92.2</v>
      </c>
      <c r="N21" s="30"/>
      <c r="O21" s="8"/>
    </row>
    <row r="22" spans="2:15" x14ac:dyDescent="0.25">
      <c r="B22" s="1" t="s">
        <v>40</v>
      </c>
      <c r="C22" s="18">
        <v>13.3999996185303</v>
      </c>
      <c r="D22" s="1"/>
      <c r="E22" s="105">
        <v>469.05298364705072</v>
      </c>
      <c r="F22" s="106" t="s">
        <v>185</v>
      </c>
      <c r="G22" s="18">
        <v>56.4</v>
      </c>
      <c r="H22" s="1"/>
      <c r="I22" s="21">
        <v>19.700000762939499</v>
      </c>
      <c r="J22" s="1"/>
      <c r="K22" s="105">
        <v>345.83696089353555</v>
      </c>
      <c r="L22" s="106" t="s">
        <v>185</v>
      </c>
      <c r="M22" s="18">
        <v>23.8</v>
      </c>
      <c r="N22" s="30"/>
      <c r="O22" s="8"/>
    </row>
    <row r="23" spans="2:15" x14ac:dyDescent="0.25">
      <c r="B23" s="1" t="s">
        <v>41</v>
      </c>
      <c r="C23" s="18">
        <v>10.5</v>
      </c>
      <c r="D23" s="1"/>
      <c r="E23" s="105">
        <v>0</v>
      </c>
      <c r="F23" s="44"/>
      <c r="G23" s="18">
        <v>90.2</v>
      </c>
      <c r="H23" s="1"/>
      <c r="I23" s="21">
        <v>26.7999992370606</v>
      </c>
      <c r="J23" s="1"/>
      <c r="K23" s="105">
        <v>0</v>
      </c>
      <c r="L23" s="30"/>
      <c r="M23" s="18">
        <v>82.1</v>
      </c>
      <c r="N23" s="30"/>
      <c r="O23" s="8"/>
    </row>
    <row r="24" spans="2:15" x14ac:dyDescent="0.25">
      <c r="B24" s="1" t="s">
        <v>42</v>
      </c>
      <c r="C24" s="18">
        <v>3.9000000953674299</v>
      </c>
      <c r="D24" s="1"/>
      <c r="E24" s="105">
        <v>0</v>
      </c>
      <c r="F24" s="44"/>
      <c r="G24" s="18" t="s">
        <v>82</v>
      </c>
      <c r="H24" s="1"/>
      <c r="I24" s="21">
        <v>7.5</v>
      </c>
      <c r="J24" s="1"/>
      <c r="K24" s="105">
        <v>0</v>
      </c>
      <c r="L24" s="30"/>
      <c r="M24" s="18" t="s">
        <v>82</v>
      </c>
      <c r="N24" s="30"/>
      <c r="O24" s="8"/>
    </row>
    <row r="25" spans="2:15" x14ac:dyDescent="0.25">
      <c r="B25" s="1" t="s">
        <v>43</v>
      </c>
      <c r="C25" s="18">
        <v>8.5</v>
      </c>
      <c r="D25" s="1"/>
      <c r="E25" s="105">
        <v>0</v>
      </c>
      <c r="F25" s="44"/>
      <c r="G25" s="18" t="s">
        <v>82</v>
      </c>
      <c r="H25" s="1"/>
      <c r="I25" s="21">
        <v>8.5</v>
      </c>
      <c r="J25" s="1"/>
      <c r="K25" s="105">
        <v>0</v>
      </c>
      <c r="L25" s="30"/>
      <c r="M25" s="18" t="s">
        <v>82</v>
      </c>
      <c r="N25" s="30"/>
      <c r="O25" s="8"/>
    </row>
    <row r="26" spans="2:15" x14ac:dyDescent="0.25">
      <c r="B26" s="1" t="s">
        <v>44</v>
      </c>
      <c r="C26" s="18">
        <v>38</v>
      </c>
      <c r="D26" s="1"/>
      <c r="E26" s="105">
        <v>266</v>
      </c>
      <c r="F26" s="44"/>
      <c r="G26" s="18">
        <v>30.6</v>
      </c>
      <c r="H26" s="1"/>
      <c r="I26" s="21">
        <v>55.599998474121101</v>
      </c>
      <c r="J26" s="1"/>
      <c r="K26" s="105">
        <v>252</v>
      </c>
      <c r="L26" s="30"/>
      <c r="M26" s="18">
        <v>15.1</v>
      </c>
      <c r="N26" s="30"/>
      <c r="O26" s="8"/>
    </row>
    <row r="27" spans="2:15" x14ac:dyDescent="0.25">
      <c r="B27" s="1" t="s">
        <v>45</v>
      </c>
      <c r="C27" s="18">
        <v>12.699999809265099</v>
      </c>
      <c r="D27" s="1"/>
      <c r="E27" s="105">
        <v>1235</v>
      </c>
      <c r="F27" s="44"/>
      <c r="G27" s="18">
        <v>81.7</v>
      </c>
      <c r="H27" s="1"/>
      <c r="I27" s="21">
        <v>25.7999992370606</v>
      </c>
      <c r="J27" s="1"/>
      <c r="K27" s="105">
        <v>1008</v>
      </c>
      <c r="L27" s="30"/>
      <c r="M27" s="18">
        <v>72.599999999999994</v>
      </c>
      <c r="N27" s="30"/>
      <c r="O27" s="8"/>
    </row>
    <row r="28" spans="2:15" x14ac:dyDescent="0.25">
      <c r="B28" s="1" t="s">
        <v>46</v>
      </c>
      <c r="C28" s="18">
        <v>2.5999999046325701</v>
      </c>
      <c r="D28" s="1"/>
      <c r="E28" s="105">
        <v>0</v>
      </c>
      <c r="F28" s="44"/>
      <c r="G28" s="18">
        <v>97</v>
      </c>
      <c r="H28" s="1"/>
      <c r="I28" s="21">
        <v>12.300000190734901</v>
      </c>
      <c r="J28" s="1"/>
      <c r="K28" s="105">
        <v>5</v>
      </c>
      <c r="L28" s="30"/>
      <c r="M28" s="18">
        <v>59.6</v>
      </c>
      <c r="N28" s="30"/>
      <c r="O28" s="8"/>
    </row>
    <row r="29" spans="2:15" x14ac:dyDescent="0.25">
      <c r="B29" s="1" t="s">
        <v>47</v>
      </c>
      <c r="C29" s="18">
        <v>12.8999996185303</v>
      </c>
      <c r="D29" s="1"/>
      <c r="E29" s="105">
        <v>13</v>
      </c>
      <c r="F29" s="44"/>
      <c r="G29" s="18" t="s">
        <v>82</v>
      </c>
      <c r="H29" s="1"/>
      <c r="I29" s="21">
        <v>37.200000762939503</v>
      </c>
      <c r="J29" s="1"/>
      <c r="K29" s="105">
        <v>24</v>
      </c>
      <c r="L29" s="30"/>
      <c r="M29" s="18" t="s">
        <v>82</v>
      </c>
      <c r="N29" s="30"/>
      <c r="O29" s="8"/>
    </row>
    <row r="30" spans="2:15" x14ac:dyDescent="0.25">
      <c r="B30" s="1" t="s">
        <v>48</v>
      </c>
      <c r="C30" s="18">
        <v>2.2999999523162802</v>
      </c>
      <c r="D30" s="1"/>
      <c r="E30" s="105">
        <v>66</v>
      </c>
      <c r="F30" s="44"/>
      <c r="G30" s="18">
        <v>91.6</v>
      </c>
      <c r="H30" s="1"/>
      <c r="I30" s="21">
        <v>7.3000001907348597</v>
      </c>
      <c r="J30" s="1"/>
      <c r="K30" s="105">
        <v>501</v>
      </c>
      <c r="L30" s="30"/>
      <c r="M30" s="18">
        <v>71.2</v>
      </c>
      <c r="N30" s="30"/>
      <c r="O30" s="8"/>
    </row>
    <row r="31" spans="2:15" x14ac:dyDescent="0.25">
      <c r="B31" s="1" t="s">
        <v>49</v>
      </c>
      <c r="C31" s="18">
        <v>8.3999996185302699</v>
      </c>
      <c r="D31" s="1"/>
      <c r="E31" s="105">
        <v>13</v>
      </c>
      <c r="F31" s="44"/>
      <c r="G31" s="18">
        <v>66.3</v>
      </c>
      <c r="H31" s="1"/>
      <c r="I31" s="21">
        <v>22.2999992370606</v>
      </c>
      <c r="J31" s="1"/>
      <c r="K31" s="105">
        <v>25</v>
      </c>
      <c r="L31" s="30"/>
      <c r="M31" s="18">
        <v>55.6</v>
      </c>
      <c r="N31" s="30"/>
      <c r="O31" s="8"/>
    </row>
    <row r="32" spans="2:15" x14ac:dyDescent="0.25">
      <c r="B32" s="1" t="s">
        <v>50</v>
      </c>
      <c r="C32" s="18">
        <v>43.799999237060497</v>
      </c>
      <c r="D32" s="1"/>
      <c r="E32" s="105">
        <v>0</v>
      </c>
      <c r="F32" s="44"/>
      <c r="G32" s="18" t="s">
        <v>82</v>
      </c>
      <c r="H32" s="1"/>
      <c r="I32" s="21">
        <v>54.599998474121101</v>
      </c>
      <c r="J32" s="1"/>
      <c r="K32" s="105">
        <v>0</v>
      </c>
      <c r="L32" s="30"/>
      <c r="M32" s="18" t="s">
        <v>82</v>
      </c>
      <c r="N32" s="30"/>
      <c r="O32" s="8"/>
    </row>
    <row r="33" spans="2:52" x14ac:dyDescent="0.25">
      <c r="B33" s="1" t="s">
        <v>51</v>
      </c>
      <c r="C33" s="18">
        <v>5.6999998092651403</v>
      </c>
      <c r="D33" s="1"/>
      <c r="E33" s="105">
        <v>1</v>
      </c>
      <c r="F33" s="44"/>
      <c r="G33" s="18">
        <v>87.8</v>
      </c>
      <c r="H33" s="1"/>
      <c r="I33" s="21">
        <v>22.5</v>
      </c>
      <c r="J33" s="1"/>
      <c r="K33" s="105">
        <v>2</v>
      </c>
      <c r="L33" s="30"/>
      <c r="M33" s="18">
        <v>86.9</v>
      </c>
      <c r="N33" s="30"/>
      <c r="O33" s="8"/>
    </row>
    <row r="34" spans="2:52" x14ac:dyDescent="0.25">
      <c r="B34" s="1" t="s">
        <v>52</v>
      </c>
      <c r="C34" s="18" t="s">
        <v>82</v>
      </c>
      <c r="D34" s="1"/>
      <c r="E34" s="105">
        <v>0</v>
      </c>
      <c r="F34" s="44"/>
      <c r="G34" s="18">
        <v>80.099999999999994</v>
      </c>
      <c r="H34" s="1"/>
      <c r="I34" s="21" t="s">
        <v>82</v>
      </c>
      <c r="J34" s="1"/>
      <c r="K34" s="105">
        <v>0</v>
      </c>
      <c r="L34" s="30"/>
      <c r="M34" s="18">
        <v>55.2</v>
      </c>
      <c r="N34" s="30"/>
      <c r="O34" s="8"/>
    </row>
    <row r="35" spans="2:52" x14ac:dyDescent="0.25">
      <c r="B35" s="1" t="s">
        <v>53</v>
      </c>
      <c r="C35" s="18">
        <v>7.4000000953674299</v>
      </c>
      <c r="D35" s="1"/>
      <c r="E35" s="105">
        <v>2</v>
      </c>
      <c r="F35" s="44"/>
      <c r="G35" s="18">
        <v>45.6</v>
      </c>
      <c r="H35" s="1"/>
      <c r="I35" s="21">
        <v>35.799999237060497</v>
      </c>
      <c r="J35" s="1"/>
      <c r="K35" s="105">
        <v>3</v>
      </c>
      <c r="L35" s="30"/>
      <c r="M35" s="18">
        <v>11.3</v>
      </c>
      <c r="N35" s="30"/>
      <c r="O35" s="8"/>
    </row>
    <row r="36" spans="2:52" x14ac:dyDescent="0.25">
      <c r="B36" s="1" t="s">
        <v>54</v>
      </c>
      <c r="C36" s="18">
        <v>5</v>
      </c>
      <c r="D36" s="1"/>
      <c r="E36" s="105">
        <v>138</v>
      </c>
      <c r="F36" s="44"/>
      <c r="G36" s="18">
        <v>90.5</v>
      </c>
      <c r="H36" s="1"/>
      <c r="I36" s="21">
        <v>25.100000381469702</v>
      </c>
      <c r="J36" s="1"/>
      <c r="K36" s="105">
        <v>1438</v>
      </c>
      <c r="L36" s="30"/>
      <c r="M36" s="18">
        <v>53.3</v>
      </c>
      <c r="N36" s="30"/>
      <c r="O36" s="8"/>
    </row>
    <row r="37" spans="2:52" x14ac:dyDescent="0.25">
      <c r="B37" s="1"/>
      <c r="C37" s="1"/>
      <c r="D37" s="1"/>
      <c r="E37" s="1"/>
      <c r="F37" s="31"/>
      <c r="G37" s="1"/>
      <c r="H37" s="1"/>
      <c r="L37" s="31"/>
    </row>
    <row r="38" spans="2:52" x14ac:dyDescent="0.25">
      <c r="B38" s="6" t="s">
        <v>55</v>
      </c>
      <c r="C38" s="1"/>
      <c r="D38" s="1"/>
      <c r="E38" s="1"/>
      <c r="F38" s="31"/>
      <c r="G38" s="1"/>
      <c r="H38" s="1"/>
      <c r="L38" s="31"/>
    </row>
    <row r="39" spans="2:52" x14ac:dyDescent="0.25">
      <c r="B39" s="6" t="s">
        <v>56</v>
      </c>
      <c r="C39" s="24">
        <v>8.6187897791659527</v>
      </c>
      <c r="D39" s="6" t="s">
        <v>378</v>
      </c>
      <c r="E39" s="111">
        <f>SUM(E10:E36)</f>
        <v>6593.2771523355314</v>
      </c>
      <c r="F39" s="33">
        <f>SUM(F10:F36)</f>
        <v>0</v>
      </c>
      <c r="G39" s="124" t="s">
        <v>82</v>
      </c>
      <c r="H39" s="6"/>
      <c r="I39" s="24">
        <v>20.398299997095769</v>
      </c>
      <c r="J39" s="6" t="s">
        <v>378</v>
      </c>
      <c r="K39" s="111">
        <f>SUM(K10:K36)</f>
        <v>16560.7089829545</v>
      </c>
      <c r="L39" s="33">
        <f>SUM(L10:L36)</f>
        <v>0</v>
      </c>
      <c r="M39" s="124" t="s">
        <v>82</v>
      </c>
      <c r="O39" s="8"/>
      <c r="R39" s="117"/>
    </row>
    <row r="40" spans="2:52" x14ac:dyDescent="0.25">
      <c r="B40" s="1" t="s">
        <v>57</v>
      </c>
      <c r="C40" s="3">
        <v>14.8</v>
      </c>
      <c r="D40" s="1"/>
      <c r="E40" s="22">
        <v>63550</v>
      </c>
      <c r="F40" s="1"/>
      <c r="G40" s="20">
        <v>78.099999999999994</v>
      </c>
      <c r="H40" s="1"/>
      <c r="I40" s="20">
        <v>31</v>
      </c>
      <c r="K40" s="22">
        <v>130000</v>
      </c>
      <c r="M40" s="20">
        <v>59.6</v>
      </c>
      <c r="R40" s="117"/>
    </row>
    <row r="41" spans="2:52" x14ac:dyDescent="0.25">
      <c r="E41" s="103"/>
    </row>
    <row r="42" spans="2:52" s="1" customFormat="1" ht="13.5" x14ac:dyDescent="0.25">
      <c r="B42" s="1" t="s">
        <v>397</v>
      </c>
      <c r="C42" s="5" t="s">
        <v>59</v>
      </c>
      <c r="D42" s="5"/>
      <c r="E42" s="116">
        <f>E39/E40</f>
        <v>0.10374944378183369</v>
      </c>
      <c r="F42" s="5"/>
      <c r="G42" s="5" t="s">
        <v>59</v>
      </c>
      <c r="H42" s="5"/>
      <c r="I42" s="5" t="s">
        <v>59</v>
      </c>
      <c r="J42" s="5"/>
      <c r="K42" s="116">
        <f>K39/K40</f>
        <v>0.12739006909965001</v>
      </c>
      <c r="L42" s="116"/>
      <c r="M42" s="5" t="s">
        <v>59</v>
      </c>
      <c r="N42" s="116"/>
      <c r="O42" s="5"/>
      <c r="P42" s="5"/>
      <c r="R42" s="5"/>
      <c r="T42" s="116"/>
      <c r="V42" s="5"/>
      <c r="X42" s="5"/>
      <c r="Z42" s="116"/>
      <c r="AB42" s="5"/>
      <c r="AD42" s="5"/>
      <c r="AF42" s="116"/>
      <c r="AH42" s="5"/>
      <c r="AJ42" s="5"/>
      <c r="AL42" s="116"/>
      <c r="AN42" s="5"/>
      <c r="AP42" s="5"/>
      <c r="AR42" s="116"/>
      <c r="AT42" s="5"/>
      <c r="AV42" s="116"/>
      <c r="AX42" s="5"/>
      <c r="AZ42" s="116"/>
    </row>
    <row r="43" spans="2:52" s="1" customFormat="1" ht="13.5" x14ac:dyDescent="0.25"/>
    <row r="44" spans="2:52" x14ac:dyDescent="0.25">
      <c r="B44" s="1" t="s">
        <v>414</v>
      </c>
    </row>
    <row r="46" spans="2:52" x14ac:dyDescent="0.25">
      <c r="B46" s="6" t="s">
        <v>62</v>
      </c>
    </row>
    <row r="47" spans="2:52" x14ac:dyDescent="0.25">
      <c r="B47" s="1" t="s">
        <v>83</v>
      </c>
    </row>
    <row r="48" spans="2:52" s="1" customFormat="1" x14ac:dyDescent="0.25">
      <c r="B48" s="1" t="s">
        <v>63</v>
      </c>
      <c r="V48"/>
      <c r="W48"/>
    </row>
    <row r="49" spans="2:2" s="1" customFormat="1" ht="13.5" x14ac:dyDescent="0.25">
      <c r="B49" s="1" t="s">
        <v>377</v>
      </c>
    </row>
    <row r="50" spans="2:2" s="1" customFormat="1" ht="13.5" x14ac:dyDescent="0.25">
      <c r="B50" s="1" t="s">
        <v>379</v>
      </c>
    </row>
    <row r="51" spans="2:2" x14ac:dyDescent="0.25">
      <c r="B51" s="1" t="s">
        <v>88</v>
      </c>
    </row>
    <row r="52" spans="2:2" x14ac:dyDescent="0.25">
      <c r="B52" s="1"/>
    </row>
    <row r="53" spans="2:2" x14ac:dyDescent="0.25">
      <c r="B53" s="6" t="s">
        <v>64</v>
      </c>
    </row>
    <row r="54" spans="2:2" x14ac:dyDescent="0.25">
      <c r="B54" s="1" t="s">
        <v>212</v>
      </c>
    </row>
    <row r="55" spans="2:2" x14ac:dyDescent="0.25">
      <c r="B55" s="1" t="s">
        <v>213</v>
      </c>
    </row>
    <row r="56" spans="2:2" x14ac:dyDescent="0.25">
      <c r="B56" s="1"/>
    </row>
    <row r="57" spans="2:2" x14ac:dyDescent="0.25">
      <c r="B57" s="6" t="s">
        <v>68</v>
      </c>
    </row>
    <row r="58" spans="2:2" x14ac:dyDescent="0.25">
      <c r="B58" s="1" t="s">
        <v>215</v>
      </c>
    </row>
    <row r="59" spans="2:2" x14ac:dyDescent="0.25">
      <c r="B59" s="1" t="s">
        <v>216</v>
      </c>
    </row>
    <row r="60" spans="2:2" x14ac:dyDescent="0.25">
      <c r="B60" s="1" t="s">
        <v>217</v>
      </c>
    </row>
  </sheetData>
  <mergeCells count="9">
    <mergeCell ref="I5:N5"/>
    <mergeCell ref="I6:J8"/>
    <mergeCell ref="K6:L8"/>
    <mergeCell ref="M6:N8"/>
    <mergeCell ref="B5:B8"/>
    <mergeCell ref="C5:H5"/>
    <mergeCell ref="C6:D8"/>
    <mergeCell ref="E6:F8"/>
    <mergeCell ref="G6:H8"/>
  </mergeCells>
  <hyperlinks>
    <hyperlink ref="B1" location="'Table of content'!A1" display="Go back to table of content" xr:uid="{572B1B8A-CC92-4836-81E3-75CB304D8C99}"/>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43AD9A-3B65-4210-8795-EB30E9F489CA}">
  <dimension ref="B1:AS59"/>
  <sheetViews>
    <sheetView topLeftCell="A3" workbookViewId="0">
      <selection activeCell="K39" sqref="K39"/>
    </sheetView>
  </sheetViews>
  <sheetFormatPr defaultColWidth="8.85546875" defaultRowHeight="13.5" x14ac:dyDescent="0.25"/>
  <cols>
    <col min="1" max="1" width="3.28515625" style="1" customWidth="1"/>
    <col min="2" max="2" width="24" style="1" customWidth="1"/>
    <col min="3" max="3" width="8.42578125" style="1" customWidth="1"/>
    <col min="4" max="4" width="3.85546875" style="1" customWidth="1"/>
    <col min="5" max="5" width="8.42578125" style="1" customWidth="1"/>
    <col min="6" max="6" width="3.85546875" style="1" customWidth="1"/>
    <col min="7" max="7" width="8.42578125" style="1" customWidth="1"/>
    <col min="8" max="8" width="3.85546875" style="1" customWidth="1"/>
    <col min="9" max="9" width="8.42578125" style="1" customWidth="1"/>
    <col min="10" max="10" width="3.85546875" style="1" customWidth="1"/>
    <col min="11" max="11" width="9.42578125" style="1" customWidth="1"/>
    <col min="12" max="12" width="2.85546875" style="1" customWidth="1"/>
    <col min="13" max="14" width="9.42578125" style="1" customWidth="1"/>
    <col min="15" max="15" width="8.85546875" style="1"/>
    <col min="16" max="16" width="9.140625" style="1" bestFit="1" customWidth="1"/>
    <col min="17" max="16384" width="8.85546875" style="1"/>
  </cols>
  <sheetData>
    <row r="1" spans="2:16" ht="16.5" x14ac:dyDescent="0.3">
      <c r="B1" s="115" t="s">
        <v>20</v>
      </c>
    </row>
    <row r="3" spans="2:16" ht="18" x14ac:dyDescent="0.25">
      <c r="B3" s="2" t="s">
        <v>224</v>
      </c>
    </row>
    <row r="5" spans="2:16" ht="29.1" customHeight="1" x14ac:dyDescent="0.25">
      <c r="B5" s="172" t="s">
        <v>22</v>
      </c>
      <c r="C5" s="173" t="s">
        <v>225</v>
      </c>
      <c r="D5" s="173"/>
      <c r="E5" s="173"/>
      <c r="F5" s="173"/>
      <c r="G5" s="173"/>
      <c r="H5" s="173"/>
      <c r="I5" s="173"/>
      <c r="J5" s="173"/>
      <c r="K5" s="183" t="s">
        <v>226</v>
      </c>
      <c r="L5" s="186"/>
      <c r="M5" s="29"/>
      <c r="N5" s="29"/>
    </row>
    <row r="6" spans="2:16" ht="24.95" customHeight="1" x14ac:dyDescent="0.25">
      <c r="B6" s="172"/>
      <c r="C6" s="173"/>
      <c r="D6" s="173"/>
      <c r="E6" s="173"/>
      <c r="F6" s="173"/>
      <c r="G6" s="173"/>
      <c r="H6" s="173"/>
      <c r="I6" s="173"/>
      <c r="J6" s="173"/>
      <c r="K6" s="196"/>
      <c r="L6" s="197"/>
      <c r="M6" s="29"/>
      <c r="N6" s="29"/>
    </row>
    <row r="7" spans="2:16" ht="14.1" customHeight="1" x14ac:dyDescent="0.25">
      <c r="B7" s="172"/>
      <c r="C7" s="173" t="s">
        <v>227</v>
      </c>
      <c r="D7" s="173"/>
      <c r="E7" s="173" t="s">
        <v>228</v>
      </c>
      <c r="F7" s="173"/>
      <c r="G7" s="173"/>
      <c r="H7" s="173"/>
      <c r="I7" s="173"/>
      <c r="J7" s="173"/>
      <c r="K7" s="196"/>
      <c r="L7" s="197"/>
      <c r="M7" s="29"/>
      <c r="N7" s="29"/>
    </row>
    <row r="8" spans="2:16" ht="14.1" customHeight="1" x14ac:dyDescent="0.25">
      <c r="B8" s="172"/>
      <c r="C8" s="173" t="s">
        <v>24</v>
      </c>
      <c r="D8" s="173"/>
      <c r="E8" s="173" t="s">
        <v>24</v>
      </c>
      <c r="F8" s="173"/>
      <c r="G8" s="173" t="s">
        <v>182</v>
      </c>
      <c r="H8" s="173"/>
      <c r="I8" s="173" t="s">
        <v>183</v>
      </c>
      <c r="J8" s="173"/>
      <c r="K8" s="187"/>
      <c r="L8" s="188"/>
      <c r="M8" s="29"/>
      <c r="N8" s="29"/>
    </row>
    <row r="10" spans="2:16" x14ac:dyDescent="0.25">
      <c r="B10" s="1" t="s">
        <v>28</v>
      </c>
      <c r="C10" s="3">
        <v>85.2</v>
      </c>
      <c r="D10" s="3"/>
      <c r="E10" s="3">
        <v>91.7</v>
      </c>
      <c r="F10" s="3"/>
      <c r="G10" s="3">
        <v>91.7</v>
      </c>
      <c r="H10" s="3"/>
      <c r="I10" s="3">
        <v>91.6</v>
      </c>
      <c r="K10" s="3">
        <v>151000</v>
      </c>
      <c r="L10" s="3"/>
      <c r="M10" s="3"/>
      <c r="N10" s="3"/>
      <c r="P10" s="16"/>
    </row>
    <row r="11" spans="2:16" x14ac:dyDescent="0.25">
      <c r="B11" s="1" t="s">
        <v>29</v>
      </c>
      <c r="C11" s="3">
        <v>84.8</v>
      </c>
      <c r="D11" s="23" t="s">
        <v>185</v>
      </c>
      <c r="E11" s="3">
        <v>96.7</v>
      </c>
      <c r="F11" s="23" t="s">
        <v>185</v>
      </c>
      <c r="G11" s="3">
        <v>96.7</v>
      </c>
      <c r="H11" s="23" t="s">
        <v>185</v>
      </c>
      <c r="I11" s="3">
        <v>96.6</v>
      </c>
      <c r="J11" s="15" t="s">
        <v>185</v>
      </c>
      <c r="K11" s="3">
        <v>1915000</v>
      </c>
      <c r="L11" s="3"/>
      <c r="M11" s="3"/>
      <c r="N11" s="3"/>
      <c r="P11" s="16"/>
    </row>
    <row r="12" spans="2:16" x14ac:dyDescent="0.25">
      <c r="B12" s="1" t="s">
        <v>30</v>
      </c>
      <c r="C12" s="20" t="s">
        <v>82</v>
      </c>
      <c r="D12" s="3"/>
      <c r="E12" s="3">
        <v>100</v>
      </c>
      <c r="F12" s="23" t="s">
        <v>185</v>
      </c>
      <c r="G12" s="3">
        <v>100</v>
      </c>
      <c r="H12" s="23" t="s">
        <v>185</v>
      </c>
      <c r="I12" s="3">
        <v>100</v>
      </c>
      <c r="J12" s="15" t="s">
        <v>185</v>
      </c>
      <c r="K12" s="3">
        <v>0</v>
      </c>
      <c r="L12" s="3"/>
      <c r="M12" s="3"/>
      <c r="N12" s="3"/>
      <c r="P12" s="16"/>
    </row>
    <row r="13" spans="2:16" x14ac:dyDescent="0.25">
      <c r="B13" s="1" t="s">
        <v>31</v>
      </c>
      <c r="C13" s="3">
        <v>100</v>
      </c>
      <c r="D13" s="23" t="s">
        <v>81</v>
      </c>
      <c r="E13" s="3">
        <v>100</v>
      </c>
      <c r="F13" s="23" t="s">
        <v>81</v>
      </c>
      <c r="G13" s="3">
        <v>100</v>
      </c>
      <c r="H13" s="23" t="s">
        <v>81</v>
      </c>
      <c r="I13" s="3">
        <v>100</v>
      </c>
      <c r="J13" s="15" t="s">
        <v>81</v>
      </c>
      <c r="K13" s="3">
        <v>0</v>
      </c>
      <c r="L13" s="3"/>
      <c r="M13" s="3"/>
      <c r="N13" s="3"/>
      <c r="P13" s="16"/>
    </row>
    <row r="14" spans="2:16" x14ac:dyDescent="0.25">
      <c r="B14" s="1" t="s">
        <v>32</v>
      </c>
      <c r="C14" s="3">
        <v>70.599999999999994</v>
      </c>
      <c r="D14" s="3"/>
      <c r="E14" s="3">
        <v>86.6</v>
      </c>
      <c r="F14" s="3"/>
      <c r="G14" s="3">
        <v>86.8</v>
      </c>
      <c r="H14" s="3"/>
      <c r="I14" s="3">
        <v>86.3</v>
      </c>
      <c r="K14" s="3">
        <v>11000</v>
      </c>
      <c r="L14" s="3"/>
      <c r="M14" s="3"/>
      <c r="N14" s="3"/>
      <c r="P14" s="16"/>
    </row>
    <row r="15" spans="2:16" x14ac:dyDescent="0.25">
      <c r="B15" s="1" t="s">
        <v>33</v>
      </c>
      <c r="C15" s="20" t="s">
        <v>82</v>
      </c>
      <c r="D15" s="3"/>
      <c r="E15" s="3">
        <v>85.1</v>
      </c>
      <c r="F15" s="23" t="s">
        <v>185</v>
      </c>
      <c r="G15" s="156" t="s">
        <v>82</v>
      </c>
      <c r="H15" s="157"/>
      <c r="I15" s="156" t="s">
        <v>82</v>
      </c>
      <c r="K15" s="3">
        <v>3330000</v>
      </c>
      <c r="L15" s="3"/>
      <c r="M15" s="3"/>
      <c r="N15" s="3"/>
      <c r="P15" s="16"/>
    </row>
    <row r="16" spans="2:16" x14ac:dyDescent="0.25">
      <c r="B16" s="1" t="s">
        <v>34</v>
      </c>
      <c r="C16" s="3">
        <v>85.4</v>
      </c>
      <c r="D16" s="3"/>
      <c r="E16" s="3">
        <v>91.6</v>
      </c>
      <c r="F16" s="3"/>
      <c r="G16" s="3">
        <v>92.9</v>
      </c>
      <c r="H16" s="3"/>
      <c r="I16" s="3">
        <v>90.3</v>
      </c>
      <c r="K16" s="3">
        <v>1000</v>
      </c>
      <c r="L16" s="3"/>
      <c r="M16" s="3"/>
      <c r="N16" s="3"/>
      <c r="P16" s="16"/>
    </row>
    <row r="17" spans="2:16" x14ac:dyDescent="0.25">
      <c r="B17" s="1" t="s">
        <v>35</v>
      </c>
      <c r="C17" s="3">
        <v>51.4</v>
      </c>
      <c r="D17" s="23" t="s">
        <v>185</v>
      </c>
      <c r="E17" s="3">
        <v>65</v>
      </c>
      <c r="F17" s="23" t="s">
        <v>185</v>
      </c>
      <c r="G17" s="3">
        <v>64.599999999999994</v>
      </c>
      <c r="H17" s="23" t="s">
        <v>185</v>
      </c>
      <c r="I17" s="3">
        <v>65.400000000000006</v>
      </c>
      <c r="J17" s="15" t="s">
        <v>185</v>
      </c>
      <c r="K17" s="3">
        <v>278000</v>
      </c>
      <c r="L17" s="3"/>
      <c r="M17" s="3"/>
      <c r="N17" s="3"/>
      <c r="P17" s="16"/>
    </row>
    <row r="18" spans="2:16" x14ac:dyDescent="0.25">
      <c r="B18" s="1" t="s">
        <v>36</v>
      </c>
      <c r="C18" s="20" t="s">
        <v>82</v>
      </c>
      <c r="D18" s="3"/>
      <c r="E18" s="3">
        <v>97.7</v>
      </c>
      <c r="F18" s="23" t="s">
        <v>185</v>
      </c>
      <c r="G18" s="156" t="s">
        <v>82</v>
      </c>
      <c r="H18" s="157"/>
      <c r="I18" s="156" t="s">
        <v>82</v>
      </c>
      <c r="K18" s="3">
        <v>52000</v>
      </c>
      <c r="L18" s="3"/>
      <c r="M18" s="3"/>
      <c r="N18" s="3"/>
      <c r="P18" s="16"/>
    </row>
    <row r="19" spans="2:16" x14ac:dyDescent="0.25">
      <c r="B19" s="1" t="s">
        <v>37</v>
      </c>
      <c r="C19" s="3">
        <v>79.599999999999994</v>
      </c>
      <c r="D19" s="3"/>
      <c r="E19" s="3">
        <v>83.8</v>
      </c>
      <c r="F19" s="3"/>
      <c r="G19" s="3">
        <v>85.1</v>
      </c>
      <c r="H19" s="3"/>
      <c r="I19" s="3">
        <v>82.3</v>
      </c>
      <c r="K19" s="3">
        <v>1000</v>
      </c>
      <c r="L19" s="3"/>
      <c r="M19" s="3"/>
      <c r="N19" s="3"/>
      <c r="P19" s="16"/>
    </row>
    <row r="20" spans="2:16" x14ac:dyDescent="0.25">
      <c r="B20" s="1" t="s">
        <v>38</v>
      </c>
      <c r="C20" s="20" t="s">
        <v>82</v>
      </c>
      <c r="D20" s="3"/>
      <c r="E20" s="20" t="s">
        <v>82</v>
      </c>
      <c r="F20" s="3"/>
      <c r="G20" s="20" t="s">
        <v>82</v>
      </c>
      <c r="H20" s="3"/>
      <c r="I20" s="20" t="s">
        <v>82</v>
      </c>
      <c r="K20" s="20" t="s">
        <v>82</v>
      </c>
      <c r="L20" s="20"/>
      <c r="M20" s="20"/>
      <c r="N20" s="20"/>
      <c r="P20" s="16"/>
    </row>
    <row r="21" spans="2:16" x14ac:dyDescent="0.25">
      <c r="B21" s="1" t="s">
        <v>39</v>
      </c>
      <c r="C21" s="3">
        <v>98.2</v>
      </c>
      <c r="D21" s="3"/>
      <c r="E21" s="3">
        <v>99.6</v>
      </c>
      <c r="F21" s="3"/>
      <c r="G21" s="3">
        <v>99.6</v>
      </c>
      <c r="H21" s="3"/>
      <c r="I21" s="3">
        <v>99.6</v>
      </c>
      <c r="K21" s="3">
        <v>1000</v>
      </c>
      <c r="L21" s="20"/>
      <c r="M21" s="20"/>
      <c r="N21" s="20"/>
      <c r="P21" s="16"/>
    </row>
    <row r="22" spans="2:16" x14ac:dyDescent="0.25">
      <c r="B22" s="1" t="s">
        <v>40</v>
      </c>
      <c r="C22" s="3">
        <v>77.5</v>
      </c>
      <c r="D22" s="3"/>
      <c r="E22" s="3">
        <v>81.3</v>
      </c>
      <c r="F22" s="3"/>
      <c r="G22" s="3">
        <v>81.900000000000006</v>
      </c>
      <c r="H22" s="3"/>
      <c r="I22" s="3">
        <v>80.599999999999994</v>
      </c>
      <c r="K22" s="3">
        <v>829000</v>
      </c>
      <c r="L22" s="20"/>
      <c r="M22" s="20"/>
      <c r="N22" s="20"/>
      <c r="P22" s="16"/>
    </row>
    <row r="23" spans="2:16" x14ac:dyDescent="0.25">
      <c r="B23" s="1" t="s">
        <v>41</v>
      </c>
      <c r="C23" s="20">
        <v>98.6</v>
      </c>
      <c r="D23" s="3"/>
      <c r="E23" s="3">
        <v>99.1</v>
      </c>
      <c r="F23" s="23"/>
      <c r="G23" s="20">
        <v>98.4</v>
      </c>
      <c r="H23" s="3"/>
      <c r="I23" s="20">
        <v>100</v>
      </c>
      <c r="K23" s="3">
        <v>0</v>
      </c>
      <c r="L23" s="20"/>
      <c r="M23" s="20"/>
      <c r="N23" s="20"/>
      <c r="P23" s="16"/>
    </row>
    <row r="24" spans="2:16" x14ac:dyDescent="0.25">
      <c r="B24" s="1" t="s">
        <v>42</v>
      </c>
      <c r="C24" s="20" t="s">
        <v>82</v>
      </c>
      <c r="D24" s="3"/>
      <c r="E24" s="20" t="s">
        <v>82</v>
      </c>
      <c r="F24" s="3"/>
      <c r="G24" s="20" t="s">
        <v>82</v>
      </c>
      <c r="H24" s="3"/>
      <c r="I24" s="20" t="s">
        <v>82</v>
      </c>
      <c r="K24" s="20" t="s">
        <v>82</v>
      </c>
      <c r="L24" s="20"/>
      <c r="M24" s="20"/>
      <c r="N24" s="20"/>
      <c r="P24" s="16"/>
    </row>
    <row r="25" spans="2:16" x14ac:dyDescent="0.25">
      <c r="B25" s="1" t="s">
        <v>43</v>
      </c>
      <c r="C25" s="20" t="s">
        <v>82</v>
      </c>
      <c r="D25" s="3"/>
      <c r="E25" s="20" t="s">
        <v>82</v>
      </c>
      <c r="F25" s="3"/>
      <c r="G25" s="20" t="s">
        <v>82</v>
      </c>
      <c r="H25" s="3"/>
      <c r="I25" s="20" t="s">
        <v>82</v>
      </c>
      <c r="K25" s="20" t="s">
        <v>82</v>
      </c>
      <c r="L25" s="20"/>
      <c r="M25" s="20"/>
      <c r="N25" s="20"/>
      <c r="P25" s="16"/>
    </row>
    <row r="26" spans="2:16" x14ac:dyDescent="0.25">
      <c r="B26" s="1" t="s">
        <v>44</v>
      </c>
      <c r="C26" s="3">
        <v>12.6</v>
      </c>
      <c r="D26" s="3"/>
      <c r="E26" s="3">
        <v>13.4</v>
      </c>
      <c r="F26" s="3"/>
      <c r="G26" s="3">
        <v>13.3</v>
      </c>
      <c r="H26" s="3"/>
      <c r="I26" s="3">
        <v>13.6</v>
      </c>
      <c r="K26" s="3">
        <v>1064000</v>
      </c>
      <c r="L26" s="3"/>
      <c r="M26" s="3"/>
      <c r="N26" s="3"/>
      <c r="P26" s="16"/>
    </row>
    <row r="27" spans="2:16" x14ac:dyDescent="0.25">
      <c r="B27" s="1" t="s">
        <v>45</v>
      </c>
      <c r="C27" s="3">
        <v>91.6</v>
      </c>
      <c r="D27" s="3"/>
      <c r="E27" s="3">
        <v>94</v>
      </c>
      <c r="F27" s="3"/>
      <c r="G27" s="3">
        <v>94.3</v>
      </c>
      <c r="H27" s="3"/>
      <c r="I27" s="3">
        <v>93.7</v>
      </c>
      <c r="K27" s="3">
        <v>576000</v>
      </c>
      <c r="L27" s="3"/>
      <c r="M27" s="3"/>
      <c r="N27" s="3"/>
      <c r="P27" s="16"/>
    </row>
    <row r="28" spans="2:16" x14ac:dyDescent="0.25">
      <c r="B28" s="1" t="s">
        <v>46</v>
      </c>
      <c r="C28" s="3">
        <v>41</v>
      </c>
      <c r="D28" s="3"/>
      <c r="E28" s="3">
        <v>66.900000000000006</v>
      </c>
      <c r="F28" s="3"/>
      <c r="G28" s="3">
        <v>67</v>
      </c>
      <c r="H28" s="3"/>
      <c r="I28" s="3">
        <v>66.900000000000006</v>
      </c>
      <c r="K28" s="3">
        <v>9000</v>
      </c>
      <c r="L28" s="3"/>
      <c r="M28" s="3"/>
      <c r="N28" s="3"/>
      <c r="P28" s="16"/>
    </row>
    <row r="29" spans="2:16" x14ac:dyDescent="0.25">
      <c r="B29" s="1" t="s">
        <v>47</v>
      </c>
      <c r="C29" s="20" t="s">
        <v>82</v>
      </c>
      <c r="D29" s="3"/>
      <c r="E29" s="3">
        <v>88</v>
      </c>
      <c r="F29" s="3"/>
      <c r="G29" s="3">
        <v>87.2</v>
      </c>
      <c r="H29" s="3"/>
      <c r="I29" s="3">
        <v>89</v>
      </c>
      <c r="K29" s="3">
        <v>12000</v>
      </c>
      <c r="L29" s="3"/>
      <c r="M29" s="3"/>
      <c r="N29" s="3"/>
      <c r="P29" s="16"/>
    </row>
    <row r="30" spans="2:16" x14ac:dyDescent="0.25">
      <c r="B30" s="1" t="s">
        <v>48</v>
      </c>
      <c r="C30" s="3">
        <v>99.8</v>
      </c>
      <c r="D30" s="3"/>
      <c r="E30" s="3">
        <v>99.8</v>
      </c>
      <c r="F30" s="3"/>
      <c r="G30" s="3">
        <v>99.9</v>
      </c>
      <c r="H30" s="3"/>
      <c r="I30" s="3">
        <v>99.7</v>
      </c>
      <c r="K30" s="3">
        <v>6000</v>
      </c>
      <c r="L30" s="3"/>
      <c r="M30" s="3"/>
      <c r="N30" s="3"/>
      <c r="P30" s="16"/>
    </row>
    <row r="31" spans="2:16" x14ac:dyDescent="0.25">
      <c r="B31" s="1" t="s">
        <v>49</v>
      </c>
      <c r="C31" s="3">
        <v>38</v>
      </c>
      <c r="D31" s="3"/>
      <c r="E31" s="3">
        <v>60.4</v>
      </c>
      <c r="F31" s="3"/>
      <c r="G31" s="3">
        <v>59.8</v>
      </c>
      <c r="H31" s="3"/>
      <c r="I31" s="3">
        <v>61</v>
      </c>
      <c r="K31" s="3">
        <v>62000</v>
      </c>
      <c r="L31" s="3"/>
      <c r="M31" s="3"/>
      <c r="N31" s="3"/>
      <c r="P31" s="16"/>
    </row>
    <row r="32" spans="2:16" x14ac:dyDescent="0.25">
      <c r="B32" s="1" t="s">
        <v>50</v>
      </c>
      <c r="C32" s="20" t="s">
        <v>82</v>
      </c>
      <c r="D32" s="3"/>
      <c r="E32" s="20" t="s">
        <v>82</v>
      </c>
      <c r="F32" s="3"/>
      <c r="G32" s="20" t="s">
        <v>82</v>
      </c>
      <c r="H32" s="3"/>
      <c r="I32" s="20" t="s">
        <v>82</v>
      </c>
      <c r="K32" s="20" t="s">
        <v>82</v>
      </c>
      <c r="L32" s="20"/>
      <c r="M32" s="20"/>
      <c r="N32" s="20"/>
      <c r="P32" s="16"/>
    </row>
    <row r="33" spans="2:45" x14ac:dyDescent="0.25">
      <c r="B33" s="1" t="s">
        <v>51</v>
      </c>
      <c r="C33" s="3">
        <v>92.8</v>
      </c>
      <c r="D33" s="3"/>
      <c r="E33" s="3">
        <v>97.7</v>
      </c>
      <c r="F33" s="3"/>
      <c r="G33" s="3">
        <v>97.3</v>
      </c>
      <c r="H33" s="3"/>
      <c r="I33" s="3">
        <v>98.1</v>
      </c>
      <c r="K33" s="3">
        <v>0</v>
      </c>
      <c r="L33" s="3"/>
      <c r="M33" s="3"/>
      <c r="N33" s="3"/>
      <c r="P33" s="16"/>
    </row>
    <row r="34" spans="2:45" x14ac:dyDescent="0.25">
      <c r="B34" s="1" t="s">
        <v>52</v>
      </c>
      <c r="C34" s="3">
        <v>81.3</v>
      </c>
      <c r="D34" s="3"/>
      <c r="E34" s="3">
        <v>87.2</v>
      </c>
      <c r="F34" s="3"/>
      <c r="G34" s="3">
        <v>85.4</v>
      </c>
      <c r="H34" s="3"/>
      <c r="I34" s="3">
        <v>89.3</v>
      </c>
      <c r="K34" s="3">
        <v>0</v>
      </c>
      <c r="L34" s="3"/>
      <c r="M34" s="3"/>
      <c r="N34" s="3"/>
      <c r="P34" s="16"/>
    </row>
    <row r="35" spans="2:45" x14ac:dyDescent="0.25">
      <c r="B35" s="1" t="s">
        <v>53</v>
      </c>
      <c r="C35" s="20">
        <v>67.3</v>
      </c>
      <c r="D35" s="3" t="s">
        <v>185</v>
      </c>
      <c r="E35" s="3">
        <v>76.7</v>
      </c>
      <c r="F35" s="23" t="s">
        <v>185</v>
      </c>
      <c r="G35" s="3">
        <v>76.400000000000006</v>
      </c>
      <c r="H35" s="23" t="s">
        <v>185</v>
      </c>
      <c r="I35" s="3">
        <v>77.099999999999994</v>
      </c>
      <c r="J35" s="15" t="s">
        <v>185</v>
      </c>
      <c r="K35" s="3">
        <v>10000</v>
      </c>
      <c r="L35" s="3"/>
      <c r="M35" s="3"/>
      <c r="N35" s="3"/>
      <c r="P35" s="16"/>
    </row>
    <row r="36" spans="2:45" x14ac:dyDescent="0.25">
      <c r="B36" s="1" t="s">
        <v>54</v>
      </c>
      <c r="C36" s="20" t="s">
        <v>82</v>
      </c>
      <c r="D36" s="3"/>
      <c r="E36" s="3">
        <v>99</v>
      </c>
      <c r="F36" s="3"/>
      <c r="G36" s="3">
        <v>99.2</v>
      </c>
      <c r="H36" s="3"/>
      <c r="I36" s="3">
        <v>98.9</v>
      </c>
      <c r="K36" s="3">
        <v>72000</v>
      </c>
      <c r="L36" s="3"/>
      <c r="M36" s="3"/>
      <c r="N36" s="3"/>
      <c r="P36" s="16"/>
    </row>
    <row r="37" spans="2:45" x14ac:dyDescent="0.25">
      <c r="C37" s="3"/>
      <c r="D37" s="3"/>
      <c r="E37" s="3"/>
      <c r="F37" s="3"/>
      <c r="G37" s="3"/>
      <c r="H37" s="3"/>
      <c r="I37" s="3"/>
    </row>
    <row r="38" spans="2:45" x14ac:dyDescent="0.25">
      <c r="B38" s="6" t="s">
        <v>55</v>
      </c>
      <c r="C38" s="3"/>
      <c r="D38" s="3"/>
      <c r="E38" s="3"/>
      <c r="F38" s="3"/>
      <c r="G38" s="3"/>
      <c r="H38" s="3"/>
      <c r="I38" s="3"/>
      <c r="P38" s="3"/>
    </row>
    <row r="39" spans="2:45" s="6" customFormat="1" x14ac:dyDescent="0.25">
      <c r="B39" s="6" t="s">
        <v>56</v>
      </c>
      <c r="C39" s="35">
        <v>84.478517358088709</v>
      </c>
      <c r="D39" s="7"/>
      <c r="E39" s="35">
        <v>92.603294731652767</v>
      </c>
      <c r="F39" s="7"/>
      <c r="G39" s="35">
        <v>92.72446790303016</v>
      </c>
      <c r="H39" s="7"/>
      <c r="I39" s="35">
        <v>92.426635846303114</v>
      </c>
      <c r="K39" s="7">
        <v>8384000</v>
      </c>
      <c r="L39" s="142" t="s">
        <v>378</v>
      </c>
      <c r="M39" s="7"/>
      <c r="N39" s="7"/>
    </row>
    <row r="40" spans="2:45" x14ac:dyDescent="0.25">
      <c r="B40" s="1" t="s">
        <v>57</v>
      </c>
      <c r="C40" s="3">
        <v>71.147000000000006</v>
      </c>
      <c r="D40" s="3"/>
      <c r="E40" s="3">
        <v>76.986000000000004</v>
      </c>
      <c r="F40" s="3"/>
      <c r="G40" s="20" t="s">
        <v>82</v>
      </c>
      <c r="H40" s="20"/>
      <c r="I40" s="20" t="s">
        <v>82</v>
      </c>
      <c r="K40" s="3">
        <v>150518078.14014998</v>
      </c>
      <c r="L40" s="5"/>
      <c r="M40" s="5"/>
      <c r="N40" s="5"/>
      <c r="P40" s="110"/>
    </row>
    <row r="42" spans="2:45" x14ac:dyDescent="0.25">
      <c r="B42" s="1" t="s">
        <v>397</v>
      </c>
      <c r="C42" s="5" t="s">
        <v>59</v>
      </c>
      <c r="D42" s="5"/>
      <c r="E42" s="116" t="s">
        <v>59</v>
      </c>
      <c r="F42" s="5"/>
      <c r="G42" s="5" t="s">
        <v>59</v>
      </c>
      <c r="H42" s="5"/>
      <c r="I42" s="5" t="s">
        <v>59</v>
      </c>
      <c r="J42" s="5"/>
      <c r="K42" s="116">
        <f>K39/K40</f>
        <v>5.5700950368191074E-2</v>
      </c>
      <c r="L42" s="116"/>
      <c r="M42" s="5"/>
      <c r="N42" s="116"/>
      <c r="O42" s="5"/>
      <c r="Q42" s="116"/>
      <c r="S42" s="116"/>
      <c r="U42" s="5"/>
      <c r="W42" s="5"/>
      <c r="Y42" s="116"/>
      <c r="AA42" s="5"/>
      <c r="AC42" s="5"/>
      <c r="AE42" s="116"/>
      <c r="AG42" s="5"/>
      <c r="AI42" s="5"/>
      <c r="AK42" s="116"/>
      <c r="AM42" s="5"/>
      <c r="AO42" s="116"/>
      <c r="AQ42" s="5"/>
      <c r="AS42" s="116"/>
    </row>
    <row r="44" spans="2:45" x14ac:dyDescent="0.25">
      <c r="B44" s="1" t="s">
        <v>414</v>
      </c>
    </row>
    <row r="46" spans="2:45" x14ac:dyDescent="0.25">
      <c r="B46" s="6" t="s">
        <v>62</v>
      </c>
    </row>
    <row r="47" spans="2:45" x14ac:dyDescent="0.25">
      <c r="B47" s="1" t="s">
        <v>83</v>
      </c>
    </row>
    <row r="48" spans="2:45" x14ac:dyDescent="0.25">
      <c r="B48" s="1" t="s">
        <v>63</v>
      </c>
    </row>
    <row r="49" spans="2:2" x14ac:dyDescent="0.25">
      <c r="B49" s="1" t="s">
        <v>84</v>
      </c>
    </row>
    <row r="50" spans="2:2" x14ac:dyDescent="0.25">
      <c r="B50" s="1" t="s">
        <v>186</v>
      </c>
    </row>
    <row r="51" spans="2:2" x14ac:dyDescent="0.25">
      <c r="B51" s="1" t="s">
        <v>88</v>
      </c>
    </row>
    <row r="52" spans="2:2" x14ac:dyDescent="0.25">
      <c r="B52" s="1" t="s">
        <v>188</v>
      </c>
    </row>
    <row r="53" spans="2:2" x14ac:dyDescent="0.25">
      <c r="B53" s="78" t="s">
        <v>493</v>
      </c>
    </row>
    <row r="55" spans="2:2" x14ac:dyDescent="0.25">
      <c r="B55" s="6" t="s">
        <v>64</v>
      </c>
    </row>
    <row r="56" spans="2:2" x14ac:dyDescent="0.25">
      <c r="B56" s="1" t="s">
        <v>229</v>
      </c>
    </row>
    <row r="58" spans="2:2" x14ac:dyDescent="0.25">
      <c r="B58" s="6" t="s">
        <v>68</v>
      </c>
    </row>
    <row r="59" spans="2:2" x14ac:dyDescent="0.25">
      <c r="B59" s="1" t="s">
        <v>467</v>
      </c>
    </row>
  </sheetData>
  <mergeCells count="9">
    <mergeCell ref="B5:B8"/>
    <mergeCell ref="C5:J6"/>
    <mergeCell ref="K5:L8"/>
    <mergeCell ref="C8:D8"/>
    <mergeCell ref="E8:F8"/>
    <mergeCell ref="G8:H8"/>
    <mergeCell ref="I8:J8"/>
    <mergeCell ref="C7:D7"/>
    <mergeCell ref="E7:J7"/>
  </mergeCells>
  <hyperlinks>
    <hyperlink ref="B1" location="'Table of content'!A1" display="Go back to table of content" xr:uid="{91A5A95C-773F-4DD7-BF9A-018FBD60B38C}"/>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63BD56-048E-423D-B9D6-325DBFF7DCEE}">
  <dimension ref="A1:X67"/>
  <sheetViews>
    <sheetView tabSelected="1" topLeftCell="A6" workbookViewId="0">
      <selection activeCell="V40" sqref="V40:V41"/>
    </sheetView>
  </sheetViews>
  <sheetFormatPr defaultColWidth="8.85546875" defaultRowHeight="13.5" x14ac:dyDescent="0.25"/>
  <cols>
    <col min="1" max="1" width="4.140625" style="1" customWidth="1"/>
    <col min="2" max="2" width="24" style="1" customWidth="1"/>
    <col min="3" max="3" width="9.42578125" style="1" customWidth="1"/>
    <col min="4" max="4" width="2.85546875" style="1" customWidth="1"/>
    <col min="5" max="5" width="8.5703125" style="1" customWidth="1"/>
    <col min="6" max="6" width="2.42578125" style="1" customWidth="1"/>
    <col min="7" max="7" width="12.42578125" style="1" customWidth="1"/>
    <col min="8" max="8" width="2.140625" style="1" customWidth="1"/>
    <col min="9" max="9" width="9.42578125" style="1" customWidth="1"/>
    <col min="10" max="10" width="2.85546875" style="1" customWidth="1"/>
    <col min="11" max="11" width="8.5703125" style="1" customWidth="1"/>
    <col min="12" max="12" width="2.42578125" style="1" customWidth="1"/>
    <col min="13" max="13" width="12.42578125" style="1" customWidth="1"/>
    <col min="14" max="14" width="2.140625" style="1" customWidth="1"/>
    <col min="15" max="15" width="30" style="1" customWidth="1"/>
    <col min="16" max="16" width="8.85546875" style="1" customWidth="1"/>
    <col min="17" max="17" width="2.42578125" style="1" customWidth="1"/>
    <col min="18" max="18" width="8.85546875" style="1" customWidth="1"/>
    <col min="19" max="19" width="3.5703125" style="1" customWidth="1"/>
    <col min="20" max="20" width="8.85546875" style="1" customWidth="1"/>
    <col min="21" max="21" width="2.140625" style="1" customWidth="1"/>
    <col min="22" max="22" width="39.5703125" style="1" customWidth="1"/>
    <col min="23" max="16384" width="8.85546875" style="1"/>
  </cols>
  <sheetData>
    <row r="1" spans="2:22" ht="16.5" x14ac:dyDescent="0.3">
      <c r="B1" s="115" t="s">
        <v>20</v>
      </c>
    </row>
    <row r="3" spans="2:22" ht="18" x14ac:dyDescent="0.25">
      <c r="B3" s="2" t="s">
        <v>230</v>
      </c>
    </row>
    <row r="5" spans="2:22" x14ac:dyDescent="0.25">
      <c r="B5" s="204" t="s">
        <v>22</v>
      </c>
      <c r="C5" s="206" t="s">
        <v>13</v>
      </c>
      <c r="D5" s="207"/>
      <c r="E5" s="207"/>
      <c r="F5" s="207"/>
      <c r="G5" s="207"/>
      <c r="H5" s="207"/>
      <c r="I5" s="207"/>
      <c r="J5" s="207"/>
      <c r="K5" s="207"/>
      <c r="L5" s="207"/>
      <c r="M5" s="207"/>
      <c r="N5" s="207"/>
      <c r="O5" s="207"/>
      <c r="P5" s="207"/>
      <c r="Q5" s="207"/>
      <c r="R5" s="207"/>
      <c r="S5" s="207"/>
      <c r="T5" s="207"/>
      <c r="U5" s="207"/>
      <c r="V5" s="208"/>
    </row>
    <row r="6" spans="2:22" ht="29.25" x14ac:dyDescent="0.25">
      <c r="B6" s="204"/>
      <c r="C6" s="135" t="s">
        <v>495</v>
      </c>
      <c r="D6" s="136"/>
      <c r="E6" s="136"/>
      <c r="F6" s="136"/>
      <c r="G6" s="136"/>
      <c r="H6" s="136"/>
      <c r="I6" s="253"/>
      <c r="J6" s="253"/>
      <c r="K6" s="253"/>
      <c r="L6" s="253"/>
      <c r="M6" s="253"/>
      <c r="N6" s="253"/>
      <c r="O6" s="137"/>
      <c r="P6" s="135" t="s">
        <v>498</v>
      </c>
      <c r="Q6" s="136"/>
      <c r="R6" s="136"/>
      <c r="S6" s="136"/>
      <c r="T6" s="136"/>
      <c r="U6" s="136"/>
      <c r="V6" s="138"/>
    </row>
    <row r="7" spans="2:22" ht="13.5" customHeight="1" x14ac:dyDescent="0.25">
      <c r="B7" s="204"/>
      <c r="C7" s="206" t="s">
        <v>496</v>
      </c>
      <c r="D7" s="207"/>
      <c r="E7" s="207"/>
      <c r="F7" s="207"/>
      <c r="G7" s="207"/>
      <c r="H7" s="208"/>
      <c r="I7" s="206" t="s">
        <v>497</v>
      </c>
      <c r="J7" s="207"/>
      <c r="K7" s="207"/>
      <c r="L7" s="207"/>
      <c r="M7" s="207"/>
      <c r="N7" s="208"/>
      <c r="O7" s="137"/>
      <c r="P7" s="206" t="s">
        <v>496</v>
      </c>
      <c r="Q7" s="207"/>
      <c r="R7" s="207"/>
      <c r="S7" s="207"/>
      <c r="T7" s="207"/>
      <c r="U7" s="208"/>
      <c r="V7" s="138"/>
    </row>
    <row r="8" spans="2:22" s="27" customFormat="1" x14ac:dyDescent="0.25">
      <c r="B8" s="204"/>
      <c r="C8" s="211" t="s">
        <v>231</v>
      </c>
      <c r="D8" s="211"/>
      <c r="E8" s="209" t="s">
        <v>232</v>
      </c>
      <c r="F8" s="209"/>
      <c r="G8" s="209"/>
      <c r="H8" s="209"/>
      <c r="I8" s="211" t="s">
        <v>231</v>
      </c>
      <c r="J8" s="211"/>
      <c r="K8" s="209" t="s">
        <v>232</v>
      </c>
      <c r="L8" s="209"/>
      <c r="M8" s="209"/>
      <c r="N8" s="209"/>
      <c r="O8" s="210" t="s">
        <v>233</v>
      </c>
      <c r="P8" s="211" t="s">
        <v>231</v>
      </c>
      <c r="Q8" s="211"/>
      <c r="R8" s="209" t="s">
        <v>232</v>
      </c>
      <c r="S8" s="209"/>
      <c r="T8" s="209"/>
      <c r="U8" s="209"/>
      <c r="V8" s="210" t="s">
        <v>233</v>
      </c>
    </row>
    <row r="9" spans="2:22" s="27" customFormat="1" x14ac:dyDescent="0.25">
      <c r="B9" s="204"/>
      <c r="C9" s="211"/>
      <c r="D9" s="211"/>
      <c r="E9" s="205" t="s">
        <v>182</v>
      </c>
      <c r="F9" s="205"/>
      <c r="G9" s="205" t="s">
        <v>183</v>
      </c>
      <c r="H9" s="205"/>
      <c r="I9" s="211"/>
      <c r="J9" s="211"/>
      <c r="K9" s="205" t="s">
        <v>182</v>
      </c>
      <c r="L9" s="205"/>
      <c r="M9" s="205" t="s">
        <v>183</v>
      </c>
      <c r="N9" s="205"/>
      <c r="O9" s="210"/>
      <c r="P9" s="211"/>
      <c r="Q9" s="211"/>
      <c r="R9" s="205" t="s">
        <v>182</v>
      </c>
      <c r="S9" s="205"/>
      <c r="T9" s="205" t="s">
        <v>183</v>
      </c>
      <c r="U9" s="205"/>
      <c r="V9" s="210"/>
    </row>
    <row r="10" spans="2:22" ht="16.5" x14ac:dyDescent="0.3">
      <c r="B10" s="36"/>
      <c r="C10" s="37"/>
      <c r="D10" s="37"/>
      <c r="E10" s="37"/>
      <c r="F10" s="37"/>
      <c r="G10" s="37"/>
      <c r="H10" s="37"/>
      <c r="I10" s="37"/>
      <c r="J10" s="37"/>
      <c r="K10" s="37"/>
      <c r="L10" s="37"/>
      <c r="M10" s="37"/>
      <c r="N10" s="37"/>
      <c r="O10" s="37"/>
      <c r="P10" s="38"/>
      <c r="Q10" s="38"/>
      <c r="R10" s="39"/>
      <c r="S10" s="39"/>
      <c r="T10" s="39"/>
      <c r="U10" s="39"/>
      <c r="V10" s="40"/>
    </row>
    <row r="11" spans="2:22" x14ac:dyDescent="0.25">
      <c r="B11" s="36" t="s">
        <v>28</v>
      </c>
      <c r="C11" s="46">
        <v>10.4</v>
      </c>
      <c r="D11" s="47"/>
      <c r="E11" s="46">
        <v>11.1</v>
      </c>
      <c r="F11" s="47"/>
      <c r="G11" s="46">
        <v>9.6</v>
      </c>
      <c r="H11" s="47"/>
      <c r="I11" s="105">
        <v>461000</v>
      </c>
      <c r="J11" s="255"/>
      <c r="K11" s="105">
        <v>252000</v>
      </c>
      <c r="L11" s="255"/>
      <c r="M11" s="105">
        <v>209000</v>
      </c>
      <c r="N11" s="47"/>
      <c r="O11" s="47" t="s">
        <v>234</v>
      </c>
      <c r="P11" s="46">
        <v>12.6</v>
      </c>
      <c r="Q11" s="47"/>
      <c r="R11" s="46">
        <v>11.5</v>
      </c>
      <c r="S11" s="47"/>
      <c r="T11" s="46">
        <v>13.8</v>
      </c>
      <c r="U11" s="47"/>
      <c r="V11" s="47" t="s">
        <v>235</v>
      </c>
    </row>
    <row r="12" spans="2:22" x14ac:dyDescent="0.25">
      <c r="B12" s="36" t="s">
        <v>29</v>
      </c>
      <c r="C12" s="46" t="s">
        <v>82</v>
      </c>
      <c r="D12" s="47"/>
      <c r="E12" s="46" t="s">
        <v>82</v>
      </c>
      <c r="F12" s="47"/>
      <c r="G12" s="46" t="s">
        <v>82</v>
      </c>
      <c r="H12" s="47"/>
      <c r="I12" s="105" t="s">
        <v>82</v>
      </c>
      <c r="J12" s="255"/>
      <c r="K12" s="105" t="s">
        <v>82</v>
      </c>
      <c r="L12" s="255"/>
      <c r="M12" s="105" t="s">
        <v>82</v>
      </c>
      <c r="N12" s="47"/>
      <c r="O12" s="47"/>
      <c r="P12" s="46" t="s">
        <v>82</v>
      </c>
      <c r="Q12" s="47"/>
      <c r="R12" s="46" t="s">
        <v>82</v>
      </c>
      <c r="S12" s="47"/>
      <c r="T12" s="46" t="s">
        <v>82</v>
      </c>
      <c r="U12" s="47"/>
      <c r="V12" s="47"/>
    </row>
    <row r="13" spans="2:22" x14ac:dyDescent="0.25">
      <c r="B13" s="36" t="s">
        <v>30</v>
      </c>
      <c r="C13" s="46" t="s">
        <v>82</v>
      </c>
      <c r="D13" s="47"/>
      <c r="E13" s="46" t="s">
        <v>82</v>
      </c>
      <c r="F13" s="47"/>
      <c r="G13" s="46" t="s">
        <v>82</v>
      </c>
      <c r="H13" s="47"/>
      <c r="I13" s="105" t="s">
        <v>82</v>
      </c>
      <c r="J13" s="255"/>
      <c r="K13" s="105" t="s">
        <v>82</v>
      </c>
      <c r="L13" s="255"/>
      <c r="M13" s="105" t="s">
        <v>82</v>
      </c>
      <c r="N13" s="47"/>
      <c r="O13" s="47"/>
      <c r="P13" s="46" t="s">
        <v>82</v>
      </c>
      <c r="Q13" s="47"/>
      <c r="R13" s="46" t="s">
        <v>82</v>
      </c>
      <c r="S13" s="47"/>
      <c r="T13" s="46" t="s">
        <v>82</v>
      </c>
      <c r="U13" s="47"/>
      <c r="V13" s="47"/>
    </row>
    <row r="14" spans="2:22" x14ac:dyDescent="0.25">
      <c r="B14" s="36" t="s">
        <v>31</v>
      </c>
      <c r="C14" s="46">
        <v>4</v>
      </c>
      <c r="D14" s="47"/>
      <c r="E14" s="46">
        <v>4.3</v>
      </c>
      <c r="F14" s="47"/>
      <c r="G14" s="46">
        <v>3.7</v>
      </c>
      <c r="H14" s="47"/>
      <c r="I14" s="105">
        <v>173000</v>
      </c>
      <c r="J14" s="255"/>
      <c r="K14" s="105">
        <v>95000</v>
      </c>
      <c r="L14" s="255"/>
      <c r="M14" s="105">
        <v>78000</v>
      </c>
      <c r="N14" s="47"/>
      <c r="O14" s="47" t="s">
        <v>236</v>
      </c>
      <c r="P14" s="46">
        <v>4.3</v>
      </c>
      <c r="Q14" s="47"/>
      <c r="R14" s="46">
        <v>4.5</v>
      </c>
      <c r="S14" s="47"/>
      <c r="T14" s="46">
        <v>4.0999999999999996</v>
      </c>
      <c r="U14" s="47"/>
      <c r="V14" s="47" t="s">
        <v>236</v>
      </c>
    </row>
    <row r="15" spans="2:22" x14ac:dyDescent="0.25">
      <c r="B15" s="36" t="s">
        <v>32</v>
      </c>
      <c r="C15" s="46">
        <v>15.6</v>
      </c>
      <c r="D15" s="47"/>
      <c r="E15" s="46">
        <v>18.8</v>
      </c>
      <c r="F15" s="47"/>
      <c r="G15" s="46">
        <v>12.3</v>
      </c>
      <c r="H15" s="47"/>
      <c r="I15" s="105">
        <v>34000</v>
      </c>
      <c r="J15" s="255"/>
      <c r="K15" s="105">
        <v>21000</v>
      </c>
      <c r="L15" s="255"/>
      <c r="M15" s="105">
        <v>13000</v>
      </c>
      <c r="N15" s="47"/>
      <c r="O15" s="47" t="s">
        <v>237</v>
      </c>
      <c r="P15" s="46">
        <v>16.7</v>
      </c>
      <c r="Q15" s="47"/>
      <c r="R15" s="46">
        <v>19.600000000000001</v>
      </c>
      <c r="S15" s="47"/>
      <c r="T15" s="46">
        <v>13.5</v>
      </c>
      <c r="U15" s="47"/>
      <c r="V15" s="47" t="s">
        <v>237</v>
      </c>
    </row>
    <row r="16" spans="2:22" x14ac:dyDescent="0.25">
      <c r="B16" s="36" t="s">
        <v>33</v>
      </c>
      <c r="C16" s="46">
        <v>1.7</v>
      </c>
      <c r="D16" s="47"/>
      <c r="E16" s="154" t="s">
        <v>82</v>
      </c>
      <c r="F16" s="155"/>
      <c r="G16" s="154" t="s">
        <v>82</v>
      </c>
      <c r="H16" s="47"/>
      <c r="I16" s="105" t="s">
        <v>82</v>
      </c>
      <c r="J16" s="255"/>
      <c r="K16" s="105" t="s">
        <v>82</v>
      </c>
      <c r="L16" s="255"/>
      <c r="M16" s="105" t="s">
        <v>82</v>
      </c>
      <c r="N16" s="47"/>
      <c r="O16" s="47" t="s">
        <v>238</v>
      </c>
      <c r="P16" s="46" t="s">
        <v>82</v>
      </c>
      <c r="Q16" s="47"/>
      <c r="R16" s="46" t="s">
        <v>82</v>
      </c>
      <c r="S16" s="47"/>
      <c r="T16" s="46" t="s">
        <v>82</v>
      </c>
      <c r="U16" s="47"/>
      <c r="V16" s="47"/>
    </row>
    <row r="17" spans="2:22" x14ac:dyDescent="0.25">
      <c r="B17" s="36" t="s">
        <v>34</v>
      </c>
      <c r="C17" s="46">
        <v>7.1</v>
      </c>
      <c r="D17" s="47"/>
      <c r="E17" s="46">
        <v>8.6</v>
      </c>
      <c r="F17" s="47"/>
      <c r="G17" s="46">
        <v>5.5</v>
      </c>
      <c r="H17" s="47"/>
      <c r="I17" s="105">
        <v>3000</v>
      </c>
      <c r="J17" s="255"/>
      <c r="K17" s="105">
        <v>2000</v>
      </c>
      <c r="L17" s="255"/>
      <c r="M17" s="105">
        <v>1000</v>
      </c>
      <c r="N17" s="47"/>
      <c r="O17" s="47" t="s">
        <v>239</v>
      </c>
      <c r="P17" s="46">
        <v>16.5</v>
      </c>
      <c r="Q17" s="47"/>
      <c r="R17" s="46">
        <v>18.5</v>
      </c>
      <c r="S17" s="47"/>
      <c r="T17" s="46">
        <v>14.5</v>
      </c>
      <c r="U17" s="47"/>
      <c r="V17" s="47" t="s">
        <v>239</v>
      </c>
    </row>
    <row r="18" spans="2:22" x14ac:dyDescent="0.25">
      <c r="B18" s="36" t="s">
        <v>35</v>
      </c>
      <c r="C18" s="46">
        <v>21.8</v>
      </c>
      <c r="D18" s="47"/>
      <c r="E18" s="46">
        <v>22.2</v>
      </c>
      <c r="F18" s="47"/>
      <c r="G18" s="46">
        <v>21.4</v>
      </c>
      <c r="H18" s="47"/>
      <c r="I18" s="105">
        <v>436000</v>
      </c>
      <c r="J18" s="255"/>
      <c r="K18" s="105">
        <v>226000</v>
      </c>
      <c r="L18" s="255"/>
      <c r="M18" s="105">
        <v>210000</v>
      </c>
      <c r="N18" s="47"/>
      <c r="O18" s="47" t="s">
        <v>240</v>
      </c>
      <c r="P18" s="46">
        <v>23.1</v>
      </c>
      <c r="Q18" s="47"/>
      <c r="R18" s="46">
        <v>23.1</v>
      </c>
      <c r="S18" s="47"/>
      <c r="T18" s="46">
        <v>23.1</v>
      </c>
      <c r="U18" s="47"/>
      <c r="V18" s="47" t="s">
        <v>240</v>
      </c>
    </row>
    <row r="19" spans="2:22" x14ac:dyDescent="0.25">
      <c r="B19" s="36" t="s">
        <v>36</v>
      </c>
      <c r="C19" s="46" t="s">
        <v>82</v>
      </c>
      <c r="D19" s="47"/>
      <c r="E19" s="46" t="s">
        <v>82</v>
      </c>
      <c r="F19" s="47"/>
      <c r="G19" s="46" t="s">
        <v>82</v>
      </c>
      <c r="H19" s="47"/>
      <c r="I19" s="105" t="s">
        <v>82</v>
      </c>
      <c r="J19" s="255"/>
      <c r="K19" s="105" t="s">
        <v>82</v>
      </c>
      <c r="L19" s="255"/>
      <c r="M19" s="105" t="s">
        <v>82</v>
      </c>
      <c r="N19" s="47"/>
      <c r="O19" s="47"/>
      <c r="P19" s="46" t="s">
        <v>82</v>
      </c>
      <c r="Q19" s="47"/>
      <c r="R19" s="46" t="s">
        <v>82</v>
      </c>
      <c r="S19" s="47"/>
      <c r="T19" s="46" t="s">
        <v>82</v>
      </c>
      <c r="U19" s="47"/>
      <c r="V19" s="47"/>
    </row>
    <row r="20" spans="2:22" x14ac:dyDescent="0.25">
      <c r="B20" s="36" t="s">
        <v>37</v>
      </c>
      <c r="C20" s="46" t="s">
        <v>82</v>
      </c>
      <c r="D20" s="47"/>
      <c r="E20" s="46" t="s">
        <v>82</v>
      </c>
      <c r="F20" s="47"/>
      <c r="G20" s="46" t="s">
        <v>82</v>
      </c>
      <c r="H20" s="47"/>
      <c r="I20" s="105" t="s">
        <v>82</v>
      </c>
      <c r="J20" s="255"/>
      <c r="K20" s="105" t="s">
        <v>82</v>
      </c>
      <c r="L20" s="255"/>
      <c r="M20" s="105" t="s">
        <v>82</v>
      </c>
      <c r="N20" s="47"/>
      <c r="O20" s="47"/>
      <c r="P20" s="46" t="s">
        <v>82</v>
      </c>
      <c r="Q20" s="47"/>
      <c r="R20" s="46" t="s">
        <v>82</v>
      </c>
      <c r="S20" s="47"/>
      <c r="T20" s="46" t="s">
        <v>82</v>
      </c>
      <c r="U20" s="47"/>
      <c r="V20" s="47"/>
    </row>
    <row r="21" spans="2:22" x14ac:dyDescent="0.25">
      <c r="B21" s="36" t="s">
        <v>38</v>
      </c>
      <c r="C21" s="46" t="s">
        <v>82</v>
      </c>
      <c r="D21" s="47"/>
      <c r="E21" s="46" t="s">
        <v>82</v>
      </c>
      <c r="F21" s="47"/>
      <c r="G21" s="46" t="s">
        <v>82</v>
      </c>
      <c r="H21" s="47"/>
      <c r="I21" s="105" t="s">
        <v>82</v>
      </c>
      <c r="J21" s="255"/>
      <c r="K21" s="105" t="s">
        <v>82</v>
      </c>
      <c r="L21" s="255"/>
      <c r="M21" s="105" t="s">
        <v>82</v>
      </c>
      <c r="N21" s="47"/>
      <c r="O21" s="47"/>
      <c r="P21" s="46" t="s">
        <v>82</v>
      </c>
      <c r="Q21" s="47"/>
      <c r="R21" s="46" t="s">
        <v>82</v>
      </c>
      <c r="S21" s="47"/>
      <c r="T21" s="46" t="s">
        <v>82</v>
      </c>
      <c r="U21" s="47"/>
      <c r="V21" s="47"/>
    </row>
    <row r="22" spans="2:22" x14ac:dyDescent="0.25">
      <c r="B22" s="36" t="s">
        <v>39</v>
      </c>
      <c r="C22" s="46">
        <v>6</v>
      </c>
      <c r="D22" s="47"/>
      <c r="E22" s="46">
        <v>6.8</v>
      </c>
      <c r="F22" s="47"/>
      <c r="G22" s="46">
        <v>5.0999999999999996</v>
      </c>
      <c r="H22" s="47"/>
      <c r="I22" s="105">
        <v>57000</v>
      </c>
      <c r="J22" s="255"/>
      <c r="K22" s="105">
        <v>33000</v>
      </c>
      <c r="L22" s="255"/>
      <c r="M22" s="105">
        <v>24000</v>
      </c>
      <c r="N22" s="47"/>
      <c r="O22" s="47" t="s">
        <v>240</v>
      </c>
      <c r="P22" s="46">
        <v>11.7</v>
      </c>
      <c r="Q22" s="47"/>
      <c r="R22" s="46">
        <v>12.7</v>
      </c>
      <c r="S22" s="47"/>
      <c r="T22" s="46">
        <v>10.4</v>
      </c>
      <c r="U22" s="47"/>
      <c r="V22" s="47" t="s">
        <v>240</v>
      </c>
    </row>
    <row r="23" spans="2:22" x14ac:dyDescent="0.25">
      <c r="B23" s="36" t="s">
        <v>40</v>
      </c>
      <c r="C23" s="46">
        <v>8.1</v>
      </c>
      <c r="D23" s="47" t="s">
        <v>185</v>
      </c>
      <c r="E23" s="46">
        <v>8.6999999999999993</v>
      </c>
      <c r="F23" s="47" t="s">
        <v>185</v>
      </c>
      <c r="G23" s="46">
        <v>7.6</v>
      </c>
      <c r="H23" s="47" t="s">
        <v>185</v>
      </c>
      <c r="I23" s="105">
        <v>937000</v>
      </c>
      <c r="J23" s="255"/>
      <c r="K23" s="105">
        <v>512000</v>
      </c>
      <c r="L23" s="255"/>
      <c r="M23" s="105">
        <v>425000</v>
      </c>
      <c r="N23" s="47" t="s">
        <v>185</v>
      </c>
      <c r="O23" s="47" t="s">
        <v>241</v>
      </c>
      <c r="P23" s="46">
        <v>9.9</v>
      </c>
      <c r="Q23" s="47" t="s">
        <v>185</v>
      </c>
      <c r="R23" s="46">
        <v>10.199999999999999</v>
      </c>
      <c r="S23" s="47" t="s">
        <v>185</v>
      </c>
      <c r="T23" s="46">
        <v>9.6999999999999993</v>
      </c>
      <c r="U23" s="47" t="s">
        <v>185</v>
      </c>
      <c r="V23" s="47" t="s">
        <v>241</v>
      </c>
    </row>
    <row r="24" spans="2:22" x14ac:dyDescent="0.25">
      <c r="B24" s="36" t="s">
        <v>41</v>
      </c>
      <c r="C24" s="46">
        <v>0.7</v>
      </c>
      <c r="D24" s="47"/>
      <c r="E24" s="46">
        <v>1.1000000000000001</v>
      </c>
      <c r="F24" s="47"/>
      <c r="G24" s="46">
        <v>0.4</v>
      </c>
      <c r="H24" s="47"/>
      <c r="I24" s="105">
        <v>0</v>
      </c>
      <c r="J24" s="255"/>
      <c r="K24" s="105">
        <v>0</v>
      </c>
      <c r="L24" s="255"/>
      <c r="M24" s="105">
        <v>0</v>
      </c>
      <c r="N24" s="47"/>
      <c r="O24" s="47" t="s">
        <v>240</v>
      </c>
      <c r="P24" s="46">
        <v>1.1000000000000001</v>
      </c>
      <c r="Q24" s="47"/>
      <c r="R24" s="46">
        <v>1.1000000000000001</v>
      </c>
      <c r="S24" s="47"/>
      <c r="T24" s="46">
        <v>1</v>
      </c>
      <c r="U24" s="47"/>
      <c r="V24" s="47" t="s">
        <v>240</v>
      </c>
    </row>
    <row r="25" spans="2:22" x14ac:dyDescent="0.25">
      <c r="B25" s="36" t="s">
        <v>42</v>
      </c>
      <c r="C25" s="46" t="s">
        <v>82</v>
      </c>
      <c r="D25" s="47"/>
      <c r="E25" s="46" t="s">
        <v>82</v>
      </c>
      <c r="F25" s="47"/>
      <c r="G25" s="46" t="s">
        <v>82</v>
      </c>
      <c r="H25" s="47"/>
      <c r="I25" s="105" t="s">
        <v>82</v>
      </c>
      <c r="J25" s="255"/>
      <c r="K25" s="105" t="s">
        <v>82</v>
      </c>
      <c r="L25" s="255"/>
      <c r="M25" s="105" t="s">
        <v>82</v>
      </c>
      <c r="N25" s="47"/>
      <c r="O25" s="47"/>
      <c r="P25" s="46" t="s">
        <v>82</v>
      </c>
      <c r="Q25" s="47"/>
      <c r="R25" s="46" t="s">
        <v>82</v>
      </c>
      <c r="S25" s="47"/>
      <c r="T25" s="46" t="s">
        <v>82</v>
      </c>
      <c r="U25" s="47"/>
      <c r="V25" s="47"/>
    </row>
    <row r="26" spans="2:22" x14ac:dyDescent="0.25">
      <c r="B26" s="36" t="s">
        <v>43</v>
      </c>
      <c r="C26" s="46" t="s">
        <v>82</v>
      </c>
      <c r="D26" s="47"/>
      <c r="E26" s="46" t="s">
        <v>82</v>
      </c>
      <c r="F26" s="47"/>
      <c r="G26" s="46" t="s">
        <v>82</v>
      </c>
      <c r="H26" s="47"/>
      <c r="I26" s="105" t="s">
        <v>82</v>
      </c>
      <c r="J26" s="255"/>
      <c r="K26" s="105" t="s">
        <v>82</v>
      </c>
      <c r="L26" s="255"/>
      <c r="M26" s="105" t="s">
        <v>82</v>
      </c>
      <c r="N26" s="47"/>
      <c r="O26" s="47"/>
      <c r="P26" s="46" t="s">
        <v>82</v>
      </c>
      <c r="Q26" s="47"/>
      <c r="R26" s="46" t="s">
        <v>82</v>
      </c>
      <c r="S26" s="47"/>
      <c r="T26" s="46" t="s">
        <v>82</v>
      </c>
      <c r="U26" s="47"/>
      <c r="V26" s="47"/>
    </row>
    <row r="27" spans="2:22" x14ac:dyDescent="0.25">
      <c r="B27" s="36" t="s">
        <v>44</v>
      </c>
      <c r="C27" s="46" t="s">
        <v>82</v>
      </c>
      <c r="D27" s="47"/>
      <c r="E27" s="46" t="s">
        <v>82</v>
      </c>
      <c r="F27" s="47"/>
      <c r="G27" s="46" t="s">
        <v>82</v>
      </c>
      <c r="H27" s="47"/>
      <c r="I27" s="105" t="s">
        <v>82</v>
      </c>
      <c r="J27" s="255"/>
      <c r="K27" s="105" t="s">
        <v>82</v>
      </c>
      <c r="L27" s="255"/>
      <c r="M27" s="105" t="s">
        <v>82</v>
      </c>
      <c r="N27" s="47"/>
      <c r="O27" s="47"/>
      <c r="P27" s="46" t="s">
        <v>82</v>
      </c>
      <c r="Q27" s="47"/>
      <c r="R27" s="46" t="s">
        <v>82</v>
      </c>
      <c r="S27" s="47"/>
      <c r="T27" s="46" t="s">
        <v>82</v>
      </c>
      <c r="U27" s="47"/>
      <c r="V27" s="47"/>
    </row>
    <row r="28" spans="2:22" x14ac:dyDescent="0.25">
      <c r="B28" s="36" t="s">
        <v>45</v>
      </c>
      <c r="C28" s="46">
        <v>1.2</v>
      </c>
      <c r="D28" s="47"/>
      <c r="E28" s="46">
        <v>1.4</v>
      </c>
      <c r="F28" s="47"/>
      <c r="G28" s="46">
        <v>1</v>
      </c>
      <c r="H28" s="47"/>
      <c r="I28" s="105">
        <v>361000</v>
      </c>
      <c r="J28" s="255"/>
      <c r="K28" s="105">
        <v>213000</v>
      </c>
      <c r="L28" s="255"/>
      <c r="M28" s="105">
        <v>148000</v>
      </c>
      <c r="N28" s="47"/>
      <c r="O28" s="47" t="s">
        <v>242</v>
      </c>
      <c r="P28" s="46" t="s">
        <v>82</v>
      </c>
      <c r="Q28" s="47"/>
      <c r="R28" s="46" t="s">
        <v>82</v>
      </c>
      <c r="S28" s="47"/>
      <c r="T28" s="46" t="s">
        <v>82</v>
      </c>
      <c r="U28" s="47"/>
      <c r="V28" s="47"/>
    </row>
    <row r="29" spans="2:22" x14ac:dyDescent="0.25">
      <c r="B29" s="36" t="s">
        <v>46</v>
      </c>
      <c r="C29" s="46">
        <v>6.9</v>
      </c>
      <c r="D29" s="47"/>
      <c r="E29" s="46">
        <v>8.6999999999999993</v>
      </c>
      <c r="F29" s="47"/>
      <c r="G29" s="46">
        <v>4.9000000000000004</v>
      </c>
      <c r="H29" s="47"/>
      <c r="I29" s="105">
        <v>5000</v>
      </c>
      <c r="J29" s="255"/>
      <c r="K29" s="105">
        <v>3000</v>
      </c>
      <c r="L29" s="255"/>
      <c r="M29" s="105">
        <v>2000</v>
      </c>
      <c r="N29" s="47"/>
      <c r="O29" s="47" t="s">
        <v>242</v>
      </c>
      <c r="P29" s="46">
        <v>7.1</v>
      </c>
      <c r="Q29" s="47"/>
      <c r="R29" s="46">
        <v>8.9</v>
      </c>
      <c r="S29" s="47"/>
      <c r="T29" s="46">
        <v>5.2</v>
      </c>
      <c r="U29" s="47"/>
      <c r="V29" s="47" t="s">
        <v>242</v>
      </c>
    </row>
    <row r="30" spans="2:22" x14ac:dyDescent="0.25">
      <c r="B30" s="36" t="s">
        <v>47</v>
      </c>
      <c r="C30" s="46">
        <v>13.8</v>
      </c>
      <c r="D30" s="47" t="s">
        <v>185</v>
      </c>
      <c r="E30" s="46">
        <v>13.8</v>
      </c>
      <c r="F30" s="47" t="s">
        <v>185</v>
      </c>
      <c r="G30" s="46">
        <v>13.8</v>
      </c>
      <c r="H30" s="47" t="s">
        <v>185</v>
      </c>
      <c r="I30" s="105">
        <v>35000</v>
      </c>
      <c r="J30" s="255"/>
      <c r="K30" s="105">
        <v>18000</v>
      </c>
      <c r="L30" s="255"/>
      <c r="M30" s="105">
        <v>17000</v>
      </c>
      <c r="N30" s="47" t="s">
        <v>185</v>
      </c>
      <c r="O30" s="47" t="s">
        <v>243</v>
      </c>
      <c r="P30" s="46">
        <v>17.899999999999999</v>
      </c>
      <c r="Q30" s="47" t="s">
        <v>185</v>
      </c>
      <c r="R30" s="46">
        <v>17.100000000000001</v>
      </c>
      <c r="S30" s="47" t="s">
        <v>185</v>
      </c>
      <c r="T30" s="46">
        <v>18.600000000000001</v>
      </c>
      <c r="U30" s="47" t="s">
        <v>185</v>
      </c>
      <c r="V30" s="47" t="s">
        <v>243</v>
      </c>
    </row>
    <row r="31" spans="2:22" x14ac:dyDescent="0.25">
      <c r="B31" s="36" t="s">
        <v>48</v>
      </c>
      <c r="C31" s="46" t="s">
        <v>82</v>
      </c>
      <c r="D31" s="47"/>
      <c r="E31" s="46" t="s">
        <v>82</v>
      </c>
      <c r="F31" s="47"/>
      <c r="G31" s="46" t="s">
        <v>82</v>
      </c>
      <c r="H31" s="47"/>
      <c r="I31" s="105" t="s">
        <v>82</v>
      </c>
      <c r="J31" s="255"/>
      <c r="K31" s="105" t="s">
        <v>82</v>
      </c>
      <c r="L31" s="255"/>
      <c r="M31" s="105" t="s">
        <v>82</v>
      </c>
      <c r="N31" s="47"/>
      <c r="O31" s="47"/>
      <c r="P31" s="46" t="s">
        <v>82</v>
      </c>
      <c r="Q31" s="47"/>
      <c r="R31" s="46" t="s">
        <v>82</v>
      </c>
      <c r="S31" s="47"/>
      <c r="T31" s="46" t="s">
        <v>82</v>
      </c>
      <c r="U31" s="47"/>
      <c r="V31" s="47"/>
    </row>
    <row r="32" spans="2:22" x14ac:dyDescent="0.25">
      <c r="B32" s="41" t="s">
        <v>49</v>
      </c>
      <c r="C32" s="48">
        <v>3.7</v>
      </c>
      <c r="D32" s="49" t="s">
        <v>185</v>
      </c>
      <c r="E32" s="48">
        <v>3.8</v>
      </c>
      <c r="F32" s="49" t="s">
        <v>185</v>
      </c>
      <c r="G32" s="48">
        <v>3.5</v>
      </c>
      <c r="H32" s="49" t="s">
        <v>185</v>
      </c>
      <c r="I32" s="105">
        <v>15000</v>
      </c>
      <c r="J32" s="255"/>
      <c r="K32" s="105">
        <v>8000</v>
      </c>
      <c r="L32" s="255"/>
      <c r="M32" s="105">
        <v>7000</v>
      </c>
      <c r="N32" s="49" t="s">
        <v>185</v>
      </c>
      <c r="O32" s="49" t="s">
        <v>244</v>
      </c>
      <c r="P32" s="48">
        <v>9.1999999999999993</v>
      </c>
      <c r="Q32" s="49"/>
      <c r="R32" s="48">
        <v>8.9</v>
      </c>
      <c r="S32" s="49"/>
      <c r="T32" s="48">
        <v>9.5</v>
      </c>
      <c r="U32" s="47"/>
      <c r="V32" s="47" t="s">
        <v>245</v>
      </c>
    </row>
    <row r="33" spans="2:24" x14ac:dyDescent="0.25">
      <c r="B33" s="36" t="s">
        <v>50</v>
      </c>
      <c r="C33" s="46" t="s">
        <v>82</v>
      </c>
      <c r="D33" s="47"/>
      <c r="E33" s="46" t="s">
        <v>82</v>
      </c>
      <c r="F33" s="47"/>
      <c r="G33" s="46" t="s">
        <v>82</v>
      </c>
      <c r="H33" s="47"/>
      <c r="I33" s="105" t="s">
        <v>82</v>
      </c>
      <c r="J33" s="255"/>
      <c r="K33" s="105" t="s">
        <v>82</v>
      </c>
      <c r="L33" s="255"/>
      <c r="M33" s="105" t="s">
        <v>82</v>
      </c>
      <c r="N33" s="47"/>
      <c r="O33" s="47"/>
      <c r="P33" s="46" t="s">
        <v>82</v>
      </c>
      <c r="Q33" s="47"/>
      <c r="R33" s="46" t="s">
        <v>82</v>
      </c>
      <c r="S33" s="47"/>
      <c r="T33" s="46" t="s">
        <v>82</v>
      </c>
      <c r="U33" s="47"/>
      <c r="V33" s="47"/>
    </row>
    <row r="34" spans="2:24" x14ac:dyDescent="0.25">
      <c r="B34" s="36" t="s">
        <v>51</v>
      </c>
      <c r="C34" s="46">
        <v>25.9</v>
      </c>
      <c r="D34" s="47"/>
      <c r="E34" s="46">
        <v>32.9</v>
      </c>
      <c r="F34" s="47"/>
      <c r="G34" s="46">
        <v>18.5</v>
      </c>
      <c r="H34" s="47"/>
      <c r="I34" s="105">
        <v>8000</v>
      </c>
      <c r="J34" s="255"/>
      <c r="K34" s="105">
        <v>5000</v>
      </c>
      <c r="L34" s="255"/>
      <c r="M34" s="105">
        <v>3000</v>
      </c>
      <c r="N34" s="47"/>
      <c r="O34" s="47" t="s">
        <v>246</v>
      </c>
      <c r="P34" s="46">
        <v>26.1</v>
      </c>
      <c r="Q34" s="47"/>
      <c r="R34" s="46">
        <v>33</v>
      </c>
      <c r="S34" s="47"/>
      <c r="T34" s="46">
        <v>18.600000000000001</v>
      </c>
      <c r="U34" s="47"/>
      <c r="V34" s="47" t="s">
        <v>246</v>
      </c>
    </row>
    <row r="35" spans="2:24" x14ac:dyDescent="0.25">
      <c r="B35" s="36" t="s">
        <v>52</v>
      </c>
      <c r="C35" s="46">
        <v>3.7</v>
      </c>
      <c r="D35" s="47"/>
      <c r="E35" s="46">
        <v>3.4</v>
      </c>
      <c r="F35" s="47"/>
      <c r="G35" s="46">
        <v>4</v>
      </c>
      <c r="H35" s="47"/>
      <c r="I35" s="105">
        <v>0</v>
      </c>
      <c r="J35" s="255"/>
      <c r="K35" s="105">
        <v>0</v>
      </c>
      <c r="L35" s="255"/>
      <c r="M35" s="105">
        <v>0</v>
      </c>
      <c r="N35" s="47"/>
      <c r="O35" s="47" t="s">
        <v>247</v>
      </c>
      <c r="P35" s="46">
        <v>4</v>
      </c>
      <c r="Q35" s="47"/>
      <c r="R35" s="46">
        <v>3.4</v>
      </c>
      <c r="S35" s="47"/>
      <c r="T35" s="46">
        <v>4.8</v>
      </c>
      <c r="U35" s="47"/>
      <c r="V35" s="47" t="s">
        <v>247</v>
      </c>
    </row>
    <row r="36" spans="2:24" x14ac:dyDescent="0.25">
      <c r="B36" s="36" t="s">
        <v>53</v>
      </c>
      <c r="C36" s="46">
        <v>26.7</v>
      </c>
      <c r="D36" s="47" t="s">
        <v>185</v>
      </c>
      <c r="E36" s="46">
        <v>26</v>
      </c>
      <c r="F36" s="47" t="s">
        <v>185</v>
      </c>
      <c r="G36" s="46">
        <v>27.4</v>
      </c>
      <c r="H36" s="47" t="s">
        <v>185</v>
      </c>
      <c r="I36" s="105">
        <v>27000</v>
      </c>
      <c r="J36" s="255"/>
      <c r="K36" s="105">
        <v>14000</v>
      </c>
      <c r="L36" s="255"/>
      <c r="M36" s="105">
        <v>13000</v>
      </c>
      <c r="N36" s="47" t="s">
        <v>185</v>
      </c>
      <c r="O36" s="47" t="s">
        <v>240</v>
      </c>
      <c r="P36" s="46">
        <v>28.5</v>
      </c>
      <c r="Q36" s="47" t="s">
        <v>185</v>
      </c>
      <c r="R36" s="46">
        <v>27.7</v>
      </c>
      <c r="S36" s="47" t="s">
        <v>185</v>
      </c>
      <c r="T36" s="46">
        <v>29.3</v>
      </c>
      <c r="U36" s="47" t="s">
        <v>185</v>
      </c>
      <c r="V36" s="47" t="s">
        <v>240</v>
      </c>
    </row>
    <row r="37" spans="2:24" x14ac:dyDescent="0.25">
      <c r="B37" s="36" t="s">
        <v>54</v>
      </c>
      <c r="C37" s="46">
        <v>5.7</v>
      </c>
      <c r="D37" s="47"/>
      <c r="E37" s="46">
        <v>5.2</v>
      </c>
      <c r="F37" s="47"/>
      <c r="G37" s="46">
        <v>6.2</v>
      </c>
      <c r="H37" s="47"/>
      <c r="I37" s="105">
        <v>1191000</v>
      </c>
      <c r="J37" s="255"/>
      <c r="K37" s="105">
        <v>556000</v>
      </c>
      <c r="L37" s="255"/>
      <c r="M37" s="105">
        <v>635000</v>
      </c>
      <c r="N37" s="47"/>
      <c r="O37" s="47" t="s">
        <v>248</v>
      </c>
      <c r="P37" s="46">
        <v>6.9</v>
      </c>
      <c r="Q37" s="47"/>
      <c r="R37" s="46">
        <v>6.4</v>
      </c>
      <c r="S37" s="47"/>
      <c r="T37" s="46">
        <v>7.6</v>
      </c>
      <c r="U37" s="47"/>
      <c r="V37" s="47" t="s">
        <v>248</v>
      </c>
    </row>
    <row r="38" spans="2:24" x14ac:dyDescent="0.25">
      <c r="B38" s="36"/>
    </row>
    <row r="39" spans="2:24" x14ac:dyDescent="0.25">
      <c r="B39" s="10" t="s">
        <v>55</v>
      </c>
    </row>
    <row r="40" spans="2:24" s="6" customFormat="1" x14ac:dyDescent="0.25">
      <c r="B40" s="10" t="s">
        <v>56</v>
      </c>
      <c r="C40" s="24">
        <v>3.2</v>
      </c>
      <c r="D40" s="139"/>
      <c r="E40" s="24">
        <v>3.5</v>
      </c>
      <c r="F40" s="24"/>
      <c r="G40" s="24">
        <v>2.8</v>
      </c>
      <c r="I40" s="256">
        <v>12149000</v>
      </c>
      <c r="J40" s="257" t="s">
        <v>378</v>
      </c>
      <c r="K40" s="256">
        <v>7064000</v>
      </c>
      <c r="L40" s="257" t="s">
        <v>378</v>
      </c>
      <c r="M40" s="256">
        <v>5085000</v>
      </c>
      <c r="N40" s="108" t="s">
        <v>378</v>
      </c>
      <c r="O40" s="6" t="s">
        <v>249</v>
      </c>
      <c r="P40" s="14" t="s">
        <v>82</v>
      </c>
      <c r="Q40" s="14"/>
      <c r="R40" s="14" t="s">
        <v>82</v>
      </c>
      <c r="S40" s="14"/>
      <c r="T40" s="14" t="s">
        <v>82</v>
      </c>
      <c r="V40" s="6" t="s">
        <v>249</v>
      </c>
    </row>
    <row r="41" spans="2:24" x14ac:dyDescent="0.25">
      <c r="B41" s="36" t="s">
        <v>57</v>
      </c>
      <c r="C41" s="46">
        <v>7.8</v>
      </c>
      <c r="D41" s="46"/>
      <c r="E41" s="46">
        <v>8.6</v>
      </c>
      <c r="F41" s="46"/>
      <c r="G41" s="46">
        <v>6.9</v>
      </c>
      <c r="H41" s="36"/>
      <c r="I41" s="105">
        <v>136369000</v>
      </c>
      <c r="J41" s="255"/>
      <c r="K41" s="105">
        <v>73573000</v>
      </c>
      <c r="L41" s="255"/>
      <c r="M41" s="105">
        <v>62796000</v>
      </c>
      <c r="N41" s="36"/>
      <c r="O41" s="36" t="s">
        <v>249</v>
      </c>
      <c r="P41" s="5" t="s">
        <v>82</v>
      </c>
      <c r="Q41" s="5"/>
      <c r="R41" s="5" t="s">
        <v>82</v>
      </c>
      <c r="S41" s="5"/>
      <c r="T41" s="5" t="s">
        <v>82</v>
      </c>
      <c r="V41" s="36" t="s">
        <v>249</v>
      </c>
    </row>
    <row r="43" spans="2:24" x14ac:dyDescent="0.25">
      <c r="B43" s="1" t="s">
        <v>397</v>
      </c>
      <c r="C43" s="116" t="s">
        <v>59</v>
      </c>
      <c r="D43" s="116"/>
      <c r="E43" s="116" t="s">
        <v>59</v>
      </c>
      <c r="F43" s="116"/>
      <c r="G43" s="116" t="s">
        <v>59</v>
      </c>
      <c r="H43" s="116"/>
      <c r="I43" s="116">
        <v>8.9089162492941951E-2</v>
      </c>
      <c r="J43" s="116"/>
      <c r="K43" s="116">
        <v>9.6013483207154804E-2</v>
      </c>
      <c r="L43" s="116"/>
      <c r="M43" s="116">
        <v>8.0976495318173136E-2</v>
      </c>
      <c r="N43" s="116"/>
      <c r="P43" s="116"/>
      <c r="R43" s="116"/>
      <c r="T43" s="116"/>
      <c r="V43" s="5"/>
      <c r="X43" s="116"/>
    </row>
    <row r="44" spans="2:24" x14ac:dyDescent="0.25">
      <c r="C44" s="116"/>
      <c r="D44" s="116"/>
      <c r="E44" s="116"/>
      <c r="F44" s="116"/>
      <c r="G44" s="116"/>
      <c r="H44" s="116"/>
      <c r="I44" s="5"/>
      <c r="J44" s="116"/>
      <c r="L44" s="116"/>
      <c r="N44" s="116"/>
      <c r="P44" s="116"/>
      <c r="R44" s="116"/>
      <c r="T44" s="116"/>
      <c r="V44" s="5"/>
      <c r="X44" s="116"/>
    </row>
    <row r="45" spans="2:24" x14ac:dyDescent="0.25">
      <c r="B45" s="1" t="s">
        <v>414</v>
      </c>
    </row>
    <row r="47" spans="2:24" x14ac:dyDescent="0.25">
      <c r="B47" s="6" t="s">
        <v>62</v>
      </c>
    </row>
    <row r="48" spans="2:24" x14ac:dyDescent="0.25">
      <c r="B48" s="1" t="s">
        <v>83</v>
      </c>
    </row>
    <row r="49" spans="1:6" s="250" customFormat="1" ht="16.5" x14ac:dyDescent="0.3">
      <c r="A49" s="249"/>
      <c r="B49" s="252" t="s">
        <v>494</v>
      </c>
      <c r="D49" s="251"/>
      <c r="F49" s="251"/>
    </row>
    <row r="50" spans="1:6" x14ac:dyDescent="0.25">
      <c r="B50" s="1" t="s">
        <v>186</v>
      </c>
    </row>
    <row r="51" spans="1:6" x14ac:dyDescent="0.25">
      <c r="B51" s="1" t="s">
        <v>88</v>
      </c>
    </row>
    <row r="52" spans="1:6" customFormat="1" ht="15" x14ac:dyDescent="0.25">
      <c r="B52" s="1" t="s">
        <v>84</v>
      </c>
    </row>
    <row r="53" spans="1:6" x14ac:dyDescent="0.25">
      <c r="B53" s="1" t="s">
        <v>188</v>
      </c>
    </row>
    <row r="54" spans="1:6" x14ac:dyDescent="0.25">
      <c r="B54" s="78" t="s">
        <v>492</v>
      </c>
    </row>
    <row r="56" spans="1:6" x14ac:dyDescent="0.25">
      <c r="B56" s="6" t="s">
        <v>64</v>
      </c>
    </row>
    <row r="57" spans="1:6" customFormat="1" ht="15" x14ac:dyDescent="0.25">
      <c r="B57" s="36" t="s">
        <v>250</v>
      </c>
      <c r="C57" s="1"/>
    </row>
    <row r="58" spans="1:6" x14ac:dyDescent="0.25">
      <c r="B58" s="36" t="s">
        <v>251</v>
      </c>
    </row>
    <row r="59" spans="1:6" x14ac:dyDescent="0.25">
      <c r="B59" s="254" t="s">
        <v>252</v>
      </c>
    </row>
    <row r="60" spans="1:6" customFormat="1" ht="15" x14ac:dyDescent="0.25">
      <c r="B60" s="254" t="s">
        <v>253</v>
      </c>
      <c r="C60" s="1"/>
    </row>
    <row r="61" spans="1:6" x14ac:dyDescent="0.25">
      <c r="B61" s="254" t="s">
        <v>254</v>
      </c>
    </row>
    <row r="62" spans="1:6" x14ac:dyDescent="0.25">
      <c r="B62" s="36" t="s">
        <v>255</v>
      </c>
    </row>
    <row r="63" spans="1:6" x14ac:dyDescent="0.25">
      <c r="B63" s="254" t="s">
        <v>256</v>
      </c>
    </row>
    <row r="65" spans="2:2" x14ac:dyDescent="0.25">
      <c r="B65" s="6" t="s">
        <v>68</v>
      </c>
    </row>
    <row r="66" spans="2:2" customFormat="1" ht="15" x14ac:dyDescent="0.25">
      <c r="B66" s="1" t="s">
        <v>468</v>
      </c>
    </row>
    <row r="67" spans="2:2" customFormat="1" ht="15" x14ac:dyDescent="0.25">
      <c r="B67" s="1" t="s">
        <v>469</v>
      </c>
    </row>
  </sheetData>
  <mergeCells count="19">
    <mergeCell ref="C7:H7"/>
    <mergeCell ref="I7:N7"/>
    <mergeCell ref="I8:J9"/>
    <mergeCell ref="K8:N8"/>
    <mergeCell ref="K9:L9"/>
    <mergeCell ref="M9:N9"/>
    <mergeCell ref="P7:U7"/>
    <mergeCell ref="B5:B9"/>
    <mergeCell ref="T9:U9"/>
    <mergeCell ref="C5:V5"/>
    <mergeCell ref="E8:H8"/>
    <mergeCell ref="O8:O9"/>
    <mergeCell ref="P8:Q9"/>
    <mergeCell ref="R8:U8"/>
    <mergeCell ref="V8:V9"/>
    <mergeCell ref="E9:F9"/>
    <mergeCell ref="G9:H9"/>
    <mergeCell ref="R9:S9"/>
    <mergeCell ref="C8:D9"/>
  </mergeCells>
  <hyperlinks>
    <hyperlink ref="B1" location="'Table of content'!A1" display="Go back to table of content" xr:uid="{E1EA8828-528A-4D18-8A3B-8EF0DEEA0895}"/>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C269E2-9E28-4354-954D-642FF7899495}">
  <dimension ref="B1:J54"/>
  <sheetViews>
    <sheetView topLeftCell="A24" workbookViewId="0">
      <selection activeCell="O42" sqref="O42"/>
    </sheetView>
  </sheetViews>
  <sheetFormatPr defaultColWidth="10.85546875" defaultRowHeight="15" x14ac:dyDescent="0.25"/>
  <cols>
    <col min="1" max="1" width="3.7109375" customWidth="1"/>
    <col min="2" max="2" width="24.42578125" customWidth="1"/>
    <col min="4" max="4" width="3.140625" bestFit="1" customWidth="1"/>
    <col min="6" max="6" width="3.140625" bestFit="1" customWidth="1"/>
    <col min="8" max="8" width="3.140625" bestFit="1" customWidth="1"/>
    <col min="9" max="9" width="13.42578125" customWidth="1"/>
  </cols>
  <sheetData>
    <row r="1" spans="2:10" ht="16.5" x14ac:dyDescent="0.3">
      <c r="B1" s="115" t="s">
        <v>20</v>
      </c>
    </row>
    <row r="3" spans="2:10" ht="18" x14ac:dyDescent="0.25">
      <c r="B3" s="2" t="s">
        <v>257</v>
      </c>
    </row>
    <row r="4" spans="2:10" ht="18" x14ac:dyDescent="0.25">
      <c r="C4" s="2"/>
    </row>
    <row r="5" spans="2:10" ht="29.1" customHeight="1" x14ac:dyDescent="0.3">
      <c r="B5" s="212" t="s">
        <v>258</v>
      </c>
      <c r="C5" s="206" t="s">
        <v>259</v>
      </c>
      <c r="D5" s="207"/>
      <c r="E5" s="207"/>
      <c r="F5" s="207"/>
      <c r="G5" s="207"/>
      <c r="H5" s="207"/>
      <c r="I5" s="208"/>
      <c r="J5" s="42"/>
    </row>
    <row r="6" spans="2:10" ht="16.5" x14ac:dyDescent="0.3">
      <c r="B6" s="213"/>
      <c r="C6" s="215" t="s">
        <v>260</v>
      </c>
      <c r="D6" s="216"/>
      <c r="E6" s="219" t="s">
        <v>232</v>
      </c>
      <c r="F6" s="220"/>
      <c r="G6" s="220"/>
      <c r="H6" s="221"/>
      <c r="I6" s="222" t="s">
        <v>261</v>
      </c>
      <c r="J6" s="42"/>
    </row>
    <row r="7" spans="2:10" ht="16.5" x14ac:dyDescent="0.3">
      <c r="B7" s="214"/>
      <c r="C7" s="217"/>
      <c r="D7" s="218"/>
      <c r="E7" s="224" t="s">
        <v>182</v>
      </c>
      <c r="F7" s="225"/>
      <c r="G7" s="225" t="s">
        <v>183</v>
      </c>
      <c r="H7" s="226"/>
      <c r="I7" s="223"/>
      <c r="J7" s="43"/>
    </row>
    <row r="8" spans="2:10" ht="16.5" x14ac:dyDescent="0.3">
      <c r="B8" s="50"/>
      <c r="C8" s="51"/>
      <c r="D8" s="51"/>
      <c r="E8" s="52"/>
      <c r="F8" s="52"/>
      <c r="G8" s="52"/>
      <c r="H8" s="52"/>
      <c r="I8" s="53"/>
      <c r="J8" s="43"/>
    </row>
    <row r="9" spans="2:10" ht="16.5" x14ac:dyDescent="0.3">
      <c r="B9" s="54" t="s">
        <v>28</v>
      </c>
      <c r="C9" s="55">
        <v>66.400000000000006</v>
      </c>
      <c r="D9" s="56"/>
      <c r="E9" s="55">
        <v>67.8</v>
      </c>
      <c r="F9" s="56"/>
      <c r="G9" s="55">
        <v>64.900000000000006</v>
      </c>
      <c r="H9" s="36"/>
      <c r="I9" s="57" t="s">
        <v>262</v>
      </c>
      <c r="J9" s="42"/>
    </row>
    <row r="10" spans="2:10" ht="16.5" x14ac:dyDescent="0.3">
      <c r="B10" s="54" t="s">
        <v>29</v>
      </c>
      <c r="C10" s="55" t="s">
        <v>82</v>
      </c>
      <c r="D10" s="56"/>
      <c r="E10" s="55" t="s">
        <v>82</v>
      </c>
      <c r="F10" s="56"/>
      <c r="G10" s="55" t="s">
        <v>82</v>
      </c>
      <c r="H10" s="36"/>
      <c r="I10" s="57"/>
      <c r="J10" s="42"/>
    </row>
    <row r="11" spans="2:10" ht="16.5" x14ac:dyDescent="0.3">
      <c r="B11" s="58" t="s">
        <v>30</v>
      </c>
      <c r="C11" s="55" t="s">
        <v>82</v>
      </c>
      <c r="D11" s="56"/>
      <c r="E11" s="55" t="s">
        <v>82</v>
      </c>
      <c r="F11" s="56"/>
      <c r="G11" s="55" t="s">
        <v>82</v>
      </c>
      <c r="H11" s="36"/>
      <c r="I11" s="57"/>
      <c r="J11" s="42"/>
    </row>
    <row r="12" spans="2:10" ht="16.5" x14ac:dyDescent="0.3">
      <c r="B12" s="54" t="s">
        <v>31</v>
      </c>
      <c r="C12" s="56">
        <v>59.2</v>
      </c>
      <c r="D12" s="56"/>
      <c r="E12" s="56">
        <v>62.9</v>
      </c>
      <c r="F12" s="56"/>
      <c r="G12" s="56">
        <v>55.4</v>
      </c>
      <c r="H12" s="36"/>
      <c r="I12" s="57" t="s">
        <v>263</v>
      </c>
      <c r="J12" s="42"/>
    </row>
    <row r="13" spans="2:10" ht="16.5" x14ac:dyDescent="0.3">
      <c r="B13" s="58" t="s">
        <v>32</v>
      </c>
      <c r="C13" s="56">
        <v>80.5</v>
      </c>
      <c r="D13" s="56"/>
      <c r="E13" s="55">
        <v>81.900000000000006</v>
      </c>
      <c r="F13" s="56"/>
      <c r="G13" s="55">
        <v>79</v>
      </c>
      <c r="H13" s="36"/>
      <c r="I13" s="57" t="s">
        <v>264</v>
      </c>
      <c r="J13" s="42"/>
    </row>
    <row r="14" spans="2:10" ht="16.5" x14ac:dyDescent="0.3">
      <c r="B14" s="54" t="s">
        <v>33</v>
      </c>
      <c r="C14" s="55" t="s">
        <v>82</v>
      </c>
      <c r="D14" s="56"/>
      <c r="E14" s="55" t="s">
        <v>82</v>
      </c>
      <c r="F14" s="56"/>
      <c r="G14" s="55" t="s">
        <v>82</v>
      </c>
      <c r="H14" s="36"/>
      <c r="I14" s="57"/>
      <c r="J14" s="42"/>
    </row>
    <row r="15" spans="2:10" ht="16.5" x14ac:dyDescent="0.3">
      <c r="B15" s="58" t="s">
        <v>34</v>
      </c>
      <c r="C15" s="56">
        <v>92.1</v>
      </c>
      <c r="D15" s="56"/>
      <c r="E15" s="56">
        <v>91.8</v>
      </c>
      <c r="F15" s="56"/>
      <c r="G15" s="56">
        <v>92.4</v>
      </c>
      <c r="H15" s="36"/>
      <c r="I15" s="57" t="s">
        <v>265</v>
      </c>
      <c r="J15" s="42"/>
    </row>
    <row r="16" spans="2:10" ht="16.5" x14ac:dyDescent="0.3">
      <c r="B16" s="58" t="s">
        <v>35</v>
      </c>
      <c r="C16" s="56">
        <v>62.3</v>
      </c>
      <c r="D16" s="56"/>
      <c r="E16" s="56">
        <v>64.099999999999994</v>
      </c>
      <c r="F16" s="56"/>
      <c r="G16" s="56">
        <v>60.4</v>
      </c>
      <c r="H16" s="36"/>
      <c r="I16" s="57" t="s">
        <v>266</v>
      </c>
      <c r="J16" s="42"/>
    </row>
    <row r="17" spans="2:10" ht="16.5" x14ac:dyDescent="0.3">
      <c r="B17" s="54" t="s">
        <v>36</v>
      </c>
      <c r="C17" s="56">
        <v>66.599999999999994</v>
      </c>
      <c r="D17" s="56" t="s">
        <v>185</v>
      </c>
      <c r="E17" s="56">
        <v>67.599999999999994</v>
      </c>
      <c r="F17" s="56" t="s">
        <v>185</v>
      </c>
      <c r="G17" s="56">
        <v>65.599999999999994</v>
      </c>
      <c r="H17" s="36" t="s">
        <v>185</v>
      </c>
      <c r="I17" s="57" t="s">
        <v>267</v>
      </c>
      <c r="J17" s="42"/>
    </row>
    <row r="18" spans="2:10" ht="16.5" x14ac:dyDescent="0.3">
      <c r="B18" s="54" t="s">
        <v>37</v>
      </c>
      <c r="C18" s="55" t="s">
        <v>82</v>
      </c>
      <c r="D18" s="56"/>
      <c r="E18" s="55" t="s">
        <v>82</v>
      </c>
      <c r="F18" s="56"/>
      <c r="G18" s="55" t="s">
        <v>82</v>
      </c>
      <c r="H18" s="36"/>
      <c r="I18" s="57"/>
      <c r="J18" s="42"/>
    </row>
    <row r="19" spans="2:10" ht="16.5" x14ac:dyDescent="0.3">
      <c r="B19" s="54" t="s">
        <v>38</v>
      </c>
      <c r="C19" s="55" t="s">
        <v>82</v>
      </c>
      <c r="D19" s="56"/>
      <c r="E19" s="55" t="s">
        <v>82</v>
      </c>
      <c r="F19" s="56"/>
      <c r="G19" s="55" t="s">
        <v>82</v>
      </c>
      <c r="H19" s="36"/>
      <c r="I19" s="57"/>
      <c r="J19" s="42"/>
    </row>
    <row r="20" spans="2:10" ht="16.5" x14ac:dyDescent="0.3">
      <c r="B20" s="58" t="s">
        <v>39</v>
      </c>
      <c r="C20" s="56">
        <v>44.2</v>
      </c>
      <c r="D20" s="56"/>
      <c r="E20" s="56">
        <v>46.9</v>
      </c>
      <c r="F20" s="56"/>
      <c r="G20" s="56">
        <v>41.2</v>
      </c>
      <c r="H20" s="36"/>
      <c r="I20" s="57" t="s">
        <v>266</v>
      </c>
      <c r="J20" s="42"/>
    </row>
    <row r="21" spans="2:10" ht="16.5" x14ac:dyDescent="0.3">
      <c r="B21" s="54" t="s">
        <v>40</v>
      </c>
      <c r="C21" s="56">
        <v>77.2</v>
      </c>
      <c r="D21" s="56" t="s">
        <v>185</v>
      </c>
      <c r="E21" s="56">
        <v>79.900000000000006</v>
      </c>
      <c r="F21" s="56" t="s">
        <v>185</v>
      </c>
      <c r="G21" s="56">
        <v>74.5</v>
      </c>
      <c r="H21" s="36" t="s">
        <v>185</v>
      </c>
      <c r="I21" s="57" t="s">
        <v>268</v>
      </c>
      <c r="J21" s="42"/>
    </row>
    <row r="22" spans="2:10" ht="16.5" x14ac:dyDescent="0.3">
      <c r="B22" s="54" t="s">
        <v>41</v>
      </c>
      <c r="C22" s="55">
        <v>80.599999999999994</v>
      </c>
      <c r="D22" s="56"/>
      <c r="E22" s="55">
        <v>78.5</v>
      </c>
      <c r="F22" s="56"/>
      <c r="G22" s="55">
        <v>82.7</v>
      </c>
      <c r="H22" s="36"/>
      <c r="I22" s="57" t="s">
        <v>266</v>
      </c>
      <c r="J22" s="42"/>
    </row>
    <row r="23" spans="2:10" ht="16.5" x14ac:dyDescent="0.3">
      <c r="B23" s="54" t="s">
        <v>42</v>
      </c>
      <c r="C23" s="55" t="s">
        <v>82</v>
      </c>
      <c r="D23" s="56"/>
      <c r="E23" s="55" t="s">
        <v>82</v>
      </c>
      <c r="F23" s="56"/>
      <c r="G23" s="55" t="s">
        <v>82</v>
      </c>
      <c r="H23" s="36"/>
      <c r="I23" s="57"/>
      <c r="J23" s="42"/>
    </row>
    <row r="24" spans="2:10" ht="16.5" x14ac:dyDescent="0.3">
      <c r="B24" s="54" t="s">
        <v>43</v>
      </c>
      <c r="C24" s="55" t="s">
        <v>82</v>
      </c>
      <c r="D24" s="56"/>
      <c r="E24" s="55" t="s">
        <v>82</v>
      </c>
      <c r="F24" s="56"/>
      <c r="G24" s="55" t="s">
        <v>82</v>
      </c>
      <c r="H24" s="36"/>
      <c r="I24" s="57"/>
      <c r="J24" s="42"/>
    </row>
    <row r="25" spans="2:10" ht="16.5" x14ac:dyDescent="0.3">
      <c r="B25" s="54" t="s">
        <v>44</v>
      </c>
      <c r="C25" s="55" t="s">
        <v>82</v>
      </c>
      <c r="D25" s="56"/>
      <c r="E25" s="55" t="s">
        <v>82</v>
      </c>
      <c r="F25" s="56"/>
      <c r="G25" s="55" t="s">
        <v>82</v>
      </c>
      <c r="H25" s="36"/>
      <c r="I25" s="57"/>
      <c r="J25" s="42"/>
    </row>
    <row r="26" spans="2:10" ht="16.5" x14ac:dyDescent="0.3">
      <c r="B26" s="54" t="s">
        <v>45</v>
      </c>
      <c r="C26" s="55">
        <v>58.8</v>
      </c>
      <c r="D26" s="56"/>
      <c r="E26" s="55">
        <v>61.1</v>
      </c>
      <c r="F26" s="56"/>
      <c r="G26" s="55">
        <v>56.4</v>
      </c>
      <c r="H26" s="36"/>
      <c r="I26" s="57" t="s">
        <v>269</v>
      </c>
      <c r="J26" s="42"/>
    </row>
    <row r="27" spans="2:10" ht="16.5" x14ac:dyDescent="0.3">
      <c r="B27" s="54" t="s">
        <v>46</v>
      </c>
      <c r="C27" s="56">
        <v>90.8</v>
      </c>
      <c r="D27" s="56"/>
      <c r="E27" s="56">
        <v>92.2</v>
      </c>
      <c r="F27" s="56"/>
      <c r="G27" s="56">
        <v>89.3</v>
      </c>
      <c r="H27" s="36"/>
      <c r="I27" s="57" t="s">
        <v>270</v>
      </c>
      <c r="J27" s="42"/>
    </row>
    <row r="28" spans="2:10" ht="16.5" x14ac:dyDescent="0.3">
      <c r="B28" s="58" t="s">
        <v>48</v>
      </c>
      <c r="C28" s="56">
        <v>85.5</v>
      </c>
      <c r="D28" s="56" t="s">
        <v>184</v>
      </c>
      <c r="E28" s="56">
        <v>86.2</v>
      </c>
      <c r="F28" s="56" t="s">
        <v>184</v>
      </c>
      <c r="G28" s="56">
        <v>84.7</v>
      </c>
      <c r="H28" s="36" t="s">
        <v>184</v>
      </c>
      <c r="I28" s="57" t="s">
        <v>300</v>
      </c>
      <c r="J28" s="42"/>
    </row>
    <row r="29" spans="2:10" ht="16.5" x14ac:dyDescent="0.3">
      <c r="B29" s="54" t="s">
        <v>49</v>
      </c>
      <c r="C29" s="55">
        <v>53.8</v>
      </c>
      <c r="D29" s="56"/>
      <c r="E29" s="55">
        <v>56</v>
      </c>
      <c r="F29" s="56"/>
      <c r="G29" s="55">
        <v>51.3</v>
      </c>
      <c r="H29" s="36"/>
      <c r="I29" s="57" t="s">
        <v>271</v>
      </c>
      <c r="J29" s="42"/>
    </row>
    <row r="30" spans="2:10" ht="16.5" x14ac:dyDescent="0.3">
      <c r="B30" s="58" t="s">
        <v>50</v>
      </c>
      <c r="C30" s="55" t="s">
        <v>82</v>
      </c>
      <c r="D30" s="56"/>
      <c r="E30" s="55" t="s">
        <v>82</v>
      </c>
      <c r="F30" s="56"/>
      <c r="G30" s="55" t="s">
        <v>82</v>
      </c>
      <c r="H30" s="36"/>
      <c r="I30" s="57"/>
      <c r="J30" s="42"/>
    </row>
    <row r="31" spans="2:10" ht="16.5" x14ac:dyDescent="0.3">
      <c r="B31" s="58" t="s">
        <v>51</v>
      </c>
      <c r="C31" s="55" t="s">
        <v>82</v>
      </c>
      <c r="D31" s="55"/>
      <c r="E31" s="55" t="s">
        <v>82</v>
      </c>
      <c r="F31" s="55"/>
      <c r="G31" s="55" t="s">
        <v>82</v>
      </c>
      <c r="H31" s="36"/>
      <c r="I31" s="57"/>
      <c r="J31" s="42"/>
    </row>
    <row r="32" spans="2:10" ht="16.5" x14ac:dyDescent="0.3">
      <c r="B32" s="54" t="s">
        <v>52</v>
      </c>
      <c r="C32" s="56">
        <v>86.6</v>
      </c>
      <c r="D32" s="56"/>
      <c r="E32" s="56">
        <v>88.7</v>
      </c>
      <c r="F32" s="56"/>
      <c r="G32" s="56">
        <v>84.4</v>
      </c>
      <c r="H32" s="36"/>
      <c r="I32" s="57" t="s">
        <v>272</v>
      </c>
      <c r="J32" s="42"/>
    </row>
    <row r="33" spans="2:10" ht="16.5" x14ac:dyDescent="0.3">
      <c r="B33" s="58" t="s">
        <v>53</v>
      </c>
      <c r="C33" s="56">
        <v>79.7</v>
      </c>
      <c r="D33" s="56"/>
      <c r="E33" s="56">
        <v>81.2</v>
      </c>
      <c r="F33" s="56"/>
      <c r="G33" s="56">
        <v>77.900000000000006</v>
      </c>
      <c r="H33" s="36"/>
      <c r="I33" s="57" t="s">
        <v>270</v>
      </c>
      <c r="J33" s="42"/>
    </row>
    <row r="34" spans="2:10" ht="16.5" x14ac:dyDescent="0.3">
      <c r="B34" s="58" t="s">
        <v>54</v>
      </c>
      <c r="C34" s="56">
        <v>88.7</v>
      </c>
      <c r="D34" s="56" t="s">
        <v>185</v>
      </c>
      <c r="E34" s="56">
        <v>89.5</v>
      </c>
      <c r="F34" s="56" t="s">
        <v>185</v>
      </c>
      <c r="G34" s="56">
        <v>87.8</v>
      </c>
      <c r="H34" s="36" t="s">
        <v>185</v>
      </c>
      <c r="I34" s="57" t="s">
        <v>266</v>
      </c>
      <c r="J34" s="42"/>
    </row>
    <row r="35" spans="2:10" ht="16.5" x14ac:dyDescent="0.3">
      <c r="B35" s="58"/>
      <c r="C35" s="56">
        <v>72.400000000000006</v>
      </c>
      <c r="D35" s="56"/>
      <c r="E35" s="56">
        <v>74.400000000000006</v>
      </c>
      <c r="F35" s="56"/>
      <c r="G35" s="56">
        <v>70.3</v>
      </c>
      <c r="H35" s="36"/>
      <c r="I35" s="57" t="s">
        <v>273</v>
      </c>
      <c r="J35" s="42"/>
    </row>
    <row r="36" spans="2:10" ht="16.5" x14ac:dyDescent="0.3">
      <c r="B36" s="10" t="s">
        <v>55</v>
      </c>
      <c r="C36" s="36"/>
      <c r="D36" s="36"/>
      <c r="E36" s="36"/>
      <c r="F36" s="36"/>
      <c r="G36" s="36"/>
      <c r="H36" s="36"/>
      <c r="I36" s="36"/>
      <c r="J36" s="42"/>
    </row>
    <row r="37" spans="2:10" ht="16.5" x14ac:dyDescent="0.3">
      <c r="B37" s="10" t="s">
        <v>56</v>
      </c>
      <c r="C37" s="59" t="s">
        <v>82</v>
      </c>
      <c r="D37" s="140" t="s">
        <v>378</v>
      </c>
      <c r="E37" s="59" t="s">
        <v>82</v>
      </c>
      <c r="F37" s="59"/>
      <c r="G37" s="59" t="s">
        <v>82</v>
      </c>
      <c r="H37" s="36"/>
      <c r="I37" s="36"/>
      <c r="J37" s="42"/>
    </row>
    <row r="38" spans="2:10" ht="16.5" x14ac:dyDescent="0.3">
      <c r="B38" s="36" t="s">
        <v>57</v>
      </c>
      <c r="C38" s="55" t="s">
        <v>82</v>
      </c>
      <c r="D38" s="55"/>
      <c r="E38" s="55" t="s">
        <v>82</v>
      </c>
      <c r="F38" s="55"/>
      <c r="G38" s="55" t="s">
        <v>82</v>
      </c>
      <c r="H38" s="36"/>
      <c r="I38" s="60"/>
      <c r="J38" s="42"/>
    </row>
    <row r="39" spans="2:10" ht="16.5" x14ac:dyDescent="0.3">
      <c r="B39" s="61"/>
      <c r="C39" s="62"/>
      <c r="D39" s="62"/>
      <c r="E39" s="62"/>
      <c r="F39" s="62"/>
      <c r="G39" s="62"/>
      <c r="H39" s="62"/>
      <c r="I39" s="36"/>
      <c r="J39" s="42"/>
    </row>
    <row r="40" spans="2:10" s="1" customFormat="1" ht="13.5" x14ac:dyDescent="0.25">
      <c r="B40" s="1" t="s">
        <v>414</v>
      </c>
    </row>
    <row r="41" spans="2:10" s="1" customFormat="1" ht="13.5" x14ac:dyDescent="0.25"/>
    <row r="42" spans="2:10" ht="16.5" x14ac:dyDescent="0.3">
      <c r="B42" s="63" t="s">
        <v>274</v>
      </c>
      <c r="C42" s="62"/>
      <c r="D42" s="62"/>
      <c r="E42" s="62"/>
      <c r="F42" s="62"/>
      <c r="G42" s="62"/>
      <c r="H42" s="62"/>
      <c r="I42" s="36"/>
      <c r="J42" s="42"/>
    </row>
    <row r="43" spans="2:10" x14ac:dyDescent="0.25">
      <c r="B43" s="64" t="s">
        <v>275</v>
      </c>
      <c r="C43" s="64"/>
      <c r="D43" s="36"/>
      <c r="E43" s="36"/>
      <c r="F43" s="36"/>
      <c r="G43" s="36"/>
      <c r="H43" s="36"/>
      <c r="I43" s="36"/>
    </row>
    <row r="44" spans="2:10" x14ac:dyDescent="0.25">
      <c r="B44" s="64" t="s">
        <v>276</v>
      </c>
      <c r="C44" s="64"/>
      <c r="D44" s="36"/>
      <c r="E44" s="36"/>
      <c r="F44" s="36"/>
      <c r="G44" s="36"/>
      <c r="H44" s="36"/>
      <c r="I44" s="36"/>
    </row>
    <row r="45" spans="2:10" x14ac:dyDescent="0.25">
      <c r="B45" s="54" t="s">
        <v>188</v>
      </c>
      <c r="C45" s="54"/>
      <c r="D45" s="36"/>
      <c r="E45" s="36"/>
      <c r="F45" s="36"/>
      <c r="G45" s="36"/>
      <c r="H45" s="36"/>
      <c r="I45" s="36"/>
    </row>
    <row r="46" spans="2:10" x14ac:dyDescent="0.25">
      <c r="B46" s="1" t="s">
        <v>470</v>
      </c>
      <c r="C46" s="54"/>
      <c r="D46" s="36"/>
      <c r="E46" s="36"/>
      <c r="F46" s="36"/>
      <c r="G46" s="36"/>
      <c r="H46" s="36"/>
      <c r="I46" s="36"/>
    </row>
    <row r="47" spans="2:10" ht="14.45" customHeight="1" x14ac:dyDescent="0.25">
      <c r="B47" s="65" t="s">
        <v>277</v>
      </c>
      <c r="C47" s="65"/>
      <c r="D47" s="65"/>
      <c r="E47" s="65"/>
      <c r="F47" s="65"/>
      <c r="G47" s="65"/>
      <c r="H47" s="65"/>
      <c r="I47" s="65"/>
    </row>
    <row r="48" spans="2:10" x14ac:dyDescent="0.25">
      <c r="B48" s="66" t="s">
        <v>278</v>
      </c>
      <c r="C48" s="54"/>
      <c r="D48" s="36"/>
      <c r="E48" s="36"/>
      <c r="F48" s="36"/>
      <c r="G48" s="36"/>
      <c r="H48" s="36"/>
      <c r="I48" s="36"/>
    </row>
    <row r="49" spans="2:10" ht="16.5" x14ac:dyDescent="0.3">
      <c r="B49" s="36"/>
      <c r="C49" s="36"/>
      <c r="D49" s="36"/>
      <c r="E49" s="36"/>
      <c r="F49" s="36"/>
      <c r="G49" s="36"/>
      <c r="H49" s="36"/>
      <c r="I49" s="36"/>
      <c r="J49" s="42"/>
    </row>
    <row r="50" spans="2:10" ht="16.5" x14ac:dyDescent="0.3">
      <c r="B50" s="10" t="s">
        <v>279</v>
      </c>
      <c r="C50" s="67"/>
      <c r="D50" s="36"/>
      <c r="E50" s="36"/>
      <c r="F50" s="36"/>
      <c r="G50" s="36"/>
      <c r="H50" s="36"/>
      <c r="I50" s="36"/>
      <c r="J50" s="42"/>
    </row>
    <row r="51" spans="2:10" ht="16.5" x14ac:dyDescent="0.3">
      <c r="B51" s="36" t="s">
        <v>280</v>
      </c>
      <c r="C51" s="36"/>
      <c r="D51" s="36"/>
      <c r="E51" s="36"/>
      <c r="F51" s="36"/>
      <c r="G51" s="36"/>
      <c r="H51" s="36"/>
      <c r="I51" s="36"/>
      <c r="J51" s="42"/>
    </row>
    <row r="52" spans="2:10" ht="16.5" x14ac:dyDescent="0.3">
      <c r="B52" s="36"/>
      <c r="C52" s="36"/>
      <c r="D52" s="36"/>
      <c r="E52" s="36"/>
      <c r="F52" s="36"/>
      <c r="G52" s="36"/>
      <c r="H52" s="36"/>
      <c r="I52" s="36"/>
      <c r="J52" s="42"/>
    </row>
    <row r="53" spans="2:10" ht="16.5" x14ac:dyDescent="0.3">
      <c r="B53" s="10" t="s">
        <v>281</v>
      </c>
      <c r="C53" s="67"/>
      <c r="D53" s="36"/>
      <c r="E53" s="36"/>
      <c r="F53" s="36"/>
      <c r="G53" s="36"/>
      <c r="H53" s="36"/>
      <c r="I53" s="36"/>
      <c r="J53" s="42"/>
    </row>
    <row r="54" spans="2:10" x14ac:dyDescent="0.25">
      <c r="B54" s="36" t="s">
        <v>282</v>
      </c>
      <c r="C54" s="67"/>
      <c r="D54" s="67"/>
      <c r="E54" s="67"/>
      <c r="F54" s="67"/>
      <c r="G54" s="67"/>
      <c r="H54" s="67"/>
      <c r="I54" s="67"/>
    </row>
  </sheetData>
  <mergeCells count="7">
    <mergeCell ref="B5:B7"/>
    <mergeCell ref="C6:D7"/>
    <mergeCell ref="E6:H6"/>
    <mergeCell ref="I6:I7"/>
    <mergeCell ref="E7:F7"/>
    <mergeCell ref="G7:H7"/>
    <mergeCell ref="C5:I5"/>
  </mergeCells>
  <hyperlinks>
    <hyperlink ref="B1" location="'Table of content'!A1" display="Go back to table of content" xr:uid="{8C5729B4-9DFA-4CFC-A068-54CADA5D1DFE}"/>
  </hyperlink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9386AB-6525-4FDB-AABC-C00EDDBAE095}">
  <dimension ref="B1:AV62"/>
  <sheetViews>
    <sheetView topLeftCell="A18" zoomScaleNormal="100" workbookViewId="0">
      <selection activeCell="B52" sqref="B52"/>
    </sheetView>
  </sheetViews>
  <sheetFormatPr defaultColWidth="8.85546875" defaultRowHeight="15" x14ac:dyDescent="0.25"/>
  <cols>
    <col min="1" max="1" width="5.28515625" customWidth="1"/>
    <col min="2" max="2" width="23.7109375" customWidth="1"/>
    <col min="3" max="3" width="9.5703125" customWidth="1"/>
    <col min="4" max="4" width="5" customWidth="1"/>
    <col min="5" max="5" width="1.85546875" customWidth="1"/>
    <col min="6" max="6" width="11.85546875" customWidth="1"/>
    <col min="7" max="7" width="4.42578125" customWidth="1"/>
    <col min="8" max="8" width="2.140625" customWidth="1"/>
    <col min="9" max="9" width="0" hidden="1" customWidth="1"/>
    <col min="10" max="10" width="32.140625" customWidth="1"/>
    <col min="11" max="11" width="7.140625" customWidth="1"/>
    <col min="12" max="12" width="2.28515625" customWidth="1"/>
    <col min="13" max="13" width="39.7109375" customWidth="1"/>
  </cols>
  <sheetData>
    <row r="1" spans="2:16" ht="16.5" x14ac:dyDescent="0.3">
      <c r="B1" s="115" t="s">
        <v>20</v>
      </c>
    </row>
    <row r="3" spans="2:16" ht="18" x14ac:dyDescent="0.25">
      <c r="B3" s="2" t="s">
        <v>399</v>
      </c>
    </row>
    <row r="5" spans="2:16" ht="14.45" customHeight="1" x14ac:dyDescent="0.25">
      <c r="B5" s="227" t="s">
        <v>22</v>
      </c>
      <c r="C5" s="229" t="s">
        <v>283</v>
      </c>
      <c r="D5" s="230"/>
      <c r="E5" s="230"/>
      <c r="F5" s="230"/>
      <c r="G5" s="230"/>
      <c r="H5" s="230"/>
      <c r="I5" s="230"/>
      <c r="J5" s="230"/>
      <c r="K5" s="230"/>
      <c r="L5" s="230"/>
      <c r="M5" s="231"/>
    </row>
    <row r="6" spans="2:16" x14ac:dyDescent="0.25">
      <c r="B6" s="227"/>
      <c r="C6" s="232"/>
      <c r="D6" s="233"/>
      <c r="E6" s="233"/>
      <c r="F6" s="233"/>
      <c r="G6" s="233"/>
      <c r="H6" s="233"/>
      <c r="I6" s="233"/>
      <c r="J6" s="233"/>
      <c r="K6" s="233"/>
      <c r="L6" s="233"/>
      <c r="M6" s="234"/>
    </row>
    <row r="7" spans="2:16" ht="14.45" customHeight="1" x14ac:dyDescent="0.25">
      <c r="B7" s="227"/>
      <c r="C7" s="235" t="s">
        <v>284</v>
      </c>
      <c r="D7" s="236"/>
      <c r="E7" s="236"/>
      <c r="F7" s="236"/>
      <c r="G7" s="236"/>
      <c r="H7" s="236"/>
      <c r="I7" s="236"/>
      <c r="J7" s="237"/>
      <c r="K7" s="228" t="s">
        <v>285</v>
      </c>
      <c r="L7" s="228"/>
      <c r="M7" s="228"/>
    </row>
    <row r="8" spans="2:16" x14ac:dyDescent="0.25">
      <c r="B8" s="227"/>
      <c r="C8" s="228" t="s">
        <v>286</v>
      </c>
      <c r="D8" s="228"/>
      <c r="E8" s="228"/>
      <c r="F8" s="228" t="s">
        <v>287</v>
      </c>
      <c r="G8" s="228"/>
      <c r="H8" s="228"/>
      <c r="I8" s="228" t="s">
        <v>288</v>
      </c>
      <c r="J8" s="228" t="s">
        <v>289</v>
      </c>
      <c r="K8" s="228" t="s">
        <v>287</v>
      </c>
      <c r="L8" s="228"/>
      <c r="M8" s="228" t="s">
        <v>289</v>
      </c>
    </row>
    <row r="9" spans="2:16" x14ac:dyDescent="0.25">
      <c r="B9" s="227"/>
      <c r="C9" s="81" t="s">
        <v>290</v>
      </c>
      <c r="D9" s="238" t="s">
        <v>291</v>
      </c>
      <c r="E9" s="239"/>
      <c r="F9" s="81" t="s">
        <v>290</v>
      </c>
      <c r="G9" s="238" t="s">
        <v>291</v>
      </c>
      <c r="H9" s="239"/>
      <c r="I9" s="228"/>
      <c r="J9" s="228"/>
      <c r="K9" s="238" t="s">
        <v>291</v>
      </c>
      <c r="L9" s="239"/>
      <c r="M9" s="228"/>
    </row>
    <row r="10" spans="2:16" x14ac:dyDescent="0.25">
      <c r="B10" s="68"/>
      <c r="C10" s="68"/>
      <c r="D10" s="69"/>
      <c r="E10" s="69"/>
      <c r="F10" s="69"/>
      <c r="G10" s="69"/>
      <c r="H10" s="69"/>
      <c r="I10" s="69"/>
      <c r="J10" s="70"/>
      <c r="K10" s="69"/>
      <c r="L10" s="69"/>
      <c r="M10" s="70"/>
    </row>
    <row r="11" spans="2:16" x14ac:dyDescent="0.25">
      <c r="B11" s="54" t="s">
        <v>28</v>
      </c>
      <c r="C11" s="86">
        <v>178400</v>
      </c>
      <c r="D11" s="71">
        <v>1.9</v>
      </c>
      <c r="E11" s="36"/>
      <c r="F11" s="86">
        <v>1300000</v>
      </c>
      <c r="G11" s="71">
        <v>17.899999999999999</v>
      </c>
      <c r="H11" s="36"/>
      <c r="I11" s="60"/>
      <c r="J11" s="60" t="s">
        <v>262</v>
      </c>
      <c r="K11" s="82">
        <v>3.3</v>
      </c>
      <c r="L11" s="36"/>
      <c r="M11" s="60" t="s">
        <v>262</v>
      </c>
      <c r="P11" s="8"/>
    </row>
    <row r="12" spans="2:16" x14ac:dyDescent="0.25">
      <c r="B12" s="54" t="s">
        <v>29</v>
      </c>
      <c r="C12" s="86">
        <v>1000000</v>
      </c>
      <c r="D12" s="71">
        <v>0.1</v>
      </c>
      <c r="E12" s="36" t="s">
        <v>185</v>
      </c>
      <c r="F12" s="86">
        <v>36700000</v>
      </c>
      <c r="G12" s="71">
        <v>2.8</v>
      </c>
      <c r="H12" s="36" t="s">
        <v>185</v>
      </c>
      <c r="I12" s="60" t="s">
        <v>292</v>
      </c>
      <c r="J12" s="60" t="s">
        <v>293</v>
      </c>
      <c r="K12" s="82">
        <v>0.7</v>
      </c>
      <c r="L12" s="36" t="s">
        <v>185</v>
      </c>
      <c r="M12" s="60" t="s">
        <v>293</v>
      </c>
    </row>
    <row r="13" spans="2:16" x14ac:dyDescent="0.25">
      <c r="B13" s="54" t="s">
        <v>30</v>
      </c>
      <c r="C13" s="57" t="s">
        <v>471</v>
      </c>
      <c r="D13" s="57" t="s">
        <v>82</v>
      </c>
      <c r="E13" s="36"/>
      <c r="F13" s="57" t="s">
        <v>82</v>
      </c>
      <c r="G13" s="57" t="s">
        <v>82</v>
      </c>
      <c r="H13" s="36"/>
      <c r="I13" s="60"/>
      <c r="J13" s="60"/>
      <c r="K13" s="82" t="s">
        <v>82</v>
      </c>
      <c r="L13" s="36"/>
      <c r="M13" s="60"/>
    </row>
    <row r="14" spans="2:16" x14ac:dyDescent="0.25">
      <c r="B14" s="54" t="s">
        <v>31</v>
      </c>
      <c r="C14" s="57" t="s">
        <v>471</v>
      </c>
      <c r="D14" s="71">
        <v>0</v>
      </c>
      <c r="E14" s="36"/>
      <c r="F14" s="57" t="s">
        <v>471</v>
      </c>
      <c r="G14" s="71">
        <v>0.1</v>
      </c>
      <c r="H14" s="36"/>
      <c r="I14" s="60"/>
      <c r="J14" s="60" t="s">
        <v>263</v>
      </c>
      <c r="K14" s="82">
        <v>0</v>
      </c>
      <c r="L14" s="36"/>
      <c r="M14" s="60" t="s">
        <v>263</v>
      </c>
    </row>
    <row r="15" spans="2:16" x14ac:dyDescent="0.25">
      <c r="B15" s="54" t="s">
        <v>32</v>
      </c>
      <c r="C15" s="86">
        <v>3700</v>
      </c>
      <c r="D15" s="71">
        <v>0.2</v>
      </c>
      <c r="E15" s="36"/>
      <c r="F15" s="86">
        <v>31200</v>
      </c>
      <c r="G15" s="71">
        <v>4</v>
      </c>
      <c r="H15" s="36"/>
      <c r="I15" s="60"/>
      <c r="J15" s="60" t="s">
        <v>264</v>
      </c>
      <c r="K15" s="82">
        <v>1.7</v>
      </c>
      <c r="L15" s="36"/>
      <c r="M15" s="60" t="s">
        <v>264</v>
      </c>
    </row>
    <row r="16" spans="2:16" x14ac:dyDescent="0.25">
      <c r="B16" s="54" t="s">
        <v>33</v>
      </c>
      <c r="C16" s="86">
        <v>10200000</v>
      </c>
      <c r="D16" s="71">
        <v>2</v>
      </c>
      <c r="E16" s="36"/>
      <c r="F16" s="86">
        <v>32100000</v>
      </c>
      <c r="G16" s="71">
        <v>16.3</v>
      </c>
      <c r="H16" s="36"/>
      <c r="I16" s="60"/>
      <c r="J16" s="60" t="s">
        <v>294</v>
      </c>
      <c r="K16" s="83">
        <v>1.1000000000000001</v>
      </c>
      <c r="L16" s="36" t="s">
        <v>295</v>
      </c>
      <c r="M16" s="60" t="s">
        <v>296</v>
      </c>
    </row>
    <row r="17" spans="2:13" x14ac:dyDescent="0.25">
      <c r="B17" s="54" t="s">
        <v>34</v>
      </c>
      <c r="C17" s="86">
        <v>1900</v>
      </c>
      <c r="D17" s="71">
        <v>2.4</v>
      </c>
      <c r="E17" s="36"/>
      <c r="F17" s="86">
        <v>9000</v>
      </c>
      <c r="G17" s="71">
        <v>18.399999999999999</v>
      </c>
      <c r="H17" s="36"/>
      <c r="I17" s="60"/>
      <c r="J17" s="60" t="s">
        <v>265</v>
      </c>
      <c r="K17" s="82">
        <v>8.6</v>
      </c>
      <c r="L17" s="36"/>
      <c r="M17" s="60" t="s">
        <v>265</v>
      </c>
    </row>
    <row r="18" spans="2:13" x14ac:dyDescent="0.25">
      <c r="B18" s="54" t="s">
        <v>35</v>
      </c>
      <c r="C18" s="86">
        <v>218200</v>
      </c>
      <c r="D18" s="71">
        <v>6.1</v>
      </c>
      <c r="E18" s="36"/>
      <c r="F18" s="86">
        <v>804000</v>
      </c>
      <c r="G18" s="71">
        <v>30.5</v>
      </c>
      <c r="H18" s="36"/>
      <c r="I18" s="60"/>
      <c r="J18" s="60" t="s">
        <v>266</v>
      </c>
      <c r="K18" s="82">
        <v>10</v>
      </c>
      <c r="L18" s="36"/>
      <c r="M18" s="60" t="s">
        <v>266</v>
      </c>
    </row>
    <row r="19" spans="2:13" x14ac:dyDescent="0.25">
      <c r="B19" s="54" t="s">
        <v>36</v>
      </c>
      <c r="C19" s="57" t="s">
        <v>471</v>
      </c>
      <c r="D19" s="57" t="s">
        <v>82</v>
      </c>
      <c r="E19" s="36"/>
      <c r="F19" s="57" t="s">
        <v>471</v>
      </c>
      <c r="G19" s="57" t="s">
        <v>82</v>
      </c>
      <c r="H19" s="36"/>
      <c r="I19" s="60"/>
      <c r="J19" s="60"/>
      <c r="K19" s="82" t="s">
        <v>82</v>
      </c>
      <c r="L19" s="36"/>
      <c r="M19" s="60"/>
    </row>
    <row r="20" spans="2:13" x14ac:dyDescent="0.25">
      <c r="B20" s="54" t="s">
        <v>37</v>
      </c>
      <c r="C20" s="86">
        <v>700</v>
      </c>
      <c r="D20" s="71">
        <v>5.5</v>
      </c>
      <c r="E20" s="36" t="s">
        <v>81</v>
      </c>
      <c r="F20" s="86">
        <v>3700</v>
      </c>
      <c r="G20" s="71">
        <v>26.3</v>
      </c>
      <c r="H20" s="36" t="s">
        <v>81</v>
      </c>
      <c r="I20" s="60"/>
      <c r="J20" s="60" t="s">
        <v>297</v>
      </c>
      <c r="K20" s="82">
        <v>11.8</v>
      </c>
      <c r="L20" s="36" t="s">
        <v>81</v>
      </c>
      <c r="M20" s="60" t="s">
        <v>297</v>
      </c>
    </row>
    <row r="21" spans="2:13" x14ac:dyDescent="0.25">
      <c r="B21" s="54" t="s">
        <v>38</v>
      </c>
      <c r="C21" s="57"/>
      <c r="D21" s="57" t="s">
        <v>82</v>
      </c>
      <c r="E21" s="36"/>
      <c r="F21" s="57"/>
      <c r="G21" s="57" t="s">
        <v>82</v>
      </c>
      <c r="H21" s="36"/>
      <c r="I21" s="60"/>
      <c r="J21" s="60"/>
      <c r="K21" s="82" t="s">
        <v>82</v>
      </c>
      <c r="L21" s="36"/>
      <c r="M21" s="60"/>
    </row>
    <row r="22" spans="2:13" x14ac:dyDescent="0.25">
      <c r="B22" s="54" t="s">
        <v>39</v>
      </c>
      <c r="C22" s="86">
        <v>5400</v>
      </c>
      <c r="D22" s="71">
        <v>0.6</v>
      </c>
      <c r="E22" s="36"/>
      <c r="F22" s="86">
        <v>85100</v>
      </c>
      <c r="G22" s="71">
        <v>8.1</v>
      </c>
      <c r="H22" s="36"/>
      <c r="I22" s="60"/>
      <c r="J22" s="60" t="s">
        <v>266</v>
      </c>
      <c r="K22" s="82">
        <v>3.3</v>
      </c>
      <c r="L22" s="36"/>
      <c r="M22" s="60" t="s">
        <v>266</v>
      </c>
    </row>
    <row r="23" spans="2:13" x14ac:dyDescent="0.25">
      <c r="B23" s="54" t="s">
        <v>40</v>
      </c>
      <c r="C23" s="86">
        <v>618900</v>
      </c>
      <c r="D23" s="71">
        <v>1.9</v>
      </c>
      <c r="E23" s="36"/>
      <c r="F23" s="86">
        <v>3800000</v>
      </c>
      <c r="G23" s="71">
        <v>16</v>
      </c>
      <c r="H23" s="36"/>
      <c r="I23" s="60"/>
      <c r="J23" s="60" t="s">
        <v>268</v>
      </c>
      <c r="K23" s="82">
        <v>5</v>
      </c>
      <c r="L23" s="36"/>
      <c r="M23" s="60" t="s">
        <v>268</v>
      </c>
    </row>
    <row r="24" spans="2:13" x14ac:dyDescent="0.25">
      <c r="B24" s="54" t="s">
        <v>41</v>
      </c>
      <c r="C24" s="86">
        <v>100</v>
      </c>
      <c r="D24" s="71">
        <v>0.8</v>
      </c>
      <c r="E24" s="36"/>
      <c r="F24" s="86">
        <v>800</v>
      </c>
      <c r="G24" s="71">
        <v>18.2</v>
      </c>
      <c r="H24" s="36"/>
      <c r="I24" s="60"/>
      <c r="J24" s="60" t="s">
        <v>266</v>
      </c>
      <c r="K24" s="82">
        <v>0</v>
      </c>
      <c r="L24" s="36"/>
      <c r="M24" s="60" t="s">
        <v>266</v>
      </c>
    </row>
    <row r="25" spans="2:13" x14ac:dyDescent="0.25">
      <c r="B25" s="54" t="s">
        <v>42</v>
      </c>
      <c r="C25" s="57" t="s">
        <v>82</v>
      </c>
      <c r="D25" s="57" t="s">
        <v>82</v>
      </c>
      <c r="E25" s="36"/>
      <c r="F25" s="57" t="s">
        <v>82</v>
      </c>
      <c r="G25" s="57" t="s">
        <v>82</v>
      </c>
      <c r="H25" s="36"/>
      <c r="I25" s="60"/>
      <c r="J25" s="60"/>
      <c r="K25" s="82" t="s">
        <v>82</v>
      </c>
      <c r="L25" s="36"/>
      <c r="M25" s="60"/>
    </row>
    <row r="26" spans="2:13" x14ac:dyDescent="0.25">
      <c r="B26" s="54" t="s">
        <v>43</v>
      </c>
      <c r="C26" s="57" t="s">
        <v>82</v>
      </c>
      <c r="D26" s="57" t="s">
        <v>82</v>
      </c>
      <c r="E26" s="36"/>
      <c r="F26" s="57" t="s">
        <v>82</v>
      </c>
      <c r="G26" s="57" t="s">
        <v>82</v>
      </c>
      <c r="H26" s="36"/>
      <c r="I26" s="60"/>
      <c r="J26" s="60"/>
      <c r="K26" s="82" t="s">
        <v>82</v>
      </c>
      <c r="L26" s="36"/>
      <c r="M26" s="60"/>
    </row>
    <row r="27" spans="2:13" x14ac:dyDescent="0.25">
      <c r="B27" s="54" t="s">
        <v>44</v>
      </c>
      <c r="C27" s="86">
        <v>266400</v>
      </c>
      <c r="D27" s="71">
        <v>8</v>
      </c>
      <c r="E27" s="36"/>
      <c r="F27" s="86">
        <v>863400</v>
      </c>
      <c r="G27" s="71">
        <v>27.3</v>
      </c>
      <c r="H27" s="36"/>
      <c r="I27" s="60"/>
      <c r="J27" s="60" t="s">
        <v>298</v>
      </c>
      <c r="K27" s="82">
        <v>3.7</v>
      </c>
      <c r="L27" s="36"/>
      <c r="M27" s="60" t="s">
        <v>298</v>
      </c>
    </row>
    <row r="28" spans="2:13" x14ac:dyDescent="0.25">
      <c r="B28" s="54" t="s">
        <v>45</v>
      </c>
      <c r="C28" s="86">
        <v>803200</v>
      </c>
      <c r="D28" s="71">
        <v>1.5</v>
      </c>
      <c r="E28" s="36"/>
      <c r="F28" s="86">
        <v>5100000</v>
      </c>
      <c r="G28" s="71">
        <v>9.4</v>
      </c>
      <c r="H28" s="36"/>
      <c r="I28" s="60"/>
      <c r="J28" s="60" t="s">
        <v>269</v>
      </c>
      <c r="K28" s="83">
        <v>2.9</v>
      </c>
      <c r="L28" s="36" t="s">
        <v>295</v>
      </c>
      <c r="M28" s="60" t="s">
        <v>299</v>
      </c>
    </row>
    <row r="29" spans="2:13" x14ac:dyDescent="0.25">
      <c r="B29" s="54" t="s">
        <v>46</v>
      </c>
      <c r="C29" s="86">
        <v>700</v>
      </c>
      <c r="D29" s="71">
        <v>0.9</v>
      </c>
      <c r="E29" s="36"/>
      <c r="F29" s="86">
        <v>5700</v>
      </c>
      <c r="G29" s="71">
        <v>7.4</v>
      </c>
      <c r="H29" s="36"/>
      <c r="I29" s="60"/>
      <c r="J29" s="60" t="s">
        <v>270</v>
      </c>
      <c r="K29" s="82">
        <v>2</v>
      </c>
      <c r="L29" s="36"/>
      <c r="M29" s="60" t="s">
        <v>270</v>
      </c>
    </row>
    <row r="30" spans="2:13" x14ac:dyDescent="0.25">
      <c r="B30" s="54" t="s">
        <v>47</v>
      </c>
      <c r="C30" s="86">
        <v>14600</v>
      </c>
      <c r="D30" s="71">
        <v>5.6</v>
      </c>
      <c r="E30" s="36"/>
      <c r="F30" s="86">
        <v>51200</v>
      </c>
      <c r="G30" s="71">
        <v>21.3</v>
      </c>
      <c r="H30" s="36"/>
      <c r="I30" s="60"/>
      <c r="J30" s="60" t="s">
        <v>300</v>
      </c>
      <c r="K30" s="82">
        <v>4.4000000000000004</v>
      </c>
      <c r="L30" s="36"/>
      <c r="M30" s="60" t="s">
        <v>300</v>
      </c>
    </row>
    <row r="31" spans="2:13" x14ac:dyDescent="0.25">
      <c r="B31" s="54" t="s">
        <v>48</v>
      </c>
      <c r="C31" s="86">
        <v>1100000</v>
      </c>
      <c r="D31" s="71">
        <v>5.5</v>
      </c>
      <c r="E31" s="36"/>
      <c r="F31" s="86">
        <v>6000000</v>
      </c>
      <c r="G31" s="71">
        <v>17</v>
      </c>
      <c r="H31" s="36"/>
      <c r="I31" s="60"/>
      <c r="J31" s="60" t="s">
        <v>271</v>
      </c>
      <c r="K31" s="82">
        <v>5.8</v>
      </c>
      <c r="L31" s="36"/>
      <c r="M31" s="60" t="s">
        <v>271</v>
      </c>
    </row>
    <row r="32" spans="2:13" x14ac:dyDescent="0.25">
      <c r="B32" s="54" t="s">
        <v>49</v>
      </c>
      <c r="C32" s="86">
        <v>17200</v>
      </c>
      <c r="D32" s="71">
        <v>2.6</v>
      </c>
      <c r="E32" s="36"/>
      <c r="F32" s="86">
        <v>80900</v>
      </c>
      <c r="G32" s="71">
        <v>14.9</v>
      </c>
      <c r="H32" s="36"/>
      <c r="I32" s="60"/>
      <c r="J32" s="60" t="s">
        <v>301</v>
      </c>
      <c r="K32" s="82">
        <v>1.2</v>
      </c>
      <c r="L32" s="36"/>
      <c r="M32" s="60" t="s">
        <v>301</v>
      </c>
    </row>
    <row r="33" spans="2:48" x14ac:dyDescent="0.25">
      <c r="B33" s="54" t="s">
        <v>50</v>
      </c>
      <c r="C33" s="57" t="s">
        <v>82</v>
      </c>
      <c r="D33" s="57" t="s">
        <v>82</v>
      </c>
      <c r="E33" s="36"/>
      <c r="F33" s="57" t="s">
        <v>82</v>
      </c>
      <c r="G33" s="57" t="s">
        <v>82</v>
      </c>
      <c r="H33" s="36"/>
      <c r="I33" s="60"/>
      <c r="J33" s="60"/>
      <c r="K33" s="82" t="s">
        <v>82</v>
      </c>
      <c r="L33" s="36"/>
      <c r="M33" s="60"/>
    </row>
    <row r="34" spans="2:48" x14ac:dyDescent="0.25">
      <c r="B34" s="54" t="s">
        <v>51</v>
      </c>
      <c r="C34" s="86">
        <v>200</v>
      </c>
      <c r="D34" s="71">
        <v>0.4</v>
      </c>
      <c r="E34" s="36"/>
      <c r="F34" s="86">
        <v>2100</v>
      </c>
      <c r="G34" s="71">
        <v>10.1</v>
      </c>
      <c r="H34" s="36"/>
      <c r="I34" s="60"/>
      <c r="J34" s="60" t="s">
        <v>272</v>
      </c>
      <c r="K34" s="82">
        <v>2.8</v>
      </c>
      <c r="L34" s="36"/>
      <c r="M34" s="60" t="s">
        <v>272</v>
      </c>
    </row>
    <row r="35" spans="2:48" x14ac:dyDescent="0.25">
      <c r="B35" s="54" t="s">
        <v>52</v>
      </c>
      <c r="C35" s="86">
        <v>0</v>
      </c>
      <c r="D35" s="71">
        <v>0</v>
      </c>
      <c r="E35" s="36"/>
      <c r="F35" s="86">
        <v>400</v>
      </c>
      <c r="G35" s="71">
        <v>1.8</v>
      </c>
      <c r="H35" s="36"/>
      <c r="I35" s="60"/>
      <c r="J35" s="60" t="s">
        <v>270</v>
      </c>
      <c r="K35" s="82">
        <v>1.7</v>
      </c>
      <c r="L35" s="36"/>
      <c r="M35" s="60" t="s">
        <v>270</v>
      </c>
    </row>
    <row r="36" spans="2:48" x14ac:dyDescent="0.25">
      <c r="B36" s="54" t="s">
        <v>53</v>
      </c>
      <c r="C36" s="86">
        <v>5400</v>
      </c>
      <c r="D36" s="71">
        <v>4.5</v>
      </c>
      <c r="E36" s="36" t="s">
        <v>185</v>
      </c>
      <c r="F36" s="86">
        <v>21700</v>
      </c>
      <c r="G36" s="71">
        <v>20.9</v>
      </c>
      <c r="H36" s="36" t="s">
        <v>185</v>
      </c>
      <c r="I36" s="60" t="s">
        <v>302</v>
      </c>
      <c r="J36" s="60" t="s">
        <v>266</v>
      </c>
      <c r="K36" s="82">
        <v>7.9</v>
      </c>
      <c r="L36" s="36" t="s">
        <v>185</v>
      </c>
      <c r="M36" s="60" t="s">
        <v>266</v>
      </c>
    </row>
    <row r="37" spans="2:48" x14ac:dyDescent="0.25">
      <c r="B37" s="54" t="s">
        <v>54</v>
      </c>
      <c r="C37" s="86">
        <v>383500</v>
      </c>
      <c r="D37" s="71">
        <v>1.1000000000000001</v>
      </c>
      <c r="E37" s="36"/>
      <c r="F37" s="86">
        <v>4600000</v>
      </c>
      <c r="G37" s="71">
        <v>14.6</v>
      </c>
      <c r="H37" s="36"/>
      <c r="I37" s="60"/>
      <c r="J37" s="60" t="s">
        <v>273</v>
      </c>
      <c r="K37" s="82">
        <v>1.9</v>
      </c>
      <c r="L37" s="36"/>
      <c r="M37" s="60" t="s">
        <v>273</v>
      </c>
    </row>
    <row r="38" spans="2:48" s="9" customFormat="1" x14ac:dyDescent="0.25">
      <c r="J38" s="141"/>
      <c r="K38" s="84"/>
    </row>
    <row r="39" spans="2:48" x14ac:dyDescent="0.25">
      <c r="B39" s="72" t="s">
        <v>56</v>
      </c>
      <c r="C39" s="87">
        <v>15059000</v>
      </c>
      <c r="D39" s="11">
        <v>1.4163004382478561</v>
      </c>
      <c r="E39" s="153" t="s">
        <v>378</v>
      </c>
      <c r="F39" s="87">
        <v>93043000</v>
      </c>
      <c r="G39" s="11">
        <v>8.7509083298325141</v>
      </c>
      <c r="H39" s="153" t="s">
        <v>378</v>
      </c>
      <c r="I39" s="74" t="s">
        <v>303</v>
      </c>
      <c r="J39" s="74" t="s">
        <v>304</v>
      </c>
      <c r="K39" s="11">
        <v>1.398924419618176</v>
      </c>
      <c r="L39" s="10"/>
    </row>
    <row r="40" spans="2:48" x14ac:dyDescent="0.25">
      <c r="B40" s="75" t="s">
        <v>57</v>
      </c>
      <c r="C40" s="88">
        <v>207200000</v>
      </c>
      <c r="D40" s="71">
        <v>4.3410000000000002</v>
      </c>
      <c r="E40" s="36"/>
      <c r="F40" s="88">
        <v>649900000</v>
      </c>
      <c r="G40" s="71">
        <v>18.605</v>
      </c>
      <c r="H40" s="36"/>
      <c r="I40" s="60" t="s">
        <v>305</v>
      </c>
      <c r="J40" s="60" t="s">
        <v>304</v>
      </c>
      <c r="K40" s="82">
        <v>2.6970000000000001</v>
      </c>
      <c r="L40" s="36"/>
    </row>
    <row r="41" spans="2:48" ht="16.5" x14ac:dyDescent="0.3">
      <c r="B41" s="61"/>
      <c r="C41" s="62"/>
      <c r="D41" s="62"/>
      <c r="E41" s="62"/>
      <c r="F41" s="112"/>
      <c r="G41" s="62"/>
      <c r="H41" s="62"/>
      <c r="I41" s="42"/>
    </row>
    <row r="42" spans="2:48" s="1" customFormat="1" ht="13.5" x14ac:dyDescent="0.25">
      <c r="B42" s="1" t="s">
        <v>397</v>
      </c>
      <c r="C42" s="116">
        <f>C39/C40</f>
        <v>7.2678571428571426E-2</v>
      </c>
      <c r="D42" s="5"/>
      <c r="E42" s="116" t="s">
        <v>59</v>
      </c>
      <c r="F42" s="116">
        <f>F39/F40</f>
        <v>0.14316510232343438</v>
      </c>
      <c r="G42" s="5" t="s">
        <v>59</v>
      </c>
      <c r="H42" s="5"/>
      <c r="I42" s="5"/>
      <c r="J42" s="116"/>
      <c r="K42" s="5" t="s">
        <v>59</v>
      </c>
      <c r="L42" s="5"/>
      <c r="N42" s="5"/>
      <c r="P42" s="5"/>
      <c r="R42" s="5"/>
      <c r="T42" s="5"/>
      <c r="V42" s="116"/>
      <c r="X42" s="5"/>
      <c r="Z42" s="5"/>
      <c r="AB42" s="116"/>
      <c r="AD42" s="5"/>
      <c r="AF42" s="5"/>
      <c r="AH42" s="116"/>
      <c r="AJ42" s="5"/>
      <c r="AL42" s="5"/>
      <c r="AN42" s="116"/>
      <c r="AP42" s="5"/>
      <c r="AR42" s="116"/>
      <c r="AT42" s="5"/>
      <c r="AV42" s="116"/>
    </row>
    <row r="43" spans="2:48" s="1" customFormat="1" ht="13.5" x14ac:dyDescent="0.25"/>
    <row r="44" spans="2:48" s="1" customFormat="1" ht="13.5" x14ac:dyDescent="0.25">
      <c r="B44" s="1" t="s">
        <v>414</v>
      </c>
    </row>
    <row r="45" spans="2:48" s="1" customFormat="1" ht="13.5" x14ac:dyDescent="0.25"/>
    <row r="46" spans="2:48" x14ac:dyDescent="0.25">
      <c r="B46" s="76" t="s">
        <v>274</v>
      </c>
      <c r="C46" s="76"/>
      <c r="N46" s="103"/>
    </row>
    <row r="47" spans="2:48" x14ac:dyDescent="0.25">
      <c r="B47" s="77" t="s">
        <v>83</v>
      </c>
      <c r="C47" s="77"/>
      <c r="E47" s="54"/>
      <c r="F47" s="54"/>
    </row>
    <row r="48" spans="2:48" s="1" customFormat="1" x14ac:dyDescent="0.25">
      <c r="B48" s="1" t="s">
        <v>63</v>
      </c>
      <c r="R48"/>
      <c r="S48"/>
    </row>
    <row r="49" spans="2:6" x14ac:dyDescent="0.25">
      <c r="B49" s="77" t="s">
        <v>187</v>
      </c>
      <c r="C49" s="77"/>
      <c r="E49" s="54"/>
      <c r="F49" s="54"/>
    </row>
    <row r="50" spans="2:6" x14ac:dyDescent="0.25">
      <c r="B50" s="64" t="s">
        <v>382</v>
      </c>
      <c r="C50" s="64"/>
      <c r="E50" s="54"/>
      <c r="F50" s="54"/>
    </row>
    <row r="51" spans="2:6" x14ac:dyDescent="0.25">
      <c r="B51" s="78" t="s">
        <v>381</v>
      </c>
      <c r="C51" s="78"/>
      <c r="E51" s="54"/>
      <c r="F51" s="54"/>
    </row>
    <row r="52" spans="2:6" x14ac:dyDescent="0.25">
      <c r="B52" s="78" t="s">
        <v>492</v>
      </c>
      <c r="C52" s="78"/>
      <c r="E52" s="54"/>
      <c r="F52" s="54"/>
    </row>
    <row r="53" spans="2:6" x14ac:dyDescent="0.25">
      <c r="B53" s="64" t="s">
        <v>278</v>
      </c>
      <c r="C53" s="64"/>
      <c r="E53" s="54"/>
      <c r="F53" s="54"/>
    </row>
    <row r="54" spans="2:6" x14ac:dyDescent="0.25">
      <c r="B54" s="64" t="s">
        <v>306</v>
      </c>
      <c r="C54" s="64"/>
      <c r="E54" s="54"/>
      <c r="F54" s="54"/>
    </row>
    <row r="55" spans="2:6" x14ac:dyDescent="0.25">
      <c r="B55" s="54"/>
      <c r="C55" s="54"/>
      <c r="D55" s="54"/>
      <c r="E55" s="54"/>
      <c r="F55" s="54"/>
    </row>
    <row r="56" spans="2:6" x14ac:dyDescent="0.25">
      <c r="B56" s="76" t="s">
        <v>307</v>
      </c>
      <c r="C56" s="76"/>
      <c r="D56" s="54"/>
      <c r="E56" s="54"/>
      <c r="F56" s="54"/>
    </row>
    <row r="57" spans="2:6" x14ac:dyDescent="0.25">
      <c r="B57" s="54" t="s">
        <v>308</v>
      </c>
      <c r="C57" s="54"/>
      <c r="E57" s="54"/>
      <c r="F57" s="54"/>
    </row>
    <row r="58" spans="2:6" x14ac:dyDescent="0.25">
      <c r="B58" s="54" t="s">
        <v>309</v>
      </c>
      <c r="C58" s="54"/>
      <c r="E58" s="54"/>
      <c r="F58" s="54"/>
    </row>
    <row r="59" spans="2:6" x14ac:dyDescent="0.25">
      <c r="B59" s="54" t="s">
        <v>310</v>
      </c>
      <c r="C59" s="54"/>
      <c r="E59" s="54"/>
      <c r="F59" s="54"/>
    </row>
    <row r="60" spans="2:6" x14ac:dyDescent="0.25">
      <c r="B60" s="54"/>
      <c r="C60" s="54"/>
      <c r="D60" s="54"/>
      <c r="E60" s="54"/>
      <c r="F60" s="54"/>
    </row>
    <row r="61" spans="2:6" x14ac:dyDescent="0.25">
      <c r="B61" s="79" t="s">
        <v>281</v>
      </c>
      <c r="C61" s="79"/>
      <c r="D61" s="54"/>
      <c r="E61" s="54"/>
      <c r="F61" s="54"/>
    </row>
    <row r="62" spans="2:6" x14ac:dyDescent="0.25">
      <c r="B62" s="80" t="s">
        <v>380</v>
      </c>
      <c r="C62" s="80"/>
      <c r="E62" s="54"/>
      <c r="F62" s="54"/>
    </row>
  </sheetData>
  <mergeCells count="13">
    <mergeCell ref="B5:B9"/>
    <mergeCell ref="C8:E8"/>
    <mergeCell ref="F8:H8"/>
    <mergeCell ref="I8:I9"/>
    <mergeCell ref="C5:M6"/>
    <mergeCell ref="C7:J7"/>
    <mergeCell ref="D9:E9"/>
    <mergeCell ref="G9:H9"/>
    <mergeCell ref="K9:L9"/>
    <mergeCell ref="K7:M7"/>
    <mergeCell ref="K8:L8"/>
    <mergeCell ref="J8:J9"/>
    <mergeCell ref="M8:M9"/>
  </mergeCells>
  <hyperlinks>
    <hyperlink ref="B1" location="'Table of content'!A1" display="Go back to table of content" xr:uid="{46B494BC-2763-4BC3-A5DF-BB1321967CCC}"/>
  </hyperlinks>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C86AA8-2BD5-4EC2-9DF0-33C6D82B17F2}">
  <dimension ref="B1:AH59"/>
  <sheetViews>
    <sheetView workbookViewId="0">
      <pane ySplit="8" topLeftCell="A36" activePane="bottomLeft" state="frozen"/>
      <selection activeCell="O42" sqref="O42"/>
      <selection pane="bottomLeft" activeCell="D39" sqref="D39"/>
    </sheetView>
  </sheetViews>
  <sheetFormatPr defaultColWidth="8.7109375" defaultRowHeight="13.5" x14ac:dyDescent="0.25"/>
  <cols>
    <col min="1" max="1" width="4.85546875" style="1" customWidth="1"/>
    <col min="2" max="2" width="22.42578125" style="1" customWidth="1"/>
    <col min="3" max="3" width="8" style="1" customWidth="1"/>
    <col min="4" max="4" width="14" style="1" customWidth="1"/>
    <col min="5" max="5" width="3.42578125" style="1" customWidth="1"/>
    <col min="6" max="6" width="8" style="1" customWidth="1"/>
    <col min="7" max="7" width="14" style="1" customWidth="1"/>
    <col min="8" max="8" width="3.5703125" style="1" customWidth="1"/>
    <col min="9" max="9" width="8" style="1" customWidth="1"/>
    <col min="10" max="10" width="13" style="1" customWidth="1"/>
    <col min="11" max="11" width="4.7109375" style="1" customWidth="1"/>
    <col min="12" max="12" width="8" style="1" customWidth="1"/>
    <col min="13" max="13" width="14" style="1" customWidth="1"/>
    <col min="14" max="14" width="4.28515625" style="1" customWidth="1"/>
    <col min="15" max="15" width="8" style="1" customWidth="1"/>
    <col min="16" max="16" width="14" style="1" customWidth="1"/>
    <col min="17" max="17" width="3.5703125" style="1" customWidth="1"/>
    <col min="18" max="18" width="8" style="1" customWidth="1"/>
    <col min="19" max="19" width="13.5703125" style="1" customWidth="1"/>
    <col min="20" max="20" width="3.140625" style="1" customWidth="1"/>
    <col min="21" max="21" width="7.85546875" style="1" customWidth="1"/>
    <col min="22" max="22" width="3.5703125" style="1" customWidth="1"/>
    <col min="23" max="23" width="7.85546875" style="1" customWidth="1"/>
    <col min="24" max="24" width="3.5703125" style="1" customWidth="1"/>
    <col min="25" max="25" width="7.85546875" style="1" customWidth="1"/>
    <col min="26" max="26" width="3.5703125" style="1" customWidth="1"/>
    <col min="27" max="27" width="7.85546875" style="1" customWidth="1"/>
    <col min="28" max="28" width="3.5703125" style="1" customWidth="1"/>
    <col min="29" max="16384" width="8.7109375" style="1"/>
  </cols>
  <sheetData>
    <row r="1" spans="2:28" ht="16.5" x14ac:dyDescent="0.3">
      <c r="B1" s="115" t="s">
        <v>20</v>
      </c>
    </row>
    <row r="3" spans="2:28" ht="18" x14ac:dyDescent="0.25">
      <c r="B3" s="2" t="s">
        <v>401</v>
      </c>
    </row>
    <row r="5" spans="2:28" ht="41.25" customHeight="1" x14ac:dyDescent="0.25">
      <c r="B5" s="172" t="s">
        <v>22</v>
      </c>
      <c r="C5" s="240" t="s">
        <v>383</v>
      </c>
      <c r="D5" s="241"/>
      <c r="E5" s="241"/>
      <c r="F5" s="241"/>
      <c r="G5" s="241"/>
      <c r="H5" s="241"/>
      <c r="I5" s="241"/>
      <c r="J5" s="241"/>
      <c r="K5" s="241"/>
      <c r="L5" s="241"/>
      <c r="M5" s="241"/>
      <c r="N5" s="241"/>
      <c r="O5" s="241"/>
      <c r="P5" s="241"/>
      <c r="Q5" s="241"/>
      <c r="R5" s="241"/>
      <c r="S5" s="241"/>
      <c r="T5" s="242"/>
      <c r="U5" s="168" t="s">
        <v>311</v>
      </c>
      <c r="V5" s="169"/>
      <c r="W5" s="169"/>
      <c r="X5" s="169"/>
      <c r="Y5" s="169"/>
      <c r="Z5" s="170"/>
      <c r="AA5" s="168" t="s">
        <v>312</v>
      </c>
      <c r="AB5" s="170"/>
    </row>
    <row r="6" spans="2:28" ht="24.95" customHeight="1" x14ac:dyDescent="0.25">
      <c r="B6" s="172"/>
      <c r="C6" s="168" t="s">
        <v>390</v>
      </c>
      <c r="D6" s="169"/>
      <c r="E6" s="169"/>
      <c r="F6" s="169"/>
      <c r="G6" s="169"/>
      <c r="H6" s="169"/>
      <c r="I6" s="169"/>
      <c r="J6" s="169"/>
      <c r="K6" s="170"/>
      <c r="L6" s="168" t="s">
        <v>389</v>
      </c>
      <c r="M6" s="169"/>
      <c r="N6" s="169"/>
      <c r="O6" s="169"/>
      <c r="P6" s="169"/>
      <c r="Q6" s="169"/>
      <c r="R6" s="169"/>
      <c r="S6" s="169"/>
      <c r="T6" s="170"/>
      <c r="U6" s="168" t="s">
        <v>315</v>
      </c>
      <c r="V6" s="169"/>
      <c r="W6" s="169"/>
      <c r="X6" s="169"/>
      <c r="Y6" s="169"/>
      <c r="Z6" s="170"/>
      <c r="AA6" s="173" t="s">
        <v>315</v>
      </c>
      <c r="AB6" s="173"/>
    </row>
    <row r="7" spans="2:28" ht="24.95" customHeight="1" x14ac:dyDescent="0.25">
      <c r="B7" s="172"/>
      <c r="C7" s="168" t="s">
        <v>24</v>
      </c>
      <c r="D7" s="169"/>
      <c r="E7" s="170"/>
      <c r="F7" s="168" t="s">
        <v>318</v>
      </c>
      <c r="G7" s="169"/>
      <c r="H7" s="170"/>
      <c r="I7" s="173" t="s">
        <v>319</v>
      </c>
      <c r="J7" s="173"/>
      <c r="K7" s="173"/>
      <c r="L7" s="168" t="s">
        <v>24</v>
      </c>
      <c r="M7" s="169"/>
      <c r="N7" s="170"/>
      <c r="O7" s="168" t="s">
        <v>318</v>
      </c>
      <c r="P7" s="169"/>
      <c r="Q7" s="170"/>
      <c r="R7" s="173" t="s">
        <v>319</v>
      </c>
      <c r="S7" s="173"/>
      <c r="T7" s="173"/>
      <c r="U7" s="183" t="s">
        <v>24</v>
      </c>
      <c r="V7" s="186"/>
      <c r="W7" s="183" t="s">
        <v>384</v>
      </c>
      <c r="X7" s="186"/>
      <c r="Y7" s="183" t="s">
        <v>385</v>
      </c>
      <c r="Z7" s="186"/>
      <c r="AA7" s="173"/>
      <c r="AB7" s="173"/>
    </row>
    <row r="8" spans="2:28" ht="36" customHeight="1" x14ac:dyDescent="0.25">
      <c r="B8" s="172"/>
      <c r="C8" s="96" t="s">
        <v>388</v>
      </c>
      <c r="D8" s="168" t="s">
        <v>392</v>
      </c>
      <c r="E8" s="170"/>
      <c r="F8" s="96" t="s">
        <v>388</v>
      </c>
      <c r="G8" s="168" t="s">
        <v>392</v>
      </c>
      <c r="H8" s="170"/>
      <c r="I8" s="96" t="s">
        <v>388</v>
      </c>
      <c r="J8" s="183" t="s">
        <v>392</v>
      </c>
      <c r="K8" s="186"/>
      <c r="L8" s="96" t="s">
        <v>391</v>
      </c>
      <c r="M8" s="168" t="s">
        <v>393</v>
      </c>
      <c r="N8" s="170"/>
      <c r="O8" s="96" t="s">
        <v>391</v>
      </c>
      <c r="P8" s="168" t="s">
        <v>393</v>
      </c>
      <c r="Q8" s="170"/>
      <c r="R8" s="96" t="s">
        <v>391</v>
      </c>
      <c r="S8" s="183" t="s">
        <v>393</v>
      </c>
      <c r="T8" s="186"/>
      <c r="U8" s="187"/>
      <c r="V8" s="188"/>
      <c r="W8" s="187"/>
      <c r="X8" s="188"/>
      <c r="Y8" s="187"/>
      <c r="Z8" s="188"/>
      <c r="AA8" s="173"/>
      <c r="AB8" s="173"/>
    </row>
    <row r="10" spans="2:28" x14ac:dyDescent="0.25">
      <c r="B10" s="1" t="s">
        <v>28</v>
      </c>
      <c r="C10" s="20">
        <v>83.335932579994193</v>
      </c>
      <c r="D10" s="20">
        <v>1635.9643108515099</v>
      </c>
      <c r="E10" s="20"/>
      <c r="F10" s="20">
        <v>93.115778815112805</v>
      </c>
      <c r="G10" s="20">
        <v>316.14138647681199</v>
      </c>
      <c r="H10" s="20"/>
      <c r="I10" s="20">
        <v>79.893517310700403</v>
      </c>
      <c r="J10" s="20">
        <v>1319.8229029928002</v>
      </c>
      <c r="L10" s="20">
        <v>5.2422489991102097</v>
      </c>
      <c r="M10" s="20">
        <v>924.66986887754194</v>
      </c>
      <c r="N10" s="20"/>
      <c r="O10" s="20">
        <v>0</v>
      </c>
      <c r="P10" s="20">
        <v>0</v>
      </c>
      <c r="Q10" s="20"/>
      <c r="R10" s="20">
        <v>7.08747250476062</v>
      </c>
      <c r="S10" s="20">
        <v>924.66986444787096</v>
      </c>
      <c r="U10" s="3">
        <v>37.06960433726158</v>
      </c>
      <c r="W10" s="3">
        <v>47.909413369410693</v>
      </c>
      <c r="Y10" s="3">
        <v>51.856712111743718</v>
      </c>
      <c r="AA10" s="3">
        <v>22.185400000000001</v>
      </c>
    </row>
    <row r="11" spans="2:28" x14ac:dyDescent="0.25">
      <c r="B11" s="1" t="s">
        <v>29</v>
      </c>
      <c r="C11" s="20">
        <v>97.271878740832292</v>
      </c>
      <c r="D11" s="20">
        <v>27101.943248590702</v>
      </c>
      <c r="E11" s="20"/>
      <c r="F11" s="20">
        <v>98.358303602131699</v>
      </c>
      <c r="G11" s="20">
        <v>15522.164503682499</v>
      </c>
      <c r="H11" s="20"/>
      <c r="I11" s="20">
        <v>95.205230718441499</v>
      </c>
      <c r="J11" s="20">
        <v>11579.778431929599</v>
      </c>
      <c r="L11" s="20">
        <v>0</v>
      </c>
      <c r="M11" s="20">
        <v>0</v>
      </c>
      <c r="N11" s="20"/>
      <c r="O11" s="20">
        <v>0</v>
      </c>
      <c r="P11" s="20">
        <v>0</v>
      </c>
      <c r="Q11" s="20"/>
      <c r="R11" s="20">
        <v>0</v>
      </c>
      <c r="S11" s="20">
        <v>0</v>
      </c>
      <c r="U11" s="5" t="s">
        <v>82</v>
      </c>
      <c r="W11" s="5" t="s">
        <v>82</v>
      </c>
      <c r="Y11" s="5" t="s">
        <v>82</v>
      </c>
      <c r="AA11" s="5" t="s">
        <v>82</v>
      </c>
    </row>
    <row r="12" spans="2:28" x14ac:dyDescent="0.25">
      <c r="B12" s="1" t="s">
        <v>30</v>
      </c>
      <c r="C12" s="20">
        <v>98.813726603847599</v>
      </c>
      <c r="D12" s="20">
        <v>0.16286347455775138</v>
      </c>
      <c r="E12" s="20"/>
      <c r="F12" s="20">
        <v>99.677817520082996</v>
      </c>
      <c r="G12" s="20">
        <v>3.3797557511824228E-2</v>
      </c>
      <c r="H12" s="20"/>
      <c r="I12" s="20">
        <v>96.015023026399604</v>
      </c>
      <c r="J12" s="20">
        <v>0.12906576497405831</v>
      </c>
      <c r="L12" s="20">
        <v>0.59062215710195298</v>
      </c>
      <c r="M12" s="20">
        <v>8.1086515948527088E-2</v>
      </c>
      <c r="N12" s="20"/>
      <c r="O12" s="20">
        <v>0.32218247991693899</v>
      </c>
      <c r="P12" s="20">
        <v>3.3797557511823499E-2</v>
      </c>
      <c r="Q12" s="20"/>
      <c r="R12" s="20">
        <v>1.4600726937411099</v>
      </c>
      <c r="S12" s="20">
        <v>4.7288955590920598E-2</v>
      </c>
      <c r="U12" s="3">
        <v>100</v>
      </c>
      <c r="W12" s="3">
        <v>100</v>
      </c>
      <c r="Y12" s="3">
        <v>100</v>
      </c>
      <c r="AA12" s="5" t="s">
        <v>82</v>
      </c>
    </row>
    <row r="13" spans="2:28" x14ac:dyDescent="0.25">
      <c r="B13" s="1" t="s">
        <v>31</v>
      </c>
      <c r="C13" s="20" t="s">
        <v>82</v>
      </c>
      <c r="D13" s="20" t="s">
        <v>82</v>
      </c>
      <c r="E13" s="20"/>
      <c r="F13" s="20" t="s">
        <v>82</v>
      </c>
      <c r="G13" s="20" t="s">
        <v>82</v>
      </c>
      <c r="H13" s="20"/>
      <c r="I13" s="20" t="s">
        <v>82</v>
      </c>
      <c r="J13" s="20" t="s">
        <v>82</v>
      </c>
      <c r="L13" s="20" t="s">
        <v>82</v>
      </c>
      <c r="M13" s="20" t="s">
        <v>82</v>
      </c>
      <c r="N13" s="20"/>
      <c r="O13" s="20" t="s">
        <v>82</v>
      </c>
      <c r="P13" s="20" t="s">
        <v>82</v>
      </c>
      <c r="Q13" s="20"/>
      <c r="R13" s="20" t="s">
        <v>82</v>
      </c>
      <c r="S13" s="20" t="s">
        <v>82</v>
      </c>
      <c r="U13" s="5" t="s">
        <v>82</v>
      </c>
      <c r="W13" s="5" t="s">
        <v>82</v>
      </c>
      <c r="Y13" s="5" t="s">
        <v>82</v>
      </c>
      <c r="AA13" s="5" t="s">
        <v>82</v>
      </c>
    </row>
    <row r="14" spans="2:28" x14ac:dyDescent="0.25">
      <c r="B14" s="1" t="s">
        <v>32</v>
      </c>
      <c r="C14" s="20">
        <v>92.754288810204997</v>
      </c>
      <c r="D14" s="20">
        <v>67.297024502309796</v>
      </c>
      <c r="E14" s="20"/>
      <c r="F14" s="20">
        <v>92.761098231894891</v>
      </c>
      <c r="G14" s="20">
        <v>39.797011090114296</v>
      </c>
      <c r="H14" s="20"/>
      <c r="I14" s="20">
        <v>92.744408690432095</v>
      </c>
      <c r="J14" s="20">
        <v>27.500009279150902</v>
      </c>
      <c r="L14" s="20">
        <v>0</v>
      </c>
      <c r="M14" s="20">
        <v>0</v>
      </c>
      <c r="N14" s="20"/>
      <c r="O14" s="20">
        <v>0</v>
      </c>
      <c r="P14" s="20">
        <v>0</v>
      </c>
      <c r="Q14" s="20"/>
      <c r="R14" s="20">
        <v>0</v>
      </c>
      <c r="S14" s="20">
        <v>0</v>
      </c>
      <c r="U14" s="3">
        <v>90.541630148094555</v>
      </c>
      <c r="W14" s="3">
        <v>99.680298020389273</v>
      </c>
      <c r="Y14" s="3">
        <v>96.059659090909022</v>
      </c>
      <c r="AA14" s="5" t="s">
        <v>82</v>
      </c>
    </row>
    <row r="15" spans="2:28" x14ac:dyDescent="0.25">
      <c r="B15" s="1" t="s">
        <v>33</v>
      </c>
      <c r="C15" s="20">
        <v>88.203168565849893</v>
      </c>
      <c r="D15" s="20">
        <v>18622.556009026503</v>
      </c>
      <c r="E15" s="20"/>
      <c r="F15" s="20">
        <v>90.077446682766706</v>
      </c>
      <c r="G15" s="20">
        <v>9734.2662770832594</v>
      </c>
      <c r="H15" s="20"/>
      <c r="I15" s="20">
        <v>85.4831722098575</v>
      </c>
      <c r="J15" s="20">
        <v>8888.2892115963186</v>
      </c>
      <c r="L15" s="20">
        <v>2.2858131589188302</v>
      </c>
      <c r="M15" s="20">
        <v>6480.0044307447506</v>
      </c>
      <c r="N15" s="20"/>
      <c r="O15" s="20">
        <v>1.21641260564251</v>
      </c>
      <c r="P15" s="20">
        <v>2041.58059631837</v>
      </c>
      <c r="Q15" s="20"/>
      <c r="R15" s="20">
        <v>3.8377493628490802</v>
      </c>
      <c r="S15" s="20">
        <v>4438.4237614639005</v>
      </c>
      <c r="U15" s="3">
        <v>70.618599709721821</v>
      </c>
      <c r="W15" s="3">
        <v>64.00881304093673</v>
      </c>
      <c r="Y15" s="3">
        <v>79.252573324480181</v>
      </c>
      <c r="AA15" s="5" t="s">
        <v>82</v>
      </c>
    </row>
    <row r="16" spans="2:28" x14ac:dyDescent="0.25">
      <c r="B16" s="1" t="s">
        <v>34</v>
      </c>
      <c r="C16" s="20">
        <v>45.173507018562901</v>
      </c>
      <c r="D16" s="20">
        <v>24.255749835457099</v>
      </c>
      <c r="E16" s="20"/>
      <c r="F16" s="20">
        <v>49.307955866541498</v>
      </c>
      <c r="G16" s="20">
        <v>20.053785818011402</v>
      </c>
      <c r="H16" s="20"/>
      <c r="I16" s="20">
        <v>39.357899190679504</v>
      </c>
      <c r="J16" s="20">
        <v>4.2019642964828199</v>
      </c>
      <c r="L16" s="20">
        <v>32.361515240230197</v>
      </c>
      <c r="M16" s="20">
        <v>43.5320630708529</v>
      </c>
      <c r="N16" s="20"/>
      <c r="O16" s="20">
        <v>20.001254848155501</v>
      </c>
      <c r="P16" s="20">
        <v>15.725602200244101</v>
      </c>
      <c r="Q16" s="20"/>
      <c r="R16" s="20">
        <v>49.747742403819501</v>
      </c>
      <c r="S16" s="20">
        <v>27.806461813375801</v>
      </c>
      <c r="U16" s="3">
        <v>66.163430864362113</v>
      </c>
      <c r="W16" s="3">
        <v>72.164950000000005</v>
      </c>
      <c r="Y16" s="3">
        <v>59.760933587351282</v>
      </c>
      <c r="AA16" s="3">
        <v>1.6667000000000001</v>
      </c>
    </row>
    <row r="17" spans="2:27" x14ac:dyDescent="0.25">
      <c r="B17" s="1" t="s">
        <v>35</v>
      </c>
      <c r="C17" s="20">
        <v>88.731413047237197</v>
      </c>
      <c r="D17" s="20">
        <v>197.23039232157299</v>
      </c>
      <c r="E17" s="20"/>
      <c r="F17" s="20">
        <v>98.566895432613705</v>
      </c>
      <c r="G17" s="20">
        <v>43.321675546945905</v>
      </c>
      <c r="H17" s="20"/>
      <c r="I17" s="20">
        <v>82.467964378657371</v>
      </c>
      <c r="J17" s="20">
        <v>153.90873110176202</v>
      </c>
      <c r="L17" s="20">
        <v>8.73016805947465</v>
      </c>
      <c r="M17" s="20">
        <v>678.3182566169919</v>
      </c>
      <c r="N17" s="20"/>
      <c r="O17" s="20">
        <v>0</v>
      </c>
      <c r="P17" s="20">
        <v>0</v>
      </c>
      <c r="Q17" s="20"/>
      <c r="R17" s="20">
        <v>14.2897311384039</v>
      </c>
      <c r="S17" s="20">
        <v>678.31831857637394</v>
      </c>
      <c r="U17" s="3">
        <v>31.552589999999999</v>
      </c>
      <c r="W17" s="3">
        <v>31.552589999999999</v>
      </c>
      <c r="Y17" s="5" t="s">
        <v>82</v>
      </c>
      <c r="AA17" s="3">
        <v>4.1295999999999999</v>
      </c>
    </row>
    <row r="18" spans="2:27" x14ac:dyDescent="0.25">
      <c r="B18" s="1" t="s">
        <v>36</v>
      </c>
      <c r="C18" s="20">
        <v>96.019999135423603</v>
      </c>
      <c r="D18" s="20">
        <v>1415.1959496560298</v>
      </c>
      <c r="E18" s="20"/>
      <c r="F18" s="20">
        <v>96.056622851365006</v>
      </c>
      <c r="G18" s="20">
        <v>1110.53513447927</v>
      </c>
      <c r="H18" s="20"/>
      <c r="I18" s="20">
        <v>95.880535530380996</v>
      </c>
      <c r="J18" s="20">
        <v>304.66076210092604</v>
      </c>
      <c r="L18" s="20" t="s">
        <v>82</v>
      </c>
      <c r="M18" s="20" t="s">
        <v>82</v>
      </c>
      <c r="N18" s="20"/>
      <c r="O18" s="20">
        <v>0</v>
      </c>
      <c r="P18" s="20">
        <v>0</v>
      </c>
      <c r="Q18" s="20"/>
      <c r="R18" s="20" t="s">
        <v>82</v>
      </c>
      <c r="S18" s="20" t="s">
        <v>82</v>
      </c>
      <c r="U18" s="3">
        <v>99.681810444729805</v>
      </c>
      <c r="W18" s="3">
        <v>99.489975714285734</v>
      </c>
      <c r="Y18" s="3">
        <v>99.866262147939537</v>
      </c>
      <c r="AA18" s="3">
        <v>70.362622036262195</v>
      </c>
    </row>
    <row r="19" spans="2:27" x14ac:dyDescent="0.25">
      <c r="B19" s="1" t="s">
        <v>37</v>
      </c>
      <c r="C19" s="20">
        <v>78.958564054357595</v>
      </c>
      <c r="D19" s="20">
        <v>4.3344858961519304</v>
      </c>
      <c r="E19" s="20"/>
      <c r="F19" s="20">
        <v>81.963743170976599</v>
      </c>
      <c r="G19" s="20">
        <v>3.7400251325179101</v>
      </c>
      <c r="H19" s="20"/>
      <c r="I19" s="20">
        <v>67.510199898965595</v>
      </c>
      <c r="J19" s="20">
        <v>0.59446076785637192</v>
      </c>
      <c r="L19" s="20">
        <v>6.8236087501283604</v>
      </c>
      <c r="M19" s="20">
        <v>2.56212861349819</v>
      </c>
      <c r="N19" s="20"/>
      <c r="O19" s="20">
        <v>3.7107056192955401</v>
      </c>
      <c r="P19" s="20">
        <v>1.1036017003758101</v>
      </c>
      <c r="Q19" s="20"/>
      <c r="R19" s="20">
        <v>18.682343129618399</v>
      </c>
      <c r="S19" s="20">
        <v>1.4585269784841099</v>
      </c>
      <c r="U19" s="3">
        <v>78.355448241932038</v>
      </c>
      <c r="W19" s="3">
        <v>68.861809999999991</v>
      </c>
      <c r="Y19" s="3">
        <v>87.716505426829258</v>
      </c>
      <c r="AA19" s="5" t="s">
        <v>82</v>
      </c>
    </row>
    <row r="20" spans="2:27" x14ac:dyDescent="0.25">
      <c r="B20" s="1" t="s">
        <v>38</v>
      </c>
      <c r="C20" s="20" t="s">
        <v>82</v>
      </c>
      <c r="D20" s="20" t="s">
        <v>82</v>
      </c>
      <c r="E20" s="20"/>
      <c r="F20" s="20" t="s">
        <v>82</v>
      </c>
      <c r="G20" s="20" t="s">
        <v>82</v>
      </c>
      <c r="H20" s="20"/>
      <c r="I20" s="20" t="s">
        <v>82</v>
      </c>
      <c r="J20" s="20" t="s">
        <v>82</v>
      </c>
      <c r="L20" s="20" t="s">
        <v>82</v>
      </c>
      <c r="M20" s="20" t="s">
        <v>82</v>
      </c>
      <c r="N20" s="20"/>
      <c r="O20" s="20" t="s">
        <v>82</v>
      </c>
      <c r="P20" s="20" t="s">
        <v>82</v>
      </c>
      <c r="Q20" s="20"/>
      <c r="R20" s="20" t="s">
        <v>82</v>
      </c>
      <c r="S20" s="20" t="s">
        <v>82</v>
      </c>
      <c r="U20" s="3">
        <v>79.440926830188701</v>
      </c>
      <c r="W20" s="3">
        <v>76.92</v>
      </c>
      <c r="Y20" s="3">
        <v>79.939310419563029</v>
      </c>
      <c r="AA20" s="3">
        <v>18.181799999999999</v>
      </c>
    </row>
    <row r="21" spans="2:27" x14ac:dyDescent="0.25">
      <c r="B21" s="1" t="s">
        <v>39</v>
      </c>
      <c r="C21" s="20">
        <v>74.280650114151172</v>
      </c>
      <c r="D21" s="20">
        <v>489.54323317526701</v>
      </c>
      <c r="E21" s="20"/>
      <c r="F21" s="20">
        <v>83.762783059640043</v>
      </c>
      <c r="G21" s="20">
        <v>352.82837087211601</v>
      </c>
      <c r="H21" s="20"/>
      <c r="I21" s="20">
        <v>52.91354342240318</v>
      </c>
      <c r="J21" s="20">
        <v>136.71488788808099</v>
      </c>
      <c r="L21" s="20">
        <v>4.3042930008026099</v>
      </c>
      <c r="M21" s="20">
        <v>149.597424960095</v>
      </c>
      <c r="N21" s="20"/>
      <c r="O21" s="20">
        <v>0.14003374655297299</v>
      </c>
      <c r="P21" s="20">
        <v>3.3709809883847304</v>
      </c>
      <c r="Q21" s="20"/>
      <c r="R21" s="20">
        <v>13.6880678538732</v>
      </c>
      <c r="S21" s="20">
        <v>146.22645325118501</v>
      </c>
      <c r="U21" s="5" t="s">
        <v>82</v>
      </c>
      <c r="W21" s="5" t="s">
        <v>82</v>
      </c>
      <c r="Y21" s="5" t="s">
        <v>82</v>
      </c>
      <c r="AA21" s="3">
        <v>39.811900000000001</v>
      </c>
    </row>
    <row r="22" spans="2:27" x14ac:dyDescent="0.25">
      <c r="B22" s="1" t="s">
        <v>40</v>
      </c>
      <c r="C22" s="20">
        <v>74.183521276991897</v>
      </c>
      <c r="D22" s="20">
        <v>6413.7582688423408</v>
      </c>
      <c r="E22" s="20"/>
      <c r="F22" s="20">
        <v>79.339328997550297</v>
      </c>
      <c r="G22" s="20">
        <v>2609.9137473321798</v>
      </c>
      <c r="H22" s="20"/>
      <c r="I22" s="20">
        <v>71.704490671674961</v>
      </c>
      <c r="J22" s="20">
        <v>3803.8447581586897</v>
      </c>
      <c r="L22" s="20">
        <v>6.7479957208499899</v>
      </c>
      <c r="M22" s="20">
        <v>3677.6638085393502</v>
      </c>
      <c r="N22" s="20"/>
      <c r="O22" s="20">
        <v>0.81307235907804198</v>
      </c>
      <c r="P22" s="20">
        <v>143.882748192696</v>
      </c>
      <c r="Q22" s="20"/>
      <c r="R22" s="20">
        <v>9.6016457161343194</v>
      </c>
      <c r="S22" s="20">
        <v>3533.7812399178397</v>
      </c>
      <c r="U22" s="3">
        <v>73.517190454341801</v>
      </c>
      <c r="W22" s="3">
        <v>71.504890000000003</v>
      </c>
      <c r="Y22" s="3">
        <v>70.8</v>
      </c>
      <c r="AA22" s="5" t="s">
        <v>82</v>
      </c>
    </row>
    <row r="23" spans="2:27" x14ac:dyDescent="0.25">
      <c r="B23" s="1" t="s">
        <v>41</v>
      </c>
      <c r="C23" s="20">
        <v>71.321136362026692</v>
      </c>
      <c r="D23" s="20">
        <v>2.9977104110648103</v>
      </c>
      <c r="E23" s="20"/>
      <c r="F23" s="20">
        <v>71.321136362026692</v>
      </c>
      <c r="G23" s="20">
        <v>2.9977104110648103</v>
      </c>
      <c r="H23" s="20"/>
      <c r="I23" s="20" t="s">
        <v>82</v>
      </c>
      <c r="J23" s="20" t="s">
        <v>82</v>
      </c>
      <c r="L23" s="20">
        <v>0.82305866282921203</v>
      </c>
      <c r="M23" s="20">
        <v>9.8330818448205903E-2</v>
      </c>
      <c r="N23" s="20"/>
      <c r="O23" s="20">
        <v>0.82305866282921203</v>
      </c>
      <c r="P23" s="20">
        <v>9.8330818448205903E-2</v>
      </c>
      <c r="Q23" s="20"/>
      <c r="R23" s="20" t="s">
        <v>82</v>
      </c>
      <c r="S23" s="20" t="s">
        <v>82</v>
      </c>
      <c r="U23" s="3">
        <v>100</v>
      </c>
      <c r="W23" s="3">
        <v>100</v>
      </c>
      <c r="Y23" s="3">
        <v>100</v>
      </c>
      <c r="AA23" s="5" t="s">
        <v>82</v>
      </c>
    </row>
    <row r="24" spans="2:27" x14ac:dyDescent="0.25">
      <c r="B24" s="1" t="s">
        <v>42</v>
      </c>
      <c r="C24" s="20">
        <v>97.938373757056297</v>
      </c>
      <c r="D24" s="20">
        <v>3.75009813591448E-2</v>
      </c>
      <c r="E24" s="20"/>
      <c r="F24" s="20" t="s">
        <v>82</v>
      </c>
      <c r="G24" s="20" t="s">
        <v>82</v>
      </c>
      <c r="H24" s="20"/>
      <c r="I24" s="20" t="s">
        <v>82</v>
      </c>
      <c r="J24" s="20" t="s">
        <v>82</v>
      </c>
      <c r="L24" s="20">
        <v>0.60238095238095302</v>
      </c>
      <c r="M24" s="20">
        <v>1.0957309523809499E-2</v>
      </c>
      <c r="N24" s="20"/>
      <c r="O24" s="20" t="s">
        <v>82</v>
      </c>
      <c r="P24" s="20" t="s">
        <v>82</v>
      </c>
      <c r="Q24" s="20"/>
      <c r="R24" s="20" t="s">
        <v>82</v>
      </c>
      <c r="S24" s="20" t="s">
        <v>82</v>
      </c>
      <c r="U24" s="3">
        <v>100</v>
      </c>
      <c r="W24" s="3">
        <v>100</v>
      </c>
      <c r="Y24" s="3">
        <v>100</v>
      </c>
      <c r="AA24" s="5" t="s">
        <v>82</v>
      </c>
    </row>
    <row r="25" spans="2:27" x14ac:dyDescent="0.25">
      <c r="B25" s="1" t="s">
        <v>43</v>
      </c>
      <c r="C25" s="20">
        <v>99.024868126488698</v>
      </c>
      <c r="D25" s="20">
        <v>0.172549585017819</v>
      </c>
      <c r="E25" s="20"/>
      <c r="F25" s="20">
        <v>99.148438332071393</v>
      </c>
      <c r="G25" s="20">
        <v>0.124824983422581</v>
      </c>
      <c r="H25" s="20"/>
      <c r="I25" s="20">
        <v>98.428360817268796</v>
      </c>
      <c r="J25" s="20">
        <v>4.7725006790455604E-2</v>
      </c>
      <c r="L25" s="20">
        <v>0</v>
      </c>
      <c r="M25" s="20">
        <v>0</v>
      </c>
      <c r="N25" s="20"/>
      <c r="O25" s="20">
        <v>0</v>
      </c>
      <c r="P25" s="20">
        <v>0</v>
      </c>
      <c r="Q25" s="20"/>
      <c r="R25" s="20">
        <v>0</v>
      </c>
      <c r="S25" s="20">
        <v>0</v>
      </c>
      <c r="U25" s="3">
        <v>89.262505008647537</v>
      </c>
      <c r="W25" s="3">
        <v>84.210530000000006</v>
      </c>
      <c r="Y25" s="3">
        <v>94.62797632667619</v>
      </c>
      <c r="AA25" s="3">
        <v>0</v>
      </c>
    </row>
    <row r="26" spans="2:27" x14ac:dyDescent="0.25">
      <c r="B26" s="1" t="s">
        <v>44</v>
      </c>
      <c r="C26" s="20">
        <v>23.5743392688982</v>
      </c>
      <c r="D26" s="20">
        <v>618.09224791958002</v>
      </c>
      <c r="E26" s="20"/>
      <c r="F26" s="20">
        <v>48.5440820579635</v>
      </c>
      <c r="G26" s="20">
        <v>128.29004318798701</v>
      </c>
      <c r="H26" s="20"/>
      <c r="I26" s="20">
        <v>19.549954921804058</v>
      </c>
      <c r="J26" s="20">
        <v>489.80223422977298</v>
      </c>
      <c r="L26" s="20">
        <v>15.637300714298901</v>
      </c>
      <c r="M26" s="20">
        <v>1653.8794227938301</v>
      </c>
      <c r="N26" s="20"/>
      <c r="O26" s="20">
        <v>5.3246872917385399</v>
      </c>
      <c r="P26" s="20">
        <v>78.16738918518341</v>
      </c>
      <c r="Q26" s="20"/>
      <c r="R26" s="20">
        <v>17.299389623328398</v>
      </c>
      <c r="S26" s="20">
        <v>1575.7121359385301</v>
      </c>
      <c r="U26" s="3">
        <v>46.381790000000002</v>
      </c>
      <c r="W26" s="3">
        <v>45.626005089058523</v>
      </c>
      <c r="Y26" s="3">
        <v>68.93925999999999</v>
      </c>
      <c r="AA26" s="5" t="s">
        <v>82</v>
      </c>
    </row>
    <row r="27" spans="2:27" x14ac:dyDescent="0.25">
      <c r="B27" s="1" t="s">
        <v>45</v>
      </c>
      <c r="C27" s="20">
        <v>87.152739835819901</v>
      </c>
      <c r="D27" s="20">
        <v>10291.901276331</v>
      </c>
      <c r="E27" s="20"/>
      <c r="F27" s="20">
        <v>86.813548267971399</v>
      </c>
      <c r="G27" s="20">
        <v>5961.0052638413799</v>
      </c>
      <c r="H27" s="20"/>
      <c r="I27" s="20">
        <v>87.473637864814691</v>
      </c>
      <c r="J27" s="20">
        <v>4330.8963657649001</v>
      </c>
      <c r="L27" s="20">
        <v>2.17811922155511</v>
      </c>
      <c r="M27" s="20">
        <v>2523.21324322487</v>
      </c>
      <c r="N27" s="20"/>
      <c r="O27" s="20">
        <v>1.0454375322570899</v>
      </c>
      <c r="P27" s="20">
        <v>588.75115153348509</v>
      </c>
      <c r="Q27" s="20"/>
      <c r="R27" s="20">
        <v>3.2496989165106198</v>
      </c>
      <c r="S27" s="20">
        <v>1934.4621827426399</v>
      </c>
      <c r="U27" s="3">
        <v>84.79074118774588</v>
      </c>
      <c r="W27" s="3">
        <v>82.456123281250257</v>
      </c>
      <c r="Y27" s="3">
        <v>96.583455281689552</v>
      </c>
      <c r="AA27" s="3">
        <v>75.186600000000013</v>
      </c>
    </row>
    <row r="28" spans="2:27" x14ac:dyDescent="0.25">
      <c r="B28" s="1" t="s">
        <v>46</v>
      </c>
      <c r="C28" s="20">
        <v>97.0991039489749</v>
      </c>
      <c r="D28" s="20">
        <v>5.3147016726338396</v>
      </c>
      <c r="E28" s="20"/>
      <c r="F28" s="20">
        <v>97.528805731169001</v>
      </c>
      <c r="G28" s="20">
        <v>0.75893819825556397</v>
      </c>
      <c r="H28" s="20"/>
      <c r="I28" s="20">
        <v>97.008461894260591</v>
      </c>
      <c r="J28" s="20">
        <v>4.5557636341754195</v>
      </c>
      <c r="L28" s="20">
        <v>0.155422468168463</v>
      </c>
      <c r="M28" s="20">
        <v>0.33885051087620099</v>
      </c>
      <c r="N28" s="20"/>
      <c r="O28" s="20">
        <v>0.47288001157174397</v>
      </c>
      <c r="P28" s="20">
        <v>0.179594674002822</v>
      </c>
      <c r="Q28" s="20"/>
      <c r="R28" s="20">
        <v>8.8455770238915002E-2</v>
      </c>
      <c r="S28" s="20">
        <v>0.15925584834833501</v>
      </c>
      <c r="U28" s="3">
        <v>99.900249615756181</v>
      </c>
      <c r="W28" s="3">
        <v>99.845858666666686</v>
      </c>
      <c r="Y28" s="3">
        <v>99.952496775395417</v>
      </c>
      <c r="AA28" s="3">
        <v>84.615384615384613</v>
      </c>
    </row>
    <row r="29" spans="2:27" x14ac:dyDescent="0.25">
      <c r="B29" s="1" t="s">
        <v>47</v>
      </c>
      <c r="C29" s="20">
        <v>34.649073742597501</v>
      </c>
      <c r="D29" s="20">
        <v>48.551270175210099</v>
      </c>
      <c r="E29" s="20"/>
      <c r="F29" s="20">
        <v>74.828666881299299</v>
      </c>
      <c r="G29" s="20">
        <v>36.948312408247098</v>
      </c>
      <c r="H29" s="20"/>
      <c r="I29" s="20">
        <v>20.171476431609801</v>
      </c>
      <c r="J29" s="20">
        <v>11.6029573960679</v>
      </c>
      <c r="L29" s="20">
        <v>45.336991706048501</v>
      </c>
      <c r="M29" s="20">
        <v>371.39972931611499</v>
      </c>
      <c r="N29" s="20"/>
      <c r="O29" s="20">
        <v>7.7130926724782203</v>
      </c>
      <c r="P29" s="20">
        <v>16.7365757713413</v>
      </c>
      <c r="Q29" s="20"/>
      <c r="R29" s="20">
        <v>58.8937121376702</v>
      </c>
      <c r="S29" s="20">
        <v>354.66312302908904</v>
      </c>
      <c r="U29" s="3">
        <v>18.780398002370461</v>
      </c>
      <c r="W29" s="3">
        <v>16.0821391308335</v>
      </c>
      <c r="Y29" s="3">
        <v>27.89354082262</v>
      </c>
      <c r="AA29" s="3">
        <v>4.9242000000000008</v>
      </c>
    </row>
    <row r="30" spans="2:27" x14ac:dyDescent="0.25">
      <c r="B30" s="1" t="s">
        <v>48</v>
      </c>
      <c r="C30" s="20">
        <v>99.350490416577514</v>
      </c>
      <c r="D30" s="20">
        <v>389.82461905302898</v>
      </c>
      <c r="E30" s="20"/>
      <c r="F30" s="20">
        <v>99.717970711802806</v>
      </c>
      <c r="G30" s="20">
        <v>34.126451387003605</v>
      </c>
      <c r="H30" s="20"/>
      <c r="I30" s="20">
        <v>98.91349575998639</v>
      </c>
      <c r="J30" s="20">
        <v>355.69817302638</v>
      </c>
      <c r="L30" s="20">
        <v>0</v>
      </c>
      <c r="M30" s="20">
        <v>0</v>
      </c>
      <c r="N30" s="20"/>
      <c r="O30" s="20">
        <v>0</v>
      </c>
      <c r="P30" s="20">
        <v>0</v>
      </c>
      <c r="Q30" s="20"/>
      <c r="R30" s="20">
        <v>0</v>
      </c>
      <c r="S30" s="20">
        <v>0</v>
      </c>
      <c r="U30" s="3">
        <v>100</v>
      </c>
      <c r="W30" s="3">
        <v>100</v>
      </c>
      <c r="Y30" s="3">
        <v>100</v>
      </c>
      <c r="AA30" s="5" t="s">
        <v>82</v>
      </c>
    </row>
    <row r="31" spans="2:27" x14ac:dyDescent="0.25">
      <c r="B31" s="1" t="s">
        <v>49</v>
      </c>
      <c r="C31" s="20">
        <v>72.935802279963994</v>
      </c>
      <c r="D31" s="20">
        <v>202.95365380110502</v>
      </c>
      <c r="E31" s="20"/>
      <c r="F31" s="20">
        <v>80.123400128480696</v>
      </c>
      <c r="G31" s="20">
        <v>85.166680294944101</v>
      </c>
      <c r="H31" s="20"/>
      <c r="I31" s="20">
        <v>69.420880583183205</v>
      </c>
      <c r="J31" s="20">
        <v>117.786973529289</v>
      </c>
      <c r="L31" s="20">
        <v>7.88260278180028</v>
      </c>
      <c r="M31" s="20">
        <v>110.406729950951</v>
      </c>
      <c r="N31" s="20"/>
      <c r="O31" s="20">
        <v>0</v>
      </c>
      <c r="P31" s="20">
        <v>0</v>
      </c>
      <c r="Q31" s="20"/>
      <c r="R31" s="20">
        <v>11.7373998643502</v>
      </c>
      <c r="S31" s="20">
        <v>110.406729728583</v>
      </c>
      <c r="U31" s="5" t="s">
        <v>82</v>
      </c>
      <c r="W31" s="5" t="s">
        <v>82</v>
      </c>
      <c r="Y31" s="5" t="s">
        <v>82</v>
      </c>
      <c r="AA31" s="5" t="s">
        <v>82</v>
      </c>
    </row>
    <row r="32" spans="2:27" x14ac:dyDescent="0.25">
      <c r="B32" s="1" t="s">
        <v>50</v>
      </c>
      <c r="C32" s="20">
        <v>96.932219125044597</v>
      </c>
      <c r="D32" s="20">
        <v>7.6878588726380592E-2</v>
      </c>
      <c r="E32" s="20"/>
      <c r="F32" s="20" t="s">
        <v>82</v>
      </c>
      <c r="G32" s="20" t="s">
        <v>82</v>
      </c>
      <c r="H32" s="20"/>
      <c r="I32" s="20">
        <v>96.932219125044597</v>
      </c>
      <c r="J32" s="20">
        <v>7.6878588726380592E-2</v>
      </c>
      <c r="L32" s="20">
        <v>0</v>
      </c>
      <c r="M32" s="20">
        <v>0</v>
      </c>
      <c r="N32" s="20"/>
      <c r="O32" s="20" t="s">
        <v>82</v>
      </c>
      <c r="P32" s="20" t="s">
        <v>82</v>
      </c>
      <c r="Q32" s="20"/>
      <c r="R32" s="20">
        <v>0</v>
      </c>
      <c r="S32" s="20">
        <v>0</v>
      </c>
      <c r="U32" s="3">
        <v>100</v>
      </c>
      <c r="W32" s="3">
        <v>100</v>
      </c>
      <c r="Y32" s="3">
        <v>100</v>
      </c>
      <c r="AA32" s="3">
        <v>100</v>
      </c>
    </row>
    <row r="33" spans="2:33" x14ac:dyDescent="0.25">
      <c r="B33" s="1" t="s">
        <v>51</v>
      </c>
      <c r="C33" s="20">
        <v>93.933455837184994</v>
      </c>
      <c r="D33" s="20">
        <v>4.7647037696031802</v>
      </c>
      <c r="E33" s="20"/>
      <c r="F33" s="20">
        <v>96.468146044109304</v>
      </c>
      <c r="G33" s="20">
        <v>0.78738616538587991</v>
      </c>
      <c r="H33" s="20"/>
      <c r="I33" s="20">
        <v>93.167343858841292</v>
      </c>
      <c r="J33" s="20">
        <v>3.9773178988856297</v>
      </c>
      <c r="L33" s="20">
        <v>8.4977211572368996E-2</v>
      </c>
      <c r="M33" s="20">
        <v>8.8525010155515407E-2</v>
      </c>
      <c r="N33" s="20"/>
      <c r="O33" s="20">
        <v>8.7615188618008003E-2</v>
      </c>
      <c r="P33" s="20">
        <v>2.1184492226682099E-2</v>
      </c>
      <c r="Q33" s="20"/>
      <c r="R33" s="20">
        <v>8.4179880243356001E-2</v>
      </c>
      <c r="S33" s="20">
        <v>6.7340523530694196E-2</v>
      </c>
      <c r="U33" s="3">
        <v>95.520426612710594</v>
      </c>
      <c r="W33" s="3">
        <v>97.705519999999993</v>
      </c>
      <c r="Y33" s="3">
        <v>93.550148753200958</v>
      </c>
      <c r="AA33" s="5" t="s">
        <v>82</v>
      </c>
    </row>
    <row r="34" spans="2:33" x14ac:dyDescent="0.25">
      <c r="B34" s="1" t="s">
        <v>52</v>
      </c>
      <c r="C34" s="20">
        <v>89.674449959653899</v>
      </c>
      <c r="D34" s="20">
        <v>0.69638239198948393</v>
      </c>
      <c r="E34" s="20"/>
      <c r="F34" s="20">
        <v>88.922969837287695</v>
      </c>
      <c r="G34" s="20">
        <v>0.54032361533320894</v>
      </c>
      <c r="H34" s="20"/>
      <c r="I34" s="20">
        <v>91.195225277226598</v>
      </c>
      <c r="J34" s="20">
        <v>0.15605878204138302</v>
      </c>
      <c r="L34" s="20">
        <v>1.82881643476079</v>
      </c>
      <c r="M34" s="20">
        <v>0.176407633297026</v>
      </c>
      <c r="N34" s="20"/>
      <c r="O34" s="20">
        <v>1.6632216421181101</v>
      </c>
      <c r="P34" s="20">
        <v>0.10737551018809199</v>
      </c>
      <c r="Q34" s="20"/>
      <c r="R34" s="20">
        <v>2.1639314926451299</v>
      </c>
      <c r="S34" s="20">
        <v>6.9032123857608499E-2</v>
      </c>
      <c r="U34" s="3">
        <v>85.760959036811101</v>
      </c>
      <c r="W34" s="3">
        <v>80</v>
      </c>
      <c r="Y34" s="3">
        <v>91.127920337947131</v>
      </c>
      <c r="AA34" s="5" t="s">
        <v>82</v>
      </c>
    </row>
    <row r="35" spans="2:33" x14ac:dyDescent="0.25">
      <c r="B35" s="1" t="s">
        <v>53</v>
      </c>
      <c r="C35" s="20">
        <v>47.814150982814503</v>
      </c>
      <c r="D35" s="20">
        <v>81.40394869617721</v>
      </c>
      <c r="E35" s="20"/>
      <c r="F35" s="20">
        <v>50.762421989668297</v>
      </c>
      <c r="G35" s="20">
        <v>35.533240812565602</v>
      </c>
      <c r="H35" s="20"/>
      <c r="I35" s="20">
        <v>46.770341723982</v>
      </c>
      <c r="J35" s="20">
        <v>45.870710573488701</v>
      </c>
      <c r="L35" s="20">
        <v>4.9639787906122601</v>
      </c>
      <c r="M35" s="20" t="s">
        <v>82</v>
      </c>
      <c r="N35" s="20"/>
      <c r="O35" s="20">
        <v>1.85792175302256</v>
      </c>
      <c r="P35" s="20">
        <v>1.59231050948626</v>
      </c>
      <c r="Q35" s="20"/>
      <c r="R35" s="20">
        <v>6.0636506996099797</v>
      </c>
      <c r="S35" s="20">
        <v>14.6784708599079</v>
      </c>
      <c r="U35" s="5" t="s">
        <v>82</v>
      </c>
      <c r="W35" s="5" t="s">
        <v>82</v>
      </c>
      <c r="Y35" s="5" t="s">
        <v>82</v>
      </c>
      <c r="AA35" s="3">
        <v>8.8050000000000015</v>
      </c>
    </row>
    <row r="36" spans="2:33" x14ac:dyDescent="0.25">
      <c r="B36" s="1" t="s">
        <v>54</v>
      </c>
      <c r="C36" s="20">
        <v>95.447028399472401</v>
      </c>
      <c r="D36" s="20">
        <v>2123.88466680889</v>
      </c>
      <c r="E36" s="20"/>
      <c r="F36" s="20">
        <v>98.406803200332504</v>
      </c>
      <c r="G36" s="20">
        <v>646.71102406032503</v>
      </c>
      <c r="H36" s="20"/>
      <c r="I36" s="20">
        <v>93.457761715086505</v>
      </c>
      <c r="J36" s="20">
        <v>1477.1736526847401</v>
      </c>
      <c r="L36" s="20">
        <v>0</v>
      </c>
      <c r="M36" s="20" t="s">
        <v>82</v>
      </c>
      <c r="N36" s="20"/>
      <c r="O36" s="20">
        <v>0</v>
      </c>
      <c r="P36" s="20" t="s">
        <v>82</v>
      </c>
      <c r="Q36" s="20"/>
      <c r="R36" s="20">
        <v>0</v>
      </c>
      <c r="S36" s="20">
        <v>0</v>
      </c>
      <c r="U36" s="3">
        <v>93.353516191701388</v>
      </c>
      <c r="W36" s="3">
        <v>94.669013333333325</v>
      </c>
      <c r="Y36" s="3">
        <v>90.099633180432534</v>
      </c>
      <c r="AA36" s="5" t="s">
        <v>82</v>
      </c>
    </row>
    <row r="38" spans="2:33" x14ac:dyDescent="0.25">
      <c r="B38" s="6" t="s">
        <v>55</v>
      </c>
    </row>
    <row r="39" spans="2:33" s="6" customFormat="1" x14ac:dyDescent="0.25">
      <c r="B39" s="6" t="s">
        <v>56</v>
      </c>
      <c r="C39" s="7">
        <v>94</v>
      </c>
      <c r="D39" s="7">
        <v>122964</v>
      </c>
      <c r="E39" s="142" t="s">
        <v>81</v>
      </c>
      <c r="F39" s="7">
        <v>96</v>
      </c>
      <c r="G39" s="7">
        <v>47207</v>
      </c>
      <c r="H39" s="142" t="s">
        <v>81</v>
      </c>
      <c r="I39" s="7">
        <v>91</v>
      </c>
      <c r="J39" s="7">
        <v>75882</v>
      </c>
      <c r="K39" s="142" t="s">
        <v>81</v>
      </c>
      <c r="L39" s="7">
        <v>0.8</v>
      </c>
      <c r="M39" s="7">
        <v>17432</v>
      </c>
      <c r="N39" s="142" t="s">
        <v>81</v>
      </c>
      <c r="O39" s="7">
        <v>0.22</v>
      </c>
      <c r="P39" s="7">
        <v>2895</v>
      </c>
      <c r="Q39" s="142" t="s">
        <v>81</v>
      </c>
      <c r="R39" s="7">
        <v>1.65</v>
      </c>
      <c r="S39" s="7">
        <v>14047</v>
      </c>
      <c r="T39" s="142" t="s">
        <v>81</v>
      </c>
      <c r="U39" s="7">
        <v>91.679039001464844</v>
      </c>
      <c r="W39" s="7">
        <v>90.474967956542969</v>
      </c>
      <c r="Y39" s="7">
        <v>93.147193908691406</v>
      </c>
      <c r="AA39" s="14" t="s">
        <v>82</v>
      </c>
    </row>
    <row r="40" spans="2:33" x14ac:dyDescent="0.25">
      <c r="B40" s="1" t="s">
        <v>57</v>
      </c>
      <c r="C40" s="3">
        <v>82</v>
      </c>
      <c r="D40" s="3">
        <v>1468479</v>
      </c>
      <c r="E40" s="3"/>
      <c r="F40" s="3">
        <v>89</v>
      </c>
      <c r="G40" s="3">
        <v>506893</v>
      </c>
      <c r="H40" s="3"/>
      <c r="I40" s="3">
        <v>72</v>
      </c>
      <c r="J40" s="3">
        <v>964674</v>
      </c>
      <c r="L40" s="3">
        <v>4.34</v>
      </c>
      <c r="M40" s="3">
        <v>354090</v>
      </c>
      <c r="N40" s="3"/>
      <c r="O40" s="3">
        <v>0.65</v>
      </c>
      <c r="P40" s="3">
        <v>30648</v>
      </c>
      <c r="Q40" s="3"/>
      <c r="R40" s="3">
        <v>9.17</v>
      </c>
      <c r="S40" s="3">
        <v>316777</v>
      </c>
      <c r="U40" s="3">
        <v>77.961685180664077</v>
      </c>
      <c r="W40" s="3">
        <v>75.308288574218764</v>
      </c>
      <c r="Y40" s="3">
        <v>82.505531311035156</v>
      </c>
      <c r="AA40" s="5" t="s">
        <v>82</v>
      </c>
    </row>
    <row r="42" spans="2:33" x14ac:dyDescent="0.25">
      <c r="B42" s="1" t="s">
        <v>397</v>
      </c>
      <c r="C42" s="5" t="s">
        <v>59</v>
      </c>
      <c r="D42" s="116">
        <f>+D39/D40</f>
        <v>8.3735620325520482E-2</v>
      </c>
      <c r="E42" s="116"/>
      <c r="F42" s="116" t="s">
        <v>59</v>
      </c>
      <c r="G42" s="116">
        <f>+G39/G40</f>
        <v>9.3130108326609368E-2</v>
      </c>
      <c r="H42" s="116"/>
      <c r="I42" s="116" t="s">
        <v>59</v>
      </c>
      <c r="J42" s="116">
        <f>+J39/J40</f>
        <v>7.8660770374240421E-2</v>
      </c>
      <c r="L42" s="116" t="s">
        <v>59</v>
      </c>
      <c r="M42" s="116">
        <f>+M39/M40</f>
        <v>4.9230421644214747E-2</v>
      </c>
      <c r="N42" s="116"/>
      <c r="O42" s="116" t="s">
        <v>59</v>
      </c>
      <c r="P42" s="116">
        <f>+P39/P40</f>
        <v>9.445967110415035E-2</v>
      </c>
      <c r="Q42" s="116"/>
      <c r="R42" s="116" t="s">
        <v>59</v>
      </c>
      <c r="S42" s="116">
        <f>+S39/S40</f>
        <v>4.4343497160463041E-2</v>
      </c>
      <c r="U42" s="116" t="s">
        <v>59</v>
      </c>
      <c r="W42" s="116" t="s">
        <v>59</v>
      </c>
      <c r="Y42" s="116" t="s">
        <v>59</v>
      </c>
      <c r="AA42" s="116" t="s">
        <v>59</v>
      </c>
      <c r="AC42" s="116"/>
      <c r="AE42" s="5"/>
      <c r="AG42" s="116"/>
    </row>
    <row r="44" spans="2:33" x14ac:dyDescent="0.25">
      <c r="B44" s="1" t="s">
        <v>414</v>
      </c>
    </row>
    <row r="46" spans="2:33" x14ac:dyDescent="0.25">
      <c r="B46" s="6" t="s">
        <v>62</v>
      </c>
    </row>
    <row r="47" spans="2:33" x14ac:dyDescent="0.25">
      <c r="B47" s="1" t="s">
        <v>83</v>
      </c>
    </row>
    <row r="48" spans="2:33" x14ac:dyDescent="0.25">
      <c r="B48" s="1" t="s">
        <v>472</v>
      </c>
    </row>
    <row r="49" spans="2:34" ht="15" x14ac:dyDescent="0.25">
      <c r="B49" s="1" t="s">
        <v>63</v>
      </c>
      <c r="AG49"/>
      <c r="AH49"/>
    </row>
    <row r="51" spans="2:34" x14ac:dyDescent="0.25">
      <c r="B51" s="6" t="s">
        <v>64</v>
      </c>
    </row>
    <row r="52" spans="2:34" x14ac:dyDescent="0.25">
      <c r="B52" s="1" t="s">
        <v>321</v>
      </c>
    </row>
    <row r="53" spans="2:34" x14ac:dyDescent="0.25">
      <c r="B53" s="1" t="s">
        <v>324</v>
      </c>
    </row>
    <row r="54" spans="2:34" x14ac:dyDescent="0.25">
      <c r="B54" s="1" t="s">
        <v>327</v>
      </c>
    </row>
    <row r="56" spans="2:34" x14ac:dyDescent="0.25">
      <c r="B56" s="6" t="s">
        <v>68</v>
      </c>
    </row>
    <row r="57" spans="2:34" x14ac:dyDescent="0.25">
      <c r="B57" s="1" t="s">
        <v>394</v>
      </c>
    </row>
    <row r="58" spans="2:34" x14ac:dyDescent="0.25">
      <c r="B58" s="1" t="s">
        <v>330</v>
      </c>
    </row>
    <row r="59" spans="2:34" x14ac:dyDescent="0.25">
      <c r="B59" s="1" t="s">
        <v>331</v>
      </c>
    </row>
  </sheetData>
  <mergeCells count="23">
    <mergeCell ref="AA5:AB5"/>
    <mergeCell ref="Y7:Z8"/>
    <mergeCell ref="U7:V8"/>
    <mergeCell ref="W7:X8"/>
    <mergeCell ref="I7:K7"/>
    <mergeCell ref="R7:T7"/>
    <mergeCell ref="AA6:AB8"/>
    <mergeCell ref="P8:Q8"/>
    <mergeCell ref="S8:T8"/>
    <mergeCell ref="B5:B8"/>
    <mergeCell ref="C6:K6"/>
    <mergeCell ref="L6:T6"/>
    <mergeCell ref="U6:Z6"/>
    <mergeCell ref="C5:T5"/>
    <mergeCell ref="U5:Z5"/>
    <mergeCell ref="C7:E7"/>
    <mergeCell ref="D8:E8"/>
    <mergeCell ref="F7:H7"/>
    <mergeCell ref="G8:H8"/>
    <mergeCell ref="J8:K8"/>
    <mergeCell ref="L7:N7"/>
    <mergeCell ref="O7:Q7"/>
    <mergeCell ref="M8:N8"/>
  </mergeCells>
  <hyperlinks>
    <hyperlink ref="B1" location="'Table of content'!A1" display="Go back to table of content" xr:uid="{5B2E5E88-94E5-4B11-B0F4-22B6F393646A}"/>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F4739A-E000-49B3-8C42-D896FE1789E2}">
  <dimension ref="B1:AE60"/>
  <sheetViews>
    <sheetView workbookViewId="0">
      <pane ySplit="8" topLeftCell="A48" activePane="bottomLeft" state="frozen"/>
      <selection activeCell="O42" sqref="O42"/>
      <selection pane="bottomLeft" activeCell="C5" sqref="C5:K5"/>
    </sheetView>
  </sheetViews>
  <sheetFormatPr defaultColWidth="8.7109375" defaultRowHeight="13.5" x14ac:dyDescent="0.25"/>
  <cols>
    <col min="1" max="1" width="4.85546875" style="1" customWidth="1"/>
    <col min="2" max="2" width="22.42578125" style="1" customWidth="1"/>
    <col min="3" max="3" width="8" style="1" customWidth="1"/>
    <col min="4" max="4" width="14" style="1" customWidth="1"/>
    <col min="5" max="5" width="2.28515625" style="1" bestFit="1" customWidth="1"/>
    <col min="6" max="6" width="8" style="1" customWidth="1"/>
    <col min="7" max="7" width="14" style="1" customWidth="1"/>
    <col min="8" max="8" width="2.28515625" style="1" bestFit="1" customWidth="1"/>
    <col min="9" max="9" width="8" style="1" customWidth="1"/>
    <col min="10" max="10" width="15" style="1" customWidth="1"/>
    <col min="11" max="11" width="2.28515625" style="1" bestFit="1" customWidth="1"/>
    <col min="12" max="12" width="7.85546875" style="1" customWidth="1"/>
    <col min="13" max="13" width="3.5703125" style="1" customWidth="1"/>
    <col min="14" max="14" width="7.85546875" style="1" customWidth="1"/>
    <col min="15" max="15" width="3.5703125" style="1" customWidth="1"/>
    <col min="16" max="16" width="7.85546875" style="1" customWidth="1"/>
    <col min="17" max="17" width="3.5703125" style="1" customWidth="1"/>
    <col min="18" max="18" width="7.85546875" style="1" customWidth="1"/>
    <col min="19" max="19" width="3.5703125" style="1" customWidth="1"/>
    <col min="20" max="20" width="7.85546875" style="1" customWidth="1"/>
    <col min="21" max="21" width="3.5703125" style="1" customWidth="1"/>
    <col min="22" max="16384" width="8.7109375" style="1"/>
  </cols>
  <sheetData>
    <row r="1" spans="2:21" ht="16.5" x14ac:dyDescent="0.3">
      <c r="B1" s="115" t="s">
        <v>20</v>
      </c>
    </row>
    <row r="3" spans="2:21" ht="18" x14ac:dyDescent="0.25">
      <c r="B3" s="2" t="s">
        <v>402</v>
      </c>
    </row>
    <row r="5" spans="2:21" ht="26.1" customHeight="1" x14ac:dyDescent="0.25">
      <c r="B5" s="172" t="s">
        <v>22</v>
      </c>
      <c r="C5" s="240" t="s">
        <v>383</v>
      </c>
      <c r="D5" s="241"/>
      <c r="E5" s="241"/>
      <c r="F5" s="241"/>
      <c r="G5" s="241"/>
      <c r="H5" s="241"/>
      <c r="I5" s="241"/>
      <c r="J5" s="241"/>
      <c r="K5" s="242"/>
      <c r="L5" s="168" t="s">
        <v>311</v>
      </c>
      <c r="M5" s="169"/>
      <c r="N5" s="169"/>
      <c r="O5" s="169"/>
      <c r="P5" s="169"/>
      <c r="Q5" s="170"/>
      <c r="R5" s="168" t="s">
        <v>312</v>
      </c>
      <c r="S5" s="169"/>
      <c r="T5" s="169"/>
      <c r="U5" s="170"/>
    </row>
    <row r="6" spans="2:21" ht="24.95" customHeight="1" x14ac:dyDescent="0.25">
      <c r="B6" s="172"/>
      <c r="C6" s="168" t="s">
        <v>313</v>
      </c>
      <c r="D6" s="169"/>
      <c r="E6" s="169"/>
      <c r="F6" s="169"/>
      <c r="G6" s="169"/>
      <c r="H6" s="169"/>
      <c r="I6" s="169"/>
      <c r="J6" s="169"/>
      <c r="K6" s="170"/>
      <c r="L6" s="168" t="s">
        <v>316</v>
      </c>
      <c r="M6" s="169"/>
      <c r="N6" s="169"/>
      <c r="O6" s="169"/>
      <c r="P6" s="169"/>
      <c r="Q6" s="170"/>
      <c r="R6" s="173" t="s">
        <v>316</v>
      </c>
      <c r="S6" s="173"/>
      <c r="T6" s="173" t="s">
        <v>317</v>
      </c>
      <c r="U6" s="173"/>
    </row>
    <row r="7" spans="2:21" ht="24.95" customHeight="1" x14ac:dyDescent="0.25">
      <c r="B7" s="172"/>
      <c r="C7" s="168" t="s">
        <v>24</v>
      </c>
      <c r="D7" s="169"/>
      <c r="E7" s="170"/>
      <c r="F7" s="168" t="s">
        <v>318</v>
      </c>
      <c r="G7" s="169"/>
      <c r="H7" s="170"/>
      <c r="I7" s="173" t="s">
        <v>319</v>
      </c>
      <c r="J7" s="173"/>
      <c r="K7" s="173"/>
      <c r="L7" s="183" t="s">
        <v>24</v>
      </c>
      <c r="M7" s="186"/>
      <c r="N7" s="183" t="s">
        <v>384</v>
      </c>
      <c r="O7" s="186"/>
      <c r="P7" s="183" t="s">
        <v>385</v>
      </c>
      <c r="Q7" s="186"/>
      <c r="R7" s="173"/>
      <c r="S7" s="173"/>
      <c r="T7" s="173"/>
      <c r="U7" s="173"/>
    </row>
    <row r="8" spans="2:21" ht="36" customHeight="1" x14ac:dyDescent="0.25">
      <c r="B8" s="172"/>
      <c r="C8" s="96" t="s">
        <v>387</v>
      </c>
      <c r="D8" s="168" t="s">
        <v>392</v>
      </c>
      <c r="E8" s="170"/>
      <c r="F8" s="96" t="s">
        <v>387</v>
      </c>
      <c r="G8" s="168" t="s">
        <v>392</v>
      </c>
      <c r="H8" s="170"/>
      <c r="I8" s="96" t="s">
        <v>387</v>
      </c>
      <c r="J8" s="183" t="s">
        <v>392</v>
      </c>
      <c r="K8" s="186"/>
      <c r="L8" s="187"/>
      <c r="M8" s="188"/>
      <c r="N8" s="187"/>
      <c r="O8" s="188"/>
      <c r="P8" s="187"/>
      <c r="Q8" s="188"/>
      <c r="R8" s="173"/>
      <c r="S8" s="173"/>
      <c r="T8" s="173"/>
      <c r="U8" s="173"/>
    </row>
    <row r="10" spans="2:21" x14ac:dyDescent="0.25">
      <c r="B10" s="1" t="s">
        <v>28</v>
      </c>
      <c r="C10" s="20">
        <v>87.158614161527197</v>
      </c>
      <c r="D10" s="20">
        <v>2265.0664644788699</v>
      </c>
      <c r="E10" s="20"/>
      <c r="F10" s="20">
        <v>89.9433300105744</v>
      </c>
      <c r="G10" s="20">
        <v>461.82857525058193</v>
      </c>
      <c r="H10" s="20"/>
      <c r="I10" s="20">
        <v>86.178421264087703</v>
      </c>
      <c r="J10" s="20">
        <v>1803.2376774755287</v>
      </c>
      <c r="L10" s="3">
        <v>84.037203678384685</v>
      </c>
      <c r="N10" s="3">
        <v>88.836583810481898</v>
      </c>
      <c r="P10" s="3">
        <v>88.157318244677299</v>
      </c>
      <c r="R10" s="3">
        <v>77.152299999999997</v>
      </c>
      <c r="T10" s="3">
        <v>52.980100000000007</v>
      </c>
    </row>
    <row r="11" spans="2:21" x14ac:dyDescent="0.25">
      <c r="B11" s="1" t="s">
        <v>29</v>
      </c>
      <c r="C11" s="20">
        <v>97.266318496922807</v>
      </c>
      <c r="D11" s="20">
        <v>39434.319001102951</v>
      </c>
      <c r="E11" s="20"/>
      <c r="F11" s="20">
        <v>98.3</v>
      </c>
      <c r="G11" s="20">
        <v>16073.418944000001</v>
      </c>
      <c r="H11" s="20"/>
      <c r="I11" s="20">
        <v>95.3</v>
      </c>
      <c r="J11" s="20">
        <v>23360.878510812941</v>
      </c>
      <c r="L11" s="5" t="s">
        <v>82</v>
      </c>
      <c r="N11" s="5" t="s">
        <v>82</v>
      </c>
      <c r="P11" s="5" t="s">
        <v>82</v>
      </c>
      <c r="R11" s="5" t="s">
        <v>82</v>
      </c>
      <c r="T11" s="5" t="s">
        <v>82</v>
      </c>
    </row>
    <row r="12" spans="2:21" x14ac:dyDescent="0.25">
      <c r="B12" s="1" t="s">
        <v>30</v>
      </c>
      <c r="C12" s="20" t="s">
        <v>82</v>
      </c>
      <c r="D12" s="20" t="s">
        <v>82</v>
      </c>
      <c r="E12" s="20"/>
      <c r="F12" s="20" t="s">
        <v>82</v>
      </c>
      <c r="G12" s="20" t="s">
        <v>82</v>
      </c>
      <c r="H12" s="20"/>
      <c r="I12" s="20" t="s">
        <v>82</v>
      </c>
      <c r="J12" s="20" t="s">
        <v>82</v>
      </c>
      <c r="L12" s="3">
        <v>100</v>
      </c>
      <c r="N12" s="3">
        <v>100</v>
      </c>
      <c r="P12" s="3">
        <v>100</v>
      </c>
      <c r="R12" s="5" t="s">
        <v>82</v>
      </c>
      <c r="T12" s="5" t="s">
        <v>82</v>
      </c>
    </row>
    <row r="13" spans="2:21" x14ac:dyDescent="0.25">
      <c r="B13" s="1" t="s">
        <v>31</v>
      </c>
      <c r="C13" s="20" t="s">
        <v>82</v>
      </c>
      <c r="D13" s="20">
        <v>0</v>
      </c>
      <c r="E13" s="20"/>
      <c r="F13" s="20" t="s">
        <v>82</v>
      </c>
      <c r="G13" s="20">
        <v>0</v>
      </c>
      <c r="H13" s="20"/>
      <c r="I13" s="20" t="s">
        <v>82</v>
      </c>
      <c r="J13" s="20">
        <v>0</v>
      </c>
      <c r="L13" s="5" t="s">
        <v>82</v>
      </c>
      <c r="N13" s="5" t="s">
        <v>82</v>
      </c>
      <c r="P13" s="5" t="s">
        <v>82</v>
      </c>
      <c r="R13" s="5" t="s">
        <v>82</v>
      </c>
      <c r="T13" s="5" t="s">
        <v>82</v>
      </c>
    </row>
    <row r="14" spans="2:21" x14ac:dyDescent="0.25">
      <c r="B14" s="1" t="s">
        <v>32</v>
      </c>
      <c r="C14" s="20">
        <v>86.634239739616703</v>
      </c>
      <c r="D14" s="20">
        <v>124.13904224070178</v>
      </c>
      <c r="E14" s="20"/>
      <c r="F14" s="20">
        <v>91.117369148164101</v>
      </c>
      <c r="G14" s="20">
        <v>48.833667599395632</v>
      </c>
      <c r="H14" s="20"/>
      <c r="I14" s="20">
        <v>80.131453971287598</v>
      </c>
      <c r="J14" s="20">
        <v>75.305397930502991</v>
      </c>
      <c r="L14" s="3">
        <v>43.108262857422282</v>
      </c>
      <c r="N14" s="3">
        <v>20.223823702440839</v>
      </c>
      <c r="P14" s="3">
        <v>97.269024000775971</v>
      </c>
      <c r="R14" s="5" t="s">
        <v>82</v>
      </c>
      <c r="T14" s="5" t="s">
        <v>82</v>
      </c>
    </row>
    <row r="15" spans="2:21" x14ac:dyDescent="0.25">
      <c r="B15" s="1" t="s">
        <v>33</v>
      </c>
      <c r="C15" s="20">
        <v>79.781743476575699</v>
      </c>
      <c r="D15" s="20">
        <v>57316.323602527998</v>
      </c>
      <c r="E15" s="20"/>
      <c r="F15" s="20">
        <v>81.789948047002397</v>
      </c>
      <c r="G15" s="20">
        <v>30563.057759132698</v>
      </c>
      <c r="H15" s="20"/>
      <c r="I15" s="20">
        <v>76.867390738145104</v>
      </c>
      <c r="J15" s="20">
        <v>26753.2641934319</v>
      </c>
      <c r="L15" s="3">
        <v>68.73670147130963</v>
      </c>
      <c r="N15" s="3">
        <v>70.132195534042651</v>
      </c>
      <c r="P15" s="3">
        <v>67.421903927231639</v>
      </c>
      <c r="R15" s="5" t="s">
        <v>82</v>
      </c>
      <c r="T15" s="5" t="s">
        <v>82</v>
      </c>
    </row>
    <row r="16" spans="2:21" x14ac:dyDescent="0.25">
      <c r="B16" s="1" t="s">
        <v>34</v>
      </c>
      <c r="C16" s="20">
        <v>62.184028778242897</v>
      </c>
      <c r="D16" s="20" t="s">
        <v>82</v>
      </c>
      <c r="E16" s="20"/>
      <c r="F16" s="20">
        <v>64.747235915776002</v>
      </c>
      <c r="G16" s="20" t="s">
        <v>82</v>
      </c>
      <c r="H16" s="20"/>
      <c r="I16" s="20">
        <v>58.578565321841303</v>
      </c>
      <c r="J16" s="20" t="s">
        <v>82</v>
      </c>
      <c r="L16" s="3">
        <v>86.786666666666676</v>
      </c>
      <c r="N16" s="3">
        <v>89.00333333333333</v>
      </c>
      <c r="P16" s="3">
        <v>82.033333333333346</v>
      </c>
      <c r="R16" s="5" t="s">
        <v>82</v>
      </c>
      <c r="T16" s="3">
        <v>17.332650000000001</v>
      </c>
    </row>
    <row r="17" spans="2:20" x14ac:dyDescent="0.25">
      <c r="B17" s="1" t="s">
        <v>35</v>
      </c>
      <c r="C17" s="20">
        <v>63.614596153805699</v>
      </c>
      <c r="D17" s="20">
        <v>2827.0800264336053</v>
      </c>
      <c r="E17" s="20"/>
      <c r="F17" s="20">
        <v>74.638804909952597</v>
      </c>
      <c r="G17" s="20">
        <v>766.65010763310147</v>
      </c>
      <c r="H17" s="20"/>
      <c r="I17" s="20">
        <v>56.594139887075002</v>
      </c>
      <c r="J17" s="20">
        <v>2060.4299562363453</v>
      </c>
      <c r="L17" s="5" t="s">
        <v>82</v>
      </c>
      <c r="N17" s="5" t="s">
        <v>82</v>
      </c>
      <c r="P17" s="5" t="s">
        <v>82</v>
      </c>
      <c r="R17" s="3">
        <v>16.5992</v>
      </c>
      <c r="T17" s="3">
        <v>19.028300000000002</v>
      </c>
    </row>
    <row r="18" spans="2:20" x14ac:dyDescent="0.25">
      <c r="B18" s="1" t="s">
        <v>36</v>
      </c>
      <c r="C18" s="20" t="s">
        <v>82</v>
      </c>
      <c r="D18" s="20" t="s">
        <v>82</v>
      </c>
      <c r="E18" s="20"/>
      <c r="F18" s="20" t="s">
        <v>82</v>
      </c>
      <c r="G18" s="20" t="s">
        <v>82</v>
      </c>
      <c r="H18" s="20"/>
      <c r="I18" s="20" t="s">
        <v>82</v>
      </c>
      <c r="J18" s="20" t="s">
        <v>82</v>
      </c>
      <c r="L18" s="3">
        <v>99.795562366782974</v>
      </c>
      <c r="N18" s="3">
        <v>99.644811428571529</v>
      </c>
      <c r="P18" s="3">
        <v>99.939516289167614</v>
      </c>
      <c r="R18" s="3">
        <v>100</v>
      </c>
      <c r="T18" s="3">
        <v>100</v>
      </c>
    </row>
    <row r="19" spans="2:20" x14ac:dyDescent="0.25">
      <c r="B19" s="1" t="s">
        <v>37</v>
      </c>
      <c r="C19" s="20" t="s">
        <v>82</v>
      </c>
      <c r="D19" s="20" t="s">
        <v>82</v>
      </c>
      <c r="E19" s="20"/>
      <c r="F19" s="20" t="s">
        <v>82</v>
      </c>
      <c r="G19" s="20" t="s">
        <v>82</v>
      </c>
      <c r="H19" s="20"/>
      <c r="I19" s="20" t="s">
        <v>82</v>
      </c>
      <c r="J19" s="20" t="s">
        <v>82</v>
      </c>
      <c r="L19" s="3">
        <v>70.151922647061681</v>
      </c>
      <c r="N19" s="3">
        <v>67.252979999999994</v>
      </c>
      <c r="P19" s="3">
        <v>73.047490210511029</v>
      </c>
      <c r="R19" s="5" t="s">
        <v>82</v>
      </c>
      <c r="T19" s="5" t="s">
        <v>82</v>
      </c>
    </row>
    <row r="20" spans="2:20" x14ac:dyDescent="0.25">
      <c r="B20" s="1" t="s">
        <v>38</v>
      </c>
      <c r="C20" s="20" t="s">
        <v>82</v>
      </c>
      <c r="D20" s="20" t="s">
        <v>82</v>
      </c>
      <c r="E20" s="20"/>
      <c r="F20" s="20" t="s">
        <v>82</v>
      </c>
      <c r="G20" s="20" t="s">
        <v>82</v>
      </c>
      <c r="H20" s="20"/>
      <c r="I20" s="20" t="s">
        <v>82</v>
      </c>
      <c r="J20" s="20" t="s">
        <v>82</v>
      </c>
      <c r="L20" s="3">
        <v>81.632649999999984</v>
      </c>
      <c r="N20" s="3">
        <v>86.01</v>
      </c>
      <c r="P20" s="3">
        <v>89.096844486325352</v>
      </c>
      <c r="R20" s="3">
        <v>42.424199999999992</v>
      </c>
      <c r="T20" s="3">
        <v>34.848500000000001</v>
      </c>
    </row>
    <row r="21" spans="2:20" x14ac:dyDescent="0.25">
      <c r="B21" s="1" t="s">
        <v>39</v>
      </c>
      <c r="C21" s="20">
        <v>86.402171728728405</v>
      </c>
      <c r="D21" s="20">
        <v>472.59796069934958</v>
      </c>
      <c r="E21" s="20"/>
      <c r="F21" s="20">
        <v>88.731786025205693</v>
      </c>
      <c r="G21" s="20">
        <v>271.25557958069197</v>
      </c>
      <c r="H21" s="20"/>
      <c r="I21" s="20">
        <v>81.152607284890095</v>
      </c>
      <c r="J21" s="20">
        <v>201.342323780409</v>
      </c>
      <c r="L21" s="5" t="s">
        <v>82</v>
      </c>
      <c r="N21" s="5" t="s">
        <v>82</v>
      </c>
      <c r="P21" s="5" t="s">
        <v>82</v>
      </c>
      <c r="R21" s="3">
        <v>72.413799999999995</v>
      </c>
      <c r="T21" s="3">
        <v>83.699100000000001</v>
      </c>
    </row>
    <row r="22" spans="2:20" x14ac:dyDescent="0.25">
      <c r="B22" s="1" t="s">
        <v>40</v>
      </c>
      <c r="C22" s="20">
        <v>74.672012758324797</v>
      </c>
      <c r="D22" s="20">
        <v>13803.77604152308</v>
      </c>
      <c r="E22" s="20"/>
      <c r="F22" s="20">
        <v>83.021823001776895</v>
      </c>
      <c r="G22" s="20">
        <v>3004.4887670605817</v>
      </c>
      <c r="H22" s="20"/>
      <c r="I22" s="20">
        <v>70.657231300109302</v>
      </c>
      <c r="J22" s="20">
        <v>10799.286763766291</v>
      </c>
      <c r="L22" s="3">
        <v>58.662505714535399</v>
      </c>
      <c r="N22" s="3">
        <v>53.976354999999998</v>
      </c>
      <c r="P22" s="3">
        <v>62.36478103240848</v>
      </c>
      <c r="R22" s="5" t="s">
        <v>82</v>
      </c>
      <c r="T22" s="5" t="s">
        <v>82</v>
      </c>
    </row>
    <row r="23" spans="2:20" x14ac:dyDescent="0.25">
      <c r="B23" s="1" t="s">
        <v>41</v>
      </c>
      <c r="C23" s="20">
        <v>90.787476993869802</v>
      </c>
      <c r="D23" s="20">
        <v>1.100620118601134</v>
      </c>
      <c r="E23" s="20"/>
      <c r="F23" s="20">
        <v>90.787476993869802</v>
      </c>
      <c r="G23" s="20">
        <v>1.100620118601134</v>
      </c>
      <c r="H23" s="20"/>
      <c r="I23" s="20" t="s">
        <v>82</v>
      </c>
      <c r="J23" s="20" t="s">
        <v>82</v>
      </c>
      <c r="L23" s="3">
        <v>90.01715420729505</v>
      </c>
      <c r="N23" s="3">
        <v>87.5</v>
      </c>
      <c r="P23" s="3">
        <v>93.102893890675233</v>
      </c>
      <c r="R23" s="5" t="s">
        <v>82</v>
      </c>
      <c r="T23" s="5" t="s">
        <v>82</v>
      </c>
    </row>
    <row r="24" spans="2:20" x14ac:dyDescent="0.25">
      <c r="B24" s="1" t="s">
        <v>42</v>
      </c>
      <c r="C24" s="20" t="s">
        <v>82</v>
      </c>
      <c r="D24" s="20">
        <v>0.135607359347343</v>
      </c>
      <c r="E24" s="20"/>
      <c r="F24" s="20" t="s">
        <v>82</v>
      </c>
      <c r="G24" s="20" t="s">
        <v>82</v>
      </c>
      <c r="H24" s="20"/>
      <c r="I24" s="20" t="s">
        <v>82</v>
      </c>
      <c r="J24" s="20" t="s">
        <v>82</v>
      </c>
      <c r="L24" s="3">
        <v>100</v>
      </c>
      <c r="N24" s="3">
        <v>100</v>
      </c>
      <c r="P24" s="3">
        <v>100</v>
      </c>
      <c r="R24" s="5" t="s">
        <v>82</v>
      </c>
      <c r="T24" s="5" t="s">
        <v>82</v>
      </c>
    </row>
    <row r="25" spans="2:20" x14ac:dyDescent="0.25">
      <c r="B25" s="1" t="s">
        <v>43</v>
      </c>
      <c r="C25" s="20" t="s">
        <v>82</v>
      </c>
      <c r="D25" s="20" t="s">
        <v>82</v>
      </c>
      <c r="E25" s="20"/>
      <c r="F25" s="20" t="s">
        <v>82</v>
      </c>
      <c r="G25" s="20" t="s">
        <v>82</v>
      </c>
      <c r="H25" s="20"/>
      <c r="I25" s="20" t="s">
        <v>82</v>
      </c>
      <c r="J25" s="20" t="s">
        <v>82</v>
      </c>
      <c r="L25" s="3">
        <v>83.333333333333357</v>
      </c>
      <c r="N25" s="3">
        <v>84.210530000000006</v>
      </c>
      <c r="P25" s="3">
        <v>94.62797632667619</v>
      </c>
      <c r="R25" s="5" t="s">
        <v>82</v>
      </c>
      <c r="T25" s="5" t="s">
        <v>82</v>
      </c>
    </row>
    <row r="26" spans="2:20" x14ac:dyDescent="0.25">
      <c r="B26" s="1" t="s">
        <v>44</v>
      </c>
      <c r="C26" s="20">
        <v>35.425858055924699</v>
      </c>
      <c r="D26" s="20">
        <v>6829.6855561214707</v>
      </c>
      <c r="E26" s="20"/>
      <c r="F26" s="20">
        <v>64.353846341680196</v>
      </c>
      <c r="G26" s="20">
        <v>523.29210486331795</v>
      </c>
      <c r="H26" s="20"/>
      <c r="I26" s="20">
        <v>30.763521618634201</v>
      </c>
      <c r="J26" s="20">
        <v>6306.3935389512499</v>
      </c>
      <c r="L26" s="3">
        <v>11.667846666666669</v>
      </c>
      <c r="N26" s="3">
        <v>11.48278541136556</v>
      </c>
      <c r="P26" s="3">
        <v>16.32358</v>
      </c>
      <c r="R26" s="5" t="s">
        <v>82</v>
      </c>
      <c r="T26" s="5" t="s">
        <v>82</v>
      </c>
    </row>
    <row r="27" spans="2:20" x14ac:dyDescent="0.25">
      <c r="B27" s="1" t="s">
        <v>45</v>
      </c>
      <c r="C27" s="20">
        <v>97.293976035173799</v>
      </c>
      <c r="D27" s="20">
        <v>3134.7575047838977</v>
      </c>
      <c r="E27" s="20"/>
      <c r="F27" s="20">
        <v>95.587972042057999</v>
      </c>
      <c r="G27" s="20">
        <v>2484.688448177199</v>
      </c>
      <c r="H27" s="20"/>
      <c r="I27" s="20">
        <v>98.907953633173705</v>
      </c>
      <c r="J27" s="20">
        <v>650.06711473911298</v>
      </c>
      <c r="L27" s="3">
        <v>73.038606290368534</v>
      </c>
      <c r="N27" s="3">
        <v>75.433065873698069</v>
      </c>
      <c r="P27" s="3">
        <v>60.943021787753217</v>
      </c>
      <c r="R27" s="3">
        <v>78.07835</v>
      </c>
      <c r="T27" s="3">
        <v>64.365700000000004</v>
      </c>
    </row>
    <row r="28" spans="2:20" x14ac:dyDescent="0.25">
      <c r="B28" s="1" t="s">
        <v>46</v>
      </c>
      <c r="C28" s="20">
        <v>71.936286435089499</v>
      </c>
      <c r="D28" s="20">
        <v>61.184227677082099</v>
      </c>
      <c r="E28" s="20"/>
      <c r="F28" s="20">
        <v>83.767443768464204</v>
      </c>
      <c r="G28" s="20">
        <v>6.1649479218743402</v>
      </c>
      <c r="H28" s="20"/>
      <c r="I28" s="20">
        <v>69.440542410696096</v>
      </c>
      <c r="J28" s="20">
        <v>55.019274947294498</v>
      </c>
      <c r="L28" s="3">
        <v>78.001258637039427</v>
      </c>
      <c r="N28" s="3">
        <v>68.441192000000228</v>
      </c>
      <c r="P28" s="3">
        <v>87.155662336574096</v>
      </c>
      <c r="R28" s="5" t="s">
        <v>82</v>
      </c>
      <c r="T28" s="3">
        <v>90</v>
      </c>
    </row>
    <row r="29" spans="2:20" x14ac:dyDescent="0.25">
      <c r="B29" s="1" t="s">
        <v>47</v>
      </c>
      <c r="C29" s="20" t="s">
        <v>82</v>
      </c>
      <c r="D29" s="20" t="s">
        <v>82</v>
      </c>
      <c r="E29" s="20"/>
      <c r="F29" s="20" t="s">
        <v>82</v>
      </c>
      <c r="G29" s="20" t="s">
        <v>82</v>
      </c>
      <c r="H29" s="20"/>
      <c r="I29" s="20" t="s">
        <v>82</v>
      </c>
      <c r="J29" s="20" t="s">
        <v>82</v>
      </c>
      <c r="L29" s="5" t="s">
        <v>82</v>
      </c>
      <c r="N29" s="5" t="s">
        <v>82</v>
      </c>
      <c r="P29" s="5" t="s">
        <v>82</v>
      </c>
      <c r="R29" s="3">
        <v>23.106100000000001</v>
      </c>
      <c r="T29" s="3">
        <v>16.654033333333331</v>
      </c>
    </row>
    <row r="30" spans="2:20" x14ac:dyDescent="0.25">
      <c r="B30" s="1" t="s">
        <v>48</v>
      </c>
      <c r="C30" s="20">
        <v>94.634125217988</v>
      </c>
      <c r="D30" s="20">
        <v>3845.6157093315728</v>
      </c>
      <c r="E30" s="20"/>
      <c r="F30" s="20">
        <v>95.661857614755206</v>
      </c>
      <c r="G30" s="20">
        <v>1688.8416069869002</v>
      </c>
      <c r="H30" s="20"/>
      <c r="I30" s="20">
        <v>93.412003362435797</v>
      </c>
      <c r="J30" s="20">
        <v>2156.774780330798</v>
      </c>
      <c r="L30" s="3">
        <v>100</v>
      </c>
      <c r="N30" s="3">
        <v>100</v>
      </c>
      <c r="P30" s="3">
        <v>100</v>
      </c>
      <c r="R30" s="5" t="s">
        <v>82</v>
      </c>
      <c r="T30" s="5" t="s">
        <v>82</v>
      </c>
    </row>
    <row r="31" spans="2:20" x14ac:dyDescent="0.25">
      <c r="B31" s="1" t="s">
        <v>49</v>
      </c>
      <c r="C31" s="20" t="s">
        <v>82</v>
      </c>
      <c r="D31" s="20" t="s">
        <v>82</v>
      </c>
      <c r="E31" s="20"/>
      <c r="F31" s="20" t="s">
        <v>82</v>
      </c>
      <c r="G31" s="20" t="s">
        <v>82</v>
      </c>
      <c r="H31" s="20"/>
      <c r="I31" s="20" t="s">
        <v>82</v>
      </c>
      <c r="J31" s="20" t="s">
        <v>82</v>
      </c>
      <c r="L31" s="3">
        <v>65.722422788816672</v>
      </c>
      <c r="N31" s="3">
        <v>68.302180000000007</v>
      </c>
      <c r="P31" s="3">
        <v>63.18713129337204</v>
      </c>
      <c r="R31" s="5" t="s">
        <v>82</v>
      </c>
      <c r="T31" s="5" t="s">
        <v>82</v>
      </c>
    </row>
    <row r="32" spans="2:20" x14ac:dyDescent="0.25">
      <c r="B32" s="1" t="s">
        <v>50</v>
      </c>
      <c r="C32" s="20" t="s">
        <v>82</v>
      </c>
      <c r="D32" s="20" t="s">
        <v>82</v>
      </c>
      <c r="E32" s="20"/>
      <c r="F32" s="20" t="s">
        <v>82</v>
      </c>
      <c r="G32" s="20" t="s">
        <v>82</v>
      </c>
      <c r="H32" s="20"/>
      <c r="I32" s="20" t="s">
        <v>82</v>
      </c>
      <c r="J32" s="20" t="s">
        <v>82</v>
      </c>
      <c r="L32" s="3">
        <v>100</v>
      </c>
      <c r="N32" s="3">
        <v>100</v>
      </c>
      <c r="P32" s="3">
        <v>100</v>
      </c>
      <c r="R32" s="5" t="s">
        <v>82</v>
      </c>
      <c r="T32" s="3">
        <v>83.35</v>
      </c>
    </row>
    <row r="33" spans="2:26" x14ac:dyDescent="0.25">
      <c r="B33" s="1" t="s">
        <v>51</v>
      </c>
      <c r="C33" s="20">
        <v>80.937806838794202</v>
      </c>
      <c r="D33" s="20" t="s">
        <v>82</v>
      </c>
      <c r="E33" s="20"/>
      <c r="F33" s="20">
        <v>85.500150208768702</v>
      </c>
      <c r="G33" s="20" t="s">
        <v>82</v>
      </c>
      <c r="H33" s="20"/>
      <c r="I33" s="20">
        <v>79.558829991384798</v>
      </c>
      <c r="J33" s="20" t="s">
        <v>82</v>
      </c>
      <c r="L33" s="3">
        <v>83.586324767617555</v>
      </c>
      <c r="N33" s="3">
        <v>81.883179999999996</v>
      </c>
      <c r="P33" s="3">
        <v>85.123501453406618</v>
      </c>
      <c r="R33" s="5" t="s">
        <v>82</v>
      </c>
      <c r="T33" s="5" t="s">
        <v>82</v>
      </c>
    </row>
    <row r="34" spans="2:26" x14ac:dyDescent="0.25">
      <c r="B34" s="1" t="s">
        <v>52</v>
      </c>
      <c r="C34" s="20">
        <v>93.906216982392905</v>
      </c>
      <c r="D34" s="20">
        <v>0.58780630770889819</v>
      </c>
      <c r="E34" s="20"/>
      <c r="F34" s="20">
        <v>92.715231386226904</v>
      </c>
      <c r="G34" s="20">
        <v>0.47029555444192889</v>
      </c>
      <c r="H34" s="20"/>
      <c r="I34" s="20">
        <v>96.316417116108795</v>
      </c>
      <c r="J34" s="20">
        <v>0.1175109052402285</v>
      </c>
      <c r="L34" s="3">
        <v>96.047492954433736</v>
      </c>
      <c r="N34" s="3">
        <v>100</v>
      </c>
      <c r="P34" s="3">
        <v>92.37057862286035</v>
      </c>
      <c r="R34" s="5" t="s">
        <v>82</v>
      </c>
      <c r="T34" s="5" t="s">
        <v>82</v>
      </c>
    </row>
    <row r="35" spans="2:26" x14ac:dyDescent="0.25">
      <c r="B35" s="1" t="s">
        <v>53</v>
      </c>
      <c r="C35" s="20">
        <v>48.408020036642903</v>
      </c>
      <c r="D35" s="20">
        <v>169.10664673809032</v>
      </c>
      <c r="E35" s="20"/>
      <c r="F35" s="20">
        <v>65.873875836740794</v>
      </c>
      <c r="G35" s="20">
        <v>29.247402575007502</v>
      </c>
      <c r="H35" s="20"/>
      <c r="I35" s="20">
        <v>42.224388771689704</v>
      </c>
      <c r="J35" s="20">
        <v>139.8592456123408</v>
      </c>
      <c r="L35" s="5" t="s">
        <v>82</v>
      </c>
      <c r="N35" s="5" t="s">
        <v>82</v>
      </c>
      <c r="P35" s="5" t="s">
        <v>82</v>
      </c>
      <c r="R35" s="3">
        <v>27.044</v>
      </c>
      <c r="T35" s="3">
        <v>12.5786</v>
      </c>
    </row>
    <row r="36" spans="2:26" x14ac:dyDescent="0.25">
      <c r="B36" s="1" t="s">
        <v>54</v>
      </c>
      <c r="C36" s="20">
        <v>89.110022354336195</v>
      </c>
      <c r="D36" s="20">
        <v>10997.536387682099</v>
      </c>
      <c r="E36" s="20"/>
      <c r="F36" s="20">
        <v>95.427337241347203</v>
      </c>
      <c r="G36" s="20">
        <v>1856.1352677266261</v>
      </c>
      <c r="H36" s="20"/>
      <c r="I36" s="20">
        <v>84.864152182596101</v>
      </c>
      <c r="J36" s="20">
        <v>9141.3988881082296</v>
      </c>
      <c r="L36" s="3">
        <v>71.928036016633385</v>
      </c>
      <c r="N36" s="3">
        <v>78.765000000000001</v>
      </c>
      <c r="P36" s="3">
        <v>66.576459631785156</v>
      </c>
      <c r="R36" s="5" t="s">
        <v>82</v>
      </c>
      <c r="T36" s="5" t="s">
        <v>82</v>
      </c>
    </row>
    <row r="38" spans="2:26" x14ac:dyDescent="0.25">
      <c r="B38" s="6" t="s">
        <v>55</v>
      </c>
    </row>
    <row r="39" spans="2:26" s="6" customFormat="1" x14ac:dyDescent="0.25">
      <c r="B39" s="6" t="s">
        <v>56</v>
      </c>
      <c r="C39" s="7">
        <v>93</v>
      </c>
      <c r="D39" s="7">
        <v>147563</v>
      </c>
      <c r="E39" s="142" t="s">
        <v>81</v>
      </c>
      <c r="F39" s="6">
        <v>95</v>
      </c>
      <c r="G39" s="7">
        <v>61739</v>
      </c>
      <c r="H39" s="142" t="s">
        <v>81</v>
      </c>
      <c r="I39" s="6">
        <v>90</v>
      </c>
      <c r="J39" s="7">
        <v>85823</v>
      </c>
      <c r="K39" s="142" t="s">
        <v>81</v>
      </c>
      <c r="L39" s="7">
        <v>89.461875915527358</v>
      </c>
      <c r="N39" s="7">
        <v>90.110572814941392</v>
      </c>
      <c r="P39" s="7">
        <v>87.670516967773438</v>
      </c>
      <c r="R39" s="14" t="s">
        <v>82</v>
      </c>
      <c r="T39" s="14" t="s">
        <v>82</v>
      </c>
    </row>
    <row r="40" spans="2:26" x14ac:dyDescent="0.25">
      <c r="B40" s="1" t="s">
        <v>57</v>
      </c>
      <c r="C40" s="3">
        <v>80</v>
      </c>
      <c r="D40" s="3">
        <v>1654519</v>
      </c>
      <c r="E40" s="3"/>
      <c r="F40" s="3">
        <v>86</v>
      </c>
      <c r="G40" s="3">
        <v>668287</v>
      </c>
      <c r="H40" s="3"/>
      <c r="I40" s="3">
        <v>71</v>
      </c>
      <c r="J40" s="3">
        <v>986087</v>
      </c>
      <c r="L40" s="3">
        <v>66.657981872558594</v>
      </c>
      <c r="N40" s="3">
        <v>65.439361572265625</v>
      </c>
      <c r="P40" s="3">
        <v>67.334663391113281</v>
      </c>
      <c r="R40" s="5" t="s">
        <v>82</v>
      </c>
      <c r="T40" s="5" t="s">
        <v>82</v>
      </c>
    </row>
    <row r="42" spans="2:26" x14ac:dyDescent="0.25">
      <c r="B42" s="1" t="s">
        <v>397</v>
      </c>
      <c r="C42" s="5" t="s">
        <v>59</v>
      </c>
      <c r="D42" s="110">
        <f>D39/D40</f>
        <v>8.9187854597015809E-2</v>
      </c>
      <c r="E42" s="110"/>
      <c r="F42" s="5" t="s">
        <v>59</v>
      </c>
      <c r="G42" s="110">
        <f>G39/G40</f>
        <v>9.2383960783316149E-2</v>
      </c>
      <c r="H42" s="110"/>
      <c r="I42" s="5" t="s">
        <v>59</v>
      </c>
      <c r="J42" s="110">
        <f>J39/J40</f>
        <v>8.7033902688099532E-2</v>
      </c>
      <c r="L42" s="5" t="s">
        <v>59</v>
      </c>
      <c r="N42" s="5" t="s">
        <v>59</v>
      </c>
      <c r="P42" s="5" t="s">
        <v>59</v>
      </c>
      <c r="R42" s="5" t="s">
        <v>59</v>
      </c>
      <c r="T42" s="5" t="s">
        <v>59</v>
      </c>
      <c r="V42" s="116"/>
      <c r="X42" s="5"/>
      <c r="Z42" s="116"/>
    </row>
    <row r="44" spans="2:26" x14ac:dyDescent="0.25">
      <c r="B44" s="1" t="s">
        <v>414</v>
      </c>
    </row>
    <row r="46" spans="2:26" x14ac:dyDescent="0.25">
      <c r="B46" s="6" t="s">
        <v>62</v>
      </c>
    </row>
    <row r="47" spans="2:26" x14ac:dyDescent="0.25">
      <c r="B47" s="1" t="s">
        <v>83</v>
      </c>
    </row>
    <row r="48" spans="2:26" x14ac:dyDescent="0.25">
      <c r="B48" s="1" t="s">
        <v>472</v>
      </c>
    </row>
    <row r="49" spans="2:31" ht="15" x14ac:dyDescent="0.25">
      <c r="B49" s="1" t="s">
        <v>63</v>
      </c>
      <c r="AD49"/>
      <c r="AE49"/>
    </row>
    <row r="51" spans="2:31" x14ac:dyDescent="0.25">
      <c r="B51" s="6" t="s">
        <v>64</v>
      </c>
    </row>
    <row r="52" spans="2:31" x14ac:dyDescent="0.25">
      <c r="B52" s="1" t="s">
        <v>322</v>
      </c>
    </row>
    <row r="53" spans="2:31" x14ac:dyDescent="0.25">
      <c r="B53" s="1" t="s">
        <v>325</v>
      </c>
    </row>
    <row r="54" spans="2:31" x14ac:dyDescent="0.25">
      <c r="B54" s="1" t="s">
        <v>328</v>
      </c>
    </row>
    <row r="55" spans="2:31" x14ac:dyDescent="0.25">
      <c r="B55" s="1" t="s">
        <v>329</v>
      </c>
    </row>
    <row r="57" spans="2:31" x14ac:dyDescent="0.25">
      <c r="B57" s="6" t="s">
        <v>68</v>
      </c>
    </row>
    <row r="58" spans="2:31" x14ac:dyDescent="0.25">
      <c r="B58" s="1" t="s">
        <v>394</v>
      </c>
    </row>
    <row r="59" spans="2:31" x14ac:dyDescent="0.25">
      <c r="B59" s="1" t="s">
        <v>330</v>
      </c>
    </row>
    <row r="60" spans="2:31" x14ac:dyDescent="0.25">
      <c r="B60" s="1" t="s">
        <v>331</v>
      </c>
    </row>
  </sheetData>
  <mergeCells count="17">
    <mergeCell ref="G8:H8"/>
    <mergeCell ref="J8:K8"/>
    <mergeCell ref="B5:B8"/>
    <mergeCell ref="C6:K6"/>
    <mergeCell ref="R5:U5"/>
    <mergeCell ref="I7:K7"/>
    <mergeCell ref="L6:Q6"/>
    <mergeCell ref="R6:S8"/>
    <mergeCell ref="T6:U8"/>
    <mergeCell ref="L7:M8"/>
    <mergeCell ref="N7:O8"/>
    <mergeCell ref="P7:Q8"/>
    <mergeCell ref="C5:K5"/>
    <mergeCell ref="L5:Q5"/>
    <mergeCell ref="C7:E7"/>
    <mergeCell ref="F7:H7"/>
    <mergeCell ref="D8:E8"/>
  </mergeCells>
  <hyperlinks>
    <hyperlink ref="B1" location="'Table of content'!A1" display="Go back to table of content" xr:uid="{C8D9ECAC-71ED-4E19-A384-94DB4A2EA401}"/>
  </hyperlink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DCBD3B-CB89-4A13-8710-E17D7B9F1B83}">
  <dimension ref="B1:AI68"/>
  <sheetViews>
    <sheetView workbookViewId="0">
      <selection activeCell="F42" sqref="F42"/>
    </sheetView>
  </sheetViews>
  <sheetFormatPr defaultRowHeight="15" x14ac:dyDescent="0.25"/>
  <cols>
    <col min="1" max="1" width="3" customWidth="1"/>
    <col min="2" max="2" width="26.140625" customWidth="1"/>
    <col min="4" max="4" width="3.42578125" customWidth="1"/>
    <col min="6" max="6" width="7.85546875" customWidth="1"/>
    <col min="7" max="7" width="3.5703125" customWidth="1"/>
    <col min="8" max="8" width="7.85546875" customWidth="1"/>
    <col min="9" max="9" width="3.5703125" customWidth="1"/>
    <col min="10" max="10" width="7.85546875" customWidth="1"/>
    <col min="11" max="11" width="3.5703125" customWidth="1"/>
    <col min="12" max="12" width="7.85546875" customWidth="1"/>
    <col min="13" max="13" width="3.5703125" customWidth="1"/>
    <col min="14" max="14" width="7.85546875" customWidth="1"/>
    <col min="15" max="15" width="3.5703125" customWidth="1"/>
    <col min="16" max="16" width="7.85546875" customWidth="1"/>
    <col min="17" max="17" width="3.5703125" customWidth="1"/>
    <col min="18" max="18" width="7.85546875" customWidth="1"/>
    <col min="19" max="19" width="3.5703125" customWidth="1"/>
    <col min="20" max="20" width="7.85546875" customWidth="1"/>
    <col min="21" max="21" width="3.5703125" customWidth="1"/>
    <col min="22" max="22" width="7.7109375" customWidth="1"/>
    <col min="23" max="23" width="3.42578125" customWidth="1"/>
    <col min="24" max="24" width="7.7109375" customWidth="1"/>
    <col min="25" max="25" width="3.42578125" customWidth="1"/>
    <col min="26" max="26" width="7.7109375" customWidth="1"/>
    <col min="27" max="27" width="3.42578125" customWidth="1"/>
    <col min="28" max="28" width="6" customWidth="1"/>
    <col min="29" max="29" width="2.85546875" customWidth="1"/>
    <col min="30" max="30" width="6.7109375" customWidth="1"/>
    <col min="31" max="31" width="2.28515625" customWidth="1"/>
    <col min="32" max="32" width="8" customWidth="1"/>
    <col min="33" max="33" width="3.140625" customWidth="1"/>
    <col min="34" max="34" width="6.7109375" customWidth="1"/>
    <col min="35" max="35" width="2" customWidth="1"/>
  </cols>
  <sheetData>
    <row r="1" spans="2:35" ht="16.5" x14ac:dyDescent="0.3">
      <c r="B1" s="115" t="s">
        <v>20</v>
      </c>
    </row>
    <row r="3" spans="2:35" ht="18" x14ac:dyDescent="0.25">
      <c r="B3" s="91" t="s">
        <v>332</v>
      </c>
    </row>
    <row r="5" spans="2:35" ht="27" customHeight="1" x14ac:dyDescent="0.25">
      <c r="B5" s="195" t="s">
        <v>22</v>
      </c>
      <c r="C5" s="185" t="s">
        <v>333</v>
      </c>
      <c r="D5" s="185"/>
      <c r="E5" s="185" t="s">
        <v>334</v>
      </c>
      <c r="F5" s="185" t="s">
        <v>335</v>
      </c>
      <c r="G5" s="185"/>
      <c r="H5" s="185" t="s">
        <v>336</v>
      </c>
      <c r="I5" s="185"/>
      <c r="J5" s="185"/>
      <c r="K5" s="185"/>
      <c r="L5" s="185"/>
      <c r="M5" s="185"/>
      <c r="N5" s="185"/>
      <c r="O5" s="185"/>
      <c r="P5" s="185"/>
      <c r="Q5" s="185"/>
      <c r="R5" s="185"/>
      <c r="S5" s="185"/>
      <c r="T5" s="185"/>
      <c r="U5" s="185"/>
      <c r="V5" s="243" t="s">
        <v>476</v>
      </c>
      <c r="W5" s="244"/>
      <c r="X5" s="244"/>
      <c r="Y5" s="244"/>
      <c r="Z5" s="244"/>
      <c r="AA5" s="245"/>
      <c r="AB5" s="185" t="s">
        <v>480</v>
      </c>
      <c r="AC5" s="185"/>
      <c r="AD5" s="185"/>
      <c r="AE5" s="185"/>
      <c r="AF5" s="185"/>
      <c r="AG5" s="185"/>
      <c r="AH5" s="185"/>
      <c r="AI5" s="185"/>
    </row>
    <row r="6" spans="2:35" ht="27" customHeight="1" x14ac:dyDescent="0.25">
      <c r="B6" s="195"/>
      <c r="C6" s="185"/>
      <c r="D6" s="185"/>
      <c r="E6" s="185"/>
      <c r="F6" s="185"/>
      <c r="G6" s="185"/>
      <c r="H6" s="185" t="s">
        <v>337</v>
      </c>
      <c r="I6" s="185"/>
      <c r="J6" s="185"/>
      <c r="K6" s="185"/>
      <c r="L6" s="185"/>
      <c r="M6" s="185"/>
      <c r="N6" s="185"/>
      <c r="O6" s="185"/>
      <c r="P6" s="185" t="s">
        <v>338</v>
      </c>
      <c r="Q6" s="185"/>
      <c r="R6" s="185"/>
      <c r="S6" s="185"/>
      <c r="T6" s="185"/>
      <c r="U6" s="185"/>
      <c r="V6" s="246"/>
      <c r="W6" s="247"/>
      <c r="X6" s="247"/>
      <c r="Y6" s="247"/>
      <c r="Z6" s="247"/>
      <c r="AA6" s="248"/>
      <c r="AB6" s="185" t="s">
        <v>481</v>
      </c>
      <c r="AC6" s="185"/>
      <c r="AD6" s="185" t="s">
        <v>482</v>
      </c>
      <c r="AE6" s="185"/>
      <c r="AF6" s="185" t="s">
        <v>483</v>
      </c>
      <c r="AG6" s="185"/>
      <c r="AH6" s="185" t="s">
        <v>484</v>
      </c>
      <c r="AI6" s="185"/>
    </row>
    <row r="7" spans="2:35" ht="42" customHeight="1" x14ac:dyDescent="0.25">
      <c r="B7" s="195"/>
      <c r="C7" s="185"/>
      <c r="D7" s="185"/>
      <c r="E7" s="185"/>
      <c r="F7" s="185"/>
      <c r="G7" s="185"/>
      <c r="H7" s="185" t="s">
        <v>24</v>
      </c>
      <c r="I7" s="185"/>
      <c r="J7" s="185" t="s">
        <v>339</v>
      </c>
      <c r="K7" s="185"/>
      <c r="L7" s="185" t="s">
        <v>340</v>
      </c>
      <c r="M7" s="185"/>
      <c r="N7" s="185" t="s">
        <v>341</v>
      </c>
      <c r="O7" s="185"/>
      <c r="P7" s="185" t="s">
        <v>339</v>
      </c>
      <c r="Q7" s="185"/>
      <c r="R7" s="185" t="s">
        <v>340</v>
      </c>
      <c r="S7" s="185"/>
      <c r="T7" s="185" t="s">
        <v>341</v>
      </c>
      <c r="U7" s="185"/>
      <c r="V7" s="179" t="s">
        <v>477</v>
      </c>
      <c r="W7" s="181"/>
      <c r="X7" s="179" t="s">
        <v>478</v>
      </c>
      <c r="Y7" s="181"/>
      <c r="Z7" s="179" t="s">
        <v>479</v>
      </c>
      <c r="AA7" s="181"/>
      <c r="AB7" s="185"/>
      <c r="AC7" s="185"/>
      <c r="AD7" s="185"/>
      <c r="AE7" s="185"/>
      <c r="AF7" s="185"/>
      <c r="AG7" s="185"/>
      <c r="AH7" s="185"/>
      <c r="AI7" s="185"/>
    </row>
    <row r="8" spans="2:35" x14ac:dyDescent="0.25">
      <c r="B8" s="36"/>
      <c r="C8" s="36"/>
      <c r="D8" s="36"/>
      <c r="E8" s="36"/>
      <c r="F8" s="36"/>
      <c r="G8" s="36"/>
      <c r="H8" s="36"/>
      <c r="I8" s="36"/>
      <c r="J8" s="36"/>
      <c r="K8" s="36"/>
      <c r="L8" s="36"/>
      <c r="M8" s="36"/>
      <c r="N8" s="36"/>
      <c r="O8" s="36"/>
      <c r="P8" s="36"/>
      <c r="Q8" s="36"/>
      <c r="R8" s="36"/>
      <c r="S8" s="36"/>
      <c r="T8" s="36"/>
      <c r="U8" s="36"/>
      <c r="V8" s="36"/>
      <c r="W8" s="36"/>
      <c r="X8" s="36"/>
      <c r="Y8" s="36"/>
      <c r="Z8" s="36"/>
      <c r="AA8" s="36"/>
      <c r="AB8" s="36"/>
      <c r="AC8" s="36"/>
      <c r="AD8" s="36"/>
      <c r="AE8" s="36"/>
      <c r="AF8" s="36"/>
      <c r="AG8" s="36"/>
      <c r="AH8" s="36"/>
      <c r="AI8" s="36"/>
    </row>
    <row r="9" spans="2:35" x14ac:dyDescent="0.25">
      <c r="B9" s="36" t="s">
        <v>28</v>
      </c>
      <c r="C9" s="71">
        <v>7</v>
      </c>
      <c r="D9" s="36"/>
      <c r="E9" s="71">
        <v>1875.0714819294799</v>
      </c>
      <c r="F9" s="71">
        <v>18.146689503561401</v>
      </c>
      <c r="G9" s="71"/>
      <c r="H9" s="71">
        <v>8.1293460785465701</v>
      </c>
      <c r="I9" s="71"/>
      <c r="J9" s="71">
        <v>2.0022153899999999</v>
      </c>
      <c r="K9" s="71"/>
      <c r="L9" s="71">
        <v>1.6710000038146999</v>
      </c>
      <c r="M9" s="71"/>
      <c r="N9" s="71">
        <v>0.89238020206424395</v>
      </c>
      <c r="O9" s="71"/>
      <c r="P9" s="71">
        <v>6.9909763299999996</v>
      </c>
      <c r="Q9" s="71"/>
      <c r="R9" s="71">
        <v>15.736000061035201</v>
      </c>
      <c r="S9" s="71"/>
      <c r="T9" s="71">
        <v>10.977269185516001</v>
      </c>
      <c r="U9" s="36"/>
      <c r="V9" s="57" t="s">
        <v>82</v>
      </c>
      <c r="W9" s="36"/>
      <c r="X9" s="57" t="s">
        <v>82</v>
      </c>
      <c r="Y9" s="36"/>
      <c r="Z9" s="57" t="s">
        <v>82</v>
      </c>
      <c r="AA9" s="36"/>
      <c r="AB9" s="143">
        <v>34.090309143066413</v>
      </c>
      <c r="AC9" s="36"/>
      <c r="AD9" s="143">
        <v>26.366018295288089</v>
      </c>
      <c r="AE9" s="36"/>
      <c r="AF9" s="143">
        <v>10.334126472473139</v>
      </c>
      <c r="AG9" s="36"/>
      <c r="AH9" s="143">
        <v>1.0542154312133789</v>
      </c>
      <c r="AI9" s="36"/>
    </row>
    <row r="10" spans="2:35" x14ac:dyDescent="0.25">
      <c r="B10" s="36" t="s">
        <v>29</v>
      </c>
      <c r="C10" s="71">
        <v>2.9</v>
      </c>
      <c r="D10" s="36"/>
      <c r="E10" s="71">
        <v>12614.060994892299</v>
      </c>
      <c r="F10" s="71">
        <v>8.41308400928345</v>
      </c>
      <c r="G10" s="71"/>
      <c r="H10" s="71">
        <v>16.050124343833101</v>
      </c>
      <c r="I10" s="71"/>
      <c r="J10" s="71">
        <v>2.9108207199999998</v>
      </c>
      <c r="K10" s="71"/>
      <c r="L10" s="71">
        <v>3.2983875274658199</v>
      </c>
      <c r="M10" s="71"/>
      <c r="N10" s="71">
        <v>1.05242729722471</v>
      </c>
      <c r="O10" s="71"/>
      <c r="P10" s="71">
        <v>8.9053544999999996</v>
      </c>
      <c r="Q10" s="71"/>
      <c r="R10" s="71">
        <v>10.5049028396606</v>
      </c>
      <c r="S10" s="71"/>
      <c r="T10" s="71">
        <v>6.5571286220538196</v>
      </c>
      <c r="U10" s="36"/>
      <c r="V10" s="57" t="s">
        <v>82</v>
      </c>
      <c r="W10" s="36"/>
      <c r="X10" s="57" t="s">
        <v>82</v>
      </c>
      <c r="Y10" s="36"/>
      <c r="Z10" s="57" t="s">
        <v>82</v>
      </c>
      <c r="AA10" s="36"/>
      <c r="AB10" s="57" t="s">
        <v>82</v>
      </c>
      <c r="AC10" s="36"/>
      <c r="AD10" s="57" t="s">
        <v>82</v>
      </c>
      <c r="AE10" s="36"/>
      <c r="AF10" s="57" t="s">
        <v>82</v>
      </c>
      <c r="AG10" s="36"/>
      <c r="AH10" s="57" t="s">
        <v>82</v>
      </c>
      <c r="AI10" s="36"/>
    </row>
    <row r="11" spans="2:35" x14ac:dyDescent="0.25">
      <c r="B11" s="36" t="s">
        <v>30</v>
      </c>
      <c r="C11" s="57" t="s">
        <v>82</v>
      </c>
      <c r="D11" s="36"/>
      <c r="E11" s="57" t="s">
        <v>82</v>
      </c>
      <c r="F11" s="82" t="s">
        <v>82</v>
      </c>
      <c r="G11" s="71"/>
      <c r="H11" s="82" t="s">
        <v>82</v>
      </c>
      <c r="I11" s="71"/>
      <c r="J11" s="82" t="s">
        <v>82</v>
      </c>
      <c r="K11" s="71"/>
      <c r="L11" s="82" t="s">
        <v>82</v>
      </c>
      <c r="M11" s="71"/>
      <c r="N11" s="82" t="s">
        <v>82</v>
      </c>
      <c r="O11" s="71"/>
      <c r="P11" s="82" t="s">
        <v>82</v>
      </c>
      <c r="Q11" s="71"/>
      <c r="R11" s="82" t="s">
        <v>82</v>
      </c>
      <c r="S11" s="71"/>
      <c r="T11" s="82" t="s">
        <v>82</v>
      </c>
      <c r="U11" s="36"/>
      <c r="V11" s="57" t="s">
        <v>82</v>
      </c>
      <c r="W11" s="36"/>
      <c r="X11" s="57" t="s">
        <v>82</v>
      </c>
      <c r="Y11" s="36"/>
      <c r="Z11" s="57" t="s">
        <v>82</v>
      </c>
      <c r="AA11" s="36"/>
      <c r="AB11" s="57" t="s">
        <v>82</v>
      </c>
      <c r="AC11" s="36"/>
      <c r="AD11" s="57" t="s">
        <v>82</v>
      </c>
      <c r="AE11" s="36"/>
      <c r="AF11" s="57" t="s">
        <v>82</v>
      </c>
      <c r="AG11" s="36"/>
      <c r="AH11" s="57" t="s">
        <v>82</v>
      </c>
      <c r="AI11" s="36"/>
    </row>
    <row r="12" spans="2:35" x14ac:dyDescent="0.25">
      <c r="B12" s="36" t="s">
        <v>31</v>
      </c>
      <c r="C12" s="57" t="s">
        <v>82</v>
      </c>
      <c r="D12" s="36"/>
      <c r="E12" s="57" t="s">
        <v>82</v>
      </c>
      <c r="F12" s="82" t="s">
        <v>82</v>
      </c>
      <c r="G12" s="71"/>
      <c r="H12" s="82" t="s">
        <v>82</v>
      </c>
      <c r="I12" s="71"/>
      <c r="J12" s="82" t="s">
        <v>82</v>
      </c>
      <c r="K12" s="71"/>
      <c r="L12" s="82" t="s">
        <v>82</v>
      </c>
      <c r="M12" s="71"/>
      <c r="N12" s="82" t="s">
        <v>82</v>
      </c>
      <c r="O12" s="71"/>
      <c r="P12" s="82" t="s">
        <v>82</v>
      </c>
      <c r="Q12" s="71"/>
      <c r="R12" s="82" t="s">
        <v>82</v>
      </c>
      <c r="S12" s="71"/>
      <c r="T12" s="82" t="s">
        <v>82</v>
      </c>
      <c r="U12" s="36"/>
      <c r="V12" s="71">
        <v>1.1000000000000001</v>
      </c>
      <c r="W12" s="36"/>
      <c r="X12" s="71">
        <v>1.9</v>
      </c>
      <c r="Y12" s="36"/>
      <c r="Z12" s="71">
        <v>0.9</v>
      </c>
      <c r="AA12" s="36"/>
      <c r="AB12" s="57" t="s">
        <v>82</v>
      </c>
      <c r="AC12" s="36"/>
      <c r="AD12" s="57" t="s">
        <v>82</v>
      </c>
      <c r="AE12" s="36"/>
      <c r="AF12" s="57" t="s">
        <v>82</v>
      </c>
      <c r="AG12" s="36"/>
      <c r="AH12" s="57" t="s">
        <v>82</v>
      </c>
      <c r="AI12" s="36"/>
    </row>
    <row r="13" spans="2:35" x14ac:dyDescent="0.25">
      <c r="B13" s="36" t="s">
        <v>32</v>
      </c>
      <c r="C13" s="71">
        <v>10.8</v>
      </c>
      <c r="D13" s="36"/>
      <c r="E13" s="71">
        <v>5868.1591677838996</v>
      </c>
      <c r="F13" s="71">
        <v>19.012989491213499</v>
      </c>
      <c r="G13" s="71"/>
      <c r="H13" s="71">
        <v>20.5545620083637</v>
      </c>
      <c r="I13" s="71"/>
      <c r="J13" s="71">
        <v>3.35674787</v>
      </c>
      <c r="K13" s="71"/>
      <c r="L13" s="71">
        <v>5.9749999046325701</v>
      </c>
      <c r="M13" s="71"/>
      <c r="N13" s="71">
        <v>0.73179434207624094</v>
      </c>
      <c r="O13" s="71"/>
      <c r="P13" s="71">
        <v>9.4439058300000003</v>
      </c>
      <c r="Q13" s="71"/>
      <c r="R13" s="71">
        <v>14.46399974823</v>
      </c>
      <c r="S13" s="71"/>
      <c r="T13" s="71">
        <v>3.56025266691876</v>
      </c>
      <c r="U13" s="36"/>
      <c r="V13" s="71">
        <v>8.8000000000000007</v>
      </c>
      <c r="W13" s="36"/>
      <c r="X13" s="71">
        <v>6</v>
      </c>
      <c r="Y13" s="36"/>
      <c r="Z13" s="71">
        <v>9.4</v>
      </c>
      <c r="AA13" s="36"/>
      <c r="AB13" s="57" t="s">
        <v>82</v>
      </c>
      <c r="AC13" s="36"/>
      <c r="AD13" s="57" t="s">
        <v>82</v>
      </c>
      <c r="AE13" s="36"/>
      <c r="AF13" s="57" t="s">
        <v>82</v>
      </c>
      <c r="AG13" s="36"/>
      <c r="AH13" s="57" t="s">
        <v>82</v>
      </c>
      <c r="AI13" s="36"/>
    </row>
    <row r="14" spans="2:35" x14ac:dyDescent="0.25">
      <c r="B14" s="36" t="s">
        <v>33</v>
      </c>
      <c r="C14" s="71">
        <v>43.6</v>
      </c>
      <c r="D14" s="36"/>
      <c r="E14" s="71">
        <v>4940.5498050115602</v>
      </c>
      <c r="F14" s="71">
        <v>13.4238842417735</v>
      </c>
      <c r="G14" s="71"/>
      <c r="H14" s="71">
        <v>7.4453940450705201</v>
      </c>
      <c r="I14" s="71"/>
      <c r="J14" s="71">
        <v>2.2020194499999999</v>
      </c>
      <c r="K14" s="71"/>
      <c r="L14" s="71">
        <v>2.42012596130371</v>
      </c>
      <c r="M14" s="71"/>
      <c r="N14" s="71">
        <v>0.55113145023292498</v>
      </c>
      <c r="O14" s="71"/>
      <c r="P14" s="71">
        <v>12.11291027</v>
      </c>
      <c r="Q14" s="71"/>
      <c r="R14" s="71">
        <v>13.932614326477101</v>
      </c>
      <c r="S14" s="71"/>
      <c r="T14" s="71">
        <v>7.4023140601647697</v>
      </c>
      <c r="U14" s="36"/>
      <c r="V14" s="57" t="s">
        <v>82</v>
      </c>
      <c r="W14" s="36"/>
      <c r="X14" s="57" t="s">
        <v>82</v>
      </c>
      <c r="Y14" s="36"/>
      <c r="Z14" s="57" t="s">
        <v>82</v>
      </c>
      <c r="AA14" s="36"/>
      <c r="AB14" s="57" t="s">
        <v>82</v>
      </c>
      <c r="AC14" s="36"/>
      <c r="AD14" s="57" t="s">
        <v>82</v>
      </c>
      <c r="AE14" s="36"/>
      <c r="AF14" s="57" t="s">
        <v>82</v>
      </c>
      <c r="AG14" s="36"/>
      <c r="AH14" s="57" t="s">
        <v>82</v>
      </c>
      <c r="AI14" s="36"/>
    </row>
    <row r="15" spans="2:35" x14ac:dyDescent="0.25">
      <c r="B15" s="36" t="s">
        <v>34</v>
      </c>
      <c r="C15" s="71">
        <v>1.3</v>
      </c>
      <c r="D15" s="36"/>
      <c r="E15" s="71">
        <v>2089.9101607191801</v>
      </c>
      <c r="F15" s="71">
        <v>66.009992441025602</v>
      </c>
      <c r="G15" s="71"/>
      <c r="H15" s="82" t="s">
        <v>82</v>
      </c>
      <c r="I15" s="71"/>
      <c r="J15" s="71">
        <v>11.12</v>
      </c>
      <c r="K15" s="71"/>
      <c r="L15" s="71">
        <v>16.582462310791001</v>
      </c>
      <c r="M15" s="71"/>
      <c r="N15" s="71">
        <v>1.29297334709247</v>
      </c>
      <c r="O15" s="71"/>
      <c r="P15" s="71">
        <v>9.9700000000000006</v>
      </c>
      <c r="Q15" s="71"/>
      <c r="R15" s="71">
        <v>15.3607540130615</v>
      </c>
      <c r="S15" s="71"/>
      <c r="T15" s="82" t="s">
        <v>82</v>
      </c>
      <c r="U15" s="36"/>
      <c r="V15" s="71">
        <v>20.5</v>
      </c>
      <c r="W15" s="36"/>
      <c r="X15" s="71">
        <v>12.6</v>
      </c>
      <c r="Y15" s="36"/>
      <c r="Z15" s="71">
        <v>22.5</v>
      </c>
      <c r="AA15" s="36"/>
      <c r="AB15" s="143">
        <v>37.936737060546882</v>
      </c>
      <c r="AC15" s="36"/>
      <c r="AD15" s="143">
        <v>13.96916389465332</v>
      </c>
      <c r="AE15" s="36"/>
      <c r="AF15" s="143">
        <v>1.1293516159057619</v>
      </c>
      <c r="AG15" s="36"/>
      <c r="AH15" s="143">
        <v>8.4775738418102264E-2</v>
      </c>
      <c r="AI15" s="36"/>
    </row>
    <row r="16" spans="2:35" x14ac:dyDescent="0.25">
      <c r="B16" s="36" t="s">
        <v>35</v>
      </c>
      <c r="C16" s="57" t="s">
        <v>82</v>
      </c>
      <c r="D16" s="36"/>
      <c r="E16" s="71">
        <v>2075.4014140644099</v>
      </c>
      <c r="F16" s="71">
        <v>13.9139885255551</v>
      </c>
      <c r="G16" s="71"/>
      <c r="H16" s="71">
        <v>13.9709429126153</v>
      </c>
      <c r="I16" s="71"/>
      <c r="J16" s="71">
        <v>0.71924584999999996</v>
      </c>
      <c r="K16" s="71"/>
      <c r="L16" s="71">
        <v>1.3940000534057599</v>
      </c>
      <c r="M16" s="71"/>
      <c r="N16" s="71">
        <v>8.8701695806470901E-2</v>
      </c>
      <c r="O16" s="71"/>
      <c r="P16" s="71">
        <v>4.4057536099999997</v>
      </c>
      <c r="Q16" s="71"/>
      <c r="R16" s="71">
        <v>9.0749998092651403</v>
      </c>
      <c r="S16" s="71"/>
      <c r="T16" s="71">
        <v>0.63490128305066595</v>
      </c>
      <c r="U16" s="36"/>
      <c r="V16" s="71">
        <v>2.7</v>
      </c>
      <c r="W16" s="36"/>
      <c r="X16" s="71">
        <v>2.5</v>
      </c>
      <c r="Y16" s="36"/>
      <c r="Z16" s="71">
        <v>2.7</v>
      </c>
      <c r="AA16" s="36"/>
      <c r="AB16" s="143">
        <v>28.57125091552734</v>
      </c>
      <c r="AC16" s="36"/>
      <c r="AD16" s="143">
        <v>15.56436157226562</v>
      </c>
      <c r="AE16" s="36"/>
      <c r="AF16" s="143">
        <v>4.5611381530761719</v>
      </c>
      <c r="AG16" s="36"/>
      <c r="AH16" s="143">
        <v>0.51295888423919678</v>
      </c>
      <c r="AI16" s="36"/>
    </row>
    <row r="17" spans="2:35" x14ac:dyDescent="0.25">
      <c r="B17" s="36" t="s">
        <v>36</v>
      </c>
      <c r="C17" s="71">
        <v>1.6</v>
      </c>
      <c r="D17" s="36"/>
      <c r="E17" s="71">
        <v>11648.6741574144</v>
      </c>
      <c r="F17" s="71">
        <v>16.431996148119001</v>
      </c>
      <c r="G17" s="71"/>
      <c r="H17" s="71">
        <v>12.047942551858</v>
      </c>
      <c r="I17" s="71"/>
      <c r="J17" s="71">
        <v>2.4642808399999998</v>
      </c>
      <c r="K17" s="71"/>
      <c r="L17" s="71">
        <v>3.5060000419616699</v>
      </c>
      <c r="M17" s="71"/>
      <c r="N17" s="71">
        <v>0.56649468166709105</v>
      </c>
      <c r="O17" s="71"/>
      <c r="P17" s="71">
        <v>10.10703659</v>
      </c>
      <c r="Q17" s="71"/>
      <c r="R17" s="71">
        <v>20.149999618530298</v>
      </c>
      <c r="S17" s="71"/>
      <c r="T17" s="71">
        <v>4.70200350996633</v>
      </c>
      <c r="U17" s="36"/>
      <c r="V17" s="71">
        <v>4.7</v>
      </c>
      <c r="W17" s="36"/>
      <c r="X17" s="71">
        <v>1.4</v>
      </c>
      <c r="Y17" s="36"/>
      <c r="Z17" s="71">
        <v>5.6</v>
      </c>
      <c r="AA17" s="36"/>
      <c r="AB17" s="57" t="s">
        <v>82</v>
      </c>
      <c r="AC17" s="36"/>
      <c r="AD17" s="57" t="s">
        <v>82</v>
      </c>
      <c r="AE17" s="36"/>
      <c r="AF17" s="57" t="s">
        <v>82</v>
      </c>
      <c r="AG17" s="36"/>
      <c r="AH17" s="57" t="s">
        <v>82</v>
      </c>
      <c r="AI17" s="36"/>
    </row>
    <row r="18" spans="2:35" x14ac:dyDescent="0.25">
      <c r="B18" s="36" t="s">
        <v>37</v>
      </c>
      <c r="C18" s="71">
        <v>0</v>
      </c>
      <c r="D18" s="36"/>
      <c r="E18" s="71">
        <v>6762.5488141727801</v>
      </c>
      <c r="F18" s="71">
        <v>31.413350156900101</v>
      </c>
      <c r="G18" s="71"/>
      <c r="H18" s="71">
        <v>57.424056450351998</v>
      </c>
      <c r="I18" s="71"/>
      <c r="J18" s="71">
        <v>5.31906605</v>
      </c>
      <c r="K18" s="71"/>
      <c r="L18" s="71">
        <v>6.9775700569152797</v>
      </c>
      <c r="M18" s="71"/>
      <c r="N18" s="82" t="s">
        <v>82</v>
      </c>
      <c r="O18" s="71"/>
      <c r="P18" s="71">
        <v>7.9476742700000003</v>
      </c>
      <c r="Q18" s="71"/>
      <c r="R18" s="71">
        <v>11.345359802246101</v>
      </c>
      <c r="S18" s="71"/>
      <c r="T18" s="71">
        <v>0</v>
      </c>
      <c r="U18" s="36"/>
      <c r="V18" s="57" t="s">
        <v>82</v>
      </c>
      <c r="W18" s="36"/>
      <c r="X18" s="57" t="s">
        <v>82</v>
      </c>
      <c r="Y18" s="36"/>
      <c r="Z18" s="57" t="s">
        <v>82</v>
      </c>
      <c r="AA18" s="36"/>
      <c r="AB18" s="57" t="s">
        <v>82</v>
      </c>
      <c r="AC18" s="36"/>
      <c r="AD18" s="57" t="s">
        <v>82</v>
      </c>
      <c r="AE18" s="36"/>
      <c r="AF18" s="57" t="s">
        <v>82</v>
      </c>
      <c r="AG18" s="36"/>
      <c r="AH18" s="57" t="s">
        <v>82</v>
      </c>
      <c r="AI18" s="36"/>
    </row>
    <row r="19" spans="2:35" x14ac:dyDescent="0.25">
      <c r="B19" s="36" t="s">
        <v>38</v>
      </c>
      <c r="C19" s="71">
        <v>6.8</v>
      </c>
      <c r="D19" s="36"/>
      <c r="E19" s="71">
        <v>3992.2238422550899</v>
      </c>
      <c r="F19" s="71">
        <v>29.776094354838701</v>
      </c>
      <c r="G19" s="71"/>
      <c r="H19" s="82" t="s">
        <v>82</v>
      </c>
      <c r="I19" s="71"/>
      <c r="J19" s="71">
        <v>1.8940886299999999</v>
      </c>
      <c r="K19" s="71"/>
      <c r="L19" s="71">
        <v>10.538999557495099</v>
      </c>
      <c r="M19" s="71"/>
      <c r="N19" s="82" t="s">
        <v>82</v>
      </c>
      <c r="O19" s="71"/>
      <c r="P19" s="71">
        <v>2.59797287</v>
      </c>
      <c r="Q19" s="71"/>
      <c r="R19" s="71">
        <v>18.6149997711182</v>
      </c>
      <c r="S19" s="71"/>
      <c r="T19" s="82" t="s">
        <v>82</v>
      </c>
      <c r="U19" s="36"/>
      <c r="V19" s="57" t="s">
        <v>82</v>
      </c>
      <c r="W19" s="36"/>
      <c r="X19" s="57" t="s">
        <v>82</v>
      </c>
      <c r="Y19" s="36"/>
      <c r="Z19" s="57" t="s">
        <v>82</v>
      </c>
      <c r="AA19" s="36"/>
      <c r="AB19" s="57" t="s">
        <v>82</v>
      </c>
      <c r="AC19" s="36"/>
      <c r="AD19" s="57" t="s">
        <v>82</v>
      </c>
      <c r="AE19" s="36"/>
      <c r="AF19" s="57" t="s">
        <v>82</v>
      </c>
      <c r="AG19" s="36"/>
      <c r="AH19" s="57" t="s">
        <v>82</v>
      </c>
      <c r="AI19" s="36"/>
    </row>
    <row r="20" spans="2:35" x14ac:dyDescent="0.25">
      <c r="B20" s="36" t="s">
        <v>39</v>
      </c>
      <c r="C20" s="71">
        <v>100</v>
      </c>
      <c r="D20" s="36"/>
      <c r="E20" s="71">
        <v>5764.8028127606303</v>
      </c>
      <c r="F20" s="71">
        <v>23.130605826083102</v>
      </c>
      <c r="G20" s="71"/>
      <c r="H20" s="71">
        <v>13.270907322904799</v>
      </c>
      <c r="I20" s="71"/>
      <c r="J20" s="71">
        <v>4.5315427799999997</v>
      </c>
      <c r="K20" s="71"/>
      <c r="L20" s="71">
        <v>4.2579998970031703</v>
      </c>
      <c r="M20" s="71"/>
      <c r="N20" s="71">
        <v>2.1723491304617601</v>
      </c>
      <c r="O20" s="71"/>
      <c r="P20" s="71">
        <v>12.62561131</v>
      </c>
      <c r="Q20" s="71"/>
      <c r="R20" s="71">
        <v>9.9870433807372994</v>
      </c>
      <c r="S20" s="71"/>
      <c r="T20" s="71">
        <v>16.3692585412936</v>
      </c>
      <c r="U20" s="36"/>
      <c r="V20" s="71">
        <v>4.5999999999999996</v>
      </c>
      <c r="W20" s="36"/>
      <c r="X20" s="57" t="s">
        <v>82</v>
      </c>
      <c r="Y20" s="36"/>
      <c r="Z20" s="57" t="s">
        <v>82</v>
      </c>
      <c r="AA20" s="36"/>
      <c r="AB20" s="143">
        <v>23.30403900146484</v>
      </c>
      <c r="AC20" s="36"/>
      <c r="AD20" s="143">
        <v>3.872610330581665</v>
      </c>
      <c r="AE20" s="36"/>
      <c r="AF20" s="143">
        <v>0.302244633436203</v>
      </c>
      <c r="AG20" s="36"/>
      <c r="AH20" s="143">
        <v>1.7186529934406281E-2</v>
      </c>
      <c r="AI20" s="36"/>
    </row>
    <row r="21" spans="2:35" x14ac:dyDescent="0.25">
      <c r="B21" s="36" t="s">
        <v>40</v>
      </c>
      <c r="C21" s="71">
        <v>2.1</v>
      </c>
      <c r="D21" s="36"/>
      <c r="E21" s="71">
        <v>1187.5670642346099</v>
      </c>
      <c r="F21" s="71">
        <v>14.273569403520501</v>
      </c>
      <c r="G21" s="71"/>
      <c r="H21" s="82" t="s">
        <v>82</v>
      </c>
      <c r="I21" s="71"/>
      <c r="J21" s="71">
        <v>1.06</v>
      </c>
      <c r="K21" s="71"/>
      <c r="L21" s="71">
        <v>2.1398699283599898</v>
      </c>
      <c r="M21" s="71"/>
      <c r="N21" s="71">
        <v>2.09430499859742E-2</v>
      </c>
      <c r="O21" s="71"/>
      <c r="P21" s="71">
        <v>4.3899999999999997</v>
      </c>
      <c r="Q21" s="71"/>
      <c r="R21" s="71">
        <v>9.8200483322143608</v>
      </c>
      <c r="S21" s="71"/>
      <c r="T21" s="82" t="s">
        <v>82</v>
      </c>
      <c r="U21" s="36"/>
      <c r="V21" s="57" t="s">
        <v>82</v>
      </c>
      <c r="W21" s="36"/>
      <c r="X21" s="57" t="s">
        <v>82</v>
      </c>
      <c r="Y21" s="36"/>
      <c r="Z21" s="57" t="s">
        <v>82</v>
      </c>
      <c r="AA21" s="36"/>
      <c r="AB21" s="143">
        <v>35.384532928466797</v>
      </c>
      <c r="AC21" s="36"/>
      <c r="AD21" s="143">
        <v>8.8426017761230469</v>
      </c>
      <c r="AE21" s="36"/>
      <c r="AF21" s="143">
        <v>1.364543080329895</v>
      </c>
      <c r="AG21" s="36"/>
      <c r="AH21" s="143">
        <v>6.8918727338314056E-2</v>
      </c>
      <c r="AI21" s="36"/>
    </row>
    <row r="22" spans="2:35" x14ac:dyDescent="0.25">
      <c r="B22" s="36" t="s">
        <v>41</v>
      </c>
      <c r="C22" s="71">
        <v>66</v>
      </c>
      <c r="D22" s="36"/>
      <c r="E22" s="71">
        <v>12060.078105910899</v>
      </c>
      <c r="F22" s="71">
        <v>138.822319145161</v>
      </c>
      <c r="G22" s="71"/>
      <c r="H22" s="82" t="s">
        <v>82</v>
      </c>
      <c r="I22" s="71"/>
      <c r="J22" s="71">
        <v>11.34250546</v>
      </c>
      <c r="K22" s="71"/>
      <c r="L22" s="71">
        <v>6.1890001296997097</v>
      </c>
      <c r="M22" s="71"/>
      <c r="N22" s="82" t="s">
        <v>82</v>
      </c>
      <c r="O22" s="71"/>
      <c r="P22" s="71">
        <v>9.1396226899999995</v>
      </c>
      <c r="Q22" s="71"/>
      <c r="R22" s="71">
        <v>9.6096887588500994</v>
      </c>
      <c r="S22" s="71"/>
      <c r="T22" s="82" t="s">
        <v>82</v>
      </c>
      <c r="U22" s="36"/>
      <c r="V22" s="71">
        <v>2.4</v>
      </c>
      <c r="W22" s="36"/>
      <c r="X22" s="71">
        <v>3</v>
      </c>
      <c r="Y22" s="36"/>
      <c r="Z22" s="71">
        <v>2.2000000000000002</v>
      </c>
      <c r="AA22" s="36"/>
      <c r="AB22" s="57" t="s">
        <v>82</v>
      </c>
      <c r="AC22" s="36"/>
      <c r="AD22" s="57" t="s">
        <v>82</v>
      </c>
      <c r="AE22" s="36"/>
      <c r="AF22" s="57" t="s">
        <v>82</v>
      </c>
      <c r="AG22" s="36"/>
      <c r="AH22" s="57" t="s">
        <v>82</v>
      </c>
      <c r="AI22" s="36"/>
    </row>
    <row r="23" spans="2:35" x14ac:dyDescent="0.25">
      <c r="B23" s="36" t="s">
        <v>42</v>
      </c>
      <c r="C23" s="57" t="s">
        <v>82</v>
      </c>
      <c r="D23" s="36"/>
      <c r="E23" s="57" t="s">
        <v>82</v>
      </c>
      <c r="F23" s="82" t="s">
        <v>82</v>
      </c>
      <c r="G23" s="71"/>
      <c r="H23" s="82" t="s">
        <v>82</v>
      </c>
      <c r="I23" s="71"/>
      <c r="J23" s="82" t="s">
        <v>82</v>
      </c>
      <c r="K23" s="71"/>
      <c r="L23" s="82" t="s">
        <v>82</v>
      </c>
      <c r="M23" s="71"/>
      <c r="N23" s="82" t="s">
        <v>82</v>
      </c>
      <c r="O23" s="71"/>
      <c r="P23" s="82" t="s">
        <v>82</v>
      </c>
      <c r="Q23" s="71"/>
      <c r="R23" s="82" t="s">
        <v>82</v>
      </c>
      <c r="S23" s="71"/>
      <c r="T23" s="82" t="s">
        <v>82</v>
      </c>
      <c r="U23" s="36"/>
      <c r="V23" s="57" t="s">
        <v>82</v>
      </c>
      <c r="W23" s="36"/>
      <c r="X23" s="57" t="s">
        <v>82</v>
      </c>
      <c r="Y23" s="36"/>
      <c r="Z23" s="57" t="s">
        <v>82</v>
      </c>
      <c r="AA23" s="36"/>
      <c r="AB23" s="57" t="s">
        <v>82</v>
      </c>
      <c r="AC23" s="36"/>
      <c r="AD23" s="57" t="s">
        <v>82</v>
      </c>
      <c r="AE23" s="36"/>
      <c r="AF23" s="57" t="s">
        <v>82</v>
      </c>
      <c r="AG23" s="36"/>
      <c r="AH23" s="57" t="s">
        <v>82</v>
      </c>
      <c r="AI23" s="36"/>
    </row>
    <row r="24" spans="2:35" x14ac:dyDescent="0.25">
      <c r="B24" s="36" t="s">
        <v>43</v>
      </c>
      <c r="C24" s="57" t="s">
        <v>82</v>
      </c>
      <c r="D24" s="36"/>
      <c r="E24" s="71">
        <v>14565.3302534617</v>
      </c>
      <c r="F24" s="71">
        <v>24.0130205023931</v>
      </c>
      <c r="G24" s="71"/>
      <c r="H24" s="71">
        <v>38.330095200843303</v>
      </c>
      <c r="I24" s="71"/>
      <c r="J24" s="71">
        <v>7.3972086900000003</v>
      </c>
      <c r="K24" s="71"/>
      <c r="L24" s="82" t="s">
        <v>82</v>
      </c>
      <c r="M24" s="71"/>
      <c r="N24" s="82" t="s">
        <v>82</v>
      </c>
      <c r="O24" s="71"/>
      <c r="P24" s="71">
        <v>11.09581375</v>
      </c>
      <c r="Q24" s="71"/>
      <c r="R24" s="82" t="s">
        <v>82</v>
      </c>
      <c r="S24" s="71"/>
      <c r="T24" s="71">
        <v>0</v>
      </c>
      <c r="U24" s="36"/>
      <c r="V24" s="57" t="s">
        <v>82</v>
      </c>
      <c r="W24" s="36"/>
      <c r="X24" s="57" t="s">
        <v>82</v>
      </c>
      <c r="Y24" s="36"/>
      <c r="Z24" s="57" t="s">
        <v>82</v>
      </c>
      <c r="AA24" s="36"/>
      <c r="AB24" s="57" t="s">
        <v>82</v>
      </c>
      <c r="AC24" s="36"/>
      <c r="AD24" s="57" t="s">
        <v>82</v>
      </c>
      <c r="AE24" s="36"/>
      <c r="AF24" s="57" t="s">
        <v>82</v>
      </c>
      <c r="AG24" s="36"/>
      <c r="AH24" s="57" t="s">
        <v>82</v>
      </c>
      <c r="AI24" s="36"/>
    </row>
    <row r="25" spans="2:35" x14ac:dyDescent="0.25">
      <c r="B25" s="36" t="s">
        <v>44</v>
      </c>
      <c r="C25" s="71">
        <v>0</v>
      </c>
      <c r="D25" s="36"/>
      <c r="E25" s="71">
        <v>2994.4533269188</v>
      </c>
      <c r="F25" s="71">
        <v>15.341548522934501</v>
      </c>
      <c r="G25" s="71"/>
      <c r="H25" s="82" t="s">
        <v>82</v>
      </c>
      <c r="I25" s="71"/>
      <c r="J25" s="71">
        <v>1.1601606600000001</v>
      </c>
      <c r="K25" s="71"/>
      <c r="L25" s="71">
        <v>1.8748300075530999</v>
      </c>
      <c r="M25" s="71"/>
      <c r="N25" s="71">
        <v>5.5852879747499001E-3</v>
      </c>
      <c r="O25" s="71"/>
      <c r="P25" s="71">
        <v>5.32512045</v>
      </c>
      <c r="Q25" s="71"/>
      <c r="R25" s="71">
        <v>9.2271003723144496</v>
      </c>
      <c r="S25" s="71"/>
      <c r="T25" s="82" t="s">
        <v>82</v>
      </c>
      <c r="U25" s="36"/>
      <c r="V25" s="57" t="s">
        <v>82</v>
      </c>
      <c r="W25" s="36"/>
      <c r="X25" s="57" t="s">
        <v>82</v>
      </c>
      <c r="Y25" s="36"/>
      <c r="Z25" s="57" t="s">
        <v>82</v>
      </c>
      <c r="AA25" s="36"/>
      <c r="AB25" s="143">
        <v>35.971298217773438</v>
      </c>
      <c r="AC25" s="36"/>
      <c r="AD25" s="143">
        <v>14.808083534240721</v>
      </c>
      <c r="AE25" s="36"/>
      <c r="AF25" s="143">
        <v>3.338179349899292</v>
      </c>
      <c r="AG25" s="36"/>
      <c r="AH25" s="143">
        <v>0.33634597063064581</v>
      </c>
      <c r="AI25" s="36"/>
    </row>
    <row r="26" spans="2:35" x14ac:dyDescent="0.25">
      <c r="B26" s="36" t="s">
        <v>45</v>
      </c>
      <c r="C26" s="71">
        <v>9.9</v>
      </c>
      <c r="D26" s="36"/>
      <c r="E26" s="71">
        <v>3725.55120488081</v>
      </c>
      <c r="F26" s="71">
        <v>16.082742678948499</v>
      </c>
      <c r="G26" s="71"/>
      <c r="H26" s="71">
        <v>14.249178130410201</v>
      </c>
      <c r="I26" s="71"/>
      <c r="J26" s="71">
        <v>2.13</v>
      </c>
      <c r="K26" s="71"/>
      <c r="L26" s="71">
        <v>3.5799999237060498</v>
      </c>
      <c r="M26" s="71"/>
      <c r="N26" s="71">
        <v>0.54980337571578897</v>
      </c>
      <c r="O26" s="71"/>
      <c r="P26" s="71">
        <v>7.96</v>
      </c>
      <c r="Q26" s="71"/>
      <c r="R26" s="71">
        <v>15.6960000991821</v>
      </c>
      <c r="S26" s="71"/>
      <c r="T26" s="71">
        <v>3.85849184201308</v>
      </c>
      <c r="U26" s="36"/>
      <c r="V26" s="57" t="s">
        <v>82</v>
      </c>
      <c r="W26" s="36"/>
      <c r="X26" s="57" t="s">
        <v>82</v>
      </c>
      <c r="Y26" s="36"/>
      <c r="Z26" s="57" t="s">
        <v>82</v>
      </c>
      <c r="AA26" s="36"/>
      <c r="AB26" s="57" t="s">
        <v>82</v>
      </c>
      <c r="AC26" s="36"/>
      <c r="AD26" s="57" t="s">
        <v>82</v>
      </c>
      <c r="AE26" s="36"/>
      <c r="AF26" s="57" t="s">
        <v>82</v>
      </c>
      <c r="AG26" s="36"/>
      <c r="AH26" s="57" t="s">
        <v>82</v>
      </c>
      <c r="AI26" s="36"/>
    </row>
    <row r="27" spans="2:35" x14ac:dyDescent="0.25">
      <c r="B27" s="36" t="s">
        <v>46</v>
      </c>
      <c r="C27" s="71">
        <v>0</v>
      </c>
      <c r="D27" s="36"/>
      <c r="E27" s="71">
        <v>4139.0295872300003</v>
      </c>
      <c r="F27" s="71">
        <v>32.285050485527798</v>
      </c>
      <c r="G27" s="71"/>
      <c r="H27" s="71">
        <v>18.235460609401301</v>
      </c>
      <c r="I27" s="71"/>
      <c r="J27" s="71">
        <v>5.12033176</v>
      </c>
      <c r="K27" s="71"/>
      <c r="L27" s="71">
        <v>4.4809999465942401</v>
      </c>
      <c r="M27" s="71"/>
      <c r="N27" s="71">
        <v>7.50469596023427E-2</v>
      </c>
      <c r="O27" s="71"/>
      <c r="P27" s="71">
        <v>14.749004360000001</v>
      </c>
      <c r="Q27" s="71"/>
      <c r="R27" s="71">
        <v>16.215000152587901</v>
      </c>
      <c r="S27" s="71"/>
      <c r="T27" s="71">
        <v>0.411544085503671</v>
      </c>
      <c r="U27" s="36"/>
      <c r="V27" s="71">
        <v>19.399999999999999</v>
      </c>
      <c r="W27" s="36"/>
      <c r="X27" s="71">
        <v>6.9</v>
      </c>
      <c r="Y27" s="36"/>
      <c r="Z27" s="71">
        <v>22.6</v>
      </c>
      <c r="AA27" s="36"/>
      <c r="AB27" s="57" t="s">
        <v>82</v>
      </c>
      <c r="AC27" s="36"/>
      <c r="AD27" s="57" t="s">
        <v>82</v>
      </c>
      <c r="AE27" s="36"/>
      <c r="AF27" s="57" t="s">
        <v>82</v>
      </c>
      <c r="AG27" s="36"/>
      <c r="AH27" s="57" t="s">
        <v>82</v>
      </c>
      <c r="AI27" s="36"/>
    </row>
    <row r="28" spans="2:35" x14ac:dyDescent="0.25">
      <c r="B28" s="36" t="s">
        <v>47</v>
      </c>
      <c r="C28" s="57" t="s">
        <v>82</v>
      </c>
      <c r="D28" s="36"/>
      <c r="E28" s="71">
        <v>2203.1791258997</v>
      </c>
      <c r="F28" s="71">
        <v>23.059842106462099</v>
      </c>
      <c r="G28" s="71"/>
      <c r="H28" s="71">
        <v>29.1886179498219</v>
      </c>
      <c r="I28" s="71"/>
      <c r="J28" s="71">
        <v>3.3254530400000002</v>
      </c>
      <c r="K28" s="71"/>
      <c r="L28" s="82" t="s">
        <v>82</v>
      </c>
      <c r="M28" s="71"/>
      <c r="N28" s="82" t="s">
        <v>82</v>
      </c>
      <c r="O28" s="71"/>
      <c r="P28" s="71">
        <v>10.539460180000001</v>
      </c>
      <c r="Q28" s="71"/>
      <c r="R28" s="82" t="s">
        <v>82</v>
      </c>
      <c r="S28" s="71"/>
      <c r="T28" s="71">
        <v>0</v>
      </c>
      <c r="U28" s="36"/>
      <c r="V28" s="57" t="s">
        <v>82</v>
      </c>
      <c r="W28" s="36"/>
      <c r="X28" s="57" t="s">
        <v>82</v>
      </c>
      <c r="Y28" s="36"/>
      <c r="Z28" s="57" t="s">
        <v>82</v>
      </c>
      <c r="AA28" s="36"/>
      <c r="AB28" s="57" t="s">
        <v>82</v>
      </c>
      <c r="AC28" s="36"/>
      <c r="AD28" s="57" t="s">
        <v>82</v>
      </c>
      <c r="AE28" s="36"/>
      <c r="AF28" s="57" t="s">
        <v>82</v>
      </c>
      <c r="AG28" s="36"/>
      <c r="AH28" s="57" t="s">
        <v>82</v>
      </c>
      <c r="AI28" s="36"/>
    </row>
    <row r="29" spans="2:35" x14ac:dyDescent="0.25">
      <c r="B29" s="36" t="s">
        <v>48</v>
      </c>
      <c r="C29" s="71">
        <v>31.8</v>
      </c>
      <c r="D29" s="36"/>
      <c r="E29" s="71">
        <v>7171.8080931897803</v>
      </c>
      <c r="F29" s="71">
        <v>17.228866022844201</v>
      </c>
      <c r="G29" s="71"/>
      <c r="H29" s="71">
        <v>16.645373837139299</v>
      </c>
      <c r="I29" s="71"/>
      <c r="J29" s="71">
        <v>3.6309559299999998</v>
      </c>
      <c r="K29" s="71"/>
      <c r="L29" s="71">
        <v>2.6129999160766602</v>
      </c>
      <c r="M29" s="71"/>
      <c r="N29" s="71">
        <v>1.6001614898294401</v>
      </c>
      <c r="O29" s="71"/>
      <c r="P29" s="71">
        <v>13.46591473</v>
      </c>
      <c r="Q29" s="71"/>
      <c r="R29" s="71">
        <v>11.8762474060059</v>
      </c>
      <c r="S29" s="71"/>
      <c r="T29" s="71">
        <v>9.6132505372703196</v>
      </c>
      <c r="U29" s="36"/>
      <c r="V29" s="71">
        <v>1</v>
      </c>
      <c r="W29" s="36" t="s">
        <v>185</v>
      </c>
      <c r="X29" s="71">
        <v>0.4</v>
      </c>
      <c r="Y29" s="36" t="s">
        <v>185</v>
      </c>
      <c r="Z29" s="71">
        <v>1.1000000000000001</v>
      </c>
      <c r="AA29" s="36" t="s">
        <v>185</v>
      </c>
      <c r="AB29" s="143">
        <v>8.3222694396972656</v>
      </c>
      <c r="AC29" s="36"/>
      <c r="AD29" s="143">
        <v>0.34105569124221802</v>
      </c>
      <c r="AE29" s="36"/>
      <c r="AF29" s="143">
        <v>3.1715031713247299E-2</v>
      </c>
      <c r="AG29" s="36"/>
      <c r="AH29" s="143">
        <v>2.1386633161455389E-3</v>
      </c>
      <c r="AI29" s="36"/>
    </row>
    <row r="30" spans="2:35" x14ac:dyDescent="0.25">
      <c r="B30" s="36" t="s">
        <v>49</v>
      </c>
      <c r="C30" s="71">
        <v>38.200000000000003</v>
      </c>
      <c r="D30" s="36"/>
      <c r="E30" s="71">
        <v>1648.64729020342</v>
      </c>
      <c r="F30" s="71">
        <v>51.529303906104602</v>
      </c>
      <c r="G30" s="71"/>
      <c r="H30" s="71">
        <v>33.149603105137899</v>
      </c>
      <c r="I30" s="71"/>
      <c r="J30" s="71">
        <v>7.2568931599999997</v>
      </c>
      <c r="K30" s="71"/>
      <c r="L30" s="71">
        <v>2.97399997711182</v>
      </c>
      <c r="M30" s="71"/>
      <c r="N30" s="71">
        <v>5.3136799999999997</v>
      </c>
      <c r="O30" s="71"/>
      <c r="P30" s="71">
        <v>6.97073126</v>
      </c>
      <c r="Q30" s="71"/>
      <c r="R30" s="71">
        <v>7.4710001945495597</v>
      </c>
      <c r="S30" s="71"/>
      <c r="T30" s="71">
        <v>16.029392518357</v>
      </c>
      <c r="U30" s="36"/>
      <c r="V30" s="57" t="s">
        <v>82</v>
      </c>
      <c r="W30" s="36"/>
      <c r="X30" s="57" t="s">
        <v>82</v>
      </c>
      <c r="Y30" s="36"/>
      <c r="Z30" s="57" t="s">
        <v>82</v>
      </c>
      <c r="AA30" s="36"/>
      <c r="AB30" s="143">
        <v>28.364963531494141</v>
      </c>
      <c r="AC30" s="36"/>
      <c r="AD30" s="143">
        <v>8.5687685012817383</v>
      </c>
      <c r="AE30" s="36"/>
      <c r="AF30" s="143">
        <v>1.466722965240479</v>
      </c>
      <c r="AG30" s="36"/>
      <c r="AH30" s="143">
        <v>0.14245760440826419</v>
      </c>
      <c r="AI30" s="36"/>
    </row>
    <row r="31" spans="2:35" x14ac:dyDescent="0.25">
      <c r="B31" s="36" t="s">
        <v>50</v>
      </c>
      <c r="C31" s="57" t="s">
        <v>82</v>
      </c>
      <c r="D31" s="36"/>
      <c r="E31" s="57" t="s">
        <v>82</v>
      </c>
      <c r="F31" s="82" t="s">
        <v>82</v>
      </c>
      <c r="G31" s="71"/>
      <c r="H31" s="82" t="s">
        <v>82</v>
      </c>
      <c r="I31" s="71"/>
      <c r="J31" s="82" t="s">
        <v>82</v>
      </c>
      <c r="K31" s="71"/>
      <c r="L31" s="82" t="s">
        <v>82</v>
      </c>
      <c r="M31" s="71"/>
      <c r="N31" s="82" t="s">
        <v>82</v>
      </c>
      <c r="O31" s="71"/>
      <c r="P31" s="82" t="s">
        <v>82</v>
      </c>
      <c r="Q31" s="71"/>
      <c r="R31" s="82" t="s">
        <v>82</v>
      </c>
      <c r="S31" s="71"/>
      <c r="T31" s="82" t="s">
        <v>82</v>
      </c>
      <c r="U31" s="36"/>
      <c r="V31" s="57" t="s">
        <v>82</v>
      </c>
      <c r="W31" s="36"/>
      <c r="X31" s="57" t="s">
        <v>82</v>
      </c>
      <c r="Y31" s="36"/>
      <c r="Z31" s="57" t="s">
        <v>82</v>
      </c>
      <c r="AA31" s="36"/>
      <c r="AB31" s="57" t="s">
        <v>82</v>
      </c>
      <c r="AC31" s="36"/>
      <c r="AD31" s="57" t="s">
        <v>82</v>
      </c>
      <c r="AE31" s="36"/>
      <c r="AF31" s="57" t="s">
        <v>82</v>
      </c>
      <c r="AG31" s="36"/>
      <c r="AH31" s="57" t="s">
        <v>82</v>
      </c>
      <c r="AI31" s="36"/>
    </row>
    <row r="32" spans="2:35" x14ac:dyDescent="0.25">
      <c r="B32" s="36" t="s">
        <v>51</v>
      </c>
      <c r="C32" s="71">
        <v>0</v>
      </c>
      <c r="D32" s="36"/>
      <c r="E32" s="71">
        <v>4681.6794071124395</v>
      </c>
      <c r="F32" s="71">
        <v>25.1147342627184</v>
      </c>
      <c r="G32" s="71"/>
      <c r="H32" s="71">
        <v>30.702560293096798</v>
      </c>
      <c r="I32" s="71"/>
      <c r="J32" s="71">
        <v>3.6208517599999999</v>
      </c>
      <c r="K32" s="71"/>
      <c r="L32" s="71">
        <v>5.6459999084472701</v>
      </c>
      <c r="M32" s="71"/>
      <c r="N32" s="82" t="s">
        <v>82</v>
      </c>
      <c r="O32" s="71"/>
      <c r="P32" s="71">
        <v>7.3447637600000002</v>
      </c>
      <c r="Q32" s="71"/>
      <c r="R32" s="71">
        <v>9.7650003433227504</v>
      </c>
      <c r="S32" s="71"/>
      <c r="T32" s="71">
        <v>0</v>
      </c>
      <c r="U32" s="36"/>
      <c r="V32" s="71">
        <v>9.3000000000000007</v>
      </c>
      <c r="W32" s="36"/>
      <c r="X32" s="71">
        <v>7.1</v>
      </c>
      <c r="Y32" s="36"/>
      <c r="Z32" s="71">
        <v>9.8000000000000007</v>
      </c>
      <c r="AA32" s="36"/>
      <c r="AB32" s="57" t="s">
        <v>82</v>
      </c>
      <c r="AC32" s="36"/>
      <c r="AD32" s="57" t="s">
        <v>82</v>
      </c>
      <c r="AE32" s="36"/>
      <c r="AF32" s="57" t="s">
        <v>82</v>
      </c>
      <c r="AG32" s="36"/>
      <c r="AH32" s="57" t="s">
        <v>82</v>
      </c>
      <c r="AI32" s="36"/>
    </row>
    <row r="33" spans="2:35" x14ac:dyDescent="0.25">
      <c r="B33" s="36" t="s">
        <v>52</v>
      </c>
      <c r="C33" s="71">
        <v>0</v>
      </c>
      <c r="D33" s="36"/>
      <c r="E33" s="71">
        <v>5465.1028067056104</v>
      </c>
      <c r="F33" s="82" t="s">
        <v>82</v>
      </c>
      <c r="G33" s="71"/>
      <c r="H33" s="82" t="s">
        <v>82</v>
      </c>
      <c r="I33" s="71"/>
      <c r="J33" s="71">
        <v>10.144004819999999</v>
      </c>
      <c r="K33" s="71"/>
      <c r="L33" s="82" t="s">
        <v>82</v>
      </c>
      <c r="M33" s="71"/>
      <c r="N33" s="82" t="s">
        <v>82</v>
      </c>
      <c r="O33" s="71"/>
      <c r="P33" s="71">
        <v>8.1971759800000008</v>
      </c>
      <c r="Q33" s="71"/>
      <c r="R33" s="82" t="s">
        <v>82</v>
      </c>
      <c r="S33" s="71"/>
      <c r="T33" s="82" t="s">
        <v>82</v>
      </c>
      <c r="U33" s="36"/>
      <c r="V33" s="71">
        <v>11.8</v>
      </c>
      <c r="W33" s="36"/>
      <c r="X33" s="71">
        <v>8.6</v>
      </c>
      <c r="Y33" s="36"/>
      <c r="Z33" s="71">
        <v>12.8</v>
      </c>
      <c r="AA33" s="36"/>
      <c r="AB33" s="57" t="s">
        <v>82</v>
      </c>
      <c r="AC33" s="36"/>
      <c r="AD33" s="57" t="s">
        <v>82</v>
      </c>
      <c r="AE33" s="36"/>
      <c r="AF33" s="57" t="s">
        <v>82</v>
      </c>
      <c r="AG33" s="36"/>
      <c r="AH33" s="57" t="s">
        <v>82</v>
      </c>
      <c r="AI33" s="36"/>
    </row>
    <row r="34" spans="2:35" x14ac:dyDescent="0.25">
      <c r="B34" s="36" t="s">
        <v>53</v>
      </c>
      <c r="C34" s="71">
        <v>12.9</v>
      </c>
      <c r="D34" s="36"/>
      <c r="E34" s="71">
        <v>3367.09463871867</v>
      </c>
      <c r="F34" s="71">
        <v>30.5431880930179</v>
      </c>
      <c r="G34" s="71"/>
      <c r="H34" s="71">
        <v>20.5742205677059</v>
      </c>
      <c r="I34" s="71"/>
      <c r="J34" s="71">
        <v>1.2054764</v>
      </c>
      <c r="K34" s="71"/>
      <c r="L34" s="71">
        <v>2.1735899448394802</v>
      </c>
      <c r="M34" s="71"/>
      <c r="N34" s="82" t="s">
        <v>82</v>
      </c>
      <c r="O34" s="71"/>
      <c r="P34" s="71">
        <v>2.7763941299999999</v>
      </c>
      <c r="Q34" s="71"/>
      <c r="R34" s="71">
        <v>5.0110502243042001</v>
      </c>
      <c r="S34" s="71"/>
      <c r="T34" s="71">
        <v>0</v>
      </c>
      <c r="U34" s="36"/>
      <c r="V34" s="71">
        <v>10.4</v>
      </c>
      <c r="W34" s="36" t="s">
        <v>185</v>
      </c>
      <c r="X34" s="71">
        <v>9.5</v>
      </c>
      <c r="Y34" s="36" t="s">
        <v>185</v>
      </c>
      <c r="Z34" s="71">
        <v>10.6</v>
      </c>
      <c r="AA34" s="36" t="s">
        <v>185</v>
      </c>
      <c r="AB34" s="57" t="s">
        <v>82</v>
      </c>
      <c r="AC34" s="36"/>
      <c r="AD34" s="57" t="s">
        <v>82</v>
      </c>
      <c r="AE34" s="36"/>
      <c r="AF34" s="57" t="s">
        <v>82</v>
      </c>
      <c r="AG34" s="36"/>
      <c r="AH34" s="57" t="s">
        <v>82</v>
      </c>
      <c r="AI34" s="36"/>
    </row>
    <row r="35" spans="2:35" x14ac:dyDescent="0.25">
      <c r="B35" s="36" t="s">
        <v>54</v>
      </c>
      <c r="C35" s="71">
        <v>1.4</v>
      </c>
      <c r="D35" s="36"/>
      <c r="E35" s="71">
        <v>4346.7684923782099</v>
      </c>
      <c r="F35" s="82" t="s">
        <v>82</v>
      </c>
      <c r="G35" s="71"/>
      <c r="H35" s="71">
        <v>8.9341383068909899</v>
      </c>
      <c r="I35" s="71"/>
      <c r="J35" s="71">
        <v>1.96210134</v>
      </c>
      <c r="K35" s="71"/>
      <c r="L35" s="71">
        <v>2.89800000190735</v>
      </c>
      <c r="M35" s="71"/>
      <c r="N35" s="71">
        <v>1.5525639943860401</v>
      </c>
      <c r="O35" s="71"/>
      <c r="P35" s="71">
        <v>8.9695434600000006</v>
      </c>
      <c r="Q35" s="71"/>
      <c r="R35" s="71">
        <v>15.4490003585815</v>
      </c>
      <c r="S35" s="71"/>
      <c r="T35" s="71">
        <v>17.377881795142201</v>
      </c>
      <c r="U35" s="36"/>
      <c r="V35" s="71">
        <v>1.9</v>
      </c>
      <c r="W35" s="36"/>
      <c r="X35" s="71">
        <v>2</v>
      </c>
      <c r="Y35" s="36"/>
      <c r="Z35" s="71">
        <v>1.9</v>
      </c>
      <c r="AA35" s="36"/>
      <c r="AB35" s="57" t="s">
        <v>82</v>
      </c>
      <c r="AC35" s="36"/>
      <c r="AD35" s="57" t="s">
        <v>82</v>
      </c>
      <c r="AE35" s="36"/>
      <c r="AF35" s="57" t="s">
        <v>82</v>
      </c>
      <c r="AG35" s="36"/>
      <c r="AH35" s="57" t="s">
        <v>82</v>
      </c>
      <c r="AI35" s="36"/>
    </row>
    <row r="36" spans="2:35" x14ac:dyDescent="0.25">
      <c r="B36" s="36"/>
      <c r="C36" s="36"/>
      <c r="D36" s="36"/>
      <c r="E36" s="36"/>
      <c r="F36" s="71"/>
      <c r="G36" s="71"/>
      <c r="H36" s="71"/>
      <c r="I36" s="71"/>
      <c r="J36" s="71"/>
      <c r="K36" s="71"/>
      <c r="L36" s="71"/>
      <c r="M36" s="71"/>
      <c r="N36" s="71"/>
      <c r="O36" s="71"/>
      <c r="P36" s="71"/>
      <c r="Q36" s="71"/>
      <c r="R36" s="71"/>
      <c r="S36" s="71"/>
      <c r="T36" s="71"/>
      <c r="U36" s="36"/>
      <c r="V36" s="36"/>
    </row>
    <row r="37" spans="2:35" x14ac:dyDescent="0.25">
      <c r="B37" s="89" t="s">
        <v>55</v>
      </c>
      <c r="C37" s="36"/>
      <c r="D37" s="36"/>
      <c r="E37" s="36"/>
      <c r="F37" s="71"/>
      <c r="G37" s="71"/>
      <c r="H37" s="71"/>
      <c r="I37" s="71"/>
      <c r="J37" s="71"/>
      <c r="K37" s="71"/>
      <c r="L37" s="71"/>
      <c r="M37" s="71"/>
      <c r="N37" s="71"/>
      <c r="O37" s="71"/>
      <c r="P37" s="71"/>
      <c r="Q37" s="71"/>
      <c r="R37" s="71"/>
      <c r="S37" s="71"/>
      <c r="T37" s="71"/>
      <c r="U37" s="36"/>
      <c r="V37" s="36"/>
    </row>
    <row r="38" spans="2:35" s="9" customFormat="1" x14ac:dyDescent="0.25">
      <c r="B38" s="10" t="s">
        <v>56</v>
      </c>
      <c r="C38" s="73" t="s">
        <v>82</v>
      </c>
      <c r="D38" s="10"/>
      <c r="E38" s="73" t="s">
        <v>82</v>
      </c>
      <c r="F38" s="85" t="s">
        <v>82</v>
      </c>
      <c r="G38" s="11"/>
      <c r="H38" s="85">
        <v>15.163849070696696</v>
      </c>
      <c r="I38" s="11"/>
      <c r="J38" s="85">
        <v>2.8285265986873647</v>
      </c>
      <c r="K38" s="11"/>
      <c r="L38" s="85">
        <v>3.2192938070457258</v>
      </c>
      <c r="M38" s="11"/>
      <c r="N38" s="85">
        <v>1.0201915379081778</v>
      </c>
      <c r="O38" s="11"/>
      <c r="P38" s="85">
        <v>9.1214628760519734</v>
      </c>
      <c r="Q38" s="11"/>
      <c r="R38" s="85">
        <v>10.959007660841449</v>
      </c>
      <c r="S38" s="11"/>
      <c r="T38" s="85">
        <v>6.7271552962225449</v>
      </c>
      <c r="U38" s="10"/>
      <c r="V38" s="85">
        <v>8</v>
      </c>
      <c r="W38" s="152" t="s">
        <v>378</v>
      </c>
      <c r="X38" s="84" t="s">
        <v>82</v>
      </c>
      <c r="Y38" s="84"/>
      <c r="Z38" s="84" t="s">
        <v>82</v>
      </c>
      <c r="AB38" s="84" t="s">
        <v>82</v>
      </c>
      <c r="AD38" s="84" t="s">
        <v>82</v>
      </c>
      <c r="AF38" s="84" t="s">
        <v>82</v>
      </c>
      <c r="AH38" s="84" t="s">
        <v>82</v>
      </c>
    </row>
    <row r="39" spans="2:35" x14ac:dyDescent="0.25">
      <c r="B39" s="93" t="s">
        <v>57</v>
      </c>
      <c r="C39" s="97" t="s">
        <v>82</v>
      </c>
      <c r="D39" s="36"/>
      <c r="E39" s="98">
        <v>13138.327545686399</v>
      </c>
      <c r="F39" s="98">
        <v>17.4653503286162</v>
      </c>
      <c r="G39" s="71"/>
      <c r="H39" s="98">
        <v>16.486904789467498</v>
      </c>
      <c r="I39" s="71"/>
      <c r="J39" s="98">
        <v>6.5094677719083496</v>
      </c>
      <c r="K39" s="71"/>
      <c r="L39" s="98">
        <v>3.7291200160980198</v>
      </c>
      <c r="M39" s="71"/>
      <c r="N39" s="99" t="s">
        <v>82</v>
      </c>
      <c r="O39" s="71"/>
      <c r="P39" s="98">
        <v>16.225963283976199</v>
      </c>
      <c r="Q39" s="71"/>
      <c r="R39" s="98">
        <v>12.7444953918457</v>
      </c>
      <c r="S39" s="71"/>
      <c r="T39" s="98">
        <v>0</v>
      </c>
      <c r="U39" s="36"/>
      <c r="V39" s="98">
        <v>10</v>
      </c>
      <c r="W39" s="152" t="s">
        <v>378</v>
      </c>
      <c r="X39" s="84" t="s">
        <v>82</v>
      </c>
      <c r="Y39" s="84"/>
      <c r="Z39" s="84" t="s">
        <v>82</v>
      </c>
      <c r="AB39" s="92" t="s">
        <v>82</v>
      </c>
      <c r="AD39" s="92" t="s">
        <v>82</v>
      </c>
      <c r="AF39" s="92" t="s">
        <v>82</v>
      </c>
      <c r="AH39" s="92" t="s">
        <v>82</v>
      </c>
    </row>
    <row r="40" spans="2:35" x14ac:dyDescent="0.25">
      <c r="B40" s="36"/>
    </row>
    <row r="41" spans="2:35" x14ac:dyDescent="0.25">
      <c r="B41" s="1" t="s">
        <v>414</v>
      </c>
    </row>
    <row r="42" spans="2:35" x14ac:dyDescent="0.25">
      <c r="B42" s="36"/>
    </row>
    <row r="43" spans="2:35" x14ac:dyDescent="0.25">
      <c r="B43" s="89" t="s">
        <v>62</v>
      </c>
    </row>
    <row r="44" spans="2:35" x14ac:dyDescent="0.25">
      <c r="B44" s="36" t="s">
        <v>83</v>
      </c>
    </row>
    <row r="45" spans="2:35" x14ac:dyDescent="0.25">
      <c r="B45" s="36" t="s">
        <v>342</v>
      </c>
    </row>
    <row r="46" spans="2:35" x14ac:dyDescent="0.25">
      <c r="B46" s="36" t="s">
        <v>88</v>
      </c>
    </row>
    <row r="47" spans="2:35" s="36" customFormat="1" ht="13.5" x14ac:dyDescent="0.25">
      <c r="B47" s="36" t="s">
        <v>188</v>
      </c>
    </row>
    <row r="48" spans="2:35" s="36" customFormat="1" ht="13.5" x14ac:dyDescent="0.25">
      <c r="B48" s="36" t="s">
        <v>491</v>
      </c>
    </row>
    <row r="49" spans="2:2" x14ac:dyDescent="0.25">
      <c r="B49" s="36"/>
    </row>
    <row r="50" spans="2:2" x14ac:dyDescent="0.25">
      <c r="B50" s="89" t="s">
        <v>64</v>
      </c>
    </row>
    <row r="51" spans="2:2" x14ac:dyDescent="0.25">
      <c r="B51" s="36" t="s">
        <v>343</v>
      </c>
    </row>
    <row r="52" spans="2:2" x14ac:dyDescent="0.25">
      <c r="B52" s="36" t="s">
        <v>344</v>
      </c>
    </row>
    <row r="53" spans="2:2" x14ac:dyDescent="0.25">
      <c r="B53" s="36" t="s">
        <v>345</v>
      </c>
    </row>
    <row r="54" spans="2:2" x14ac:dyDescent="0.25">
      <c r="B54" s="36" t="s">
        <v>346</v>
      </c>
    </row>
    <row r="55" spans="2:2" x14ac:dyDescent="0.25">
      <c r="B55" s="36" t="s">
        <v>347</v>
      </c>
    </row>
    <row r="56" spans="2:2" x14ac:dyDescent="0.25">
      <c r="B56" s="36" t="s">
        <v>348</v>
      </c>
    </row>
    <row r="57" spans="2:2" x14ac:dyDescent="0.25">
      <c r="B57" s="36" t="s">
        <v>485</v>
      </c>
    </row>
    <row r="58" spans="2:2" x14ac:dyDescent="0.25">
      <c r="B58" s="36" t="s">
        <v>486</v>
      </c>
    </row>
    <row r="59" spans="2:2" x14ac:dyDescent="0.25">
      <c r="B59" s="36" t="s">
        <v>487</v>
      </c>
    </row>
    <row r="60" spans="2:2" x14ac:dyDescent="0.25">
      <c r="B60" s="36" t="s">
        <v>488</v>
      </c>
    </row>
    <row r="61" spans="2:2" x14ac:dyDescent="0.25">
      <c r="B61" s="36" t="s">
        <v>489</v>
      </c>
    </row>
    <row r="62" spans="2:2" x14ac:dyDescent="0.25">
      <c r="B62" s="36"/>
    </row>
    <row r="63" spans="2:2" x14ac:dyDescent="0.25">
      <c r="B63" s="89" t="s">
        <v>68</v>
      </c>
    </row>
    <row r="64" spans="2:2" x14ac:dyDescent="0.25">
      <c r="B64" s="36" t="s">
        <v>349</v>
      </c>
    </row>
    <row r="65" spans="2:2" x14ac:dyDescent="0.25">
      <c r="B65" s="36" t="s">
        <v>350</v>
      </c>
    </row>
    <row r="66" spans="2:2" x14ac:dyDescent="0.25">
      <c r="B66" s="36" t="s">
        <v>351</v>
      </c>
    </row>
    <row r="67" spans="2:2" x14ac:dyDescent="0.25">
      <c r="B67" s="36" t="s">
        <v>352</v>
      </c>
    </row>
    <row r="68" spans="2:2" x14ac:dyDescent="0.25">
      <c r="B68" s="36" t="s">
        <v>490</v>
      </c>
    </row>
  </sheetData>
  <autoFilter ref="B8:AI35" xr:uid="{B2DCBD3B-CB89-4A13-8710-E17D7B9F1B83}"/>
  <mergeCells count="23">
    <mergeCell ref="B5:B7"/>
    <mergeCell ref="C5:D7"/>
    <mergeCell ref="E5:E7"/>
    <mergeCell ref="F5:G7"/>
    <mergeCell ref="H5:U5"/>
    <mergeCell ref="H6:O6"/>
    <mergeCell ref="P6:U6"/>
    <mergeCell ref="H7:I7"/>
    <mergeCell ref="J7:K7"/>
    <mergeCell ref="L7:M7"/>
    <mergeCell ref="N7:O7"/>
    <mergeCell ref="P7:Q7"/>
    <mergeCell ref="R7:S7"/>
    <mergeCell ref="T7:U7"/>
    <mergeCell ref="V5:AA6"/>
    <mergeCell ref="V7:W7"/>
    <mergeCell ref="X7:Y7"/>
    <mergeCell ref="Z7:AA7"/>
    <mergeCell ref="AB5:AI5"/>
    <mergeCell ref="AB6:AC7"/>
    <mergeCell ref="AD6:AE7"/>
    <mergeCell ref="AF6:AG7"/>
    <mergeCell ref="AH6:AI7"/>
  </mergeCells>
  <hyperlinks>
    <hyperlink ref="B1" location="'Table of content'!A1" display="Go back to table of content" xr:uid="{132D26EA-11AD-4D01-BA85-9D57B51B77BF}"/>
  </hyperlink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375AC4-F790-443A-8698-58814506DFE1}">
  <dimension ref="B1:P63"/>
  <sheetViews>
    <sheetView topLeftCell="A5" workbookViewId="0">
      <selection activeCell="O42" sqref="O42"/>
    </sheetView>
  </sheetViews>
  <sheetFormatPr defaultColWidth="8.7109375" defaultRowHeight="13.5" x14ac:dyDescent="0.25"/>
  <cols>
    <col min="1" max="1" width="4.42578125" style="1" customWidth="1"/>
    <col min="2" max="2" width="22.42578125" style="1" customWidth="1"/>
    <col min="3" max="5" width="7.85546875" style="1" customWidth="1"/>
    <col min="6" max="6" width="3.5703125" style="1" customWidth="1"/>
    <col min="7" max="7" width="7.85546875" style="1" customWidth="1"/>
    <col min="8" max="8" width="3.5703125" style="1" customWidth="1"/>
    <col min="9" max="9" width="7.85546875" style="1" customWidth="1"/>
    <col min="10" max="10" width="3.5703125" style="1" customWidth="1"/>
    <col min="11" max="11" width="7.85546875" style="1" customWidth="1"/>
    <col min="12" max="12" width="3.5703125" style="1" customWidth="1"/>
    <col min="13" max="13" width="7.85546875" style="1" customWidth="1"/>
    <col min="14" max="14" width="3.5703125" style="1" customWidth="1"/>
    <col min="15" max="15" width="7.85546875" style="1" customWidth="1"/>
    <col min="16" max="16" width="3.5703125" style="1" customWidth="1"/>
    <col min="17" max="16384" width="8.7109375" style="1"/>
  </cols>
  <sheetData>
    <row r="1" spans="2:16" ht="16.5" x14ac:dyDescent="0.3">
      <c r="B1" s="115" t="s">
        <v>20</v>
      </c>
    </row>
    <row r="3" spans="2:16" ht="18" x14ac:dyDescent="0.25">
      <c r="B3" s="2" t="s">
        <v>353</v>
      </c>
    </row>
    <row r="5" spans="2:16" ht="66" customHeight="1" x14ac:dyDescent="0.25">
      <c r="B5" s="172" t="s">
        <v>22</v>
      </c>
      <c r="C5" s="173" t="s">
        <v>354</v>
      </c>
      <c r="D5" s="173" t="s">
        <v>355</v>
      </c>
      <c r="E5" s="173" t="s">
        <v>356</v>
      </c>
      <c r="F5" s="173"/>
      <c r="G5" s="173"/>
      <c r="H5" s="173"/>
      <c r="I5" s="168" t="s">
        <v>357</v>
      </c>
      <c r="J5" s="169"/>
      <c r="K5" s="169"/>
      <c r="L5" s="170"/>
      <c r="M5" s="168" t="s">
        <v>358</v>
      </c>
      <c r="N5" s="169"/>
      <c r="O5" s="169"/>
      <c r="P5" s="170"/>
    </row>
    <row r="6" spans="2:16" x14ac:dyDescent="0.25">
      <c r="B6" s="172"/>
      <c r="C6" s="173"/>
      <c r="D6" s="173"/>
      <c r="E6" s="173" t="s">
        <v>359</v>
      </c>
      <c r="F6" s="173"/>
      <c r="G6" s="173"/>
      <c r="H6" s="173"/>
      <c r="I6" s="183" t="s">
        <v>182</v>
      </c>
      <c r="J6" s="186"/>
      <c r="K6" s="183" t="s">
        <v>183</v>
      </c>
      <c r="L6" s="186"/>
      <c r="M6" s="183" t="s">
        <v>182</v>
      </c>
      <c r="N6" s="186"/>
      <c r="O6" s="183" t="s">
        <v>183</v>
      </c>
      <c r="P6" s="186"/>
    </row>
    <row r="7" spans="2:16" x14ac:dyDescent="0.25">
      <c r="B7" s="172"/>
      <c r="C7" s="173"/>
      <c r="D7" s="173"/>
      <c r="E7" s="173" t="s">
        <v>182</v>
      </c>
      <c r="F7" s="173"/>
      <c r="G7" s="173" t="s">
        <v>183</v>
      </c>
      <c r="H7" s="173"/>
      <c r="I7" s="187"/>
      <c r="J7" s="188"/>
      <c r="K7" s="187"/>
      <c r="L7" s="188"/>
      <c r="M7" s="187"/>
      <c r="N7" s="188"/>
      <c r="O7" s="187"/>
      <c r="P7" s="188"/>
    </row>
    <row r="9" spans="2:16" x14ac:dyDescent="0.25">
      <c r="B9" s="1" t="s">
        <v>28</v>
      </c>
      <c r="C9" s="5" t="s">
        <v>360</v>
      </c>
      <c r="D9" s="5" t="s">
        <v>360</v>
      </c>
      <c r="E9" s="3">
        <v>16</v>
      </c>
      <c r="G9" s="3">
        <v>8</v>
      </c>
      <c r="I9" s="3">
        <v>86</v>
      </c>
      <c r="K9" s="3">
        <v>74</v>
      </c>
      <c r="M9" s="3">
        <v>0</v>
      </c>
      <c r="O9" s="3">
        <v>0</v>
      </c>
    </row>
    <row r="10" spans="2:16" x14ac:dyDescent="0.25">
      <c r="B10" s="1" t="s">
        <v>29</v>
      </c>
      <c r="C10" s="5" t="s">
        <v>361</v>
      </c>
      <c r="D10" s="5" t="s">
        <v>361</v>
      </c>
      <c r="E10" s="3">
        <v>34</v>
      </c>
      <c r="G10" s="3">
        <v>30</v>
      </c>
      <c r="I10" s="3">
        <v>76</v>
      </c>
      <c r="K10" s="3">
        <v>61</v>
      </c>
      <c r="M10" s="3">
        <v>5</v>
      </c>
      <c r="O10" s="3">
        <v>4</v>
      </c>
    </row>
    <row r="11" spans="2:16" x14ac:dyDescent="0.25">
      <c r="B11" s="1" t="s">
        <v>30</v>
      </c>
      <c r="C11" s="5" t="s">
        <v>82</v>
      </c>
      <c r="D11" s="5" t="s">
        <v>82</v>
      </c>
      <c r="E11" s="5" t="s">
        <v>82</v>
      </c>
      <c r="G11" s="5" t="s">
        <v>82</v>
      </c>
      <c r="I11" s="5" t="s">
        <v>82</v>
      </c>
      <c r="K11" s="5" t="s">
        <v>82</v>
      </c>
      <c r="M11" s="5" t="s">
        <v>82</v>
      </c>
      <c r="O11" s="5" t="s">
        <v>82</v>
      </c>
    </row>
    <row r="12" spans="2:16" x14ac:dyDescent="0.25">
      <c r="B12" s="1" t="s">
        <v>31</v>
      </c>
      <c r="C12" s="5" t="s">
        <v>82</v>
      </c>
      <c r="D12" s="5" t="s">
        <v>82</v>
      </c>
      <c r="E12" s="3">
        <v>86</v>
      </c>
      <c r="G12" s="3">
        <v>74</v>
      </c>
      <c r="I12" s="3">
        <v>88</v>
      </c>
      <c r="K12" s="3">
        <v>74</v>
      </c>
      <c r="M12" s="3">
        <v>3</v>
      </c>
      <c r="O12" s="3">
        <v>2</v>
      </c>
    </row>
    <row r="13" spans="2:16" x14ac:dyDescent="0.25">
      <c r="B13" s="1" t="s">
        <v>32</v>
      </c>
      <c r="C13" s="5" t="s">
        <v>361</v>
      </c>
      <c r="D13" s="5" t="s">
        <v>361</v>
      </c>
      <c r="E13" s="3">
        <v>26</v>
      </c>
      <c r="G13" s="3">
        <v>26</v>
      </c>
      <c r="I13" s="3">
        <v>77</v>
      </c>
      <c r="K13" s="3">
        <v>38</v>
      </c>
      <c r="M13" s="3">
        <v>4</v>
      </c>
      <c r="O13" s="3">
        <v>5</v>
      </c>
    </row>
    <row r="14" spans="2:16" x14ac:dyDescent="0.25">
      <c r="B14" s="1" t="s">
        <v>33</v>
      </c>
      <c r="C14" s="5" t="s">
        <v>360</v>
      </c>
      <c r="D14" s="5" t="s">
        <v>361</v>
      </c>
      <c r="E14" s="3">
        <v>42</v>
      </c>
      <c r="G14" s="3">
        <v>37</v>
      </c>
      <c r="I14" s="3">
        <v>82</v>
      </c>
      <c r="K14" s="3">
        <v>53</v>
      </c>
      <c r="M14" s="3">
        <v>3</v>
      </c>
      <c r="O14" s="3">
        <v>3</v>
      </c>
    </row>
    <row r="15" spans="2:16" x14ac:dyDescent="0.25">
      <c r="B15" s="1" t="s">
        <v>34</v>
      </c>
      <c r="C15" s="5" t="s">
        <v>360</v>
      </c>
      <c r="D15" s="5" t="s">
        <v>360</v>
      </c>
      <c r="E15" s="3">
        <v>44</v>
      </c>
      <c r="G15" s="3">
        <v>48</v>
      </c>
      <c r="I15" s="3">
        <v>53</v>
      </c>
      <c r="K15" s="3">
        <v>39</v>
      </c>
      <c r="M15" s="3">
        <v>10</v>
      </c>
      <c r="O15" s="3">
        <v>12</v>
      </c>
    </row>
    <row r="16" spans="2:16" x14ac:dyDescent="0.25">
      <c r="B16" s="1" t="s">
        <v>35</v>
      </c>
      <c r="C16" s="5" t="s">
        <v>361</v>
      </c>
      <c r="D16" s="5" t="s">
        <v>361</v>
      </c>
      <c r="E16" s="3">
        <v>28</v>
      </c>
      <c r="G16" s="3">
        <v>20</v>
      </c>
      <c r="I16" s="3">
        <v>71</v>
      </c>
      <c r="K16" s="3">
        <v>61</v>
      </c>
      <c r="M16" s="3">
        <v>1</v>
      </c>
      <c r="O16" s="3">
        <v>1</v>
      </c>
    </row>
    <row r="17" spans="2:15" x14ac:dyDescent="0.25">
      <c r="B17" s="1" t="s">
        <v>36</v>
      </c>
      <c r="C17" s="5" t="s">
        <v>360</v>
      </c>
      <c r="D17" s="5" t="s">
        <v>361</v>
      </c>
      <c r="E17" s="3">
        <v>70</v>
      </c>
      <c r="G17" s="3">
        <v>69</v>
      </c>
      <c r="I17" s="3">
        <v>82</v>
      </c>
      <c r="K17" s="3">
        <v>56</v>
      </c>
      <c r="M17" s="3">
        <v>3</v>
      </c>
      <c r="O17" s="3">
        <v>4</v>
      </c>
    </row>
    <row r="18" spans="2:15" x14ac:dyDescent="0.25">
      <c r="B18" s="1" t="s">
        <v>37</v>
      </c>
      <c r="C18" s="5" t="s">
        <v>360</v>
      </c>
      <c r="D18" s="5" t="s">
        <v>360</v>
      </c>
      <c r="E18" s="3">
        <v>50</v>
      </c>
      <c r="G18" s="3">
        <v>47</v>
      </c>
      <c r="I18" s="3">
        <v>62</v>
      </c>
      <c r="K18" s="3">
        <v>28</v>
      </c>
      <c r="M18" s="3">
        <v>7</v>
      </c>
      <c r="O18" s="3">
        <v>4</v>
      </c>
    </row>
    <row r="19" spans="2:15" x14ac:dyDescent="0.25">
      <c r="B19" s="1" t="s">
        <v>38</v>
      </c>
      <c r="C19" s="5" t="s">
        <v>360</v>
      </c>
      <c r="D19" s="5" t="s">
        <v>360</v>
      </c>
      <c r="E19" s="3">
        <v>63</v>
      </c>
      <c r="G19" s="3">
        <v>59</v>
      </c>
      <c r="I19" s="5" t="s">
        <v>82</v>
      </c>
      <c r="K19" s="5" t="s">
        <v>82</v>
      </c>
      <c r="M19" s="5" t="s">
        <v>82</v>
      </c>
      <c r="O19" s="5" t="s">
        <v>82</v>
      </c>
    </row>
    <row r="20" spans="2:15" x14ac:dyDescent="0.25">
      <c r="B20" s="1" t="s">
        <v>39</v>
      </c>
      <c r="C20" s="5" t="s">
        <v>361</v>
      </c>
      <c r="D20" s="5" t="s">
        <v>360</v>
      </c>
      <c r="E20" s="3">
        <v>76</v>
      </c>
      <c r="G20" s="3">
        <v>82</v>
      </c>
      <c r="I20" s="3">
        <v>69</v>
      </c>
      <c r="K20" s="3">
        <v>53</v>
      </c>
      <c r="M20" s="3">
        <v>6</v>
      </c>
      <c r="O20" s="3">
        <v>4</v>
      </c>
    </row>
    <row r="21" spans="2:15" x14ac:dyDescent="0.25">
      <c r="B21" s="1" t="s">
        <v>40</v>
      </c>
      <c r="C21" s="5" t="s">
        <v>361</v>
      </c>
      <c r="D21" s="5" t="s">
        <v>361</v>
      </c>
      <c r="E21" s="3">
        <v>65</v>
      </c>
      <c r="G21" s="3">
        <v>59</v>
      </c>
      <c r="I21" s="3">
        <v>78</v>
      </c>
      <c r="K21" s="3">
        <v>46</v>
      </c>
      <c r="M21" s="3">
        <v>1</v>
      </c>
      <c r="O21" s="3">
        <v>2</v>
      </c>
    </row>
    <row r="22" spans="2:15" x14ac:dyDescent="0.25">
      <c r="B22" s="1" t="s">
        <v>41</v>
      </c>
      <c r="C22" s="5" t="s">
        <v>82</v>
      </c>
      <c r="D22" s="5" t="s">
        <v>82</v>
      </c>
      <c r="E22" s="3">
        <v>30</v>
      </c>
      <c r="G22" s="3">
        <v>33</v>
      </c>
      <c r="I22" s="5" t="s">
        <v>82</v>
      </c>
      <c r="K22" s="5" t="s">
        <v>82</v>
      </c>
      <c r="M22" s="5" t="s">
        <v>82</v>
      </c>
      <c r="O22" s="5" t="s">
        <v>82</v>
      </c>
    </row>
    <row r="23" spans="2:15" x14ac:dyDescent="0.25">
      <c r="B23" s="1" t="s">
        <v>42</v>
      </c>
      <c r="C23" s="5" t="s">
        <v>82</v>
      </c>
      <c r="D23" s="5" t="s">
        <v>82</v>
      </c>
      <c r="E23" s="5" t="s">
        <v>82</v>
      </c>
      <c r="G23" s="5" t="s">
        <v>82</v>
      </c>
      <c r="I23" s="5" t="s">
        <v>82</v>
      </c>
      <c r="K23" s="5" t="s">
        <v>82</v>
      </c>
      <c r="M23" s="5" t="s">
        <v>82</v>
      </c>
      <c r="O23" s="5" t="s">
        <v>82</v>
      </c>
    </row>
    <row r="24" spans="2:15" x14ac:dyDescent="0.25">
      <c r="B24" s="1" t="s">
        <v>43</v>
      </c>
      <c r="C24" s="5" t="s">
        <v>360</v>
      </c>
      <c r="D24" s="5" t="s">
        <v>360</v>
      </c>
      <c r="E24" s="3">
        <v>85</v>
      </c>
      <c r="G24" s="3">
        <v>90</v>
      </c>
      <c r="I24" s="5" t="s">
        <v>82</v>
      </c>
      <c r="K24" s="5" t="s">
        <v>82</v>
      </c>
      <c r="M24" s="5" t="s">
        <v>82</v>
      </c>
      <c r="O24" s="5" t="s">
        <v>82</v>
      </c>
    </row>
    <row r="25" spans="2:15" x14ac:dyDescent="0.25">
      <c r="B25" s="1" t="s">
        <v>44</v>
      </c>
      <c r="C25" s="5" t="s">
        <v>360</v>
      </c>
      <c r="D25" s="5" t="s">
        <v>360</v>
      </c>
      <c r="E25" s="3">
        <v>12</v>
      </c>
      <c r="G25" s="3">
        <v>6</v>
      </c>
      <c r="I25" s="3">
        <v>53</v>
      </c>
      <c r="K25" s="3">
        <v>51</v>
      </c>
      <c r="M25" s="3">
        <v>3</v>
      </c>
      <c r="O25" s="3">
        <v>2</v>
      </c>
    </row>
    <row r="26" spans="2:15" x14ac:dyDescent="0.25">
      <c r="B26" s="1" t="s">
        <v>45</v>
      </c>
      <c r="C26" s="5" t="s">
        <v>361</v>
      </c>
      <c r="D26" s="5" t="s">
        <v>361</v>
      </c>
      <c r="E26" s="3">
        <v>33</v>
      </c>
      <c r="G26" s="3">
        <v>36</v>
      </c>
      <c r="I26" s="3">
        <v>73</v>
      </c>
      <c r="K26" s="3">
        <v>50</v>
      </c>
      <c r="M26" s="3">
        <v>2</v>
      </c>
      <c r="O26" s="3">
        <v>3</v>
      </c>
    </row>
    <row r="27" spans="2:15" x14ac:dyDescent="0.25">
      <c r="B27" s="1" t="s">
        <v>46</v>
      </c>
      <c r="C27" s="5" t="s">
        <v>360</v>
      </c>
      <c r="D27" s="5" t="s">
        <v>361</v>
      </c>
      <c r="E27" s="3">
        <v>36</v>
      </c>
      <c r="G27" s="3">
        <v>43</v>
      </c>
      <c r="I27" s="3">
        <v>56</v>
      </c>
      <c r="K27" s="3">
        <v>31</v>
      </c>
      <c r="M27" s="3">
        <v>7</v>
      </c>
      <c r="O27" s="3">
        <v>10</v>
      </c>
    </row>
    <row r="28" spans="2:15" x14ac:dyDescent="0.25">
      <c r="B28" s="1" t="s">
        <v>47</v>
      </c>
      <c r="C28" s="5" t="s">
        <v>360</v>
      </c>
      <c r="D28" s="5" t="s">
        <v>360</v>
      </c>
      <c r="E28" s="5" t="s">
        <v>82</v>
      </c>
      <c r="G28" s="5" t="s">
        <v>82</v>
      </c>
      <c r="I28" s="3">
        <v>86</v>
      </c>
      <c r="K28" s="3">
        <v>82</v>
      </c>
      <c r="M28" s="3">
        <v>1</v>
      </c>
      <c r="O28" s="3">
        <v>1</v>
      </c>
    </row>
    <row r="29" spans="2:15" x14ac:dyDescent="0.25">
      <c r="B29" s="1" t="s">
        <v>48</v>
      </c>
      <c r="C29" s="5" t="s">
        <v>360</v>
      </c>
      <c r="D29" s="5" t="s">
        <v>360</v>
      </c>
      <c r="E29" s="3">
        <v>40</v>
      </c>
      <c r="G29" s="3">
        <v>39</v>
      </c>
      <c r="I29" s="3">
        <v>77</v>
      </c>
      <c r="K29" s="3">
        <v>61</v>
      </c>
      <c r="M29" s="3">
        <v>1</v>
      </c>
      <c r="O29" s="3">
        <v>1</v>
      </c>
    </row>
    <row r="30" spans="2:15" x14ac:dyDescent="0.25">
      <c r="B30" s="1" t="s">
        <v>49</v>
      </c>
      <c r="C30" s="5" t="s">
        <v>360</v>
      </c>
      <c r="D30" s="5" t="s">
        <v>361</v>
      </c>
      <c r="E30" s="3">
        <v>45</v>
      </c>
      <c r="G30" s="3">
        <v>38</v>
      </c>
      <c r="I30" s="3">
        <v>52</v>
      </c>
      <c r="K30" s="3">
        <v>41</v>
      </c>
      <c r="M30" s="3">
        <v>2</v>
      </c>
      <c r="O30" s="3">
        <v>2</v>
      </c>
    </row>
    <row r="31" spans="2:15" x14ac:dyDescent="0.25">
      <c r="B31" s="1" t="s">
        <v>50</v>
      </c>
      <c r="C31" s="5" t="s">
        <v>82</v>
      </c>
      <c r="D31" s="5" t="s">
        <v>82</v>
      </c>
      <c r="E31" s="5" t="s">
        <v>82</v>
      </c>
      <c r="G31" s="5" t="s">
        <v>82</v>
      </c>
      <c r="I31" s="5" t="s">
        <v>82</v>
      </c>
      <c r="K31" s="5" t="s">
        <v>82</v>
      </c>
      <c r="M31" s="5" t="s">
        <v>82</v>
      </c>
      <c r="O31" s="5" t="s">
        <v>82</v>
      </c>
    </row>
    <row r="32" spans="2:15" x14ac:dyDescent="0.25">
      <c r="B32" s="1" t="s">
        <v>51</v>
      </c>
      <c r="C32" s="5" t="s">
        <v>360</v>
      </c>
      <c r="D32" s="5" t="s">
        <v>360</v>
      </c>
      <c r="E32" s="3">
        <v>67</v>
      </c>
      <c r="G32" s="3">
        <v>70</v>
      </c>
      <c r="I32" s="3">
        <v>70</v>
      </c>
      <c r="K32" s="3">
        <v>51</v>
      </c>
      <c r="M32" s="3">
        <v>2</v>
      </c>
      <c r="O32" s="3">
        <v>3</v>
      </c>
    </row>
    <row r="33" spans="2:16" x14ac:dyDescent="0.25">
      <c r="B33" s="1" t="s">
        <v>52</v>
      </c>
      <c r="C33" s="5" t="s">
        <v>82</v>
      </c>
      <c r="D33" s="5" t="s">
        <v>82</v>
      </c>
      <c r="E33" s="3">
        <v>38</v>
      </c>
      <c r="G33" s="3">
        <v>40</v>
      </c>
      <c r="I33" s="5" t="s">
        <v>82</v>
      </c>
      <c r="K33" s="5" t="s">
        <v>82</v>
      </c>
      <c r="M33" s="5" t="s">
        <v>82</v>
      </c>
      <c r="O33" s="5" t="s">
        <v>82</v>
      </c>
    </row>
    <row r="34" spans="2:16" x14ac:dyDescent="0.25">
      <c r="B34" s="1" t="s">
        <v>53</v>
      </c>
      <c r="C34" s="5" t="s">
        <v>360</v>
      </c>
      <c r="D34" s="5" t="s">
        <v>360</v>
      </c>
      <c r="E34" s="3">
        <v>21</v>
      </c>
      <c r="G34" s="3">
        <v>18</v>
      </c>
      <c r="I34" s="3">
        <v>48</v>
      </c>
      <c r="K34" s="3">
        <v>38</v>
      </c>
      <c r="M34" s="3">
        <v>4</v>
      </c>
      <c r="O34" s="3">
        <v>4</v>
      </c>
    </row>
    <row r="35" spans="2:16" x14ac:dyDescent="0.25">
      <c r="B35" s="1" t="s">
        <v>54</v>
      </c>
      <c r="C35" s="5" t="s">
        <v>361</v>
      </c>
      <c r="D35" s="5" t="s">
        <v>361</v>
      </c>
      <c r="E35" s="3">
        <v>46</v>
      </c>
      <c r="G35" s="3">
        <v>38</v>
      </c>
      <c r="I35" s="3">
        <v>77</v>
      </c>
      <c r="K35" s="3">
        <v>68</v>
      </c>
      <c r="M35" s="3">
        <v>2</v>
      </c>
      <c r="O35" s="3">
        <v>2</v>
      </c>
    </row>
    <row r="37" spans="2:16" x14ac:dyDescent="0.25">
      <c r="B37" s="6" t="s">
        <v>55</v>
      </c>
    </row>
    <row r="38" spans="2:16" x14ac:dyDescent="0.25">
      <c r="B38" s="1" t="s">
        <v>56</v>
      </c>
      <c r="C38" s="5" t="s">
        <v>59</v>
      </c>
      <c r="D38" s="5" t="s">
        <v>59</v>
      </c>
      <c r="E38" s="24">
        <v>37.276342064017754</v>
      </c>
      <c r="G38" s="24">
        <v>33.298851989233128</v>
      </c>
      <c r="I38" s="24">
        <v>76.745287106246963</v>
      </c>
      <c r="J38" s="1" t="s">
        <v>185</v>
      </c>
      <c r="K38" s="24">
        <v>59.358248503814345</v>
      </c>
      <c r="L38" s="1" t="s">
        <v>185</v>
      </c>
      <c r="M38" s="24">
        <v>4.1027055518540081</v>
      </c>
      <c r="N38" s="1" t="s">
        <v>378</v>
      </c>
      <c r="O38" s="24">
        <v>3.5122592702699911</v>
      </c>
      <c r="P38" s="1" t="s">
        <v>378</v>
      </c>
    </row>
    <row r="39" spans="2:16" x14ac:dyDescent="0.25">
      <c r="B39" s="6" t="s">
        <v>57</v>
      </c>
      <c r="C39" s="5" t="s">
        <v>59</v>
      </c>
      <c r="D39" s="5" t="s">
        <v>59</v>
      </c>
      <c r="E39" s="3">
        <v>46</v>
      </c>
      <c r="G39" s="3">
        <v>40</v>
      </c>
      <c r="I39" s="3">
        <v>75</v>
      </c>
      <c r="K39" s="3">
        <v>49</v>
      </c>
      <c r="M39" s="3">
        <v>5</v>
      </c>
      <c r="O39" s="3">
        <v>6</v>
      </c>
    </row>
    <row r="41" spans="2:16" x14ac:dyDescent="0.25">
      <c r="B41" s="1" t="s">
        <v>414</v>
      </c>
    </row>
    <row r="43" spans="2:16" x14ac:dyDescent="0.25">
      <c r="B43" s="6" t="s">
        <v>62</v>
      </c>
    </row>
    <row r="44" spans="2:16" x14ac:dyDescent="0.25">
      <c r="B44" s="1" t="s">
        <v>83</v>
      </c>
    </row>
    <row r="45" spans="2:16" x14ac:dyDescent="0.25">
      <c r="B45" s="1" t="s">
        <v>84</v>
      </c>
    </row>
    <row r="46" spans="2:16" x14ac:dyDescent="0.25">
      <c r="B46" s="1" t="s">
        <v>474</v>
      </c>
    </row>
    <row r="47" spans="2:16" x14ac:dyDescent="0.25">
      <c r="B47" s="1" t="s">
        <v>475</v>
      </c>
    </row>
    <row r="48" spans="2:16" x14ac:dyDescent="0.25">
      <c r="B48" s="1" t="s">
        <v>88</v>
      </c>
    </row>
    <row r="49" spans="2:2" x14ac:dyDescent="0.25">
      <c r="B49" s="1" t="s">
        <v>473</v>
      </c>
    </row>
    <row r="51" spans="2:2" x14ac:dyDescent="0.25">
      <c r="B51" s="6" t="s">
        <v>64</v>
      </c>
    </row>
    <row r="52" spans="2:2" x14ac:dyDescent="0.25">
      <c r="B52" s="1" t="s">
        <v>362</v>
      </c>
    </row>
    <row r="53" spans="2:2" x14ac:dyDescent="0.25">
      <c r="B53" s="1" t="s">
        <v>363</v>
      </c>
    </row>
    <row r="54" spans="2:2" x14ac:dyDescent="0.25">
      <c r="B54" s="1" t="s">
        <v>364</v>
      </c>
    </row>
    <row r="55" spans="2:2" x14ac:dyDescent="0.25">
      <c r="B55" s="1" t="s">
        <v>365</v>
      </c>
    </row>
    <row r="56" spans="2:2" x14ac:dyDescent="0.25">
      <c r="B56" s="1" t="s">
        <v>366</v>
      </c>
    </row>
    <row r="58" spans="2:2" x14ac:dyDescent="0.25">
      <c r="B58" s="6" t="s">
        <v>68</v>
      </c>
    </row>
    <row r="59" spans="2:2" x14ac:dyDescent="0.25">
      <c r="B59" s="1" t="s">
        <v>367</v>
      </c>
    </row>
    <row r="60" spans="2:2" x14ac:dyDescent="0.25">
      <c r="B60" s="1" t="s">
        <v>368</v>
      </c>
    </row>
    <row r="61" spans="2:2" x14ac:dyDescent="0.25">
      <c r="B61" s="1" t="s">
        <v>369</v>
      </c>
    </row>
    <row r="62" spans="2:2" x14ac:dyDescent="0.25">
      <c r="B62" s="1" t="s">
        <v>370</v>
      </c>
    </row>
    <row r="63" spans="2:2" x14ac:dyDescent="0.25">
      <c r="B63" s="1" t="s">
        <v>371</v>
      </c>
    </row>
  </sheetData>
  <mergeCells count="13">
    <mergeCell ref="I5:L5"/>
    <mergeCell ref="M5:P5"/>
    <mergeCell ref="I6:J7"/>
    <mergeCell ref="B5:B7"/>
    <mergeCell ref="C5:C7"/>
    <mergeCell ref="D5:D7"/>
    <mergeCell ref="E6:H6"/>
    <mergeCell ref="E5:H5"/>
    <mergeCell ref="K6:L7"/>
    <mergeCell ref="M6:N7"/>
    <mergeCell ref="O6:P7"/>
    <mergeCell ref="E7:F7"/>
    <mergeCell ref="G7:H7"/>
  </mergeCells>
  <hyperlinks>
    <hyperlink ref="B1" location="'Table of content'!A1" display="Go back to table of content" xr:uid="{B228719B-E4E6-4B62-85E1-50872C0895AE}"/>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F336B0-D4BA-4BFF-9A1D-CBFE6F09DF5D}">
  <dimension ref="B1:AF60"/>
  <sheetViews>
    <sheetView showGridLines="0" topLeftCell="B1" zoomScale="120" zoomScaleNormal="120" workbookViewId="0">
      <pane ySplit="7" topLeftCell="A8" activePane="bottomLeft" state="frozen"/>
      <selection activeCell="O42" sqref="O42"/>
      <selection pane="bottomLeft" activeCell="C43" sqref="C43"/>
    </sheetView>
  </sheetViews>
  <sheetFormatPr defaultColWidth="8.85546875" defaultRowHeight="15" x14ac:dyDescent="0.25"/>
  <cols>
    <col min="1" max="1" width="3.85546875" style="1" customWidth="1"/>
    <col min="2" max="2" width="24" style="1" customWidth="1"/>
    <col min="3" max="3" width="8.42578125" style="1" customWidth="1"/>
    <col min="4" max="4" width="3.85546875" style="1" customWidth="1"/>
    <col min="5" max="5" width="8.42578125" style="1" customWidth="1"/>
    <col min="6" max="6" width="3.85546875" style="1" customWidth="1"/>
    <col min="7" max="7" width="7.7109375" style="1" bestFit="1" customWidth="1"/>
    <col min="8" max="8" width="2.5703125" style="1" customWidth="1"/>
    <col min="9" max="9" width="8.42578125" style="1" customWidth="1"/>
    <col min="10" max="10" width="3.85546875" style="1" customWidth="1"/>
    <col min="11" max="11" width="8.42578125" style="1" customWidth="1"/>
    <col min="12" max="12" width="3.85546875" style="1" customWidth="1"/>
    <col min="13" max="13" width="9.5703125" style="1" bestFit="1" customWidth="1"/>
    <col min="14" max="14" width="3.42578125" style="1" customWidth="1"/>
    <col min="15" max="15" width="8.42578125" style="1" customWidth="1"/>
    <col min="16" max="16" width="3.85546875" style="1" customWidth="1"/>
    <col min="17" max="17" width="8.42578125" style="1" customWidth="1"/>
    <col min="18" max="18" width="3.85546875" style="1" customWidth="1"/>
    <col min="19" max="19" width="6.5703125" style="1" bestFit="1" customWidth="1"/>
    <col min="20" max="20" width="2.85546875" style="1" customWidth="1"/>
    <col min="21" max="21" width="8.42578125" style="1" customWidth="1"/>
    <col min="22" max="22" width="3.85546875" style="1" customWidth="1"/>
    <col min="23" max="23" width="8.42578125" style="1" customWidth="1"/>
    <col min="24" max="24" width="3.85546875" style="1" customWidth="1"/>
    <col min="25" max="25" width="7.7109375" style="1" bestFit="1" customWidth="1"/>
    <col min="26" max="26" width="2.5703125" style="1" customWidth="1"/>
    <col min="27" max="27" width="8.42578125" customWidth="1"/>
    <col min="28" max="28" width="3.85546875" customWidth="1"/>
    <col min="29" max="29" width="8.42578125" style="1" customWidth="1"/>
    <col min="30" max="30" width="3.85546875" style="1" customWidth="1"/>
    <col min="31" max="16384" width="8.85546875" style="1"/>
  </cols>
  <sheetData>
    <row r="1" spans="2:32" ht="16.5" x14ac:dyDescent="0.3">
      <c r="B1" s="115" t="s">
        <v>20</v>
      </c>
    </row>
    <row r="2" spans="2:32" x14ac:dyDescent="0.25">
      <c r="B2" s="101"/>
    </row>
    <row r="3" spans="2:32" ht="18" x14ac:dyDescent="0.25">
      <c r="B3" s="2" t="s">
        <v>21</v>
      </c>
      <c r="C3" s="2"/>
      <c r="D3" s="2"/>
      <c r="I3" s="2"/>
      <c r="J3" s="2"/>
      <c r="O3" s="2"/>
      <c r="P3" s="2"/>
      <c r="U3" s="2"/>
      <c r="V3" s="2"/>
    </row>
    <row r="5" spans="2:32" ht="22.5" customHeight="1" x14ac:dyDescent="0.25">
      <c r="B5" s="172" t="s">
        <v>22</v>
      </c>
      <c r="C5" s="168" t="s">
        <v>23</v>
      </c>
      <c r="D5" s="169"/>
      <c r="E5" s="169"/>
      <c r="F5" s="169"/>
      <c r="G5" s="169"/>
      <c r="H5" s="169"/>
      <c r="I5" s="169"/>
      <c r="J5" s="169"/>
      <c r="K5" s="169"/>
      <c r="L5" s="169"/>
      <c r="M5" s="169"/>
      <c r="N5" s="169"/>
      <c r="O5" s="169"/>
      <c r="P5" s="169"/>
      <c r="Q5" s="169"/>
      <c r="R5" s="169"/>
      <c r="S5" s="169"/>
      <c r="T5" s="169"/>
      <c r="U5" s="169"/>
      <c r="V5" s="169"/>
      <c r="W5" s="169"/>
      <c r="X5" s="169"/>
      <c r="Y5" s="169"/>
      <c r="Z5" s="170"/>
      <c r="AA5" s="176" t="s">
        <v>412</v>
      </c>
      <c r="AB5" s="176"/>
      <c r="AC5" s="176" t="s">
        <v>413</v>
      </c>
      <c r="AD5" s="176"/>
      <c r="AF5" s="171"/>
    </row>
    <row r="6" spans="2:32" ht="16.5" customHeight="1" x14ac:dyDescent="0.25">
      <c r="B6" s="172"/>
      <c r="C6" s="168" t="s">
        <v>24</v>
      </c>
      <c r="D6" s="169"/>
      <c r="E6" s="169"/>
      <c r="F6" s="169"/>
      <c r="G6" s="169"/>
      <c r="H6" s="170"/>
      <c r="I6" s="168" t="s">
        <v>25</v>
      </c>
      <c r="J6" s="169"/>
      <c r="K6" s="169"/>
      <c r="L6" s="169"/>
      <c r="M6" s="169"/>
      <c r="N6" s="170"/>
      <c r="O6" s="168" t="s">
        <v>26</v>
      </c>
      <c r="P6" s="169"/>
      <c r="Q6" s="169"/>
      <c r="R6" s="169"/>
      <c r="S6" s="169"/>
      <c r="T6" s="170"/>
      <c r="U6" s="168" t="s">
        <v>27</v>
      </c>
      <c r="V6" s="169"/>
      <c r="W6" s="169"/>
      <c r="X6" s="169"/>
      <c r="Y6" s="169"/>
      <c r="Z6" s="170"/>
      <c r="AA6" s="176"/>
      <c r="AB6" s="176"/>
      <c r="AC6" s="176"/>
      <c r="AD6" s="176"/>
      <c r="AF6" s="171"/>
    </row>
    <row r="7" spans="2:32" ht="21" customHeight="1" x14ac:dyDescent="0.25">
      <c r="B7" s="172"/>
      <c r="C7" s="174">
        <v>2000</v>
      </c>
      <c r="D7" s="175"/>
      <c r="E7" s="173">
        <v>2024</v>
      </c>
      <c r="F7" s="173"/>
      <c r="G7" s="168" t="s">
        <v>410</v>
      </c>
      <c r="H7" s="170"/>
      <c r="I7" s="174">
        <v>2000</v>
      </c>
      <c r="J7" s="175"/>
      <c r="K7" s="173">
        <v>2024</v>
      </c>
      <c r="L7" s="173"/>
      <c r="M7" s="168" t="s">
        <v>410</v>
      </c>
      <c r="N7" s="170"/>
      <c r="O7" s="174">
        <v>2000</v>
      </c>
      <c r="P7" s="175"/>
      <c r="Q7" s="173">
        <v>2024</v>
      </c>
      <c r="R7" s="173"/>
      <c r="S7" s="168" t="s">
        <v>410</v>
      </c>
      <c r="T7" s="170"/>
      <c r="U7" s="174">
        <v>2000</v>
      </c>
      <c r="V7" s="175"/>
      <c r="W7" s="173">
        <v>2024</v>
      </c>
      <c r="X7" s="173"/>
      <c r="Y7" s="168" t="s">
        <v>410</v>
      </c>
      <c r="Z7" s="170"/>
      <c r="AA7" s="176"/>
      <c r="AB7" s="176"/>
      <c r="AC7" s="176"/>
      <c r="AD7" s="176"/>
      <c r="AF7" s="171"/>
    </row>
    <row r="8" spans="2:32" ht="13.5" x14ac:dyDescent="0.25">
      <c r="AA8" s="1"/>
      <c r="AB8" s="1"/>
    </row>
    <row r="9" spans="2:32" ht="13.5" x14ac:dyDescent="0.25">
      <c r="B9" s="1" t="s">
        <v>28</v>
      </c>
      <c r="C9" s="3">
        <v>12462.336499999999</v>
      </c>
      <c r="E9" s="3">
        <v>17638.800999999999</v>
      </c>
      <c r="G9" s="16">
        <v>21931.455000000002</v>
      </c>
      <c r="I9" s="3">
        <v>6243.2929999999997</v>
      </c>
      <c r="K9" s="3">
        <v>6253.5460000000003</v>
      </c>
      <c r="M9" s="16">
        <v>5968.6809999999996</v>
      </c>
      <c r="O9" s="3">
        <v>1718.1695</v>
      </c>
      <c r="Q9" s="3">
        <v>1800.432</v>
      </c>
      <c r="S9" s="16">
        <v>1644.134</v>
      </c>
      <c r="U9" s="3">
        <v>3227.4969999999998</v>
      </c>
      <c r="W9" s="3">
        <v>3302.2795000000001</v>
      </c>
      <c r="Y9" s="16">
        <v>3313.0329999999999</v>
      </c>
      <c r="AA9" s="4">
        <v>2.5484</v>
      </c>
      <c r="AB9" s="1"/>
      <c r="AC9" s="4">
        <v>-1.869</v>
      </c>
    </row>
    <row r="10" spans="2:32" ht="13.5" x14ac:dyDescent="0.25">
      <c r="B10" s="1" t="s">
        <v>29</v>
      </c>
      <c r="C10" s="3">
        <v>1269581.1754999999</v>
      </c>
      <c r="E10" s="3">
        <v>1419321.2779999999</v>
      </c>
      <c r="G10" s="16">
        <v>1260289.0934999997</v>
      </c>
      <c r="I10" s="3">
        <v>375746.38400000002</v>
      </c>
      <c r="K10" s="3">
        <v>278205.97700000001</v>
      </c>
      <c r="M10" s="16">
        <v>150057.04949999999</v>
      </c>
      <c r="O10" s="3">
        <v>85176.047500000001</v>
      </c>
      <c r="Q10" s="3">
        <v>51957.55</v>
      </c>
      <c r="S10" s="16">
        <v>39962.442000000003</v>
      </c>
      <c r="U10" s="3">
        <v>231372.49549999999</v>
      </c>
      <c r="W10" s="3">
        <v>173211.77249999999</v>
      </c>
      <c r="Y10" s="16">
        <v>83405.854499999987</v>
      </c>
      <c r="AA10" s="4">
        <v>1.0129999999999999</v>
      </c>
      <c r="AB10" s="1"/>
      <c r="AC10" s="4">
        <v>-0.22500000000000001</v>
      </c>
    </row>
    <row r="11" spans="2:32" ht="13.5" x14ac:dyDescent="0.25">
      <c r="B11" s="1" t="s">
        <v>30</v>
      </c>
      <c r="C11" s="3">
        <v>15.8545</v>
      </c>
      <c r="E11" s="3">
        <v>13.728999999999999</v>
      </c>
      <c r="G11" s="16">
        <v>9.3369999999999997</v>
      </c>
      <c r="I11" s="3">
        <v>6.3765000000000001</v>
      </c>
      <c r="K11" s="3">
        <v>4.1059999999999999</v>
      </c>
      <c r="M11" s="16">
        <v>2.0844999999999998</v>
      </c>
      <c r="O11" s="3">
        <v>1.8029999999999999</v>
      </c>
      <c r="Q11" s="3">
        <v>0.89300000000000002</v>
      </c>
      <c r="S11" s="16">
        <v>0.59899999999999998</v>
      </c>
      <c r="U11" s="3">
        <v>3.1515</v>
      </c>
      <c r="W11" s="3">
        <v>2.5099999999999998</v>
      </c>
      <c r="Y11" s="16">
        <v>0.99450000000000005</v>
      </c>
      <c r="AA11" s="4">
        <v>2.0211999999999999</v>
      </c>
      <c r="AB11" s="1"/>
      <c r="AC11" s="4">
        <v>-36.776000000000003</v>
      </c>
    </row>
    <row r="12" spans="2:32" ht="13.5" x14ac:dyDescent="0.25">
      <c r="B12" s="1" t="s">
        <v>31</v>
      </c>
      <c r="C12" s="3">
        <v>23665.909500000002</v>
      </c>
      <c r="E12" s="3">
        <v>26498.823</v>
      </c>
      <c r="G12" s="16">
        <v>25787.127499999999</v>
      </c>
      <c r="I12" s="3">
        <v>7170.05</v>
      </c>
      <c r="K12" s="3">
        <v>6004.9269999999997</v>
      </c>
      <c r="M12" s="16">
        <v>4744.6414999999979</v>
      </c>
      <c r="O12" s="3">
        <v>2034.0895</v>
      </c>
      <c r="Q12" s="3">
        <v>1704.2739999999999</v>
      </c>
      <c r="S12" s="16">
        <v>1319.0355</v>
      </c>
      <c r="U12" s="3">
        <v>3788.2089999999998</v>
      </c>
      <c r="W12" s="3">
        <v>3264.8879999999999</v>
      </c>
      <c r="Y12" s="16">
        <v>2693.6679999999992</v>
      </c>
      <c r="AA12" s="4">
        <v>1.7837000000000001</v>
      </c>
      <c r="AB12" s="1"/>
      <c r="AC12" s="4">
        <v>-9.2999999999999999E-2</v>
      </c>
    </row>
    <row r="13" spans="2:32" ht="13.5" x14ac:dyDescent="0.25">
      <c r="B13" s="1" t="s">
        <v>32</v>
      </c>
      <c r="C13" s="3">
        <v>840.90899999999999</v>
      </c>
      <c r="E13" s="3">
        <v>928.78399999999999</v>
      </c>
      <c r="G13" s="16">
        <v>1000.261</v>
      </c>
      <c r="I13" s="3">
        <v>344.416</v>
      </c>
      <c r="K13" s="3">
        <v>301.58600000000001</v>
      </c>
      <c r="M13" s="16">
        <v>260.43650000000002</v>
      </c>
      <c r="O13" s="3">
        <v>99.614000000000004</v>
      </c>
      <c r="Q13" s="3">
        <v>81.715999999999994</v>
      </c>
      <c r="S13" s="16">
        <v>69.989500000000007</v>
      </c>
      <c r="U13" s="3">
        <v>184.215</v>
      </c>
      <c r="W13" s="3">
        <v>166.11049999999989</v>
      </c>
      <c r="Y13" s="16">
        <v>147.828</v>
      </c>
      <c r="AA13" s="4">
        <v>2.27</v>
      </c>
      <c r="AB13" s="1"/>
      <c r="AC13" s="4">
        <v>-3.5289999999999999</v>
      </c>
    </row>
    <row r="14" spans="2:32" ht="13.5" x14ac:dyDescent="0.25">
      <c r="B14" s="1" t="s">
        <v>33</v>
      </c>
      <c r="C14" s="3">
        <v>216077.79</v>
      </c>
      <c r="E14" s="3">
        <v>283487.93099999998</v>
      </c>
      <c r="G14" s="16">
        <v>320712.94949999999</v>
      </c>
      <c r="I14" s="3">
        <v>79920.323999999993</v>
      </c>
      <c r="K14" s="3">
        <v>83903.409</v>
      </c>
      <c r="M14" s="16">
        <v>74211.13</v>
      </c>
      <c r="O14" s="3">
        <v>22827.685000000001</v>
      </c>
      <c r="Q14" s="3">
        <v>22222.705999999998</v>
      </c>
      <c r="S14" s="16">
        <v>19867.095499999999</v>
      </c>
      <c r="U14" s="3">
        <v>43862.764000000003</v>
      </c>
      <c r="W14" s="3">
        <v>47739.215499999998</v>
      </c>
      <c r="Y14" s="16">
        <v>42182.449500000002</v>
      </c>
      <c r="AA14" s="4">
        <v>2.1147</v>
      </c>
      <c r="AB14" s="1"/>
      <c r="AC14" s="4">
        <v>-0.13600000000000001</v>
      </c>
    </row>
    <row r="15" spans="2:32" ht="13.5" x14ac:dyDescent="0.25">
      <c r="B15" s="1" t="s">
        <v>34</v>
      </c>
      <c r="C15" s="3">
        <v>88.613</v>
      </c>
      <c r="E15" s="3">
        <v>134.518</v>
      </c>
      <c r="G15" s="16">
        <v>182.6215</v>
      </c>
      <c r="I15" s="3">
        <v>41.410499999999999</v>
      </c>
      <c r="K15" s="3">
        <v>54.511000000000003</v>
      </c>
      <c r="M15" s="16">
        <v>59.499499999999998</v>
      </c>
      <c r="O15" s="3">
        <v>12.958500000000001</v>
      </c>
      <c r="Q15" s="3">
        <v>16.268000000000001</v>
      </c>
      <c r="S15" s="16">
        <v>17.070499999999999</v>
      </c>
      <c r="U15" s="3">
        <v>20.114999999999998</v>
      </c>
      <c r="W15" s="3">
        <v>27.279499999999999</v>
      </c>
      <c r="Y15" s="16">
        <v>31.8825</v>
      </c>
      <c r="AA15" s="4">
        <v>3.1242999999999999</v>
      </c>
      <c r="AB15" s="1"/>
      <c r="AC15" s="4">
        <v>-3.4980000000000002</v>
      </c>
    </row>
    <row r="16" spans="2:32" ht="13.5" x14ac:dyDescent="0.25">
      <c r="B16" s="1" t="s">
        <v>35</v>
      </c>
      <c r="C16" s="3">
        <v>5431.2124999999987</v>
      </c>
      <c r="E16" s="3">
        <v>7769.8190000000004</v>
      </c>
      <c r="G16" s="16">
        <v>9757.2855</v>
      </c>
      <c r="I16" s="3">
        <v>2716.5069999999992</v>
      </c>
      <c r="K16" s="3">
        <v>2793.4740000000002</v>
      </c>
      <c r="M16" s="16">
        <v>2521.6464999999998</v>
      </c>
      <c r="O16" s="3">
        <v>832.04700000000003</v>
      </c>
      <c r="Q16" s="3">
        <v>791.70100000000002</v>
      </c>
      <c r="S16" s="16">
        <v>678.3845</v>
      </c>
      <c r="U16" s="3">
        <v>1296.530999999999</v>
      </c>
      <c r="W16" s="3">
        <v>1494.9665</v>
      </c>
      <c r="Y16" s="16">
        <v>1436.7950000000001</v>
      </c>
      <c r="AA16" s="4">
        <v>2.3965000000000001</v>
      </c>
      <c r="AB16" s="1"/>
      <c r="AC16" s="4">
        <v>-1.3240000000000001</v>
      </c>
    </row>
    <row r="17" spans="2:29" ht="13.5" x14ac:dyDescent="0.25">
      <c r="B17" s="1" t="s">
        <v>36</v>
      </c>
      <c r="C17" s="3">
        <v>22967.815999999999</v>
      </c>
      <c r="E17" s="3">
        <v>35557.673000000003</v>
      </c>
      <c r="G17" s="16">
        <v>44289.772499999999</v>
      </c>
      <c r="I17" s="3">
        <v>9267.3974999999991</v>
      </c>
      <c r="K17" s="3">
        <v>9391.0640000000003</v>
      </c>
      <c r="M17" s="16">
        <v>8619.2849999999999</v>
      </c>
      <c r="O17" s="3">
        <v>2653.7015000000001</v>
      </c>
      <c r="Q17" s="3">
        <v>2223.163</v>
      </c>
      <c r="S17" s="16">
        <v>2299.4250000000002</v>
      </c>
      <c r="U17" s="3">
        <v>4798.5765000000001</v>
      </c>
      <c r="W17" s="3">
        <v>5602.2044999999998</v>
      </c>
      <c r="Y17" s="16">
        <v>4899.2740000000003</v>
      </c>
      <c r="AA17" s="4">
        <v>1.5429999999999999</v>
      </c>
      <c r="AB17" s="1"/>
      <c r="AC17" s="4">
        <v>4.915</v>
      </c>
    </row>
    <row r="18" spans="2:29" ht="13.5" x14ac:dyDescent="0.25">
      <c r="B18" s="1" t="s">
        <v>37</v>
      </c>
      <c r="C18" s="3">
        <v>50.706499999999998</v>
      </c>
      <c r="E18" s="3">
        <v>37.548000000000002</v>
      </c>
      <c r="G18" s="16">
        <v>25.194500000000001</v>
      </c>
      <c r="I18" s="3">
        <v>25.260999999999999</v>
      </c>
      <c r="K18" s="3">
        <v>15.836</v>
      </c>
      <c r="M18" s="16">
        <v>8.5559999999999974</v>
      </c>
      <c r="O18" s="3">
        <v>7.8125</v>
      </c>
      <c r="Q18" s="3">
        <v>4.032</v>
      </c>
      <c r="S18" s="16">
        <v>2.254</v>
      </c>
      <c r="U18" s="3">
        <v>13.387</v>
      </c>
      <c r="W18" s="3">
        <v>9.3335000000000008</v>
      </c>
      <c r="Y18" s="16">
        <v>4.668499999999999</v>
      </c>
      <c r="AA18" s="4">
        <v>2.8641999999999999</v>
      </c>
      <c r="AB18" s="1"/>
      <c r="AC18" s="4">
        <v>-47.012</v>
      </c>
    </row>
    <row r="19" spans="2:29" ht="13.5" x14ac:dyDescent="0.25">
      <c r="B19" s="1" t="s">
        <v>38</v>
      </c>
      <c r="C19" s="3">
        <v>112.044</v>
      </c>
      <c r="E19" s="3">
        <v>113.16</v>
      </c>
      <c r="G19" s="16">
        <v>126.40799999999999</v>
      </c>
      <c r="I19" s="3">
        <v>53.802</v>
      </c>
      <c r="K19" s="3">
        <v>43.061999999999998</v>
      </c>
      <c r="M19" s="16">
        <v>37.886499999999984</v>
      </c>
      <c r="O19" s="3">
        <v>15.9085</v>
      </c>
      <c r="Q19" s="3">
        <v>12.103</v>
      </c>
      <c r="S19" s="16">
        <v>10.22699999999999</v>
      </c>
      <c r="U19" s="3">
        <v>28.349499999999999</v>
      </c>
      <c r="W19" s="3">
        <v>23.721</v>
      </c>
      <c r="Y19" s="16">
        <v>21.63</v>
      </c>
      <c r="AA19" s="4">
        <v>2.7427999999999999</v>
      </c>
      <c r="AB19" s="1"/>
      <c r="AC19" s="4">
        <v>-9.7590000000000003</v>
      </c>
    </row>
    <row r="20" spans="2:29" ht="13.5" x14ac:dyDescent="0.25">
      <c r="B20" s="1" t="s">
        <v>39</v>
      </c>
      <c r="C20" s="3">
        <v>2455.1819999999998</v>
      </c>
      <c r="E20" s="3">
        <v>3475.54</v>
      </c>
      <c r="G20" s="16">
        <v>4501.4930000000004</v>
      </c>
      <c r="I20" s="3">
        <v>1035.8779999999999</v>
      </c>
      <c r="K20" s="3">
        <v>1295.116</v>
      </c>
      <c r="M20" s="16">
        <v>1235.1510000000001</v>
      </c>
      <c r="O20" s="3">
        <v>252.40649999999999</v>
      </c>
      <c r="Q20" s="3">
        <v>341.27600000000001</v>
      </c>
      <c r="S20" s="16">
        <v>352.37599999999998</v>
      </c>
      <c r="U20" s="3">
        <v>599.52149999999983</v>
      </c>
      <c r="W20" s="3">
        <v>650.6105</v>
      </c>
      <c r="Y20" s="16">
        <v>645.01400000000001</v>
      </c>
      <c r="AA20" s="4">
        <v>2.6322000000000001</v>
      </c>
      <c r="AB20" s="1"/>
      <c r="AC20" s="4">
        <v>2.4E-2</v>
      </c>
    </row>
    <row r="21" spans="2:29" ht="13.5" x14ac:dyDescent="0.25">
      <c r="B21" s="1" t="s">
        <v>40</v>
      </c>
      <c r="C21" s="3">
        <v>45290.841</v>
      </c>
      <c r="E21" s="3">
        <v>54500.091</v>
      </c>
      <c r="G21" s="16">
        <v>58623.231500000002</v>
      </c>
      <c r="I21" s="3">
        <v>17337.350999999999</v>
      </c>
      <c r="K21" s="3">
        <v>15874.186</v>
      </c>
      <c r="M21" s="16">
        <v>13544.481</v>
      </c>
      <c r="O21" s="3">
        <v>4856.3744999999999</v>
      </c>
      <c r="Q21" s="3">
        <v>4399.0010000000002</v>
      </c>
      <c r="S21" s="16">
        <v>3648.0974999999999</v>
      </c>
      <c r="U21" s="3">
        <v>9541.3950000000004</v>
      </c>
      <c r="W21" s="3">
        <v>8768.8109999999997</v>
      </c>
      <c r="Y21" s="16">
        <v>7742.3545000000004</v>
      </c>
      <c r="AA21" s="4">
        <v>2.0977000000000001</v>
      </c>
      <c r="AB21" s="1"/>
      <c r="AC21" s="4">
        <v>-0.69699999999999995</v>
      </c>
    </row>
    <row r="22" spans="2:29" ht="13.5" x14ac:dyDescent="0.25">
      <c r="B22" s="1" t="s">
        <v>41</v>
      </c>
      <c r="C22" s="3">
        <v>10.1675</v>
      </c>
      <c r="E22" s="3">
        <v>11.946999999999999</v>
      </c>
      <c r="G22" s="16">
        <v>15.757999999999999</v>
      </c>
      <c r="I22" s="3">
        <v>4.6360000000000001</v>
      </c>
      <c r="K22" s="3">
        <v>5.31</v>
      </c>
      <c r="M22" s="16">
        <v>5.6079999999999997</v>
      </c>
      <c r="O22" s="3">
        <v>1.3520000000000001</v>
      </c>
      <c r="Q22" s="3">
        <v>1.48</v>
      </c>
      <c r="S22" s="16">
        <v>1.5920000000000001</v>
      </c>
      <c r="U22" s="3">
        <v>2.3565</v>
      </c>
      <c r="W22" s="3">
        <v>2.7625000000000002</v>
      </c>
      <c r="Y22" s="16">
        <v>2.9634999999999998</v>
      </c>
      <c r="AA22" s="4">
        <v>3.2898999999999998</v>
      </c>
      <c r="AB22" s="1"/>
      <c r="AC22" s="4">
        <v>-10.105</v>
      </c>
    </row>
    <row r="23" spans="2:29" ht="13.5" x14ac:dyDescent="0.25">
      <c r="B23" s="1" t="s">
        <v>42</v>
      </c>
      <c r="C23" s="3">
        <v>2.0470000000000002</v>
      </c>
      <c r="E23" s="3">
        <v>1.819</v>
      </c>
      <c r="G23" s="16">
        <v>1.966</v>
      </c>
      <c r="I23" s="3">
        <v>0.67500000000000004</v>
      </c>
      <c r="K23" s="3">
        <v>0.51400000000000001</v>
      </c>
      <c r="M23" s="16">
        <v>0.5585</v>
      </c>
      <c r="O23" s="3">
        <v>0.19350000000000001</v>
      </c>
      <c r="Q23" s="3">
        <v>0.123</v>
      </c>
      <c r="S23" s="16">
        <v>0.13750000000000001</v>
      </c>
      <c r="U23" s="3">
        <v>0.34150000000000003</v>
      </c>
      <c r="W23" s="3">
        <v>0.32200000000000001</v>
      </c>
      <c r="Y23" s="16">
        <v>0.32400000000000001</v>
      </c>
      <c r="AA23" s="4">
        <v>2.4878</v>
      </c>
      <c r="AB23" s="1"/>
      <c r="AC23" s="4">
        <v>5.2869999999999999</v>
      </c>
    </row>
    <row r="24" spans="2:29" ht="13.5" x14ac:dyDescent="0.25">
      <c r="B24" s="1" t="s">
        <v>43</v>
      </c>
      <c r="C24" s="3">
        <v>19.1785</v>
      </c>
      <c r="E24" s="3">
        <v>17.695</v>
      </c>
      <c r="G24" s="16">
        <v>15.5185</v>
      </c>
      <c r="I24" s="3">
        <v>5.484</v>
      </c>
      <c r="K24" s="3">
        <v>3.9540000000000002</v>
      </c>
      <c r="M24" s="16">
        <v>3.0625</v>
      </c>
      <c r="O24" s="3">
        <v>1.3425</v>
      </c>
      <c r="Q24" s="3">
        <v>0.97199999999999998</v>
      </c>
      <c r="S24" s="16">
        <v>0.80400000000000005</v>
      </c>
      <c r="U24" s="3">
        <v>2.9540000000000002</v>
      </c>
      <c r="W24" s="3">
        <v>2.3809999999999998</v>
      </c>
      <c r="Y24" s="16">
        <v>1.7529999999999999</v>
      </c>
      <c r="AA24" s="4">
        <v>1.8827</v>
      </c>
      <c r="AB24" s="1"/>
      <c r="AC24" s="4">
        <v>-0.77800000000000002</v>
      </c>
    </row>
    <row r="25" spans="2:29" ht="13.5" x14ac:dyDescent="0.25">
      <c r="B25" s="1" t="s">
        <v>44</v>
      </c>
      <c r="C25" s="3">
        <v>5537.0635000000002</v>
      </c>
      <c r="E25" s="3">
        <v>10576.502</v>
      </c>
      <c r="G25" s="16">
        <v>14906.589999999997</v>
      </c>
      <c r="I25" s="3">
        <v>2571.2294999999999</v>
      </c>
      <c r="K25" s="3">
        <v>4176.8440000000001</v>
      </c>
      <c r="M25" s="16">
        <v>4639.199999999998</v>
      </c>
      <c r="O25" s="3">
        <v>831.476</v>
      </c>
      <c r="Q25" s="3">
        <v>1233.0540000000001</v>
      </c>
      <c r="S25" s="16">
        <v>1314.197999999999</v>
      </c>
      <c r="U25" s="3">
        <v>1240.393</v>
      </c>
      <c r="W25" s="3">
        <v>2169.4395</v>
      </c>
      <c r="Y25" s="16">
        <v>2524.3014999999991</v>
      </c>
      <c r="AA25" s="4">
        <v>3.0716999999999999</v>
      </c>
      <c r="AB25" s="1"/>
      <c r="AC25" s="4">
        <v>-6.7000000000000004E-2</v>
      </c>
    </row>
    <row r="26" spans="2:29" ht="13.5" x14ac:dyDescent="0.25">
      <c r="B26" s="1" t="s">
        <v>45</v>
      </c>
      <c r="C26" s="3">
        <v>79625.396999999997</v>
      </c>
      <c r="E26" s="3">
        <v>115843.67</v>
      </c>
      <c r="G26" s="16">
        <v>134373.43900000001</v>
      </c>
      <c r="I26" s="3">
        <v>36546.482999999986</v>
      </c>
      <c r="K26" s="3">
        <v>39172.016000000003</v>
      </c>
      <c r="M26" s="16">
        <v>31855.193500000001</v>
      </c>
      <c r="O26" s="3">
        <v>11058.1985</v>
      </c>
      <c r="Q26" s="3">
        <v>9174.0779999999995</v>
      </c>
      <c r="S26" s="16">
        <v>8350.9894999999997</v>
      </c>
      <c r="U26" s="3">
        <v>18345.264500000001</v>
      </c>
      <c r="W26" s="3">
        <v>23053.498500000002</v>
      </c>
      <c r="Y26" s="16">
        <v>18240.871999999999</v>
      </c>
      <c r="AA26" s="4">
        <v>1.8935999999999999</v>
      </c>
      <c r="AB26" s="1"/>
      <c r="AC26" s="4">
        <v>-1.3839999999999999</v>
      </c>
    </row>
    <row r="27" spans="2:29" ht="13.5" x14ac:dyDescent="0.25">
      <c r="B27" s="1" t="s">
        <v>46</v>
      </c>
      <c r="C27" s="3">
        <v>181.685</v>
      </c>
      <c r="E27" s="3">
        <v>218.01900000000001</v>
      </c>
      <c r="G27" s="16">
        <v>272.72550000000001</v>
      </c>
      <c r="I27" s="3">
        <v>84.860500000000002</v>
      </c>
      <c r="K27" s="3">
        <v>97.804000000000002</v>
      </c>
      <c r="M27" s="16">
        <v>104.357</v>
      </c>
      <c r="O27" s="3">
        <v>27.276</v>
      </c>
      <c r="Q27" s="3">
        <v>27.550999999999998</v>
      </c>
      <c r="S27" s="16">
        <v>29.962</v>
      </c>
      <c r="U27" s="3">
        <v>39.408000000000001</v>
      </c>
      <c r="W27" s="3">
        <v>49.485500000000002</v>
      </c>
      <c r="Y27" s="16">
        <v>54.115499999999997</v>
      </c>
      <c r="AA27" s="4">
        <v>3.8010999999999999</v>
      </c>
      <c r="AB27" s="1"/>
      <c r="AC27" s="4">
        <v>-12.631</v>
      </c>
    </row>
    <row r="28" spans="2:29" ht="13.5" x14ac:dyDescent="0.25">
      <c r="B28" s="1" t="s">
        <v>47</v>
      </c>
      <c r="C28" s="3">
        <v>440.46899999999999</v>
      </c>
      <c r="E28" s="3">
        <v>819.19799999999998</v>
      </c>
      <c r="G28" s="16">
        <v>1309.1099999999999</v>
      </c>
      <c r="I28" s="3">
        <v>218.4675</v>
      </c>
      <c r="K28" s="3">
        <v>353.98500000000001</v>
      </c>
      <c r="M28" s="16">
        <v>447.55950000000001</v>
      </c>
      <c r="O28" s="3">
        <v>71.739999999999995</v>
      </c>
      <c r="Q28" s="3">
        <v>104.67700000000001</v>
      </c>
      <c r="S28" s="16">
        <v>127.12949999999999</v>
      </c>
      <c r="U28" s="3">
        <v>102.795</v>
      </c>
      <c r="W28" s="3">
        <v>179.39849999999987</v>
      </c>
      <c r="Y28" s="16">
        <v>241.34800000000001</v>
      </c>
      <c r="AA28" s="4">
        <v>3.5127000000000002</v>
      </c>
      <c r="AB28" s="1"/>
      <c r="AC28" s="4">
        <v>1.9650000000000001</v>
      </c>
    </row>
    <row r="29" spans="2:29" ht="13.5" x14ac:dyDescent="0.25">
      <c r="B29" s="1" t="s">
        <v>48</v>
      </c>
      <c r="C29" s="3">
        <v>63007.814999999995</v>
      </c>
      <c r="E29" s="3">
        <v>71668.010999999999</v>
      </c>
      <c r="G29" s="16">
        <v>66382.735000000001</v>
      </c>
      <c r="I29" s="3">
        <v>18693.308000000001</v>
      </c>
      <c r="K29" s="3">
        <v>13098.102000000001</v>
      </c>
      <c r="M29" s="16">
        <v>9302.9564999999984</v>
      </c>
      <c r="O29" s="3">
        <v>4857.2560000000003</v>
      </c>
      <c r="Q29" s="3">
        <v>3031.0509999999999</v>
      </c>
      <c r="S29" s="16">
        <v>2396.3670000000002</v>
      </c>
      <c r="U29" s="3">
        <v>10875.289500000001</v>
      </c>
      <c r="W29" s="3">
        <v>8318.15</v>
      </c>
      <c r="Y29" s="16">
        <v>5504.4014999999999</v>
      </c>
      <c r="AA29" s="4">
        <v>1.2035</v>
      </c>
      <c r="AB29" s="1"/>
      <c r="AC29" s="4">
        <v>0.32500000000000001</v>
      </c>
    </row>
    <row r="30" spans="2:29" ht="13.5" x14ac:dyDescent="0.25">
      <c r="B30" s="1" t="s">
        <v>49</v>
      </c>
      <c r="C30" s="3">
        <v>745.08799999999997</v>
      </c>
      <c r="E30" s="3">
        <v>1400.6379999999999</v>
      </c>
      <c r="G30" s="16">
        <v>1889.2494999999999</v>
      </c>
      <c r="I30" s="3">
        <v>365.459</v>
      </c>
      <c r="K30" s="3">
        <v>564.97799999999995</v>
      </c>
      <c r="M30" s="16">
        <v>526.95500000000004</v>
      </c>
      <c r="O30" s="3">
        <v>122.63249999999999</v>
      </c>
      <c r="Q30" s="3">
        <v>152.154</v>
      </c>
      <c r="S30" s="16">
        <v>140.29300000000001</v>
      </c>
      <c r="U30" s="3">
        <v>169.15</v>
      </c>
      <c r="W30" s="3">
        <v>309.8415</v>
      </c>
      <c r="Y30" s="16">
        <v>299.45249999999999</v>
      </c>
      <c r="AA30" s="4">
        <v>2.6274999999999999</v>
      </c>
      <c r="AB30" s="1"/>
      <c r="AC30" s="4">
        <v>-1.8220000000000001</v>
      </c>
    </row>
    <row r="31" spans="2:29" ht="13.5" x14ac:dyDescent="0.25">
      <c r="B31" s="1" t="s">
        <v>50</v>
      </c>
      <c r="C31" s="3">
        <v>1.8445</v>
      </c>
      <c r="E31" s="3">
        <v>2.5059999999999998</v>
      </c>
      <c r="G31" s="16">
        <v>3.8214999999999999</v>
      </c>
      <c r="I31" s="3">
        <v>0.8155</v>
      </c>
      <c r="K31" s="3">
        <v>0.80900000000000005</v>
      </c>
      <c r="M31" s="16">
        <v>1.0105</v>
      </c>
      <c r="O31" s="3">
        <v>0.255</v>
      </c>
      <c r="Q31" s="3">
        <v>0.23200000000000001</v>
      </c>
      <c r="S31" s="16">
        <v>0.26550000000000001</v>
      </c>
      <c r="U31" s="3">
        <v>0.3725</v>
      </c>
      <c r="W31" s="3">
        <v>0.46300000000000002</v>
      </c>
      <c r="Y31" s="16">
        <v>0.59350000000000003</v>
      </c>
      <c r="AA31" s="4">
        <v>2.5987</v>
      </c>
      <c r="AB31" s="1"/>
      <c r="AC31" s="4">
        <v>28.78</v>
      </c>
    </row>
    <row r="32" spans="2:29" ht="13.5" x14ac:dyDescent="0.25">
      <c r="B32" s="1" t="s">
        <v>51</v>
      </c>
      <c r="C32" s="3">
        <v>102.67749999999999</v>
      </c>
      <c r="E32" s="3">
        <v>104.175</v>
      </c>
      <c r="G32" s="16">
        <v>105.19449999999995</v>
      </c>
      <c r="I32" s="3">
        <v>46.325499999999998</v>
      </c>
      <c r="K32" s="3">
        <v>43.956000000000003</v>
      </c>
      <c r="M32" s="16">
        <v>36.043999999999954</v>
      </c>
      <c r="O32" s="3">
        <v>14.192500000000001</v>
      </c>
      <c r="Q32" s="3">
        <v>11.711</v>
      </c>
      <c r="S32" s="16">
        <v>9.8719999999999892</v>
      </c>
      <c r="U32" s="3">
        <v>23.236000000000001</v>
      </c>
      <c r="W32" s="3">
        <v>24.519500000000001</v>
      </c>
      <c r="Y32" s="16">
        <v>19.739999999999977</v>
      </c>
      <c r="AA32" s="4">
        <v>3.0996999999999999</v>
      </c>
      <c r="AB32" s="1"/>
      <c r="AC32" s="4">
        <v>-20.632999999999999</v>
      </c>
    </row>
    <row r="33" spans="2:31" ht="13.5" x14ac:dyDescent="0.25">
      <c r="B33" s="1" t="s">
        <v>52</v>
      </c>
      <c r="C33" s="3">
        <v>9.5440000000000005</v>
      </c>
      <c r="E33" s="3">
        <v>9.6460000000000008</v>
      </c>
      <c r="G33" s="16">
        <v>9.7805</v>
      </c>
      <c r="I33" s="3">
        <v>3.9660000000000002</v>
      </c>
      <c r="K33" s="3">
        <v>3.706</v>
      </c>
      <c r="M33" s="16">
        <v>3.194</v>
      </c>
      <c r="O33" s="3">
        <v>1.2295</v>
      </c>
      <c r="Q33" s="3">
        <v>1.0620000000000001</v>
      </c>
      <c r="S33" s="16">
        <v>0.94499999999999995</v>
      </c>
      <c r="U33" s="3">
        <v>1.83</v>
      </c>
      <c r="W33" s="3">
        <v>1.855</v>
      </c>
      <c r="Y33" s="16">
        <v>1.6240000000000001</v>
      </c>
      <c r="AA33" s="4">
        <v>3.1735000000000002</v>
      </c>
      <c r="AB33" s="1"/>
      <c r="AC33" s="4">
        <v>-29.076000000000001</v>
      </c>
    </row>
    <row r="34" spans="2:31" ht="13.5" x14ac:dyDescent="0.25">
      <c r="B34" s="1" t="s">
        <v>53</v>
      </c>
      <c r="C34" s="3">
        <v>186.28100000000001</v>
      </c>
      <c r="E34" s="3">
        <v>327.77699999999999</v>
      </c>
      <c r="G34" s="16">
        <v>534.38800000000003</v>
      </c>
      <c r="I34" s="3">
        <v>92.690499999999986</v>
      </c>
      <c r="K34" s="3">
        <v>145.488</v>
      </c>
      <c r="M34" s="16">
        <v>193.1515</v>
      </c>
      <c r="O34" s="3">
        <v>28.140999999999998</v>
      </c>
      <c r="Q34" s="3">
        <v>44.13</v>
      </c>
      <c r="S34" s="16">
        <v>56.7485</v>
      </c>
      <c r="U34" s="3">
        <v>44.701999999999984</v>
      </c>
      <c r="W34" s="3">
        <v>70.329999999999984</v>
      </c>
      <c r="Y34" s="16">
        <v>100.22199999999999</v>
      </c>
      <c r="AA34" s="4">
        <v>3.569</v>
      </c>
      <c r="AB34" s="1"/>
      <c r="AC34" s="4">
        <v>-0.13</v>
      </c>
    </row>
    <row r="35" spans="2:31" ht="13.5" x14ac:dyDescent="0.25">
      <c r="B35" s="1" t="s">
        <v>54</v>
      </c>
      <c r="C35" s="3">
        <v>77154.010499999989</v>
      </c>
      <c r="E35" s="3">
        <v>100987.686</v>
      </c>
      <c r="G35" s="16">
        <v>110008.9075</v>
      </c>
      <c r="I35" s="3">
        <v>29556.459500000001</v>
      </c>
      <c r="K35" s="3">
        <v>27997.464</v>
      </c>
      <c r="M35" s="16">
        <v>22429.694500000001</v>
      </c>
      <c r="O35" s="3">
        <v>7012.5405000000001</v>
      </c>
      <c r="Q35" s="3">
        <v>7057.6639999999998</v>
      </c>
      <c r="S35" s="16">
        <v>5913.5964999999997</v>
      </c>
      <c r="U35" s="3">
        <v>17175.582999999999</v>
      </c>
      <c r="W35" s="3">
        <v>15818.6415</v>
      </c>
      <c r="Y35" s="16">
        <v>12672.5645</v>
      </c>
      <c r="AA35" s="4">
        <v>1.895</v>
      </c>
      <c r="AB35" s="1"/>
      <c r="AC35" s="4">
        <v>-0.59099999999999997</v>
      </c>
    </row>
    <row r="36" spans="2:31" ht="13.5" x14ac:dyDescent="0.25">
      <c r="AA36" s="4"/>
      <c r="AB36" s="1"/>
    </row>
    <row r="37" spans="2:31" ht="13.5" x14ac:dyDescent="0.25">
      <c r="B37" s="6" t="s">
        <v>55</v>
      </c>
      <c r="G37" s="16"/>
      <c r="V37" s="6"/>
      <c r="AA37" s="4"/>
      <c r="AB37" s="1"/>
    </row>
    <row r="38" spans="2:31" ht="13.5" x14ac:dyDescent="0.25">
      <c r="B38" s="6" t="s">
        <v>56</v>
      </c>
      <c r="C38" s="100">
        <v>1826063.6579999998</v>
      </c>
      <c r="D38" s="6"/>
      <c r="E38" s="100">
        <v>2151466.9839999997</v>
      </c>
      <c r="F38" s="6"/>
      <c r="G38" s="100">
        <v>2077065.4135</v>
      </c>
      <c r="H38" s="6"/>
      <c r="I38" s="100">
        <v>588099.31000000017</v>
      </c>
      <c r="J38" s="6"/>
      <c r="K38" s="100">
        <v>489805.73000000004</v>
      </c>
      <c r="L38" s="6"/>
      <c r="M38" s="100">
        <v>330819.0735</v>
      </c>
      <c r="N38" s="6"/>
      <c r="O38" s="100">
        <v>144516.443</v>
      </c>
      <c r="P38" s="6"/>
      <c r="Q38" s="100">
        <v>106395.05400000002</v>
      </c>
      <c r="R38" s="6"/>
      <c r="S38" s="100">
        <v>88214.030000000028</v>
      </c>
      <c r="T38" s="6"/>
      <c r="U38" s="100">
        <v>346759.88299999997</v>
      </c>
      <c r="V38" s="6"/>
      <c r="W38" s="100">
        <v>294264.79050000006</v>
      </c>
      <c r="X38" s="6"/>
      <c r="Y38" s="100">
        <v>186189.72150000004</v>
      </c>
      <c r="Z38" s="6"/>
      <c r="AA38" s="120">
        <v>1.366789224394019</v>
      </c>
      <c r="AB38" s="6"/>
      <c r="AC38" s="120">
        <v>-0.22207989164948888</v>
      </c>
      <c r="AE38" s="95"/>
    </row>
    <row r="39" spans="2:31" ht="13.5" x14ac:dyDescent="0.25">
      <c r="B39" s="1" t="s">
        <v>57</v>
      </c>
      <c r="C39" s="3">
        <v>6171702.9934999999</v>
      </c>
      <c r="E39" s="3">
        <v>8161972.5760000004</v>
      </c>
      <c r="G39" s="16">
        <v>9664378.5869999975</v>
      </c>
      <c r="I39" s="3">
        <v>2226993.716</v>
      </c>
      <c r="K39" s="3">
        <v>2412921.5839999998</v>
      </c>
      <c r="M39" s="16">
        <v>2356768.314999999</v>
      </c>
      <c r="O39" s="3">
        <v>626535.69649999996</v>
      </c>
      <c r="Q39" s="3">
        <v>647339.94900000002</v>
      </c>
      <c r="S39" s="16">
        <v>656480.21849999996</v>
      </c>
      <c r="U39" s="3">
        <v>1205224.5115</v>
      </c>
      <c r="W39" s="3">
        <v>1336489.5619999999</v>
      </c>
      <c r="Y39" s="16">
        <v>1297613.3859999999</v>
      </c>
      <c r="AA39" s="4">
        <v>2.2477</v>
      </c>
      <c r="AB39" s="1"/>
      <c r="AC39" s="4">
        <v>0</v>
      </c>
    </row>
    <row r="40" spans="2:31" ht="13.5" x14ac:dyDescent="0.25">
      <c r="AA40" s="1"/>
      <c r="AB40" s="1"/>
    </row>
    <row r="41" spans="2:31" ht="13.5" x14ac:dyDescent="0.25">
      <c r="B41" s="1" t="s">
        <v>58</v>
      </c>
      <c r="C41" s="13">
        <f>C38*100/C39</f>
        <v>29.58767879664979</v>
      </c>
      <c r="E41" s="13">
        <f>E38*100/E39</f>
        <v>26.359644852597452</v>
      </c>
      <c r="G41" s="13">
        <f>G38*100/G39</f>
        <v>21.49197069218663</v>
      </c>
      <c r="I41" s="13">
        <f>I38*100/I39</f>
        <v>26.407766926990295</v>
      </c>
      <c r="K41" s="13">
        <f>K38*100/K39</f>
        <v>20.299280890348243</v>
      </c>
      <c r="M41" s="13">
        <f>M38*100/M39</f>
        <v>14.036979001900752</v>
      </c>
      <c r="O41" s="13">
        <f>O38*100/O39</f>
        <v>23.065955189354487</v>
      </c>
      <c r="Q41" s="13">
        <f>Q38*100/Q39</f>
        <v>16.435731204965386</v>
      </c>
      <c r="S41" s="13">
        <f>S38*100/S39</f>
        <v>13.43742393358956</v>
      </c>
      <c r="U41" s="13">
        <f>U38*100/U39</f>
        <v>28.771393187849213</v>
      </c>
      <c r="W41" s="13">
        <f>W38*100/W39</f>
        <v>22.01773952200908</v>
      </c>
      <c r="X41" s="13"/>
      <c r="Y41" s="13">
        <f t="shared" ref="Y41" si="0">Y38*100/Y39</f>
        <v>14.348628297828</v>
      </c>
      <c r="AA41" s="5" t="s">
        <v>59</v>
      </c>
      <c r="AB41" s="5"/>
      <c r="AC41" s="5" t="s">
        <v>59</v>
      </c>
    </row>
    <row r="42" spans="2:31" x14ac:dyDescent="0.25">
      <c r="I42" s="110">
        <f>(I38-K38)/I38</f>
        <v>0.16713772372900779</v>
      </c>
      <c r="O42" s="110">
        <f>(O38-Q38)/O38</f>
        <v>0.26378582401173534</v>
      </c>
    </row>
    <row r="43" spans="2:31" x14ac:dyDescent="0.25">
      <c r="C43" s="110"/>
      <c r="I43" s="110"/>
      <c r="O43" s="110"/>
    </row>
    <row r="44" spans="2:31" x14ac:dyDescent="0.25">
      <c r="B44" s="1" t="s">
        <v>414</v>
      </c>
    </row>
    <row r="45" spans="2:31" x14ac:dyDescent="0.25">
      <c r="B45" s="1" t="s">
        <v>61</v>
      </c>
    </row>
    <row r="47" spans="2:31" x14ac:dyDescent="0.25">
      <c r="B47" s="6" t="s">
        <v>62</v>
      </c>
      <c r="C47" s="6"/>
      <c r="D47" s="6"/>
      <c r="I47" s="6"/>
      <c r="J47" s="6"/>
      <c r="O47" s="6"/>
      <c r="P47" s="6"/>
      <c r="U47" s="6"/>
      <c r="V47" s="6"/>
    </row>
    <row r="48" spans="2:31" x14ac:dyDescent="0.25">
      <c r="B48" s="1" t="s">
        <v>63</v>
      </c>
    </row>
    <row r="49" spans="2:23" x14ac:dyDescent="0.25">
      <c r="B49" s="1" t="s">
        <v>411</v>
      </c>
    </row>
    <row r="51" spans="2:23" x14ac:dyDescent="0.25">
      <c r="B51" s="6" t="s">
        <v>64</v>
      </c>
      <c r="C51" s="6"/>
      <c r="D51" s="6"/>
      <c r="I51" s="6"/>
      <c r="J51" s="6"/>
      <c r="O51" s="6"/>
      <c r="P51" s="6"/>
      <c r="U51" s="6"/>
      <c r="V51" s="6"/>
    </row>
    <row r="52" spans="2:23" x14ac:dyDescent="0.25">
      <c r="B52" s="1" t="s">
        <v>65</v>
      </c>
    </row>
    <row r="53" spans="2:23" x14ac:dyDescent="0.25">
      <c r="B53" s="1" t="s">
        <v>66</v>
      </c>
    </row>
    <row r="54" spans="2:23" x14ac:dyDescent="0.25">
      <c r="B54" s="1" t="s">
        <v>67</v>
      </c>
    </row>
    <row r="56" spans="2:23" x14ac:dyDescent="0.25">
      <c r="B56" s="6" t="s">
        <v>68</v>
      </c>
      <c r="C56" s="6"/>
      <c r="D56" s="6"/>
      <c r="I56" s="6"/>
      <c r="J56" s="6"/>
      <c r="O56" s="6"/>
      <c r="P56" s="6"/>
      <c r="U56" s="6"/>
      <c r="V56" s="6"/>
    </row>
    <row r="57" spans="2:23" x14ac:dyDescent="0.25">
      <c r="B57" s="1" t="s">
        <v>69</v>
      </c>
    </row>
    <row r="60" spans="2:23" x14ac:dyDescent="0.25">
      <c r="E60" s="12"/>
      <c r="K60" s="12"/>
      <c r="W60" s="12"/>
    </row>
  </sheetData>
  <mergeCells count="21">
    <mergeCell ref="AF5:AF7"/>
    <mergeCell ref="B5:B7"/>
    <mergeCell ref="E7:F7"/>
    <mergeCell ref="K7:L7"/>
    <mergeCell ref="U7:V7"/>
    <mergeCell ref="C7:D7"/>
    <mergeCell ref="I7:J7"/>
    <mergeCell ref="O7:P7"/>
    <mergeCell ref="Q7:R7"/>
    <mergeCell ref="AA5:AB7"/>
    <mergeCell ref="AC5:AD7"/>
    <mergeCell ref="W7:X7"/>
    <mergeCell ref="C6:H6"/>
    <mergeCell ref="I6:N6"/>
    <mergeCell ref="O6:T6"/>
    <mergeCell ref="U6:Z6"/>
    <mergeCell ref="C5:Z5"/>
    <mergeCell ref="G7:H7"/>
    <mergeCell ref="M7:N7"/>
    <mergeCell ref="S7:T7"/>
    <mergeCell ref="Y7:Z7"/>
  </mergeCells>
  <hyperlinks>
    <hyperlink ref="B1" location="'Table of content'!A1" display="Go back to table of content" xr:uid="{3E7170D4-BC35-47E6-AFF8-DF468178DF54}"/>
  </hyperlink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4C17DB-6EE9-4720-A64C-C3BE10DFBFAD}">
  <dimension ref="B1:AB74"/>
  <sheetViews>
    <sheetView zoomScale="115" zoomScaleNormal="115" workbookViewId="0">
      <pane ySplit="6" topLeftCell="A21" activePane="bottomLeft" state="frozen"/>
      <selection activeCell="O42" sqref="O42"/>
      <selection pane="bottomLeft" activeCell="O42" sqref="O42"/>
    </sheetView>
  </sheetViews>
  <sheetFormatPr defaultColWidth="8.85546875" defaultRowHeight="13.5" x14ac:dyDescent="0.25"/>
  <cols>
    <col min="1" max="1" width="3.7109375" style="1" customWidth="1"/>
    <col min="2" max="2" width="24" style="1" customWidth="1"/>
    <col min="3" max="3" width="8" style="1" customWidth="1"/>
    <col min="4" max="4" width="3.85546875" style="1" customWidth="1"/>
    <col min="5" max="5" width="6" style="1" customWidth="1"/>
    <col min="6" max="6" width="4.85546875" style="1" customWidth="1"/>
    <col min="7" max="7" width="8.42578125" style="1" customWidth="1"/>
    <col min="8" max="8" width="3.85546875" style="1" customWidth="1"/>
    <col min="9" max="9" width="8.42578125" style="1" customWidth="1"/>
    <col min="10" max="10" width="3.85546875" style="1" customWidth="1"/>
    <col min="11" max="11" width="8.42578125" style="1" customWidth="1"/>
    <col min="12" max="12" width="3.85546875" style="1" customWidth="1"/>
    <col min="13" max="13" width="8.42578125" style="1" customWidth="1"/>
    <col min="14" max="14" width="3.85546875" style="1" customWidth="1"/>
    <col min="15" max="15" width="8.42578125" style="1" customWidth="1"/>
    <col min="16" max="16" width="3.85546875" style="1" customWidth="1"/>
    <col min="17" max="17" width="8.42578125" style="1" customWidth="1"/>
    <col min="18" max="18" width="3.85546875" style="1" customWidth="1"/>
    <col min="19" max="19" width="8.42578125" style="1" customWidth="1"/>
    <col min="20" max="20" width="3.85546875" style="1" customWidth="1"/>
    <col min="21" max="21" width="8.42578125" style="1" customWidth="1"/>
    <col min="22" max="22" width="3.85546875" style="1" customWidth="1"/>
    <col min="23" max="23" width="9.42578125" style="1" customWidth="1"/>
    <col min="24" max="24" width="4.85546875" style="1" customWidth="1"/>
    <col min="25" max="25" width="8.42578125" style="1" customWidth="1"/>
    <col min="26" max="26" width="3.85546875" style="1" customWidth="1"/>
    <col min="27" max="27" width="9.42578125" style="1" customWidth="1"/>
    <col min="28" max="28" width="4.85546875" style="1" customWidth="1"/>
    <col min="29" max="29" width="8.85546875" style="1" customWidth="1"/>
    <col min="30" max="16384" width="8.85546875" style="1"/>
  </cols>
  <sheetData>
    <row r="1" spans="2:28" ht="16.5" x14ac:dyDescent="0.3">
      <c r="B1" s="115" t="s">
        <v>20</v>
      </c>
    </row>
    <row r="3" spans="2:28" ht="18" x14ac:dyDescent="0.25">
      <c r="B3" s="2" t="s">
        <v>70</v>
      </c>
      <c r="C3" s="2"/>
      <c r="D3" s="2"/>
    </row>
    <row r="5" spans="2:28" ht="66.95" customHeight="1" x14ac:dyDescent="0.25">
      <c r="B5" s="172" t="s">
        <v>22</v>
      </c>
      <c r="C5" s="168" t="s">
        <v>71</v>
      </c>
      <c r="D5" s="169"/>
      <c r="E5" s="169"/>
      <c r="F5" s="170"/>
      <c r="G5" s="173" t="s">
        <v>463</v>
      </c>
      <c r="H5" s="173"/>
      <c r="I5" s="173"/>
      <c r="J5" s="173"/>
      <c r="K5" s="173" t="s">
        <v>464</v>
      </c>
      <c r="L5" s="173"/>
      <c r="M5" s="173"/>
      <c r="N5" s="173"/>
      <c r="O5" s="173"/>
      <c r="P5" s="173"/>
      <c r="Q5" s="173" t="s">
        <v>465</v>
      </c>
      <c r="R5" s="173"/>
      <c r="S5" s="173"/>
      <c r="T5" s="173"/>
      <c r="U5" s="173" t="s">
        <v>72</v>
      </c>
      <c r="V5" s="173"/>
      <c r="W5" s="173"/>
      <c r="X5" s="173"/>
      <c r="Y5" s="173" t="s">
        <v>73</v>
      </c>
      <c r="Z5" s="173"/>
      <c r="AA5" s="173"/>
      <c r="AB5" s="173"/>
    </row>
    <row r="6" spans="2:28" ht="30" customHeight="1" x14ac:dyDescent="0.25">
      <c r="B6" s="172"/>
      <c r="C6" s="177">
        <v>2000</v>
      </c>
      <c r="D6" s="178"/>
      <c r="E6" s="177">
        <v>2021</v>
      </c>
      <c r="F6" s="178"/>
      <c r="G6" s="176" t="s">
        <v>74</v>
      </c>
      <c r="H6" s="176"/>
      <c r="I6" s="176" t="s">
        <v>75</v>
      </c>
      <c r="J6" s="176"/>
      <c r="K6" s="176" t="s">
        <v>76</v>
      </c>
      <c r="L6" s="176"/>
      <c r="M6" s="176" t="s">
        <v>77</v>
      </c>
      <c r="N6" s="176"/>
      <c r="O6" s="176" t="s">
        <v>78</v>
      </c>
      <c r="P6" s="176"/>
      <c r="Q6" s="176" t="s">
        <v>79</v>
      </c>
      <c r="R6" s="176"/>
      <c r="S6" s="176" t="s">
        <v>80</v>
      </c>
      <c r="T6" s="176"/>
      <c r="U6" s="176">
        <v>2000</v>
      </c>
      <c r="V6" s="176"/>
      <c r="W6" s="176">
        <v>2023</v>
      </c>
      <c r="X6" s="176"/>
      <c r="Y6" s="176">
        <v>2000</v>
      </c>
      <c r="Z6" s="176"/>
      <c r="AA6" s="176">
        <v>2023</v>
      </c>
      <c r="AB6" s="176"/>
    </row>
    <row r="8" spans="2:28" x14ac:dyDescent="0.25">
      <c r="B8" s="1" t="s">
        <v>28</v>
      </c>
      <c r="C8" s="13">
        <v>37.200000000000003</v>
      </c>
      <c r="E8" s="3">
        <v>74.099999999999994</v>
      </c>
      <c r="G8" s="3">
        <v>98.7</v>
      </c>
      <c r="I8" s="3">
        <v>86</v>
      </c>
      <c r="K8" s="3">
        <v>98.7</v>
      </c>
      <c r="M8" s="3">
        <v>97.8</v>
      </c>
      <c r="O8" s="3">
        <v>17.899999999999999</v>
      </c>
      <c r="Q8" s="3">
        <v>77.3</v>
      </c>
      <c r="S8" s="3">
        <v>84.4</v>
      </c>
      <c r="U8" s="3">
        <v>1700</v>
      </c>
      <c r="W8" s="3">
        <v>496.8</v>
      </c>
      <c r="Y8" s="3">
        <v>476</v>
      </c>
      <c r="AA8" s="13">
        <v>137.38999999999999</v>
      </c>
    </row>
    <row r="9" spans="2:28" x14ac:dyDescent="0.25">
      <c r="B9" s="1" t="s">
        <v>29</v>
      </c>
      <c r="C9" s="13">
        <v>77.400000000000006</v>
      </c>
      <c r="E9" s="3">
        <v>91.8</v>
      </c>
      <c r="G9" s="3">
        <v>99.2</v>
      </c>
      <c r="I9" s="3">
        <v>92.9</v>
      </c>
      <c r="K9" s="3">
        <v>99.9</v>
      </c>
      <c r="L9" s="15" t="s">
        <v>81</v>
      </c>
      <c r="M9" s="3">
        <v>99.9</v>
      </c>
      <c r="O9" s="3">
        <v>41</v>
      </c>
      <c r="P9" s="15" t="s">
        <v>81</v>
      </c>
      <c r="Q9" s="5" t="s">
        <v>82</v>
      </c>
      <c r="S9" s="5" t="s">
        <v>82</v>
      </c>
      <c r="U9" s="3">
        <v>9800</v>
      </c>
      <c r="W9" s="3">
        <v>1446.3</v>
      </c>
      <c r="Y9" s="3">
        <v>56</v>
      </c>
      <c r="AA9" s="13">
        <v>16.25</v>
      </c>
    </row>
    <row r="10" spans="2:28" x14ac:dyDescent="0.25">
      <c r="B10" s="1" t="s">
        <v>30</v>
      </c>
      <c r="C10" s="13">
        <v>73.900000000000006</v>
      </c>
      <c r="E10" s="3">
        <v>83.5</v>
      </c>
      <c r="G10" s="3">
        <v>100</v>
      </c>
      <c r="H10" s="15" t="s">
        <v>81</v>
      </c>
      <c r="I10" s="5" t="s">
        <v>82</v>
      </c>
      <c r="K10" s="3">
        <v>100</v>
      </c>
      <c r="L10" s="15" t="s">
        <v>81</v>
      </c>
      <c r="M10" s="3">
        <v>99.6</v>
      </c>
      <c r="N10" s="15" t="s">
        <v>81</v>
      </c>
      <c r="O10" s="5" t="s">
        <v>82</v>
      </c>
      <c r="Q10" s="5" t="s">
        <v>82</v>
      </c>
      <c r="S10" s="5" t="s">
        <v>82</v>
      </c>
      <c r="U10" s="5">
        <v>0</v>
      </c>
      <c r="W10" s="5">
        <v>0</v>
      </c>
      <c r="Y10" s="5">
        <v>0</v>
      </c>
      <c r="AA10" s="13">
        <v>0.11</v>
      </c>
    </row>
    <row r="11" spans="2:28" x14ac:dyDescent="0.25">
      <c r="B11" s="1" t="s">
        <v>31</v>
      </c>
      <c r="C11" s="13">
        <v>76.7</v>
      </c>
      <c r="E11" s="3">
        <v>73</v>
      </c>
      <c r="G11" s="3">
        <v>99.5</v>
      </c>
      <c r="H11" s="1" t="s">
        <v>81</v>
      </c>
      <c r="I11" s="3">
        <v>93.7</v>
      </c>
      <c r="J11" s="1" t="s">
        <v>81</v>
      </c>
      <c r="K11" s="3">
        <v>99.5</v>
      </c>
      <c r="L11" s="1" t="s">
        <v>81</v>
      </c>
      <c r="M11" s="3">
        <v>92.2</v>
      </c>
      <c r="N11" s="1" t="s">
        <v>81</v>
      </c>
      <c r="O11" s="3">
        <v>12.9</v>
      </c>
      <c r="P11" s="1" t="s">
        <v>81</v>
      </c>
      <c r="Q11" s="3">
        <v>98.6</v>
      </c>
      <c r="R11" s="1" t="s">
        <v>81</v>
      </c>
      <c r="S11" s="3">
        <v>98.4</v>
      </c>
      <c r="T11" s="1" t="s">
        <v>81</v>
      </c>
      <c r="U11" s="3">
        <v>530</v>
      </c>
      <c r="W11" s="3">
        <v>228.8</v>
      </c>
      <c r="Y11" s="3">
        <v>129</v>
      </c>
      <c r="AA11" s="13">
        <v>66.900000000000006</v>
      </c>
    </row>
    <row r="12" spans="2:28" x14ac:dyDescent="0.25">
      <c r="B12" s="1" t="s">
        <v>32</v>
      </c>
      <c r="C12" s="13">
        <v>77.400000000000006</v>
      </c>
      <c r="E12" s="3">
        <v>78.900000000000006</v>
      </c>
      <c r="G12" s="3">
        <v>97.7</v>
      </c>
      <c r="I12" s="3">
        <v>88.7</v>
      </c>
      <c r="K12" s="3">
        <v>99.8</v>
      </c>
      <c r="M12" s="3">
        <v>99.7</v>
      </c>
      <c r="O12" s="3">
        <v>19.7</v>
      </c>
      <c r="Q12" s="3">
        <v>99.1</v>
      </c>
      <c r="S12" s="3">
        <v>94.2</v>
      </c>
      <c r="U12" s="3">
        <v>10</v>
      </c>
      <c r="W12" s="3">
        <v>5</v>
      </c>
      <c r="Y12" s="3">
        <v>47</v>
      </c>
      <c r="AA12" s="13">
        <v>30.24</v>
      </c>
    </row>
    <row r="13" spans="2:28" x14ac:dyDescent="0.25">
      <c r="B13" s="1" t="s">
        <v>33</v>
      </c>
      <c r="C13" s="13">
        <v>73.099999999999994</v>
      </c>
      <c r="E13" s="3">
        <v>77.900000000000006</v>
      </c>
      <c r="G13" s="3">
        <v>97.5</v>
      </c>
      <c r="H13" s="1" t="s">
        <v>81</v>
      </c>
      <c r="I13" s="3">
        <v>77.400000000000006</v>
      </c>
      <c r="J13" s="1" t="s">
        <v>81</v>
      </c>
      <c r="K13" s="3">
        <v>96.8</v>
      </c>
      <c r="M13" s="3">
        <v>79</v>
      </c>
      <c r="N13" s="1" t="s">
        <v>81</v>
      </c>
      <c r="O13" s="3">
        <v>17</v>
      </c>
      <c r="P13" s="1" t="s">
        <v>81</v>
      </c>
      <c r="Q13" s="3">
        <v>76.099999999999994</v>
      </c>
      <c r="R13" s="1" t="s">
        <v>81</v>
      </c>
      <c r="S13" s="3">
        <v>87</v>
      </c>
      <c r="T13" s="1" t="s">
        <v>81</v>
      </c>
      <c r="U13" s="3">
        <v>15000</v>
      </c>
      <c r="W13" s="3">
        <v>6297.7</v>
      </c>
      <c r="Y13" s="3">
        <v>311</v>
      </c>
      <c r="AA13" s="13">
        <v>140.5</v>
      </c>
    </row>
    <row r="14" spans="2:28" x14ac:dyDescent="0.25">
      <c r="B14" s="1" t="s">
        <v>34</v>
      </c>
      <c r="C14" s="13">
        <v>70.2</v>
      </c>
      <c r="E14" s="3">
        <v>70.8</v>
      </c>
      <c r="G14" s="3">
        <v>89.2</v>
      </c>
      <c r="I14" s="3">
        <v>67</v>
      </c>
      <c r="K14" s="3">
        <v>91.9</v>
      </c>
      <c r="M14" s="3">
        <v>86.1</v>
      </c>
      <c r="O14" s="3">
        <v>9.3000000000000007</v>
      </c>
      <c r="Q14" s="3">
        <v>91.4</v>
      </c>
      <c r="S14" s="3">
        <v>85.8</v>
      </c>
      <c r="U14" s="3">
        <v>3</v>
      </c>
      <c r="W14" s="3">
        <v>2.7</v>
      </c>
      <c r="Y14" s="3">
        <v>119</v>
      </c>
      <c r="AA14" s="13">
        <v>79.760000000000005</v>
      </c>
    </row>
    <row r="15" spans="2:28" x14ac:dyDescent="0.25">
      <c r="B15" s="1" t="s">
        <v>35</v>
      </c>
      <c r="C15" s="13">
        <v>47.4</v>
      </c>
      <c r="E15" s="3">
        <v>60.4</v>
      </c>
      <c r="G15" s="3">
        <v>89.8</v>
      </c>
      <c r="I15" s="3">
        <v>71.599999999999994</v>
      </c>
      <c r="K15" s="3">
        <v>79.8</v>
      </c>
      <c r="M15" s="3">
        <v>78.2</v>
      </c>
      <c r="O15" s="3">
        <v>7.4</v>
      </c>
      <c r="Q15" s="3">
        <v>64</v>
      </c>
      <c r="S15" s="3">
        <v>64.2</v>
      </c>
      <c r="U15" s="3">
        <v>1100</v>
      </c>
      <c r="W15" s="3">
        <v>182.9</v>
      </c>
      <c r="Y15" s="3">
        <v>609</v>
      </c>
      <c r="AA15" s="13">
        <v>112.15</v>
      </c>
    </row>
    <row r="16" spans="2:28" x14ac:dyDescent="0.25">
      <c r="B16" s="1" t="s">
        <v>36</v>
      </c>
      <c r="C16" s="13">
        <v>80.400000000000006</v>
      </c>
      <c r="E16" s="3">
        <v>83.2</v>
      </c>
      <c r="G16" s="3">
        <v>99.4</v>
      </c>
      <c r="H16" s="15" t="s">
        <v>81</v>
      </c>
      <c r="I16" s="3">
        <v>98.1</v>
      </c>
      <c r="K16" s="3">
        <v>99.8</v>
      </c>
      <c r="M16" s="3">
        <v>98.2</v>
      </c>
      <c r="O16" s="3">
        <v>26.2</v>
      </c>
      <c r="Q16" s="5" t="s">
        <v>82</v>
      </c>
      <c r="S16" s="5" t="s">
        <v>82</v>
      </c>
      <c r="U16" s="3">
        <v>190</v>
      </c>
      <c r="W16" s="3">
        <v>115</v>
      </c>
      <c r="Y16" s="3">
        <v>37</v>
      </c>
      <c r="AA16" s="13">
        <v>26.38</v>
      </c>
    </row>
    <row r="17" spans="2:27" x14ac:dyDescent="0.25">
      <c r="B17" s="1" t="s">
        <v>37</v>
      </c>
      <c r="C17" s="13">
        <v>58.2</v>
      </c>
      <c r="E17" s="3">
        <v>72.7</v>
      </c>
      <c r="G17" s="3">
        <v>81.2</v>
      </c>
      <c r="H17" s="15" t="s">
        <v>81</v>
      </c>
      <c r="I17" s="3">
        <v>77.099999999999994</v>
      </c>
      <c r="J17" s="15" t="s">
        <v>81</v>
      </c>
      <c r="K17" s="3">
        <v>92.4</v>
      </c>
      <c r="L17" s="1" t="s">
        <v>81</v>
      </c>
      <c r="M17" s="3">
        <v>85.1</v>
      </c>
      <c r="N17" s="15" t="s">
        <v>81</v>
      </c>
      <c r="O17" s="3">
        <v>9.3000000000000007</v>
      </c>
      <c r="P17" s="15" t="s">
        <v>81</v>
      </c>
      <c r="Q17" s="5" t="s">
        <v>82</v>
      </c>
      <c r="S17" s="5" t="s">
        <v>82</v>
      </c>
      <c r="U17" s="5">
        <v>5</v>
      </c>
      <c r="W17" s="5">
        <v>1.3</v>
      </c>
      <c r="Y17" s="5">
        <v>251</v>
      </c>
      <c r="AA17" s="13">
        <v>154.79</v>
      </c>
    </row>
    <row r="18" spans="2:27" x14ac:dyDescent="0.25">
      <c r="B18" s="1" t="s">
        <v>38</v>
      </c>
      <c r="C18" s="13">
        <v>68.7</v>
      </c>
      <c r="E18" s="3">
        <v>71.599999999999994</v>
      </c>
      <c r="G18" s="3">
        <v>80</v>
      </c>
      <c r="H18" s="15" t="s">
        <v>81</v>
      </c>
      <c r="I18" s="5" t="s">
        <v>82</v>
      </c>
      <c r="K18" s="3">
        <v>100</v>
      </c>
      <c r="L18" s="15" t="s">
        <v>81</v>
      </c>
      <c r="M18" s="3">
        <v>87</v>
      </c>
      <c r="N18" s="15" t="s">
        <v>81</v>
      </c>
      <c r="O18" s="3">
        <v>10.5</v>
      </c>
      <c r="P18" s="15" t="s">
        <v>81</v>
      </c>
      <c r="Q18" s="5" t="s">
        <v>82</v>
      </c>
      <c r="S18" s="5" t="s">
        <v>82</v>
      </c>
      <c r="U18" s="3">
        <v>7</v>
      </c>
      <c r="W18" s="3">
        <v>3.2</v>
      </c>
      <c r="Y18" s="3">
        <v>204</v>
      </c>
      <c r="AA18" s="13">
        <v>128.75</v>
      </c>
    </row>
    <row r="19" spans="2:27" x14ac:dyDescent="0.25">
      <c r="B19" s="1" t="s">
        <v>39</v>
      </c>
      <c r="C19" s="13">
        <v>80.7</v>
      </c>
      <c r="E19" s="3">
        <v>82</v>
      </c>
      <c r="G19" s="3">
        <v>99</v>
      </c>
      <c r="I19" s="3">
        <v>93.6</v>
      </c>
      <c r="K19" s="3">
        <v>100</v>
      </c>
      <c r="M19" s="3">
        <v>99.9</v>
      </c>
      <c r="O19" s="3">
        <v>28.1</v>
      </c>
      <c r="Q19" s="3">
        <v>99.4</v>
      </c>
      <c r="S19" s="3">
        <v>97</v>
      </c>
      <c r="U19" s="3">
        <v>73</v>
      </c>
      <c r="W19" s="3">
        <v>26.3</v>
      </c>
      <c r="Y19" s="3">
        <v>144</v>
      </c>
      <c r="AA19" s="13">
        <v>40.51</v>
      </c>
    </row>
    <row r="20" spans="2:27" x14ac:dyDescent="0.25">
      <c r="B20" s="1" t="s">
        <v>40</v>
      </c>
      <c r="C20" s="13">
        <v>63</v>
      </c>
      <c r="E20" s="3">
        <v>56.2</v>
      </c>
      <c r="G20" s="3">
        <v>80.7</v>
      </c>
      <c r="H20" s="15" t="s">
        <v>81</v>
      </c>
      <c r="I20" s="3">
        <v>58.6</v>
      </c>
      <c r="J20" s="15" t="s">
        <v>81</v>
      </c>
      <c r="K20" s="3">
        <v>60.2</v>
      </c>
      <c r="L20" s="15" t="s">
        <v>81</v>
      </c>
      <c r="M20" s="3">
        <v>37.1</v>
      </c>
      <c r="N20" s="15" t="s">
        <v>81</v>
      </c>
      <c r="O20" s="3">
        <v>17.100000000000001</v>
      </c>
      <c r="P20" s="15" t="s">
        <v>81</v>
      </c>
      <c r="Q20" s="3">
        <v>36.4</v>
      </c>
      <c r="R20" s="15" t="s">
        <v>81</v>
      </c>
      <c r="S20" s="3">
        <v>71.2</v>
      </c>
      <c r="T20" s="15" t="s">
        <v>81</v>
      </c>
      <c r="U20" s="3">
        <v>3900</v>
      </c>
      <c r="W20" s="3">
        <v>1668.8</v>
      </c>
      <c r="Y20" s="3">
        <v>375</v>
      </c>
      <c r="AA20" s="13">
        <v>184.64</v>
      </c>
    </row>
    <row r="21" spans="2:27" x14ac:dyDescent="0.25">
      <c r="B21" s="1" t="s">
        <v>41</v>
      </c>
      <c r="C21" s="13">
        <v>47.8</v>
      </c>
      <c r="E21" s="3">
        <v>65.7</v>
      </c>
      <c r="G21" s="3">
        <v>85.5</v>
      </c>
      <c r="H21" s="15"/>
      <c r="I21" s="3">
        <v>50.7</v>
      </c>
      <c r="J21" s="15"/>
      <c r="K21" s="3">
        <v>98</v>
      </c>
      <c r="L21" s="15"/>
      <c r="M21" s="3">
        <v>98.7</v>
      </c>
      <c r="N21" s="15"/>
      <c r="O21" s="3">
        <v>12.5</v>
      </c>
      <c r="P21" s="15"/>
      <c r="Q21" s="5" t="s">
        <v>82</v>
      </c>
      <c r="S21" s="5" t="s">
        <v>82</v>
      </c>
      <c r="U21" s="5">
        <v>1</v>
      </c>
      <c r="W21" s="18">
        <v>0.8</v>
      </c>
      <c r="Y21" s="5">
        <v>278</v>
      </c>
      <c r="AA21" s="13">
        <v>273.38</v>
      </c>
    </row>
    <row r="22" spans="2:27" x14ac:dyDescent="0.25">
      <c r="B22" s="1" t="s">
        <v>42</v>
      </c>
      <c r="C22" s="13">
        <v>64.599999999999994</v>
      </c>
      <c r="E22" s="3">
        <v>69</v>
      </c>
      <c r="G22" s="3">
        <v>100</v>
      </c>
      <c r="H22" s="15" t="s">
        <v>81</v>
      </c>
      <c r="I22" s="5" t="s">
        <v>82</v>
      </c>
      <c r="K22" s="3">
        <v>100</v>
      </c>
      <c r="L22" s="15" t="s">
        <v>81</v>
      </c>
      <c r="M22" s="5" t="s">
        <v>82</v>
      </c>
      <c r="O22" s="5" t="s">
        <v>82</v>
      </c>
      <c r="Q22" s="5" t="s">
        <v>82</v>
      </c>
      <c r="S22" s="5" t="s">
        <v>82</v>
      </c>
      <c r="U22" s="5" t="s">
        <v>82</v>
      </c>
      <c r="V22" s="5"/>
      <c r="W22" s="5" t="s">
        <v>82</v>
      </c>
      <c r="Y22" s="5" t="s">
        <v>82</v>
      </c>
      <c r="Z22" s="5"/>
      <c r="AA22" s="18" t="s">
        <v>82</v>
      </c>
    </row>
    <row r="23" spans="2:27" x14ac:dyDescent="0.25">
      <c r="B23" s="1" t="s">
        <v>43</v>
      </c>
      <c r="C23" s="13">
        <v>71.7</v>
      </c>
      <c r="E23" s="3">
        <v>76.5</v>
      </c>
      <c r="G23" s="3">
        <v>90.3</v>
      </c>
      <c r="H23" s="15" t="s">
        <v>81</v>
      </c>
      <c r="I23" s="3">
        <v>81</v>
      </c>
      <c r="J23" s="15" t="s">
        <v>81</v>
      </c>
      <c r="K23" s="3">
        <v>98.7</v>
      </c>
      <c r="M23" s="3">
        <v>100</v>
      </c>
      <c r="N23" s="15" t="s">
        <v>81</v>
      </c>
      <c r="O23" s="5" t="s">
        <v>82</v>
      </c>
      <c r="Q23" s="5" t="s">
        <v>82</v>
      </c>
      <c r="S23" s="5" t="s">
        <v>82</v>
      </c>
      <c r="U23" s="5">
        <v>0</v>
      </c>
      <c r="W23" s="5">
        <v>0.2</v>
      </c>
      <c r="Y23" s="5">
        <v>119</v>
      </c>
      <c r="AA23" s="13">
        <v>89.42</v>
      </c>
    </row>
    <row r="24" spans="2:27" x14ac:dyDescent="0.25">
      <c r="B24" s="1" t="s">
        <v>44</v>
      </c>
      <c r="C24" s="13">
        <v>52.9</v>
      </c>
      <c r="E24" s="3">
        <v>46.7</v>
      </c>
      <c r="G24" s="3">
        <v>76.099999999999994</v>
      </c>
      <c r="I24" s="3">
        <v>49</v>
      </c>
      <c r="K24" s="3">
        <v>56.4</v>
      </c>
      <c r="M24" s="3">
        <v>54.7</v>
      </c>
      <c r="O24" s="3">
        <v>3</v>
      </c>
      <c r="Q24" s="3">
        <v>45.1</v>
      </c>
      <c r="S24" s="3">
        <v>45.5</v>
      </c>
      <c r="U24" s="3">
        <v>620</v>
      </c>
      <c r="W24" s="3">
        <v>481.7</v>
      </c>
      <c r="Y24" s="3">
        <v>323</v>
      </c>
      <c r="AA24" s="13">
        <v>188.65</v>
      </c>
    </row>
    <row r="25" spans="2:27" x14ac:dyDescent="0.25">
      <c r="B25" s="1" t="s">
        <v>45</v>
      </c>
      <c r="C25" s="13">
        <v>60.4</v>
      </c>
      <c r="E25" s="3">
        <v>66</v>
      </c>
      <c r="G25" s="3">
        <v>85.9</v>
      </c>
      <c r="I25" s="3">
        <v>83</v>
      </c>
      <c r="K25" s="3">
        <v>89.6</v>
      </c>
      <c r="M25" s="3">
        <v>88.4</v>
      </c>
      <c r="O25" s="3">
        <v>19.5</v>
      </c>
      <c r="Q25" s="3">
        <v>77.099999999999994</v>
      </c>
      <c r="S25" s="3">
        <v>75.400000000000006</v>
      </c>
      <c r="U25" s="3">
        <v>3000</v>
      </c>
      <c r="W25" s="3">
        <v>1541.4</v>
      </c>
      <c r="Y25" s="3">
        <v>127</v>
      </c>
      <c r="AA25" s="13">
        <v>83.75</v>
      </c>
    </row>
    <row r="26" spans="2:27" x14ac:dyDescent="0.25">
      <c r="B26" s="1" t="s">
        <v>46</v>
      </c>
      <c r="C26" s="13">
        <v>62.2</v>
      </c>
      <c r="E26" s="3">
        <v>63.8</v>
      </c>
      <c r="G26" s="3">
        <v>94.1</v>
      </c>
      <c r="I26" s="3">
        <v>69.8</v>
      </c>
      <c r="K26" s="3">
        <v>88.9</v>
      </c>
      <c r="M26" s="3">
        <v>88.6</v>
      </c>
      <c r="O26" s="3">
        <v>8.4</v>
      </c>
      <c r="Q26" s="3">
        <v>85</v>
      </c>
      <c r="S26" s="3">
        <v>82.7</v>
      </c>
      <c r="U26" s="3">
        <v>5</v>
      </c>
      <c r="W26" s="3">
        <v>5.6</v>
      </c>
      <c r="Y26" s="3">
        <v>93</v>
      </c>
      <c r="AA26" s="13">
        <v>101.49</v>
      </c>
    </row>
    <row r="27" spans="2:27" x14ac:dyDescent="0.25">
      <c r="B27" s="1" t="s">
        <v>47</v>
      </c>
      <c r="C27" s="13">
        <v>68.900000000000006</v>
      </c>
      <c r="E27" s="3">
        <v>69.900000000000006</v>
      </c>
      <c r="G27" s="3">
        <v>88.5</v>
      </c>
      <c r="H27" s="15" t="s">
        <v>81</v>
      </c>
      <c r="I27" s="3">
        <v>68.900000000000006</v>
      </c>
      <c r="J27" s="15" t="s">
        <v>81</v>
      </c>
      <c r="K27" s="3">
        <v>86.2</v>
      </c>
      <c r="L27" s="15" t="s">
        <v>81</v>
      </c>
      <c r="M27" s="3">
        <v>84.5</v>
      </c>
      <c r="N27" s="15" t="s">
        <v>81</v>
      </c>
      <c r="O27" s="3">
        <v>5.9</v>
      </c>
      <c r="P27" s="15" t="s">
        <v>81</v>
      </c>
      <c r="Q27" s="3">
        <v>15.6</v>
      </c>
      <c r="R27" s="15" t="s">
        <v>81</v>
      </c>
      <c r="S27" s="3">
        <v>68.5</v>
      </c>
      <c r="T27" s="15" t="s">
        <v>81</v>
      </c>
      <c r="U27" s="3">
        <v>26</v>
      </c>
      <c r="W27" s="3">
        <v>26.4</v>
      </c>
      <c r="Y27" s="3">
        <v>166</v>
      </c>
      <c r="AA27" s="13">
        <v>122.59</v>
      </c>
    </row>
    <row r="28" spans="2:27" x14ac:dyDescent="0.25">
      <c r="B28" s="1" t="s">
        <v>48</v>
      </c>
      <c r="C28" s="13">
        <v>87.5</v>
      </c>
      <c r="E28" s="3">
        <v>88.8</v>
      </c>
      <c r="G28" s="3">
        <v>98.8</v>
      </c>
      <c r="I28" s="3">
        <v>88.3</v>
      </c>
      <c r="K28" s="3">
        <v>99.6</v>
      </c>
      <c r="M28" s="3">
        <v>99.5</v>
      </c>
      <c r="O28" s="3">
        <v>40.9</v>
      </c>
      <c r="Q28" s="5" t="s">
        <v>82</v>
      </c>
      <c r="S28" s="5" t="s">
        <v>82</v>
      </c>
      <c r="U28" s="3">
        <v>460</v>
      </c>
      <c r="W28" s="3">
        <v>203.7</v>
      </c>
      <c r="Y28" s="3">
        <v>49</v>
      </c>
      <c r="AA28" s="13">
        <v>34.450000000000003</v>
      </c>
    </row>
    <row r="29" spans="2:27" x14ac:dyDescent="0.25">
      <c r="B29" s="1" t="s">
        <v>49</v>
      </c>
      <c r="C29" s="13">
        <v>43.5</v>
      </c>
      <c r="E29" s="3">
        <v>69.900000000000006</v>
      </c>
      <c r="G29" s="3">
        <v>84.4</v>
      </c>
      <c r="H29" s="15" t="s">
        <v>81</v>
      </c>
      <c r="I29" s="3">
        <v>83.1</v>
      </c>
      <c r="K29" s="3">
        <v>56.7</v>
      </c>
      <c r="L29" s="15" t="s">
        <v>81</v>
      </c>
      <c r="M29" s="3">
        <v>48.5</v>
      </c>
      <c r="N29" s="15" t="s">
        <v>81</v>
      </c>
      <c r="O29" s="3">
        <v>3.5</v>
      </c>
      <c r="P29" s="15" t="s">
        <v>81</v>
      </c>
      <c r="Q29" s="3">
        <v>30.6</v>
      </c>
      <c r="R29" s="15" t="s">
        <v>81</v>
      </c>
      <c r="S29" s="3">
        <v>34.5</v>
      </c>
      <c r="T29" s="15" t="s">
        <v>81</v>
      </c>
      <c r="U29" s="3">
        <v>230</v>
      </c>
      <c r="W29" s="3">
        <v>58.8</v>
      </c>
      <c r="Y29" s="3">
        <v>796</v>
      </c>
      <c r="AA29" s="13">
        <v>192.36</v>
      </c>
    </row>
    <row r="30" spans="2:27" x14ac:dyDescent="0.25">
      <c r="B30" s="1" t="s">
        <v>50</v>
      </c>
      <c r="C30" s="18" t="s">
        <v>82</v>
      </c>
      <c r="E30" s="5" t="s">
        <v>82</v>
      </c>
      <c r="G30" s="5" t="s">
        <v>82</v>
      </c>
      <c r="I30" s="5" t="s">
        <v>82</v>
      </c>
      <c r="K30" s="5" t="s">
        <v>82</v>
      </c>
      <c r="M30" s="5" t="s">
        <v>82</v>
      </c>
      <c r="O30" s="5" t="s">
        <v>82</v>
      </c>
      <c r="Q30" s="5" t="s">
        <v>82</v>
      </c>
      <c r="S30" s="5" t="s">
        <v>82</v>
      </c>
      <c r="U30" s="5" t="s">
        <v>82</v>
      </c>
      <c r="V30" s="5"/>
      <c r="W30" s="5" t="s">
        <v>82</v>
      </c>
      <c r="Y30" s="5" t="s">
        <v>82</v>
      </c>
      <c r="Z30" s="5"/>
      <c r="AA30" s="18" t="s">
        <v>82</v>
      </c>
    </row>
    <row r="31" spans="2:27" x14ac:dyDescent="0.25">
      <c r="B31" s="1" t="s">
        <v>51</v>
      </c>
      <c r="C31" s="13">
        <v>68.8</v>
      </c>
      <c r="E31" s="3">
        <v>76.8</v>
      </c>
      <c r="G31" s="3">
        <v>97.7</v>
      </c>
      <c r="I31" s="3">
        <v>88.5</v>
      </c>
      <c r="K31" s="3">
        <v>98.3</v>
      </c>
      <c r="M31" s="3">
        <v>97.6</v>
      </c>
      <c r="O31" s="3">
        <v>13.6</v>
      </c>
      <c r="Q31" s="3">
        <v>98</v>
      </c>
      <c r="S31" s="3">
        <v>94.6</v>
      </c>
      <c r="U31" s="3">
        <v>3</v>
      </c>
      <c r="W31" s="3">
        <v>1.6</v>
      </c>
      <c r="Y31" s="3">
        <v>100</v>
      </c>
      <c r="AA31" s="13">
        <v>66.78</v>
      </c>
    </row>
    <row r="32" spans="2:27" x14ac:dyDescent="0.25">
      <c r="B32" s="1" t="s">
        <v>52</v>
      </c>
      <c r="C32" s="13">
        <v>60.3</v>
      </c>
      <c r="E32" s="3">
        <v>64.8</v>
      </c>
      <c r="G32" s="3">
        <v>93.9</v>
      </c>
      <c r="I32" s="3">
        <v>60.3</v>
      </c>
      <c r="K32" s="3">
        <v>99.5</v>
      </c>
      <c r="M32" s="3">
        <v>98.5</v>
      </c>
      <c r="O32" s="3">
        <v>20.2</v>
      </c>
      <c r="Q32" s="3">
        <v>96.5</v>
      </c>
      <c r="S32" s="3">
        <v>88.6</v>
      </c>
      <c r="U32" s="5">
        <v>1</v>
      </c>
      <c r="W32" s="18">
        <v>0.4</v>
      </c>
      <c r="Y32" s="5">
        <v>237</v>
      </c>
      <c r="AA32" s="13">
        <v>169.71</v>
      </c>
    </row>
    <row r="33" spans="2:28" x14ac:dyDescent="0.25">
      <c r="B33" s="1" t="s">
        <v>53</v>
      </c>
      <c r="C33" s="13">
        <v>59.5</v>
      </c>
      <c r="E33" s="3">
        <v>61.1</v>
      </c>
      <c r="G33" s="3">
        <v>89.2</v>
      </c>
      <c r="H33" s="15"/>
      <c r="I33" s="3">
        <v>65</v>
      </c>
      <c r="J33" s="15"/>
      <c r="K33" s="3">
        <v>90.9</v>
      </c>
      <c r="L33" s="15"/>
      <c r="M33" s="3">
        <v>90.6</v>
      </c>
      <c r="N33" s="15"/>
      <c r="O33" s="3">
        <v>6.1</v>
      </c>
      <c r="P33" s="15"/>
      <c r="Q33" s="5">
        <v>91.5</v>
      </c>
      <c r="S33" s="5">
        <v>88.2</v>
      </c>
      <c r="U33" s="3">
        <v>8</v>
      </c>
      <c r="W33" s="3">
        <v>9</v>
      </c>
      <c r="Y33" s="3">
        <v>133</v>
      </c>
      <c r="AA33" s="13">
        <v>100.05</v>
      </c>
    </row>
    <row r="34" spans="2:28" x14ac:dyDescent="0.25">
      <c r="B34" s="1" t="s">
        <v>54</v>
      </c>
      <c r="C34" s="13">
        <v>58.7</v>
      </c>
      <c r="E34" s="3">
        <v>80</v>
      </c>
      <c r="G34" s="3">
        <v>97</v>
      </c>
      <c r="I34" s="3">
        <v>87.7</v>
      </c>
      <c r="K34" s="3">
        <v>98</v>
      </c>
      <c r="M34" s="3">
        <v>96.3</v>
      </c>
      <c r="O34" s="3">
        <v>34.4</v>
      </c>
      <c r="Q34" s="3">
        <v>88.5</v>
      </c>
      <c r="S34" s="3">
        <v>88.1</v>
      </c>
      <c r="U34" s="3">
        <v>1100</v>
      </c>
      <c r="W34" s="3">
        <v>660.8</v>
      </c>
      <c r="Y34" s="3">
        <v>83</v>
      </c>
      <c r="AA34" s="13">
        <v>47.61</v>
      </c>
    </row>
    <row r="35" spans="2:28" x14ac:dyDescent="0.25">
      <c r="C35" s="13"/>
    </row>
    <row r="36" spans="2:28" x14ac:dyDescent="0.25">
      <c r="B36" s="6" t="s">
        <v>55</v>
      </c>
      <c r="C36" s="19"/>
      <c r="D36" s="6"/>
    </row>
    <row r="37" spans="2:28" s="45" customFormat="1" x14ac:dyDescent="0.25">
      <c r="B37" s="6" t="s">
        <v>56</v>
      </c>
      <c r="C37" s="19">
        <v>75.3</v>
      </c>
      <c r="D37" s="6"/>
      <c r="E37" s="7">
        <v>86.4</v>
      </c>
      <c r="F37" s="118"/>
      <c r="G37" s="7">
        <v>96.8</v>
      </c>
      <c r="H37" s="6"/>
      <c r="I37" s="7">
        <v>90.1</v>
      </c>
      <c r="J37" s="6"/>
      <c r="K37" s="7">
        <v>95.9</v>
      </c>
      <c r="L37" s="6"/>
      <c r="M37" s="7">
        <v>92.4</v>
      </c>
      <c r="N37" s="118"/>
      <c r="O37" s="14" t="s">
        <v>82</v>
      </c>
      <c r="P37" s="6"/>
      <c r="Q37" s="14" t="s">
        <v>82</v>
      </c>
      <c r="R37" s="6"/>
      <c r="S37" s="14" t="s">
        <v>82</v>
      </c>
      <c r="T37" s="118"/>
      <c r="U37" s="7">
        <v>37772</v>
      </c>
      <c r="V37" s="6"/>
      <c r="W37" s="7">
        <v>13465.199999999999</v>
      </c>
      <c r="X37" s="6"/>
      <c r="Y37" s="7">
        <v>126.94868261165692</v>
      </c>
      <c r="Z37" s="6"/>
      <c r="AA37" s="7">
        <v>67.930304593145394</v>
      </c>
    </row>
    <row r="38" spans="2:28" x14ac:dyDescent="0.25">
      <c r="B38" s="1" t="s">
        <v>57</v>
      </c>
      <c r="C38" s="5" t="s">
        <v>82</v>
      </c>
      <c r="E38" s="3">
        <v>75.2</v>
      </c>
      <c r="G38" s="3">
        <v>86.3</v>
      </c>
      <c r="I38" s="3">
        <v>71.400000000000006</v>
      </c>
      <c r="K38" s="3">
        <v>87</v>
      </c>
      <c r="M38" s="3">
        <v>79.2</v>
      </c>
      <c r="O38" s="3">
        <v>19.8</v>
      </c>
      <c r="Q38" s="3">
        <v>65.2</v>
      </c>
      <c r="S38" s="3">
        <v>63.8</v>
      </c>
      <c r="U38" s="3">
        <v>443000</v>
      </c>
      <c r="W38" s="3">
        <v>260000</v>
      </c>
      <c r="Y38" s="3">
        <v>328</v>
      </c>
      <c r="AA38" s="3">
        <v>197</v>
      </c>
    </row>
    <row r="39" spans="2:28" x14ac:dyDescent="0.25">
      <c r="C39" s="5"/>
      <c r="E39" s="3"/>
      <c r="G39" s="3"/>
      <c r="I39" s="3"/>
      <c r="K39" s="3"/>
      <c r="M39" s="3"/>
      <c r="O39" s="3"/>
      <c r="Q39" s="3"/>
      <c r="S39" s="3"/>
      <c r="U39" s="3"/>
      <c r="W39" s="3"/>
      <c r="Y39" s="3"/>
      <c r="AA39" s="3"/>
    </row>
    <row r="40" spans="2:28" x14ac:dyDescent="0.25">
      <c r="B40" s="1" t="s">
        <v>397</v>
      </c>
      <c r="C40" s="5" t="s">
        <v>59</v>
      </c>
      <c r="E40" s="5" t="s">
        <v>59</v>
      </c>
      <c r="G40" s="5" t="s">
        <v>59</v>
      </c>
      <c r="I40" s="5" t="s">
        <v>59</v>
      </c>
      <c r="K40" s="5" t="s">
        <v>59</v>
      </c>
      <c r="M40" s="5" t="s">
        <v>59</v>
      </c>
      <c r="O40" s="5" t="s">
        <v>59</v>
      </c>
      <c r="Q40" s="5" t="s">
        <v>59</v>
      </c>
      <c r="S40" s="5" t="s">
        <v>59</v>
      </c>
      <c r="U40" s="110">
        <f>U37/U38</f>
        <v>8.5264108352144471E-2</v>
      </c>
      <c r="W40" s="110">
        <f>W37/W38</f>
        <v>5.1789230769230768E-2</v>
      </c>
      <c r="Y40" s="5" t="s">
        <v>59</v>
      </c>
      <c r="AA40" s="5" t="s">
        <v>59</v>
      </c>
    </row>
    <row r="42" spans="2:28" x14ac:dyDescent="0.25">
      <c r="B42" s="1" t="s">
        <v>60</v>
      </c>
    </row>
    <row r="44" spans="2:28" x14ac:dyDescent="0.25">
      <c r="B44" s="6" t="s">
        <v>62</v>
      </c>
      <c r="C44" s="6"/>
      <c r="D44" s="6"/>
    </row>
    <row r="45" spans="2:28" x14ac:dyDescent="0.25">
      <c r="B45" s="1" t="s">
        <v>83</v>
      </c>
    </row>
    <row r="46" spans="2:28" ht="15" x14ac:dyDescent="0.25">
      <c r="B46" s="1" t="s">
        <v>63</v>
      </c>
      <c r="AA46"/>
      <c r="AB46"/>
    </row>
    <row r="47" spans="2:28" x14ac:dyDescent="0.25">
      <c r="B47" s="1" t="s">
        <v>84</v>
      </c>
    </row>
    <row r="48" spans="2:28" x14ac:dyDescent="0.25">
      <c r="B48" s="1" t="s">
        <v>85</v>
      </c>
    </row>
    <row r="49" spans="2:4" x14ac:dyDescent="0.25">
      <c r="B49" s="1" t="s">
        <v>86</v>
      </c>
    </row>
    <row r="50" spans="2:4" x14ac:dyDescent="0.25">
      <c r="B50" s="1" t="s">
        <v>87</v>
      </c>
    </row>
    <row r="51" spans="2:4" x14ac:dyDescent="0.25">
      <c r="B51" s="1" t="s">
        <v>88</v>
      </c>
    </row>
    <row r="53" spans="2:4" x14ac:dyDescent="0.25">
      <c r="B53" s="6" t="s">
        <v>64</v>
      </c>
      <c r="C53" s="6"/>
      <c r="D53" s="6"/>
    </row>
    <row r="54" spans="2:4" x14ac:dyDescent="0.25">
      <c r="B54" s="1" t="s">
        <v>89</v>
      </c>
    </row>
    <row r="55" spans="2:4" x14ac:dyDescent="0.25">
      <c r="B55" s="1" t="s">
        <v>90</v>
      </c>
    </row>
    <row r="56" spans="2:4" x14ac:dyDescent="0.25">
      <c r="B56" s="1" t="s">
        <v>91</v>
      </c>
    </row>
    <row r="57" spans="2:4" x14ac:dyDescent="0.25">
      <c r="B57" s="1" t="s">
        <v>92</v>
      </c>
    </row>
    <row r="58" spans="2:4" x14ac:dyDescent="0.25">
      <c r="B58" s="1" t="s">
        <v>93</v>
      </c>
    </row>
    <row r="59" spans="2:4" x14ac:dyDescent="0.25">
      <c r="B59" s="1" t="s">
        <v>94</v>
      </c>
    </row>
    <row r="60" spans="2:4" x14ac:dyDescent="0.25">
      <c r="B60" s="1" t="s">
        <v>95</v>
      </c>
    </row>
    <row r="61" spans="2:4" x14ac:dyDescent="0.25">
      <c r="B61" s="1" t="s">
        <v>96</v>
      </c>
    </row>
    <row r="62" spans="2:4" x14ac:dyDescent="0.25">
      <c r="B62" s="1" t="s">
        <v>97</v>
      </c>
    </row>
    <row r="63" spans="2:4" x14ac:dyDescent="0.25">
      <c r="B63" s="1" t="s">
        <v>98</v>
      </c>
    </row>
    <row r="65" spans="2:4" x14ac:dyDescent="0.25">
      <c r="B65" s="6" t="s">
        <v>68</v>
      </c>
      <c r="C65" s="6"/>
      <c r="D65" s="6"/>
    </row>
    <row r="66" spans="2:4" x14ac:dyDescent="0.25">
      <c r="B66" s="1" t="s">
        <v>99</v>
      </c>
    </row>
    <row r="67" spans="2:4" x14ac:dyDescent="0.25">
      <c r="B67" s="1" t="s">
        <v>455</v>
      </c>
    </row>
    <row r="68" spans="2:4" x14ac:dyDescent="0.25">
      <c r="B68" s="1" t="s">
        <v>456</v>
      </c>
    </row>
    <row r="69" spans="2:4" x14ac:dyDescent="0.25">
      <c r="B69" s="1" t="s">
        <v>457</v>
      </c>
    </row>
    <row r="70" spans="2:4" x14ac:dyDescent="0.25">
      <c r="B70" s="1" t="s">
        <v>458</v>
      </c>
    </row>
    <row r="71" spans="2:4" x14ac:dyDescent="0.25">
      <c r="B71" s="1" t="s">
        <v>459</v>
      </c>
    </row>
    <row r="72" spans="2:4" x14ac:dyDescent="0.25">
      <c r="B72" s="1" t="s">
        <v>460</v>
      </c>
    </row>
    <row r="73" spans="2:4" x14ac:dyDescent="0.25">
      <c r="B73" s="1" t="s">
        <v>461</v>
      </c>
    </row>
    <row r="74" spans="2:4" x14ac:dyDescent="0.25">
      <c r="B74" s="1" t="s">
        <v>462</v>
      </c>
    </row>
  </sheetData>
  <mergeCells count="20">
    <mergeCell ref="AA6:AB6"/>
    <mergeCell ref="C5:F5"/>
    <mergeCell ref="U5:X5"/>
    <mergeCell ref="U6:V6"/>
    <mergeCell ref="W6:X6"/>
    <mergeCell ref="Q5:T5"/>
    <mergeCell ref="Y5:AB5"/>
    <mergeCell ref="G6:H6"/>
    <mergeCell ref="I6:J6"/>
    <mergeCell ref="K6:L6"/>
    <mergeCell ref="M6:N6"/>
    <mergeCell ref="O6:P6"/>
    <mergeCell ref="Q6:R6"/>
    <mergeCell ref="S6:T6"/>
    <mergeCell ref="Y6:Z6"/>
    <mergeCell ref="B5:B6"/>
    <mergeCell ref="G5:J5"/>
    <mergeCell ref="K5:P5"/>
    <mergeCell ref="C6:D6"/>
    <mergeCell ref="E6:F6"/>
  </mergeCells>
  <hyperlinks>
    <hyperlink ref="B1" location="'Table of content'!A1" display="Go back to table of content" xr:uid="{56653CDC-B712-4A76-AA77-6F30AB24C5B8}"/>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2E04AD-42B3-437C-86AB-5E766BD684C7}">
  <dimension ref="B1:AL60"/>
  <sheetViews>
    <sheetView topLeftCell="C17" zoomScaleNormal="100" workbookViewId="0">
      <selection activeCell="E37" sqref="E37"/>
    </sheetView>
  </sheetViews>
  <sheetFormatPr defaultColWidth="8.85546875" defaultRowHeight="13.5" x14ac:dyDescent="0.25"/>
  <cols>
    <col min="1" max="1" width="4" style="1" customWidth="1"/>
    <col min="2" max="2" width="24" style="1" customWidth="1"/>
    <col min="3" max="3" width="8.42578125" style="1" customWidth="1"/>
    <col min="4" max="4" width="3.85546875" style="1" customWidth="1"/>
    <col min="5" max="5" width="8.42578125" style="1" customWidth="1"/>
    <col min="6" max="6" width="3.85546875" style="1" customWidth="1"/>
    <col min="7" max="7" width="6.5703125" style="1" customWidth="1"/>
    <col min="8" max="8" width="3.85546875" style="1" customWidth="1"/>
    <col min="9" max="9" width="8.42578125" style="1" customWidth="1"/>
    <col min="10" max="10" width="3.85546875" style="1" customWidth="1"/>
    <col min="11" max="11" width="8.42578125" style="1" customWidth="1"/>
    <col min="12" max="12" width="3.85546875" style="1" customWidth="1"/>
    <col min="13" max="13" width="8.42578125" style="1" customWidth="1"/>
    <col min="14" max="14" width="3.85546875" style="1" customWidth="1"/>
    <col min="15" max="15" width="8.42578125" style="1" customWidth="1"/>
    <col min="16" max="16" width="3.85546875" style="1" customWidth="1"/>
    <col min="17" max="17" width="8.42578125" style="1" customWidth="1"/>
    <col min="18" max="18" width="3.85546875" style="1" customWidth="1"/>
    <col min="19" max="19" width="7.140625" style="1" customWidth="1"/>
    <col min="20" max="20" width="3.85546875" style="1" customWidth="1"/>
    <col min="21" max="21" width="6.85546875" style="1" customWidth="1"/>
    <col min="22" max="22" width="3.85546875" style="1" customWidth="1"/>
    <col min="23" max="23" width="8.85546875" style="1" bestFit="1" customWidth="1"/>
    <col min="24" max="24" width="3.85546875" style="1" customWidth="1"/>
    <col min="25" max="25" width="8.42578125" style="1" customWidth="1"/>
    <col min="26" max="26" width="3.85546875" style="1" customWidth="1"/>
    <col min="27" max="27" width="8.42578125" style="1" customWidth="1"/>
    <col min="28" max="28" width="3.85546875" style="1" customWidth="1"/>
    <col min="29" max="29" width="8.42578125" style="1" customWidth="1"/>
    <col min="30" max="30" width="3.85546875" style="1" customWidth="1"/>
    <col min="31" max="31" width="8.42578125" style="1" customWidth="1"/>
    <col min="32" max="32" width="3.85546875" style="1" customWidth="1"/>
    <col min="33" max="33" width="8.42578125" style="1" customWidth="1"/>
    <col min="34" max="34" width="3.85546875" style="1" customWidth="1"/>
    <col min="35" max="35" width="8.42578125" style="1" customWidth="1"/>
    <col min="36" max="36" width="3.85546875" style="1" customWidth="1"/>
    <col min="37" max="37" width="8.42578125" style="1" customWidth="1"/>
    <col min="38" max="38" width="3.85546875" style="1" customWidth="1"/>
    <col min="39" max="16384" width="8.85546875" style="1"/>
  </cols>
  <sheetData>
    <row r="1" spans="2:38" ht="16.5" x14ac:dyDescent="0.3">
      <c r="B1" s="115" t="s">
        <v>20</v>
      </c>
    </row>
    <row r="3" spans="2:38" ht="18" x14ac:dyDescent="0.25">
      <c r="B3" s="2" t="s">
        <v>396</v>
      </c>
    </row>
    <row r="5" spans="2:38" ht="21.95" customHeight="1" x14ac:dyDescent="0.25">
      <c r="B5" s="172" t="s">
        <v>22</v>
      </c>
      <c r="C5" s="168" t="s">
        <v>100</v>
      </c>
      <c r="D5" s="169"/>
      <c r="E5" s="169"/>
      <c r="F5" s="170"/>
      <c r="G5" s="173" t="s">
        <v>101</v>
      </c>
      <c r="H5" s="173"/>
      <c r="I5" s="173"/>
      <c r="J5" s="173"/>
      <c r="K5" s="168" t="s">
        <v>102</v>
      </c>
      <c r="L5" s="169"/>
      <c r="M5" s="169"/>
      <c r="N5" s="170"/>
      <c r="O5" s="173" t="s">
        <v>103</v>
      </c>
      <c r="P5" s="173"/>
      <c r="Q5" s="173"/>
      <c r="R5" s="173"/>
      <c r="S5" s="173" t="s">
        <v>406</v>
      </c>
      <c r="T5" s="173"/>
      <c r="U5" s="173"/>
      <c r="V5" s="173"/>
      <c r="W5" s="168" t="s">
        <v>104</v>
      </c>
      <c r="X5" s="169"/>
      <c r="Y5" s="169"/>
      <c r="Z5" s="170"/>
      <c r="AA5" s="168" t="s">
        <v>105</v>
      </c>
      <c r="AB5" s="169"/>
      <c r="AC5" s="169"/>
      <c r="AD5" s="170"/>
      <c r="AE5" s="168" t="s">
        <v>106</v>
      </c>
      <c r="AF5" s="169"/>
      <c r="AG5" s="169"/>
      <c r="AH5" s="170"/>
      <c r="AI5" s="168" t="s">
        <v>409</v>
      </c>
      <c r="AJ5" s="169"/>
      <c r="AK5" s="169"/>
      <c r="AL5" s="170"/>
    </row>
    <row r="6" spans="2:38" x14ac:dyDescent="0.25">
      <c r="B6" s="172"/>
      <c r="C6" s="173">
        <v>2000</v>
      </c>
      <c r="D6" s="173"/>
      <c r="E6" s="173">
        <v>2023</v>
      </c>
      <c r="F6" s="173"/>
      <c r="G6" s="173">
        <v>2000</v>
      </c>
      <c r="H6" s="173"/>
      <c r="I6" s="173">
        <v>2023</v>
      </c>
      <c r="J6" s="173"/>
      <c r="K6" s="173">
        <v>2000</v>
      </c>
      <c r="L6" s="173"/>
      <c r="M6" s="173">
        <v>2023</v>
      </c>
      <c r="N6" s="173"/>
      <c r="O6" s="173">
        <v>2000</v>
      </c>
      <c r="P6" s="173"/>
      <c r="Q6" s="173">
        <v>2023</v>
      </c>
      <c r="R6" s="173"/>
      <c r="S6" s="173">
        <v>2000</v>
      </c>
      <c r="T6" s="173"/>
      <c r="U6" s="173">
        <v>2023</v>
      </c>
      <c r="V6" s="173"/>
      <c r="W6" s="173">
        <v>2000</v>
      </c>
      <c r="X6" s="173"/>
      <c r="Y6" s="173">
        <v>2023</v>
      </c>
      <c r="Z6" s="173"/>
      <c r="AA6" s="173">
        <v>2000</v>
      </c>
      <c r="AB6" s="173"/>
      <c r="AC6" s="173">
        <v>2023</v>
      </c>
      <c r="AD6" s="173"/>
      <c r="AE6" s="173">
        <v>2000</v>
      </c>
      <c r="AF6" s="173"/>
      <c r="AG6" s="173">
        <v>2023</v>
      </c>
      <c r="AH6" s="173"/>
      <c r="AI6" s="173">
        <v>2000</v>
      </c>
      <c r="AJ6" s="173"/>
      <c r="AK6" s="173">
        <v>2023</v>
      </c>
      <c r="AL6" s="173"/>
    </row>
    <row r="8" spans="2:38" x14ac:dyDescent="0.25">
      <c r="B8" s="1" t="s">
        <v>28</v>
      </c>
      <c r="C8" s="21">
        <v>105.94666394892801</v>
      </c>
      <c r="E8" s="21">
        <v>22.897088664621201</v>
      </c>
      <c r="G8" s="21">
        <v>86.715225147663404</v>
      </c>
      <c r="I8" s="21">
        <v>20.316859905338301</v>
      </c>
      <c r="K8" s="21">
        <v>35.258983539119797</v>
      </c>
      <c r="M8" s="21">
        <v>11.8282846797856</v>
      </c>
      <c r="O8" s="21">
        <v>32.702836651085399</v>
      </c>
      <c r="Q8" s="21">
        <v>13.276006227685</v>
      </c>
      <c r="S8" s="21">
        <v>17.208103998647299</v>
      </c>
      <c r="U8" s="21">
        <v>3.9607837170433999</v>
      </c>
      <c r="W8" s="21">
        <v>37500</v>
      </c>
      <c r="Y8" s="21">
        <v>8329</v>
      </c>
      <c r="AA8" s="21">
        <v>12505</v>
      </c>
      <c r="AC8" s="21">
        <v>4278</v>
      </c>
      <c r="AE8" s="21">
        <v>11994</v>
      </c>
      <c r="AG8" s="21">
        <v>4865</v>
      </c>
      <c r="AI8" s="21">
        <v>6325</v>
      </c>
      <c r="AK8" s="21">
        <v>1370</v>
      </c>
    </row>
    <row r="9" spans="2:38" x14ac:dyDescent="0.25">
      <c r="B9" s="1" t="s">
        <v>29</v>
      </c>
      <c r="C9" s="21">
        <v>36.715712256184602</v>
      </c>
      <c r="E9" s="21">
        <v>6.1903512672626997</v>
      </c>
      <c r="G9" s="21">
        <v>29.957098812727299</v>
      </c>
      <c r="I9" s="21">
        <v>4.4513127679397</v>
      </c>
      <c r="K9" s="21">
        <v>21.379547878671101</v>
      </c>
      <c r="M9" s="21">
        <v>2.8263510839012902</v>
      </c>
      <c r="O9" s="21">
        <v>15.2204182442169</v>
      </c>
      <c r="Q9" s="21">
        <v>4.6691902212105001</v>
      </c>
      <c r="S9" s="21">
        <v>4.1699162855200802</v>
      </c>
      <c r="U9" s="21">
        <v>1.7247668756202399</v>
      </c>
      <c r="W9" s="21">
        <v>632449</v>
      </c>
      <c r="Y9" s="21">
        <v>62190</v>
      </c>
      <c r="AA9" s="21">
        <v>374715</v>
      </c>
      <c r="AC9" s="21">
        <v>25199</v>
      </c>
      <c r="AE9" s="21">
        <v>271265</v>
      </c>
      <c r="AG9" s="21">
        <v>41750</v>
      </c>
      <c r="AI9" s="21">
        <v>93166</v>
      </c>
      <c r="AK9" s="21">
        <v>30722</v>
      </c>
    </row>
    <row r="10" spans="2:38" x14ac:dyDescent="0.25">
      <c r="B10" s="1" t="s">
        <v>30</v>
      </c>
      <c r="C10" s="21">
        <v>18.699613903885901</v>
      </c>
      <c r="E10" s="21">
        <v>13.642805783382499</v>
      </c>
      <c r="G10" s="21">
        <v>15.776491599168001</v>
      </c>
      <c r="I10" s="21">
        <v>11.7590615287204</v>
      </c>
      <c r="K10" s="21">
        <v>10.044486603425501</v>
      </c>
      <c r="M10" s="21">
        <v>7.1879831923383497</v>
      </c>
      <c r="O10" s="21">
        <v>10.4951993883077</v>
      </c>
      <c r="Q10" s="21">
        <v>6.5937554614265999</v>
      </c>
      <c r="S10" s="21">
        <v>4.0966526905090896</v>
      </c>
      <c r="U10" s="21">
        <v>3.1511567266239999</v>
      </c>
      <c r="W10" s="21">
        <v>7</v>
      </c>
      <c r="Y10" s="21">
        <v>3</v>
      </c>
      <c r="AA10" s="21">
        <v>4</v>
      </c>
      <c r="AC10" s="21">
        <v>1</v>
      </c>
      <c r="AE10" s="21">
        <v>4</v>
      </c>
      <c r="AG10" s="21">
        <v>1</v>
      </c>
      <c r="AI10" s="21">
        <v>1</v>
      </c>
      <c r="AK10" s="21">
        <v>0</v>
      </c>
    </row>
    <row r="11" spans="2:38" x14ac:dyDescent="0.25">
      <c r="B11" s="1" t="s">
        <v>31</v>
      </c>
      <c r="C11" s="21">
        <v>100.23464547766299</v>
      </c>
      <c r="E11" s="21">
        <v>17.99675087348</v>
      </c>
      <c r="G11" s="21">
        <v>59.424790000000002</v>
      </c>
      <c r="I11" s="21">
        <v>14.535500000000001</v>
      </c>
      <c r="K11" s="21">
        <v>37.477494914840101</v>
      </c>
      <c r="M11" s="21">
        <v>9.6308873698467998</v>
      </c>
      <c r="O11" s="21">
        <v>16.135936220921199</v>
      </c>
      <c r="Q11" s="21">
        <v>8.1998222868342996</v>
      </c>
      <c r="S11" s="21">
        <v>16.526624101247101</v>
      </c>
      <c r="U11" s="21">
        <v>3.9579669870546699</v>
      </c>
      <c r="W11" s="21">
        <v>42998</v>
      </c>
      <c r="Y11" s="21">
        <v>6196</v>
      </c>
      <c r="AA11" s="21">
        <v>15549</v>
      </c>
      <c r="AC11" s="21">
        <v>3295</v>
      </c>
      <c r="AE11" s="21">
        <v>6801</v>
      </c>
      <c r="AG11" s="21">
        <v>2828</v>
      </c>
      <c r="AI11" s="21">
        <v>6744</v>
      </c>
      <c r="AK11" s="21">
        <v>1310</v>
      </c>
    </row>
    <row r="12" spans="2:38" x14ac:dyDescent="0.25">
      <c r="B12" s="1" t="s">
        <v>32</v>
      </c>
      <c r="C12" s="21">
        <v>22.666377983490399</v>
      </c>
      <c r="E12" s="21">
        <v>29.143900003274901</v>
      </c>
      <c r="G12" s="21">
        <v>16.620693557490299</v>
      </c>
      <c r="I12" s="21">
        <v>23.819224837310099</v>
      </c>
      <c r="K12" s="21">
        <v>9.97679964264238</v>
      </c>
      <c r="M12" s="21">
        <v>14.9228773149901</v>
      </c>
      <c r="O12" s="21">
        <v>10.740059920528999</v>
      </c>
      <c r="Q12" s="21">
        <v>7.3266287846998503</v>
      </c>
      <c r="S12" s="21">
        <v>8.2054211059424293</v>
      </c>
      <c r="U12" s="21">
        <v>5.0083069496304597</v>
      </c>
      <c r="W12" s="21">
        <v>467</v>
      </c>
      <c r="Y12" s="21">
        <v>488</v>
      </c>
      <c r="AA12" s="21">
        <v>204</v>
      </c>
      <c r="AC12" s="21">
        <v>248</v>
      </c>
      <c r="AE12" s="21">
        <v>222</v>
      </c>
      <c r="AG12" s="21">
        <v>123</v>
      </c>
      <c r="AI12" s="21">
        <v>156</v>
      </c>
      <c r="AK12" s="21">
        <v>86</v>
      </c>
    </row>
    <row r="13" spans="2:38" x14ac:dyDescent="0.25">
      <c r="B13" s="1" t="s">
        <v>33</v>
      </c>
      <c r="C13" s="21">
        <v>51.931506882952199</v>
      </c>
      <c r="E13" s="21">
        <v>20.624380701370299</v>
      </c>
      <c r="G13" s="21">
        <v>41.274160459067197</v>
      </c>
      <c r="I13" s="21">
        <v>16.954329988931601</v>
      </c>
      <c r="K13" s="21">
        <v>22.7388113022593</v>
      </c>
      <c r="M13" s="21">
        <v>10.526099951548</v>
      </c>
      <c r="O13" s="21">
        <v>15.007135298970899</v>
      </c>
      <c r="Q13" s="21">
        <v>8.32827100396538</v>
      </c>
      <c r="S13" s="21">
        <v>9.1652797554896708</v>
      </c>
      <c r="U13" s="21">
        <v>4.4746067024964198</v>
      </c>
      <c r="W13" s="21">
        <v>244079</v>
      </c>
      <c r="Y13" s="21">
        <v>92839</v>
      </c>
      <c r="AA13" s="21">
        <v>106561</v>
      </c>
      <c r="AC13" s="21">
        <v>47186</v>
      </c>
      <c r="AE13" s="21">
        <v>71401</v>
      </c>
      <c r="AG13" s="21">
        <v>37644</v>
      </c>
      <c r="AI13" s="21">
        <v>40335</v>
      </c>
      <c r="AK13" s="21">
        <v>21364</v>
      </c>
    </row>
    <row r="14" spans="2:38" x14ac:dyDescent="0.25">
      <c r="B14" s="1" t="s">
        <v>34</v>
      </c>
      <c r="C14" s="21">
        <v>66.364107851521993</v>
      </c>
      <c r="E14" s="21">
        <v>55.141619116378799</v>
      </c>
      <c r="G14" s="21">
        <v>49.111474602179698</v>
      </c>
      <c r="I14" s="21">
        <v>39.717315090388503</v>
      </c>
      <c r="K14" s="21">
        <v>27.210866778213301</v>
      </c>
      <c r="M14" s="21">
        <v>22.4125415305035</v>
      </c>
      <c r="O14" s="21">
        <v>12.163187251625001</v>
      </c>
      <c r="Q14" s="21">
        <v>8.5795735996212592</v>
      </c>
      <c r="S14" s="21">
        <v>11.7619702005736</v>
      </c>
      <c r="U14" s="21">
        <v>10.081436682336101</v>
      </c>
      <c r="W14" s="21">
        <v>186</v>
      </c>
      <c r="Y14" s="21">
        <v>188</v>
      </c>
      <c r="AA14" s="21">
        <v>76</v>
      </c>
      <c r="AC14" s="21">
        <v>77</v>
      </c>
      <c r="AE14" s="21">
        <v>34</v>
      </c>
      <c r="AG14" s="21">
        <v>30</v>
      </c>
      <c r="AI14" s="21">
        <v>28</v>
      </c>
      <c r="AK14" s="21">
        <v>31</v>
      </c>
    </row>
    <row r="15" spans="2:38" x14ac:dyDescent="0.25">
      <c r="B15" s="1" t="s">
        <v>35</v>
      </c>
      <c r="C15" s="21">
        <v>107.50361133026</v>
      </c>
      <c r="E15" s="21">
        <v>39.001359378949502</v>
      </c>
      <c r="G15" s="21">
        <v>86.822180689128601</v>
      </c>
      <c r="I15" s="21">
        <v>35.165674637821397</v>
      </c>
      <c r="K15" s="21">
        <v>38.3807930533373</v>
      </c>
      <c r="M15" s="21">
        <v>20.027154268115702</v>
      </c>
      <c r="O15" s="21">
        <v>26.878925319442601</v>
      </c>
      <c r="Q15" s="21">
        <v>14.342917189889899</v>
      </c>
      <c r="S15" s="21">
        <v>23.694663630149801</v>
      </c>
      <c r="U15" s="21">
        <v>6.2009589523013702</v>
      </c>
      <c r="W15" s="21">
        <v>19264</v>
      </c>
      <c r="Y15" s="21">
        <v>6350</v>
      </c>
      <c r="AA15" s="21">
        <v>6859</v>
      </c>
      <c r="AC15" s="21">
        <v>3265</v>
      </c>
      <c r="AE15" s="21">
        <v>4936</v>
      </c>
      <c r="AG15" s="21">
        <v>2373</v>
      </c>
      <c r="AI15" s="21">
        <v>3691</v>
      </c>
      <c r="AK15" s="21">
        <v>958</v>
      </c>
    </row>
    <row r="16" spans="2:38" x14ac:dyDescent="0.25">
      <c r="B16" s="1" t="s">
        <v>36</v>
      </c>
      <c r="C16" s="21">
        <v>9.9640565204871301</v>
      </c>
      <c r="E16" s="21">
        <v>8.08012982431047</v>
      </c>
      <c r="G16" s="21">
        <v>7.71733743334772</v>
      </c>
      <c r="I16" s="21">
        <v>6.7527725053320999</v>
      </c>
      <c r="K16" s="21">
        <v>4.9471686407009896</v>
      </c>
      <c r="M16" s="21">
        <v>4.0743023647104</v>
      </c>
      <c r="O16" s="21">
        <v>4.7171393684922096</v>
      </c>
      <c r="Q16" s="21">
        <v>4.8292317421465398</v>
      </c>
      <c r="S16" s="21">
        <v>3.3498909050784098</v>
      </c>
      <c r="U16" s="21">
        <v>1.4247575502838801</v>
      </c>
      <c r="W16" s="21">
        <v>5262</v>
      </c>
      <c r="Y16" s="21">
        <v>3523</v>
      </c>
      <c r="AA16" s="21">
        <v>2570</v>
      </c>
      <c r="AC16" s="21">
        <v>1776</v>
      </c>
      <c r="AE16" s="21">
        <v>2461</v>
      </c>
      <c r="AG16" s="21">
        <v>2116</v>
      </c>
      <c r="AI16" s="21">
        <v>1740</v>
      </c>
      <c r="AK16" s="21">
        <v>792</v>
      </c>
    </row>
    <row r="17" spans="2:37" x14ac:dyDescent="0.25">
      <c r="B17" s="1" t="s">
        <v>37</v>
      </c>
      <c r="C17" s="21">
        <v>42.466372885637902</v>
      </c>
      <c r="E17" s="21">
        <v>28.176638784523799</v>
      </c>
      <c r="G17" s="21">
        <v>33.686373639564202</v>
      </c>
      <c r="I17" s="21">
        <v>23.526076849304602</v>
      </c>
      <c r="K17" s="21">
        <v>19.0991173161962</v>
      </c>
      <c r="M17" s="21">
        <v>13.0429704163592</v>
      </c>
      <c r="O17" s="21">
        <v>15.059504701971401</v>
      </c>
      <c r="Q17" s="21">
        <v>9.9800646947441507</v>
      </c>
      <c r="S17" s="21">
        <v>8.0999918568753806</v>
      </c>
      <c r="U17" s="21">
        <v>5.7572385597282798</v>
      </c>
      <c r="W17" s="21">
        <v>81</v>
      </c>
      <c r="Y17" s="21">
        <v>25</v>
      </c>
      <c r="AA17" s="21">
        <v>37</v>
      </c>
      <c r="AC17" s="21">
        <v>11</v>
      </c>
      <c r="AE17" s="21">
        <v>30</v>
      </c>
      <c r="AG17" s="21">
        <v>8</v>
      </c>
      <c r="AI17" s="21">
        <v>11</v>
      </c>
      <c r="AK17" s="21">
        <v>6</v>
      </c>
    </row>
    <row r="18" spans="2:37" x14ac:dyDescent="0.25">
      <c r="B18" s="1" t="s">
        <v>38</v>
      </c>
      <c r="C18" s="21">
        <v>38.618576014649904</v>
      </c>
      <c r="E18" s="21">
        <v>23.083839092018401</v>
      </c>
      <c r="G18" s="21">
        <v>33.446596210083797</v>
      </c>
      <c r="I18" s="21">
        <v>20.772873736265801</v>
      </c>
      <c r="K18" s="21">
        <v>20.290528601534401</v>
      </c>
      <c r="M18" s="21">
        <v>12.145895519401201</v>
      </c>
      <c r="O18" s="21">
        <v>16.413541553767899</v>
      </c>
      <c r="Q18" s="21">
        <v>11.250049088784399</v>
      </c>
      <c r="S18" s="21">
        <v>7.5009846070861101</v>
      </c>
      <c r="U18" s="21">
        <v>4.8878757368632497</v>
      </c>
      <c r="W18" s="21">
        <v>138</v>
      </c>
      <c r="Y18" s="21">
        <v>58</v>
      </c>
      <c r="AA18" s="21">
        <v>73</v>
      </c>
      <c r="AC18" s="21">
        <v>31</v>
      </c>
      <c r="AE18" s="21">
        <v>60</v>
      </c>
      <c r="AG18" s="21">
        <v>29</v>
      </c>
      <c r="AI18" s="21">
        <v>22</v>
      </c>
      <c r="AK18" s="21">
        <v>12</v>
      </c>
    </row>
    <row r="19" spans="2:37" x14ac:dyDescent="0.25">
      <c r="B19" s="1" t="s">
        <v>39</v>
      </c>
      <c r="C19" s="21">
        <v>62.859809417293903</v>
      </c>
      <c r="E19" s="21">
        <v>13.635614576892699</v>
      </c>
      <c r="G19" s="21">
        <v>47.414748827805298</v>
      </c>
      <c r="I19" s="21">
        <v>11.3719258793313</v>
      </c>
      <c r="K19" s="21">
        <v>23.484597107497098</v>
      </c>
      <c r="M19" s="21">
        <v>7.4426875092067801</v>
      </c>
      <c r="O19" s="21">
        <v>12.703570563444099</v>
      </c>
      <c r="Q19" s="21">
        <v>4.3667659515247896</v>
      </c>
      <c r="S19" s="21">
        <v>6.7981990972680899</v>
      </c>
      <c r="U19" s="21">
        <v>3.2834371346940801</v>
      </c>
      <c r="W19" s="21">
        <v>3220</v>
      </c>
      <c r="Y19" s="21">
        <v>915</v>
      </c>
      <c r="AA19" s="21">
        <v>1199</v>
      </c>
      <c r="AC19" s="21">
        <v>484</v>
      </c>
      <c r="AE19" s="21">
        <v>657</v>
      </c>
      <c r="AG19" s="21">
        <v>285</v>
      </c>
      <c r="AI19" s="21">
        <v>415</v>
      </c>
      <c r="AK19" s="21">
        <v>249</v>
      </c>
    </row>
    <row r="20" spans="2:37" x14ac:dyDescent="0.25">
      <c r="B20" s="1" t="s">
        <v>40</v>
      </c>
      <c r="C20" s="21">
        <v>89.474301675237299</v>
      </c>
      <c r="E20" s="21">
        <v>38.736244713258003</v>
      </c>
      <c r="G20" s="21">
        <v>73.868886059710803</v>
      </c>
      <c r="I20" s="21">
        <v>34.105906269080499</v>
      </c>
      <c r="K20" s="21">
        <v>37.582447063444803</v>
      </c>
      <c r="M20" s="21">
        <v>20.593482861207502</v>
      </c>
      <c r="O20" s="21">
        <v>17.500494400680701</v>
      </c>
      <c r="Q20" s="21">
        <v>12.821661401333101</v>
      </c>
      <c r="S20" s="21">
        <v>20.303398659796301</v>
      </c>
      <c r="U20" s="21">
        <v>3.8975330889111701</v>
      </c>
      <c r="W20" s="21">
        <v>92937</v>
      </c>
      <c r="Y20" s="21">
        <v>35008</v>
      </c>
      <c r="AA20" s="21">
        <v>39409</v>
      </c>
      <c r="AC20" s="21">
        <v>18611</v>
      </c>
      <c r="AE20" s="21">
        <v>18687</v>
      </c>
      <c r="AG20" s="21">
        <v>11739</v>
      </c>
      <c r="AI20" s="21">
        <v>19611</v>
      </c>
      <c r="AK20" s="21">
        <v>3453</v>
      </c>
    </row>
    <row r="21" spans="2:37" x14ac:dyDescent="0.25">
      <c r="B21" s="1" t="s">
        <v>41</v>
      </c>
      <c r="C21" s="21">
        <v>41.315553169282097</v>
      </c>
      <c r="E21" s="21">
        <v>8.9415959843407595</v>
      </c>
      <c r="G21" s="21">
        <v>37.525296424317197</v>
      </c>
      <c r="I21" s="21">
        <v>8.2916805885786609</v>
      </c>
      <c r="K21" s="21">
        <v>24.269096557548998</v>
      </c>
      <c r="M21" s="21">
        <v>4.8079176100977499</v>
      </c>
      <c r="O21" s="21">
        <v>10.524795292350699</v>
      </c>
      <c r="Q21" s="21">
        <v>5.2423812675604404</v>
      </c>
      <c r="S21" s="21">
        <v>7.9101676905377403</v>
      </c>
      <c r="U21" s="21">
        <v>2.2130447442393701</v>
      </c>
      <c r="W21" s="21">
        <v>12</v>
      </c>
      <c r="Y21" s="21">
        <v>3</v>
      </c>
      <c r="AA21" s="21">
        <v>7</v>
      </c>
      <c r="AC21" s="21">
        <v>1</v>
      </c>
      <c r="AE21" s="21">
        <v>3</v>
      </c>
      <c r="AG21" s="21">
        <v>2</v>
      </c>
      <c r="AI21" s="21">
        <v>2</v>
      </c>
      <c r="AK21" s="21">
        <v>0</v>
      </c>
    </row>
    <row r="22" spans="2:37" x14ac:dyDescent="0.25">
      <c r="B22" s="1" t="s">
        <v>42</v>
      </c>
      <c r="C22" s="21">
        <v>32.747932242675198</v>
      </c>
      <c r="E22" s="21">
        <v>24.279460653393301</v>
      </c>
      <c r="G22" s="21">
        <v>29.4100507923451</v>
      </c>
      <c r="I22" s="21">
        <v>22.525370927172499</v>
      </c>
      <c r="K22" s="21">
        <v>17.518603626826099</v>
      </c>
      <c r="M22" s="21">
        <v>12.634337760366201</v>
      </c>
      <c r="O22" s="21">
        <v>13.008514748465901</v>
      </c>
      <c r="Q22" s="21">
        <v>9.1986326818561999</v>
      </c>
      <c r="S22" s="21">
        <v>6.5137520977200403</v>
      </c>
      <c r="U22" s="21">
        <v>5.0779053072257296</v>
      </c>
      <c r="W22" s="21">
        <v>1</v>
      </c>
      <c r="Y22" s="21">
        <v>1</v>
      </c>
      <c r="AA22" s="21">
        <v>1</v>
      </c>
      <c r="AC22" s="21">
        <v>0</v>
      </c>
      <c r="AE22" s="21">
        <v>1</v>
      </c>
      <c r="AG22" s="21">
        <v>0</v>
      </c>
      <c r="AI22" s="21">
        <v>0</v>
      </c>
      <c r="AK22" s="21">
        <v>0</v>
      </c>
    </row>
    <row r="23" spans="2:37" x14ac:dyDescent="0.25">
      <c r="B23" s="1" t="s">
        <v>43</v>
      </c>
      <c r="C23" s="21">
        <v>26.4696760633202</v>
      </c>
      <c r="E23" s="21">
        <v>22.298371119198201</v>
      </c>
      <c r="G23" s="21">
        <v>22.329733024989402</v>
      </c>
      <c r="I23" s="21">
        <v>19.114967779764498</v>
      </c>
      <c r="K23" s="21">
        <v>14.2425268750151</v>
      </c>
      <c r="M23" s="21">
        <v>11.721137735415899</v>
      </c>
      <c r="O23" s="21">
        <v>10.856213461751899</v>
      </c>
      <c r="Q23" s="21">
        <v>8.4185713009982699</v>
      </c>
      <c r="S23" s="21">
        <v>5.4909802934277003</v>
      </c>
      <c r="U23" s="21">
        <v>4.7606652488090804</v>
      </c>
      <c r="W23" s="21">
        <v>8</v>
      </c>
      <c r="Y23" s="21">
        <v>4</v>
      </c>
      <c r="AA23" s="21">
        <v>4</v>
      </c>
      <c r="AC23" s="21">
        <v>2</v>
      </c>
      <c r="AE23" s="21">
        <v>3</v>
      </c>
      <c r="AG23" s="21">
        <v>2</v>
      </c>
      <c r="AI23" s="21">
        <v>1</v>
      </c>
      <c r="AK23" s="21">
        <v>0</v>
      </c>
    </row>
    <row r="24" spans="2:37" x14ac:dyDescent="0.25">
      <c r="B24" s="1" t="s">
        <v>44</v>
      </c>
      <c r="C24" s="21">
        <v>71.917191595283796</v>
      </c>
      <c r="E24" s="21">
        <v>40.305698921467297</v>
      </c>
      <c r="G24" s="21">
        <v>56.0196631731908</v>
      </c>
      <c r="I24" s="21">
        <v>31.989812502640799</v>
      </c>
      <c r="K24" s="21">
        <v>30.493624653362598</v>
      </c>
      <c r="M24" s="21">
        <v>20.5081065511263</v>
      </c>
      <c r="O24" s="21">
        <v>25.464897889606601</v>
      </c>
      <c r="Q24" s="21">
        <v>19.212223908656298</v>
      </c>
      <c r="S24" s="21">
        <v>12.576371067268299</v>
      </c>
      <c r="U24" s="21">
        <v>7.7673431208792696</v>
      </c>
      <c r="W24" s="21">
        <v>13195</v>
      </c>
      <c r="Y24" s="21">
        <v>10262</v>
      </c>
      <c r="AA24" s="21">
        <v>5805</v>
      </c>
      <c r="AC24" s="21">
        <v>5236</v>
      </c>
      <c r="AE24" s="21">
        <v>4980</v>
      </c>
      <c r="AG24" s="21">
        <v>5002</v>
      </c>
      <c r="AI24" s="21">
        <v>1766</v>
      </c>
      <c r="AK24" s="21">
        <v>1788</v>
      </c>
    </row>
    <row r="25" spans="2:37" x14ac:dyDescent="0.25">
      <c r="B25" s="1" t="s">
        <v>45</v>
      </c>
      <c r="C25" s="21">
        <v>36.899414452451801</v>
      </c>
      <c r="E25" s="21">
        <v>26.8817712339393</v>
      </c>
      <c r="G25" s="21">
        <v>27.2671223903378</v>
      </c>
      <c r="I25" s="21">
        <v>22.122203759204499</v>
      </c>
      <c r="K25" s="21">
        <v>16.736921992381401</v>
      </c>
      <c r="M25" s="21">
        <v>13.9678919090102</v>
      </c>
      <c r="O25" s="21">
        <v>14.9576178590005</v>
      </c>
      <c r="Q25" s="21">
        <v>11.6710164837758</v>
      </c>
      <c r="S25" s="21">
        <v>5.69001781503614</v>
      </c>
      <c r="U25" s="21">
        <v>4.3449268290544101</v>
      </c>
      <c r="W25" s="21">
        <v>85059</v>
      </c>
      <c r="Y25" s="21">
        <v>49616</v>
      </c>
      <c r="AA25" s="21">
        <v>39014</v>
      </c>
      <c r="AC25" s="21">
        <v>25699</v>
      </c>
      <c r="AE25" s="21">
        <v>35408</v>
      </c>
      <c r="AG25" s="21">
        <v>21734</v>
      </c>
      <c r="AI25" s="21">
        <v>11523</v>
      </c>
      <c r="AK25" s="21">
        <v>10135</v>
      </c>
    </row>
    <row r="26" spans="2:37" x14ac:dyDescent="0.25">
      <c r="B26" s="1" t="s">
        <v>46</v>
      </c>
      <c r="C26" s="21">
        <v>21.182162035475699</v>
      </c>
      <c r="E26" s="21">
        <v>15.7030413714612</v>
      </c>
      <c r="G26" s="21">
        <v>16.366251014031299</v>
      </c>
      <c r="I26" s="21">
        <v>12.760458425801099</v>
      </c>
      <c r="K26" s="21">
        <v>8.7603648987560092</v>
      </c>
      <c r="M26" s="21">
        <v>6.1727499720434196</v>
      </c>
      <c r="O26" s="21">
        <v>11.0144708193793</v>
      </c>
      <c r="Q26" s="21">
        <v>8.4350390329712894</v>
      </c>
      <c r="S26" s="21">
        <v>4.1634276288025696</v>
      </c>
      <c r="U26" s="21">
        <v>2.1769554946786198</v>
      </c>
      <c r="W26" s="21">
        <v>125</v>
      </c>
      <c r="Y26" s="21">
        <v>88</v>
      </c>
      <c r="AA26" s="21">
        <v>51</v>
      </c>
      <c r="AC26" s="21">
        <v>34</v>
      </c>
      <c r="AE26" s="21">
        <v>65</v>
      </c>
      <c r="AG26" s="21">
        <v>47</v>
      </c>
      <c r="AI26" s="21">
        <v>20</v>
      </c>
      <c r="AK26" s="21">
        <v>12</v>
      </c>
    </row>
    <row r="27" spans="2:37" x14ac:dyDescent="0.25">
      <c r="B27" s="1" t="s">
        <v>47</v>
      </c>
      <c r="C27" s="21">
        <v>30.652244113948399</v>
      </c>
      <c r="E27" s="21">
        <v>20.550118502569902</v>
      </c>
      <c r="G27" s="21">
        <v>23.230540812739299</v>
      </c>
      <c r="I27" s="21">
        <v>16.5180917457999</v>
      </c>
      <c r="K27" s="21">
        <v>12.779331293659901</v>
      </c>
      <c r="M27" s="21">
        <v>8.3128532308968506</v>
      </c>
      <c r="O27" s="21">
        <v>15.2526984209885</v>
      </c>
      <c r="Q27" s="21">
        <v>11.0069268280674</v>
      </c>
      <c r="S27" s="21">
        <v>6.1803662136769999</v>
      </c>
      <c r="U27" s="21">
        <v>4.4309379632830499</v>
      </c>
      <c r="W27" s="21">
        <v>470</v>
      </c>
      <c r="Y27" s="21">
        <v>437</v>
      </c>
      <c r="AA27" s="21">
        <v>199</v>
      </c>
      <c r="AC27" s="21">
        <v>179</v>
      </c>
      <c r="AE27" s="21">
        <v>242</v>
      </c>
      <c r="AG27" s="21">
        <v>240</v>
      </c>
      <c r="AI27" s="21">
        <v>74</v>
      </c>
      <c r="AK27" s="21">
        <v>86</v>
      </c>
    </row>
    <row r="28" spans="2:37" x14ac:dyDescent="0.25">
      <c r="B28" s="1" t="s">
        <v>48</v>
      </c>
      <c r="C28" s="21">
        <v>21.7816875015961</v>
      </c>
      <c r="E28" s="21">
        <v>9.2138900326747404</v>
      </c>
      <c r="G28" s="21">
        <v>18.5469090990693</v>
      </c>
      <c r="I28" s="21">
        <v>8.0478690527813104</v>
      </c>
      <c r="K28" s="21">
        <v>12.1288657090764</v>
      </c>
      <c r="M28" s="21">
        <v>5.2018476825335798</v>
      </c>
      <c r="O28" s="21">
        <v>6.6311137163882599</v>
      </c>
      <c r="Q28" s="21">
        <v>3.9444314756415801</v>
      </c>
      <c r="S28" s="21">
        <v>6.1018253500441997</v>
      </c>
      <c r="U28" s="21">
        <v>4.1921698242570704</v>
      </c>
      <c r="W28" s="21">
        <v>20999</v>
      </c>
      <c r="Y28" s="21">
        <v>5526</v>
      </c>
      <c r="AA28" s="21">
        <v>11491</v>
      </c>
      <c r="AC28" s="21">
        <v>3077</v>
      </c>
      <c r="AE28" s="21">
        <v>6320</v>
      </c>
      <c r="AG28" s="21">
        <v>2341</v>
      </c>
      <c r="AI28" s="21">
        <v>6425</v>
      </c>
      <c r="AK28" s="21">
        <v>3284</v>
      </c>
    </row>
    <row r="29" spans="2:37" x14ac:dyDescent="0.25">
      <c r="B29" s="1" t="s">
        <v>49</v>
      </c>
      <c r="C29" s="21">
        <v>110.52306374523199</v>
      </c>
      <c r="E29" s="21">
        <v>49.953370331451303</v>
      </c>
      <c r="G29" s="21">
        <v>83.911031940610101</v>
      </c>
      <c r="I29" s="21">
        <v>35.927039793354503</v>
      </c>
      <c r="K29" s="21">
        <v>38.814626947237002</v>
      </c>
      <c r="M29" s="21">
        <v>22.209942838717101</v>
      </c>
      <c r="O29" s="21">
        <v>26.542775553905798</v>
      </c>
      <c r="Q29" s="21">
        <v>14.8206443932668</v>
      </c>
      <c r="S29" s="21">
        <v>17.9567261953223</v>
      </c>
      <c r="U29" s="21">
        <v>9.2724382005901909</v>
      </c>
      <c r="W29" s="21">
        <v>3712</v>
      </c>
      <c r="Y29" s="21">
        <v>1526</v>
      </c>
      <c r="AA29" s="21">
        <v>1128</v>
      </c>
      <c r="AC29" s="21">
        <v>679</v>
      </c>
      <c r="AE29" s="21">
        <v>785</v>
      </c>
      <c r="AG29" s="21">
        <v>460</v>
      </c>
      <c r="AI29" s="21">
        <v>357</v>
      </c>
      <c r="AK29" s="21">
        <v>298</v>
      </c>
    </row>
    <row r="30" spans="2:37" x14ac:dyDescent="0.25">
      <c r="B30" s="1" t="s">
        <v>50</v>
      </c>
      <c r="C30" s="21" t="s">
        <v>82</v>
      </c>
      <c r="E30" s="21" t="s">
        <v>82</v>
      </c>
      <c r="G30" s="21" t="s">
        <v>82</v>
      </c>
      <c r="I30" s="21" t="s">
        <v>82</v>
      </c>
      <c r="K30" s="21" t="s">
        <v>82</v>
      </c>
      <c r="M30" s="21" t="s">
        <v>82</v>
      </c>
      <c r="O30" s="21" t="s">
        <v>82</v>
      </c>
      <c r="Q30" s="21" t="s">
        <v>82</v>
      </c>
      <c r="S30" s="21" t="s">
        <v>82</v>
      </c>
      <c r="U30" s="21" t="s">
        <v>82</v>
      </c>
      <c r="W30" s="21" t="s">
        <v>82</v>
      </c>
      <c r="Y30" s="21" t="s">
        <v>82</v>
      </c>
      <c r="AA30" s="21" t="s">
        <v>82</v>
      </c>
      <c r="AC30" s="21" t="s">
        <v>82</v>
      </c>
      <c r="AE30" s="21" t="s">
        <v>82</v>
      </c>
      <c r="AG30" s="21" t="s">
        <v>82</v>
      </c>
      <c r="AI30" s="21" t="s">
        <v>82</v>
      </c>
      <c r="AK30" s="21" t="s">
        <v>82</v>
      </c>
    </row>
    <row r="31" spans="2:37" x14ac:dyDescent="0.25">
      <c r="B31" s="1" t="s">
        <v>51</v>
      </c>
      <c r="C31" s="21">
        <v>16.974686718947101</v>
      </c>
      <c r="E31" s="21">
        <v>9.9296942407417497</v>
      </c>
      <c r="G31" s="21">
        <v>13.7987511284833</v>
      </c>
      <c r="I31" s="21">
        <v>8.0293744814108301</v>
      </c>
      <c r="K31" s="21">
        <v>7.1972691503438799</v>
      </c>
      <c r="M31" s="21">
        <v>4.3369986184540696</v>
      </c>
      <c r="O31" s="21">
        <v>9.8003706891482398</v>
      </c>
      <c r="Q31" s="21">
        <v>6.9646763247354997</v>
      </c>
      <c r="S31" s="21">
        <v>4.5476284649446503</v>
      </c>
      <c r="U31" s="21">
        <v>1.84758043128328</v>
      </c>
      <c r="W31" s="21">
        <v>51</v>
      </c>
      <c r="Y31" s="21">
        <v>24</v>
      </c>
      <c r="AA31" s="21">
        <v>22</v>
      </c>
      <c r="AC31" s="21">
        <v>10</v>
      </c>
      <c r="AE31" s="21">
        <v>30</v>
      </c>
      <c r="AG31" s="21">
        <v>17</v>
      </c>
      <c r="AI31" s="21">
        <v>12</v>
      </c>
      <c r="AK31" s="21">
        <v>5</v>
      </c>
    </row>
    <row r="32" spans="2:37" x14ac:dyDescent="0.25">
      <c r="B32" s="1" t="s">
        <v>52</v>
      </c>
      <c r="C32" s="21">
        <v>42.623770404765303</v>
      </c>
      <c r="E32" s="21">
        <v>19.891257216842899</v>
      </c>
      <c r="G32" s="21">
        <v>35.841858340177801</v>
      </c>
      <c r="I32" s="21">
        <v>17.129033797175399</v>
      </c>
      <c r="K32" s="21">
        <v>24.646966124255101</v>
      </c>
      <c r="M32" s="21">
        <v>9.0465415407779393</v>
      </c>
      <c r="O32" s="21">
        <v>15.2096710054995</v>
      </c>
      <c r="Q32" s="21">
        <v>8.7091308741578803</v>
      </c>
      <c r="S32" s="21">
        <v>8.1459551402602397</v>
      </c>
      <c r="U32" s="21">
        <v>4.3199211713964001</v>
      </c>
      <c r="W32" s="21">
        <v>11</v>
      </c>
      <c r="Y32" s="21">
        <v>5</v>
      </c>
      <c r="AA32" s="21">
        <v>6</v>
      </c>
      <c r="AC32" s="21">
        <v>2</v>
      </c>
      <c r="AE32" s="21">
        <v>4</v>
      </c>
      <c r="AG32" s="21">
        <v>2</v>
      </c>
      <c r="AI32" s="21">
        <v>1</v>
      </c>
      <c r="AK32" s="21">
        <v>0</v>
      </c>
    </row>
    <row r="33" spans="2:37" x14ac:dyDescent="0.25">
      <c r="B33" s="1" t="s">
        <v>53</v>
      </c>
      <c r="C33" s="21">
        <v>26.799176170109099</v>
      </c>
      <c r="E33" s="21">
        <v>16.795478297856999</v>
      </c>
      <c r="G33" s="21">
        <v>21.409739056280401</v>
      </c>
      <c r="I33" s="21">
        <v>14.168051905131399</v>
      </c>
      <c r="K33" s="21">
        <v>14.445826799235</v>
      </c>
      <c r="M33" s="21">
        <v>8.7155230413577502</v>
      </c>
      <c r="O33" s="21">
        <v>14.4180587569194</v>
      </c>
      <c r="Q33" s="21">
        <v>11.488395555420199</v>
      </c>
      <c r="S33" s="21">
        <v>5.5271850193602896</v>
      </c>
      <c r="U33" s="21">
        <v>3.7464180905933802</v>
      </c>
      <c r="W33" s="21">
        <v>159</v>
      </c>
      <c r="Y33" s="21">
        <v>150</v>
      </c>
      <c r="AA33" s="21">
        <v>87</v>
      </c>
      <c r="AC33" s="21">
        <v>78</v>
      </c>
      <c r="AE33" s="21">
        <v>88</v>
      </c>
      <c r="AG33" s="21">
        <v>104</v>
      </c>
      <c r="AI33" s="21">
        <v>30</v>
      </c>
      <c r="AK33" s="21">
        <v>30</v>
      </c>
    </row>
    <row r="34" spans="2:37" x14ac:dyDescent="0.25">
      <c r="B34" s="1" t="s">
        <v>54</v>
      </c>
      <c r="C34" s="21">
        <v>29.826121012156001</v>
      </c>
      <c r="E34" s="21">
        <v>20.047810529634202</v>
      </c>
      <c r="G34" s="21">
        <v>21.6665853165578</v>
      </c>
      <c r="I34" s="21">
        <v>14.011640733464199</v>
      </c>
      <c r="K34" s="21">
        <v>14.9804004917025</v>
      </c>
      <c r="M34" s="21">
        <v>10.252975177550001</v>
      </c>
      <c r="O34" s="21">
        <v>12.095129503244801</v>
      </c>
      <c r="Q34" s="21">
        <v>6.5075138647887201</v>
      </c>
      <c r="S34" s="21">
        <v>5.93192198108685</v>
      </c>
      <c r="U34" s="21">
        <v>2.6090472474930402</v>
      </c>
      <c r="W34" s="21">
        <v>41387</v>
      </c>
      <c r="Y34" s="21">
        <v>28553</v>
      </c>
      <c r="AA34" s="21">
        <v>20801</v>
      </c>
      <c r="AC34" s="21">
        <v>14239</v>
      </c>
      <c r="AE34" s="21">
        <v>17020</v>
      </c>
      <c r="AG34" s="21">
        <v>9091</v>
      </c>
      <c r="AI34" s="21">
        <v>10290</v>
      </c>
      <c r="AK34" s="21">
        <v>4322</v>
      </c>
    </row>
    <row r="35" spans="2:37" x14ac:dyDescent="0.25">
      <c r="G35" s="13"/>
      <c r="K35" s="13"/>
      <c r="O35" s="13"/>
      <c r="S35" s="45"/>
      <c r="W35" s="45"/>
      <c r="AA35" s="119"/>
      <c r="AE35" s="16"/>
    </row>
    <row r="36" spans="2:37" x14ac:dyDescent="0.25">
      <c r="B36" s="6" t="s">
        <v>55</v>
      </c>
      <c r="G36" s="13"/>
      <c r="K36" s="13"/>
      <c r="O36" s="13"/>
      <c r="S36" s="45"/>
      <c r="W36" s="45"/>
      <c r="AA36" s="119"/>
      <c r="AE36" s="16"/>
    </row>
    <row r="37" spans="2:37" s="118" customFormat="1" x14ac:dyDescent="0.25">
      <c r="B37" s="6" t="s">
        <v>56</v>
      </c>
      <c r="C37" s="146">
        <v>42.2564104542259</v>
      </c>
      <c r="D37" s="147"/>
      <c r="E37" s="146">
        <v>15.296649810017399</v>
      </c>
      <c r="F37" s="148"/>
      <c r="G37" s="146">
        <v>33.600287976083798</v>
      </c>
      <c r="H37" s="148"/>
      <c r="I37" s="146">
        <v>12.2867444163196</v>
      </c>
      <c r="J37" s="148"/>
      <c r="K37" s="146">
        <v>21.474287391563301</v>
      </c>
      <c r="L37" s="148"/>
      <c r="M37" s="146">
        <v>7.7514509635737499</v>
      </c>
      <c r="O37" s="25">
        <v>15.013005670268999</v>
      </c>
      <c r="P37" s="6"/>
      <c r="Q37" s="25">
        <v>7.1542174560942504</v>
      </c>
      <c r="S37" s="25">
        <v>5.9522876601916197</v>
      </c>
      <c r="T37" s="6"/>
      <c r="U37" s="25">
        <v>2.6751299651203202</v>
      </c>
      <c r="W37" s="25">
        <v>1243777</v>
      </c>
      <c r="Y37" s="25">
        <v>312307</v>
      </c>
      <c r="AA37" s="25">
        <v>638377</v>
      </c>
      <c r="AC37" s="25">
        <v>153698</v>
      </c>
      <c r="AE37" s="25">
        <v>453501</v>
      </c>
      <c r="AF37" s="6"/>
      <c r="AG37" s="25">
        <v>142833</v>
      </c>
      <c r="AI37" s="25">
        <v>202746</v>
      </c>
      <c r="AK37" s="25">
        <v>80313</v>
      </c>
    </row>
    <row r="38" spans="2:37" x14ac:dyDescent="0.25">
      <c r="B38" s="1" t="s">
        <v>57</v>
      </c>
      <c r="C38" s="149">
        <v>76.671545235486505</v>
      </c>
      <c r="D38" s="150"/>
      <c r="E38" s="149">
        <v>36.718858093442201</v>
      </c>
      <c r="F38" s="150"/>
      <c r="G38" s="149">
        <v>53.16</v>
      </c>
      <c r="H38" s="150"/>
      <c r="I38" s="149">
        <v>27.078511780889698</v>
      </c>
      <c r="J38" s="150"/>
      <c r="K38" s="149">
        <v>30.7080343855589</v>
      </c>
      <c r="L38" s="150"/>
      <c r="M38" s="149">
        <v>17.331782578953199</v>
      </c>
      <c r="O38" s="21">
        <v>22.613934984253302</v>
      </c>
      <c r="Q38" s="21">
        <v>14.287906897637001</v>
      </c>
      <c r="S38" s="21">
        <v>10.89</v>
      </c>
      <c r="U38" s="21">
        <v>5.8561793801188404</v>
      </c>
      <c r="W38" s="21">
        <v>10063187</v>
      </c>
      <c r="Y38" s="21">
        <v>4776620</v>
      </c>
      <c r="AA38" s="21">
        <v>4150618</v>
      </c>
      <c r="AC38" s="21">
        <v>2284015</v>
      </c>
      <c r="AE38" s="21">
        <v>3130061</v>
      </c>
      <c r="AG38" s="21">
        <v>1911070</v>
      </c>
      <c r="AI38" s="21">
        <v>1359016</v>
      </c>
      <c r="AK38" s="21">
        <v>803345</v>
      </c>
    </row>
    <row r="39" spans="2:37" ht="15" x14ac:dyDescent="0.25">
      <c r="E39" s="12"/>
      <c r="I39" s="12"/>
      <c r="M39" s="12"/>
    </row>
    <row r="40" spans="2:37" x14ac:dyDescent="0.25">
      <c r="B40" s="1" t="s">
        <v>414</v>
      </c>
    </row>
    <row r="41" spans="2:37" x14ac:dyDescent="0.25">
      <c r="C41" s="5"/>
      <c r="E41" s="3"/>
      <c r="G41" s="3"/>
      <c r="I41" s="3"/>
      <c r="K41" s="3"/>
      <c r="M41" s="3"/>
      <c r="O41" s="3"/>
      <c r="Q41" s="3"/>
      <c r="S41" s="3"/>
      <c r="U41" s="3"/>
      <c r="W41" s="3"/>
      <c r="Y41" s="3"/>
      <c r="AA41" s="3"/>
      <c r="AD41" s="17"/>
      <c r="AE41" s="17"/>
      <c r="AF41" s="17"/>
      <c r="AG41" s="17"/>
    </row>
    <row r="42" spans="2:37" x14ac:dyDescent="0.25">
      <c r="B42" s="1" t="s">
        <v>397</v>
      </c>
      <c r="C42" s="5" t="s">
        <v>59</v>
      </c>
      <c r="E42" s="5" t="s">
        <v>59</v>
      </c>
      <c r="G42" s="5" t="s">
        <v>59</v>
      </c>
      <c r="I42" s="5" t="s">
        <v>59</v>
      </c>
      <c r="K42" s="5" t="s">
        <v>59</v>
      </c>
      <c r="M42" s="5" t="s">
        <v>59</v>
      </c>
      <c r="O42" s="5" t="s">
        <v>59</v>
      </c>
      <c r="Q42" s="5" t="s">
        <v>59</v>
      </c>
      <c r="S42" s="5" t="s">
        <v>59</v>
      </c>
      <c r="U42" s="5" t="s">
        <v>59</v>
      </c>
      <c r="W42" s="110">
        <v>0.12359672934627966</v>
      </c>
      <c r="Y42" s="110">
        <v>6.5382425229555632E-2</v>
      </c>
      <c r="AA42" s="110">
        <v>0.15380287947481555</v>
      </c>
      <c r="AC42" s="110">
        <v>6.7292903067624338E-2</v>
      </c>
      <c r="AE42" s="110">
        <v>0.1448856747520256</v>
      </c>
      <c r="AG42" s="110">
        <v>7.4739805449303268E-2</v>
      </c>
      <c r="AI42" s="110">
        <v>0.14918588154959175</v>
      </c>
      <c r="AK42" s="110">
        <v>9.9973236903198495E-2</v>
      </c>
    </row>
    <row r="44" spans="2:37" x14ac:dyDescent="0.25">
      <c r="B44" s="6" t="s">
        <v>62</v>
      </c>
      <c r="C44" s="151"/>
      <c r="D44" s="145"/>
      <c r="E44" s="145"/>
      <c r="F44" s="145"/>
      <c r="G44" s="145"/>
      <c r="H44" s="145"/>
      <c r="I44" s="145"/>
      <c r="J44" s="145"/>
      <c r="K44" s="151"/>
    </row>
    <row r="45" spans="2:37" x14ac:dyDescent="0.25">
      <c r="B45" s="1" t="s">
        <v>83</v>
      </c>
      <c r="C45" s="144"/>
      <c r="D45" s="145"/>
      <c r="E45" s="145"/>
      <c r="F45" s="145"/>
      <c r="G45" s="145"/>
      <c r="H45" s="145"/>
      <c r="I45" s="145"/>
      <c r="J45" s="145"/>
      <c r="K45" s="144"/>
    </row>
    <row r="46" spans="2:37" ht="15" x14ac:dyDescent="0.25">
      <c r="B46" s="1" t="s">
        <v>63</v>
      </c>
      <c r="C46" s="110"/>
      <c r="AA46"/>
      <c r="AB46"/>
    </row>
    <row r="48" spans="2:37" x14ac:dyDescent="0.25">
      <c r="B48" s="6" t="s">
        <v>64</v>
      </c>
    </row>
    <row r="49" spans="2:2" x14ac:dyDescent="0.25">
      <c r="B49" s="1" t="s">
        <v>107</v>
      </c>
    </row>
    <row r="50" spans="2:2" x14ac:dyDescent="0.25">
      <c r="B50" s="1" t="s">
        <v>108</v>
      </c>
    </row>
    <row r="51" spans="2:2" x14ac:dyDescent="0.25">
      <c r="B51" s="1" t="s">
        <v>109</v>
      </c>
    </row>
    <row r="52" spans="2:2" x14ac:dyDescent="0.25">
      <c r="B52" s="1" t="s">
        <v>110</v>
      </c>
    </row>
    <row r="53" spans="2:2" x14ac:dyDescent="0.25">
      <c r="B53" s="1" t="s">
        <v>111</v>
      </c>
    </row>
    <row r="54" spans="2:2" x14ac:dyDescent="0.25">
      <c r="B54" s="1" t="s">
        <v>112</v>
      </c>
    </row>
    <row r="55" spans="2:2" x14ac:dyDescent="0.25">
      <c r="B55" s="1" t="s">
        <v>113</v>
      </c>
    </row>
    <row r="56" spans="2:2" x14ac:dyDescent="0.25">
      <c r="B56" s="1" t="s">
        <v>408</v>
      </c>
    </row>
    <row r="57" spans="2:2" x14ac:dyDescent="0.25">
      <c r="B57" s="1" t="s">
        <v>407</v>
      </c>
    </row>
    <row r="59" spans="2:2" x14ac:dyDescent="0.25">
      <c r="B59" s="6" t="s">
        <v>68</v>
      </c>
    </row>
    <row r="60" spans="2:2" x14ac:dyDescent="0.25">
      <c r="B60" s="1" t="s">
        <v>373</v>
      </c>
    </row>
  </sheetData>
  <mergeCells count="28">
    <mergeCell ref="AE5:AH5"/>
    <mergeCell ref="AE6:AF6"/>
    <mergeCell ref="AA6:AB6"/>
    <mergeCell ref="AA5:AD5"/>
    <mergeCell ref="W6:X6"/>
    <mergeCell ref="W5:Z5"/>
    <mergeCell ref="AG6:AH6"/>
    <mergeCell ref="E6:F6"/>
    <mergeCell ref="G6:H6"/>
    <mergeCell ref="I6:J6"/>
    <mergeCell ref="O5:R5"/>
    <mergeCell ref="S5:V5"/>
    <mergeCell ref="AI5:AL5"/>
    <mergeCell ref="B5:B6"/>
    <mergeCell ref="G5:J5"/>
    <mergeCell ref="K6:L6"/>
    <mergeCell ref="M6:N6"/>
    <mergeCell ref="AC6:AD6"/>
    <mergeCell ref="S6:T6"/>
    <mergeCell ref="U6:V6"/>
    <mergeCell ref="AI6:AJ6"/>
    <mergeCell ref="AK6:AL6"/>
    <mergeCell ref="C5:F5"/>
    <mergeCell ref="K5:N5"/>
    <mergeCell ref="O6:P6"/>
    <mergeCell ref="Q6:R6"/>
    <mergeCell ref="Y6:Z6"/>
    <mergeCell ref="C6:D6"/>
  </mergeCells>
  <hyperlinks>
    <hyperlink ref="B1" location="'Table of content'!A1" display="Go back to table of content" xr:uid="{B216F558-3375-495A-83E5-36B69B107E2A}"/>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725DD4-29E4-4A84-8C20-0731EEC23891}">
  <dimension ref="B1:AK62"/>
  <sheetViews>
    <sheetView zoomScale="110" zoomScaleNormal="110" workbookViewId="0">
      <selection activeCell="Q39" sqref="Q39"/>
    </sheetView>
  </sheetViews>
  <sheetFormatPr defaultColWidth="8.85546875" defaultRowHeight="13.5" x14ac:dyDescent="0.25"/>
  <cols>
    <col min="1" max="1" width="6.42578125" style="1" customWidth="1"/>
    <col min="2" max="2" width="24" style="1" customWidth="1"/>
    <col min="3" max="3" width="6.85546875" style="1" customWidth="1"/>
    <col min="4" max="4" width="2.7109375" style="1" customWidth="1"/>
    <col min="5" max="5" width="6.85546875" style="1" customWidth="1"/>
    <col min="6" max="6" width="2.5703125" style="1" customWidth="1"/>
    <col min="7" max="7" width="7.5703125" style="1" customWidth="1"/>
    <col min="8" max="8" width="2.28515625" style="1" customWidth="1"/>
    <col min="9" max="9" width="8.42578125" style="1" customWidth="1"/>
    <col min="10" max="10" width="2.28515625" style="1" customWidth="1"/>
    <col min="11" max="11" width="9.5703125" style="1" customWidth="1"/>
    <col min="12" max="12" width="3.85546875" style="1" bestFit="1" customWidth="1"/>
    <col min="13" max="13" width="10.7109375" style="1" customWidth="1"/>
    <col min="14" max="14" width="2" style="1" bestFit="1" customWidth="1"/>
    <col min="15" max="15" width="9.5703125" style="1" customWidth="1"/>
    <col min="16" max="16" width="3.85546875" style="1" bestFit="1" customWidth="1"/>
    <col min="17" max="17" width="12.42578125" style="1" customWidth="1"/>
    <col min="18" max="18" width="2" style="1" bestFit="1" customWidth="1"/>
    <col min="19" max="19" width="8.42578125" style="1" customWidth="1"/>
    <col min="20" max="20" width="2" style="1" customWidth="1"/>
    <col min="21" max="21" width="8.42578125" style="1" customWidth="1"/>
    <col min="22" max="22" width="2.42578125" style="1" customWidth="1"/>
    <col min="23" max="23" width="8.42578125" style="1" customWidth="1"/>
    <col min="24" max="24" width="2.42578125" style="1" customWidth="1"/>
    <col min="25" max="25" width="8.42578125" style="1" customWidth="1"/>
    <col min="26" max="26" width="1.7109375" style="1" customWidth="1"/>
    <col min="27" max="27" width="8.140625" style="1" customWidth="1"/>
    <col min="28" max="28" width="2.85546875" style="1" customWidth="1"/>
    <col min="29" max="29" width="6.42578125" style="1" customWidth="1"/>
    <col min="30" max="30" width="3.85546875" style="1" customWidth="1"/>
    <col min="31" max="31" width="7.140625" style="1" customWidth="1"/>
    <col min="32" max="32" width="3.85546875" style="1" customWidth="1"/>
    <col min="33" max="33" width="6.5703125" style="1" customWidth="1"/>
    <col min="34" max="34" width="5.140625" style="1" customWidth="1"/>
    <col min="35" max="35" width="3.85546875" style="1" customWidth="1"/>
    <col min="36" max="36" width="10.42578125" style="1" bestFit="1" customWidth="1"/>
    <col min="37" max="37" width="11.140625" style="1" bestFit="1" customWidth="1"/>
    <col min="38" max="16384" width="8.85546875" style="1"/>
  </cols>
  <sheetData>
    <row r="1" spans="2:37" ht="16.5" x14ac:dyDescent="0.3">
      <c r="B1" s="115" t="s">
        <v>20</v>
      </c>
    </row>
    <row r="3" spans="2:37" ht="18" x14ac:dyDescent="0.25">
      <c r="B3" s="2" t="s">
        <v>430</v>
      </c>
    </row>
    <row r="5" spans="2:37" ht="37.5" customHeight="1" x14ac:dyDescent="0.25">
      <c r="B5" s="172" t="s">
        <v>22</v>
      </c>
      <c r="C5" s="168" t="s">
        <v>114</v>
      </c>
      <c r="D5" s="169"/>
      <c r="E5" s="169"/>
      <c r="F5" s="169"/>
      <c r="G5" s="169"/>
      <c r="H5" s="169"/>
      <c r="I5" s="169"/>
      <c r="J5" s="169"/>
      <c r="K5" s="169"/>
      <c r="L5" s="169"/>
      <c r="M5" s="169"/>
      <c r="N5" s="169"/>
      <c r="O5" s="169"/>
      <c r="P5" s="169"/>
      <c r="Q5" s="169"/>
      <c r="R5" s="169"/>
      <c r="S5" s="169"/>
      <c r="T5" s="169"/>
      <c r="U5" s="169"/>
      <c r="V5" s="169"/>
      <c r="W5" s="169"/>
      <c r="X5" s="169"/>
      <c r="Y5" s="169"/>
      <c r="Z5" s="170"/>
      <c r="AA5" s="185" t="s">
        <v>418</v>
      </c>
      <c r="AB5" s="185"/>
      <c r="AC5" s="185"/>
      <c r="AD5" s="185"/>
      <c r="AE5" s="185" t="s">
        <v>419</v>
      </c>
      <c r="AF5" s="185"/>
      <c r="AG5" s="185"/>
      <c r="AH5" s="185"/>
      <c r="AI5" s="29"/>
    </row>
    <row r="6" spans="2:37" ht="33.6" customHeight="1" x14ac:dyDescent="0.25">
      <c r="B6" s="172"/>
      <c r="C6" s="168" t="s">
        <v>115</v>
      </c>
      <c r="D6" s="169"/>
      <c r="E6" s="169"/>
      <c r="F6" s="169"/>
      <c r="G6" s="169"/>
      <c r="H6" s="169"/>
      <c r="I6" s="169"/>
      <c r="J6" s="170"/>
      <c r="K6" s="183" t="s">
        <v>428</v>
      </c>
      <c r="L6" s="184"/>
      <c r="M6" s="184"/>
      <c r="N6" s="184"/>
      <c r="O6" s="184"/>
      <c r="P6" s="184"/>
      <c r="Q6" s="184"/>
      <c r="R6" s="184"/>
      <c r="S6" s="168" t="s">
        <v>116</v>
      </c>
      <c r="T6" s="169"/>
      <c r="U6" s="169"/>
      <c r="V6" s="169"/>
      <c r="W6" s="169"/>
      <c r="X6" s="169"/>
      <c r="Y6" s="169"/>
      <c r="Z6" s="170"/>
      <c r="AA6" s="185" t="s">
        <v>420</v>
      </c>
      <c r="AB6" s="185"/>
      <c r="AC6" s="185" t="s">
        <v>421</v>
      </c>
      <c r="AD6" s="185"/>
      <c r="AE6" s="185" t="s">
        <v>422</v>
      </c>
      <c r="AF6" s="185"/>
      <c r="AG6" s="185" t="s">
        <v>423</v>
      </c>
      <c r="AH6" s="185"/>
      <c r="AI6" s="29"/>
    </row>
    <row r="7" spans="2:37" ht="14.45" customHeight="1" x14ac:dyDescent="0.25">
      <c r="B7" s="172"/>
      <c r="C7" s="168" t="s">
        <v>117</v>
      </c>
      <c r="D7" s="169"/>
      <c r="E7" s="169"/>
      <c r="F7" s="170"/>
      <c r="G7" s="168" t="s">
        <v>118</v>
      </c>
      <c r="H7" s="169"/>
      <c r="I7" s="169"/>
      <c r="J7" s="170"/>
      <c r="K7" s="179" t="s">
        <v>429</v>
      </c>
      <c r="L7" s="180"/>
      <c r="M7" s="180"/>
      <c r="N7" s="181"/>
      <c r="O7" s="179" t="s">
        <v>119</v>
      </c>
      <c r="P7" s="180"/>
      <c r="Q7" s="180"/>
      <c r="R7" s="181"/>
      <c r="S7" s="168" t="s">
        <v>117</v>
      </c>
      <c r="T7" s="169"/>
      <c r="U7" s="169"/>
      <c r="V7" s="170"/>
      <c r="W7" s="168" t="s">
        <v>118</v>
      </c>
      <c r="X7" s="169"/>
      <c r="Y7" s="169"/>
      <c r="Z7" s="170"/>
      <c r="AA7" s="185" t="s">
        <v>424</v>
      </c>
      <c r="AB7" s="185"/>
      <c r="AC7" s="185" t="s">
        <v>425</v>
      </c>
      <c r="AD7" s="185"/>
      <c r="AE7" s="185" t="s">
        <v>426</v>
      </c>
      <c r="AF7" s="185"/>
      <c r="AG7" s="185" t="s">
        <v>427</v>
      </c>
      <c r="AH7" s="185"/>
      <c r="AI7" s="29"/>
    </row>
    <row r="8" spans="2:37" ht="23.1" customHeight="1" x14ac:dyDescent="0.25">
      <c r="B8" s="172"/>
      <c r="C8" s="168">
        <v>2000</v>
      </c>
      <c r="D8" s="170"/>
      <c r="E8" s="173">
        <v>2024</v>
      </c>
      <c r="F8" s="173"/>
      <c r="G8" s="168">
        <v>2000</v>
      </c>
      <c r="H8" s="170"/>
      <c r="I8" s="182">
        <v>2024</v>
      </c>
      <c r="J8" s="182"/>
      <c r="K8" s="179" t="s">
        <v>117</v>
      </c>
      <c r="L8" s="181"/>
      <c r="M8" s="179" t="s">
        <v>118</v>
      </c>
      <c r="N8" s="181"/>
      <c r="O8" s="179" t="s">
        <v>117</v>
      </c>
      <c r="P8" s="181"/>
      <c r="Q8" s="179" t="s">
        <v>118</v>
      </c>
      <c r="R8" s="181"/>
      <c r="S8" s="168">
        <v>2000</v>
      </c>
      <c r="T8" s="170"/>
      <c r="U8" s="173">
        <v>2024</v>
      </c>
      <c r="V8" s="173"/>
      <c r="W8" s="168">
        <v>2000</v>
      </c>
      <c r="X8" s="170"/>
      <c r="Y8" s="182">
        <v>2024</v>
      </c>
      <c r="Z8" s="182"/>
      <c r="AA8" s="185"/>
      <c r="AB8" s="185"/>
      <c r="AC8" s="185"/>
      <c r="AD8" s="185"/>
      <c r="AE8" s="185"/>
      <c r="AF8" s="185"/>
      <c r="AG8" s="185"/>
      <c r="AH8" s="185"/>
      <c r="AI8" s="122"/>
    </row>
    <row r="9" spans="2:37" x14ac:dyDescent="0.25">
      <c r="AA9" s="36"/>
      <c r="AB9" s="36"/>
      <c r="AC9" s="36"/>
      <c r="AD9" s="36"/>
      <c r="AE9" s="36"/>
      <c r="AF9" s="36"/>
      <c r="AG9" s="36"/>
      <c r="AH9" s="36"/>
    </row>
    <row r="10" spans="2:37" x14ac:dyDescent="0.25">
      <c r="B10" s="1" t="s">
        <v>28</v>
      </c>
      <c r="C10" s="18">
        <v>50.5</v>
      </c>
      <c r="D10" s="18"/>
      <c r="E10" s="18">
        <v>22</v>
      </c>
      <c r="F10" s="5"/>
      <c r="G10" s="21">
        <v>868.8</v>
      </c>
      <c r="H10" s="21"/>
      <c r="I10" s="21">
        <v>395.5</v>
      </c>
      <c r="J10" s="5"/>
      <c r="K10" s="18">
        <v>2.4</v>
      </c>
      <c r="L10" s="34"/>
      <c r="M10" s="22">
        <v>43.210380000000001</v>
      </c>
      <c r="N10" s="34"/>
      <c r="O10" s="18">
        <v>9.6</v>
      </c>
      <c r="P10" s="18"/>
      <c r="Q10" s="16">
        <v>172.84152</v>
      </c>
      <c r="R10" s="34"/>
      <c r="S10" s="18">
        <v>3.4</v>
      </c>
      <c r="T10" s="18"/>
      <c r="U10" s="18">
        <v>5.7</v>
      </c>
      <c r="V10" s="5"/>
      <c r="W10" s="125">
        <v>59.2</v>
      </c>
      <c r="X10" s="125"/>
      <c r="Y10" s="125" t="s">
        <v>438</v>
      </c>
      <c r="Z10" s="5"/>
      <c r="AA10" s="71">
        <v>7.9</v>
      </c>
      <c r="AB10" s="36"/>
      <c r="AC10" s="71">
        <v>14.6</v>
      </c>
      <c r="AD10" s="36"/>
      <c r="AE10" s="71">
        <v>11.5</v>
      </c>
      <c r="AF10" s="36"/>
      <c r="AG10" s="71">
        <v>38</v>
      </c>
      <c r="AH10" s="36"/>
      <c r="AI10" s="5"/>
      <c r="AJ10" s="21"/>
      <c r="AK10" s="16"/>
    </row>
    <row r="11" spans="2:37" x14ac:dyDescent="0.25">
      <c r="B11" s="1" t="s">
        <v>29</v>
      </c>
      <c r="C11" s="18">
        <v>19.899999999999999</v>
      </c>
      <c r="D11" s="18"/>
      <c r="E11" s="18">
        <v>4.5</v>
      </c>
      <c r="F11" s="5"/>
      <c r="G11" s="21">
        <v>16999.7</v>
      </c>
      <c r="H11" s="21"/>
      <c r="I11" s="21">
        <v>2350.8000000000002</v>
      </c>
      <c r="J11" s="5"/>
      <c r="K11" s="18">
        <v>0.7</v>
      </c>
      <c r="L11" s="1" t="s">
        <v>140</v>
      </c>
      <c r="M11" s="22">
        <v>363.70285000000001</v>
      </c>
      <c r="O11" s="18">
        <v>1.9</v>
      </c>
      <c r="P11" s="18"/>
      <c r="Q11" s="16">
        <v>987.19344999999998</v>
      </c>
      <c r="R11" s="20"/>
      <c r="S11" s="18">
        <v>6.4</v>
      </c>
      <c r="T11" s="18"/>
      <c r="U11" s="18">
        <v>11.1</v>
      </c>
      <c r="V11" s="5"/>
      <c r="W11" s="125">
        <v>5499.2</v>
      </c>
      <c r="X11" s="125"/>
      <c r="Y11" s="125" t="s">
        <v>439</v>
      </c>
      <c r="Z11" s="5"/>
      <c r="AA11" s="71">
        <v>3.6</v>
      </c>
      <c r="AB11" s="36"/>
      <c r="AC11" s="71">
        <v>22.8</v>
      </c>
      <c r="AD11" s="36"/>
      <c r="AE11" s="71">
        <v>5.3</v>
      </c>
      <c r="AF11" s="36"/>
      <c r="AG11" s="71">
        <v>15.6</v>
      </c>
      <c r="AH11" s="36"/>
      <c r="AI11" s="5"/>
      <c r="AJ11" s="21"/>
      <c r="AK11" s="16"/>
    </row>
    <row r="12" spans="2:37" x14ac:dyDescent="0.25">
      <c r="B12" s="1" t="s">
        <v>30</v>
      </c>
      <c r="C12" s="18" t="s">
        <v>82</v>
      </c>
      <c r="D12" s="18"/>
      <c r="E12" s="18" t="s">
        <v>82</v>
      </c>
      <c r="F12" s="5"/>
      <c r="G12" s="21" t="s">
        <v>82</v>
      </c>
      <c r="H12" s="21"/>
      <c r="I12" s="21" t="s">
        <v>82</v>
      </c>
      <c r="J12" s="5"/>
      <c r="K12" s="18" t="s">
        <v>82</v>
      </c>
      <c r="M12" s="26" t="s">
        <v>82</v>
      </c>
      <c r="O12" s="18" t="s">
        <v>82</v>
      </c>
      <c r="P12" s="18"/>
      <c r="Q12" s="21" t="s">
        <v>82</v>
      </c>
      <c r="R12" s="5"/>
      <c r="S12" s="18" t="s">
        <v>82</v>
      </c>
      <c r="T12" s="18"/>
      <c r="U12" s="18" t="s">
        <v>82</v>
      </c>
      <c r="V12" s="5"/>
      <c r="W12" s="125" t="s">
        <v>82</v>
      </c>
      <c r="X12" s="125"/>
      <c r="Y12" s="125" t="s">
        <v>82</v>
      </c>
      <c r="Z12" s="5"/>
      <c r="AA12" s="71">
        <v>0.9</v>
      </c>
      <c r="AB12" s="36"/>
      <c r="AC12" s="71">
        <v>62.3</v>
      </c>
      <c r="AD12" s="36"/>
      <c r="AE12" s="71">
        <v>0.5</v>
      </c>
      <c r="AF12" s="36"/>
      <c r="AG12" s="71">
        <v>23.9</v>
      </c>
      <c r="AH12" s="36"/>
      <c r="AI12" s="5"/>
      <c r="AJ12" s="21"/>
      <c r="AK12" s="16"/>
    </row>
    <row r="13" spans="2:37" x14ac:dyDescent="0.25">
      <c r="B13" s="1" t="s">
        <v>31</v>
      </c>
      <c r="C13" s="18">
        <v>52.7</v>
      </c>
      <c r="D13" s="18"/>
      <c r="E13" s="18">
        <v>16.600000000000001</v>
      </c>
      <c r="F13" s="5"/>
      <c r="G13" s="21">
        <v>1067</v>
      </c>
      <c r="H13" s="21"/>
      <c r="I13" s="21">
        <v>283.2</v>
      </c>
      <c r="J13" s="5"/>
      <c r="K13" s="18">
        <v>0.5</v>
      </c>
      <c r="M13" s="22">
        <v>8.5213725</v>
      </c>
      <c r="O13" s="18">
        <v>2.5</v>
      </c>
      <c r="P13" s="18"/>
      <c r="Q13" s="16">
        <v>42.606862499999998</v>
      </c>
      <c r="R13" s="20"/>
      <c r="S13" s="18">
        <v>1</v>
      </c>
      <c r="T13" s="18"/>
      <c r="U13" s="18">
        <v>3.3</v>
      </c>
      <c r="V13" s="5"/>
      <c r="W13" s="125">
        <v>20.2</v>
      </c>
      <c r="X13" s="125"/>
      <c r="Y13" s="125" t="s">
        <v>440</v>
      </c>
      <c r="Z13" s="5"/>
      <c r="AA13" s="71">
        <v>9.1999999999999993</v>
      </c>
      <c r="AB13" s="36"/>
      <c r="AC13" s="71">
        <v>21</v>
      </c>
      <c r="AD13" s="36"/>
      <c r="AE13" s="71">
        <v>9.1</v>
      </c>
      <c r="AF13" s="36"/>
      <c r="AG13" s="71">
        <v>27.5</v>
      </c>
      <c r="AH13" s="36"/>
      <c r="AI13" s="5"/>
      <c r="AJ13" s="21"/>
      <c r="AK13" s="16"/>
    </row>
    <row r="14" spans="2:37" x14ac:dyDescent="0.25">
      <c r="B14" s="1" t="s">
        <v>32</v>
      </c>
      <c r="C14" s="18">
        <v>5.8</v>
      </c>
      <c r="D14" s="18"/>
      <c r="E14" s="18">
        <v>7.2</v>
      </c>
      <c r="F14" s="5"/>
      <c r="G14" s="21">
        <v>6</v>
      </c>
      <c r="H14" s="21"/>
      <c r="I14" s="21">
        <v>5.9</v>
      </c>
      <c r="J14" s="5"/>
      <c r="K14" s="18">
        <v>1.1000000000000001</v>
      </c>
      <c r="L14" s="34"/>
      <c r="M14" s="22">
        <v>0.89888149999999889</v>
      </c>
      <c r="N14" s="34"/>
      <c r="O14" s="18">
        <v>4.5999999999999996</v>
      </c>
      <c r="P14" s="18"/>
      <c r="Q14" s="16">
        <v>3.7589589999999951</v>
      </c>
      <c r="R14" s="34"/>
      <c r="S14" s="18">
        <v>4.2</v>
      </c>
      <c r="T14" s="18"/>
      <c r="U14" s="18">
        <v>7.3</v>
      </c>
      <c r="V14" s="5"/>
      <c r="W14" s="125">
        <v>4.0999999999999996</v>
      </c>
      <c r="X14" s="125"/>
      <c r="Y14" s="125" t="s">
        <v>431</v>
      </c>
      <c r="Z14" s="5"/>
      <c r="AA14" s="71">
        <v>4.5</v>
      </c>
      <c r="AB14" s="36"/>
      <c r="AC14" s="71">
        <v>30.7</v>
      </c>
      <c r="AD14" s="36"/>
      <c r="AE14" s="71">
        <v>3.2</v>
      </c>
      <c r="AF14" s="36"/>
      <c r="AG14" s="71">
        <v>29.9</v>
      </c>
      <c r="AH14" s="36"/>
      <c r="AI14" s="5"/>
      <c r="AJ14" s="21"/>
      <c r="AK14" s="16"/>
    </row>
    <row r="15" spans="2:37" x14ac:dyDescent="0.25">
      <c r="B15" s="1" t="s">
        <v>33</v>
      </c>
      <c r="C15" s="18">
        <v>40.4</v>
      </c>
      <c r="D15" s="18"/>
      <c r="E15" s="18">
        <v>22.6</v>
      </c>
      <c r="F15" s="5"/>
      <c r="G15" s="21">
        <v>9083.7999999999993</v>
      </c>
      <c r="H15" s="21"/>
      <c r="I15" s="21">
        <v>5031.1000000000004</v>
      </c>
      <c r="J15" s="5"/>
      <c r="K15" s="18">
        <v>2.1</v>
      </c>
      <c r="L15" s="34"/>
      <c r="M15" s="22">
        <v>466.67681550000003</v>
      </c>
      <c r="N15" s="34"/>
      <c r="O15" s="18">
        <v>8.4</v>
      </c>
      <c r="P15" s="18"/>
      <c r="Q15" s="16">
        <v>1866.7072620000001</v>
      </c>
      <c r="R15" s="34"/>
      <c r="S15" s="18">
        <v>3.1</v>
      </c>
      <c r="T15" s="18"/>
      <c r="U15" s="18">
        <v>2.6</v>
      </c>
      <c r="V15" s="5"/>
      <c r="W15" s="125">
        <v>689.1</v>
      </c>
      <c r="X15" s="125"/>
      <c r="Y15" s="125" t="s">
        <v>441</v>
      </c>
      <c r="Z15" s="5"/>
      <c r="AA15" s="71">
        <v>9.1</v>
      </c>
      <c r="AB15" s="36"/>
      <c r="AC15" s="71">
        <v>23.6</v>
      </c>
      <c r="AD15" s="36"/>
      <c r="AE15" s="71">
        <v>6.9</v>
      </c>
      <c r="AF15" s="36"/>
      <c r="AG15" s="71">
        <v>26.7</v>
      </c>
      <c r="AH15" s="36"/>
      <c r="AI15" s="5"/>
      <c r="AJ15" s="21"/>
      <c r="AK15" s="16"/>
    </row>
    <row r="16" spans="2:37" x14ac:dyDescent="0.25">
      <c r="B16" s="1" t="s">
        <v>34</v>
      </c>
      <c r="C16" s="18">
        <v>20.3</v>
      </c>
      <c r="D16" s="18"/>
      <c r="E16" s="18">
        <v>14.7</v>
      </c>
      <c r="F16" s="5"/>
      <c r="G16" s="21">
        <v>2.7</v>
      </c>
      <c r="H16" s="21"/>
      <c r="I16" s="21">
        <v>2.4</v>
      </c>
      <c r="J16" s="5"/>
      <c r="K16" s="18">
        <v>1.3</v>
      </c>
      <c r="L16" s="34"/>
      <c r="M16" s="22">
        <v>0.21148400000000001</v>
      </c>
      <c r="N16" s="34"/>
      <c r="O16" s="18">
        <v>3.5</v>
      </c>
      <c r="P16" s="18"/>
      <c r="Q16" s="16">
        <v>0.56938</v>
      </c>
      <c r="R16" s="34"/>
      <c r="S16" s="18">
        <v>2.4</v>
      </c>
      <c r="T16" s="18"/>
      <c r="U16" s="18">
        <v>2.1</v>
      </c>
      <c r="V16" s="5"/>
      <c r="W16" s="125">
        <v>0.3</v>
      </c>
      <c r="X16" s="125"/>
      <c r="Y16" s="125" t="s">
        <v>432</v>
      </c>
      <c r="Z16" s="5"/>
      <c r="AA16" s="71">
        <v>1</v>
      </c>
      <c r="AB16" s="36"/>
      <c r="AC16" s="71">
        <v>43.6</v>
      </c>
      <c r="AD16" s="36"/>
      <c r="AE16" s="71">
        <v>1</v>
      </c>
      <c r="AF16" s="36"/>
      <c r="AG16" s="71">
        <v>26.9</v>
      </c>
      <c r="AH16" s="36"/>
      <c r="AI16" s="5"/>
      <c r="AJ16" s="21"/>
      <c r="AK16" s="16"/>
    </row>
    <row r="17" spans="2:37" x14ac:dyDescent="0.25">
      <c r="B17" s="1" t="s">
        <v>35</v>
      </c>
      <c r="C17" s="18">
        <v>48.7</v>
      </c>
      <c r="D17" s="18"/>
      <c r="E17" s="18">
        <v>29.9</v>
      </c>
      <c r="F17" s="5"/>
      <c r="G17" s="21">
        <v>407.2</v>
      </c>
      <c r="H17" s="21"/>
      <c r="I17" s="21">
        <v>236.3</v>
      </c>
      <c r="J17" s="5"/>
      <c r="K17" s="18">
        <v>2.7</v>
      </c>
      <c r="M17" s="22">
        <v>21.375913499999999</v>
      </c>
      <c r="O17" s="18">
        <v>10.7</v>
      </c>
      <c r="P17" s="18"/>
      <c r="Q17" s="16">
        <v>84.711953499999993</v>
      </c>
      <c r="R17" s="20"/>
      <c r="S17" s="18">
        <v>2</v>
      </c>
      <c r="T17" s="18"/>
      <c r="U17" s="18">
        <v>3.7</v>
      </c>
      <c r="V17" s="5"/>
      <c r="W17" s="125">
        <v>16.3</v>
      </c>
      <c r="X17" s="125"/>
      <c r="Y17" s="125" t="s">
        <v>442</v>
      </c>
      <c r="Z17" s="5"/>
      <c r="AA17" s="71">
        <v>6.5</v>
      </c>
      <c r="AB17" s="36"/>
      <c r="AC17" s="71">
        <v>16.8</v>
      </c>
      <c r="AD17" s="36"/>
      <c r="AE17" s="71">
        <v>8.8000000000000007</v>
      </c>
      <c r="AF17" s="36"/>
      <c r="AG17" s="71">
        <v>28.6</v>
      </c>
      <c r="AH17" s="36"/>
      <c r="AI17" s="5"/>
      <c r="AJ17" s="21"/>
      <c r="AK17" s="16"/>
    </row>
    <row r="18" spans="2:37" x14ac:dyDescent="0.25">
      <c r="B18" s="1" t="s">
        <v>36</v>
      </c>
      <c r="C18" s="18">
        <v>19.5</v>
      </c>
      <c r="D18" s="18"/>
      <c r="E18" s="18">
        <v>24.3</v>
      </c>
      <c r="F18" s="5"/>
      <c r="G18" s="21">
        <v>511.7</v>
      </c>
      <c r="H18" s="21"/>
      <c r="I18" s="21">
        <v>540.70000000000005</v>
      </c>
      <c r="J18" s="5"/>
      <c r="K18" s="18">
        <v>3.6</v>
      </c>
      <c r="M18" s="22">
        <v>80.033867999999998</v>
      </c>
      <c r="O18" s="18">
        <v>11</v>
      </c>
      <c r="P18" s="18"/>
      <c r="Q18" s="16">
        <v>244.54793000000001</v>
      </c>
      <c r="R18" s="20"/>
      <c r="S18" s="18">
        <v>5.6</v>
      </c>
      <c r="T18" s="18"/>
      <c r="U18" s="18">
        <v>5.3</v>
      </c>
      <c r="V18" s="5"/>
      <c r="W18" s="125">
        <v>144.69999999999999</v>
      </c>
      <c r="X18" s="125"/>
      <c r="Y18" s="125" t="s">
        <v>443</v>
      </c>
      <c r="Z18" s="5"/>
      <c r="AA18" s="71">
        <v>8.3000000000000007</v>
      </c>
      <c r="AB18" s="36"/>
      <c r="AC18" s="71">
        <v>32.6</v>
      </c>
      <c r="AD18" s="36"/>
      <c r="AE18" s="71">
        <v>4.8</v>
      </c>
      <c r="AF18" s="36"/>
      <c r="AG18" s="71">
        <v>31.3</v>
      </c>
      <c r="AH18" s="36"/>
      <c r="AI18" s="5"/>
      <c r="AJ18" s="21"/>
      <c r="AK18" s="16"/>
    </row>
    <row r="19" spans="2:37" x14ac:dyDescent="0.25">
      <c r="B19" s="1" t="s">
        <v>37</v>
      </c>
      <c r="C19" s="18">
        <v>39.9</v>
      </c>
      <c r="D19" s="18"/>
      <c r="E19" s="18">
        <v>30</v>
      </c>
      <c r="F19" s="5"/>
      <c r="G19" s="21">
        <v>3.2</v>
      </c>
      <c r="H19" s="21"/>
      <c r="I19" s="21">
        <v>1.2</v>
      </c>
      <c r="J19" s="5"/>
      <c r="K19" s="18">
        <v>1.1000000000000001</v>
      </c>
      <c r="L19" s="34"/>
      <c r="M19" s="22">
        <v>4.4352000000000009E-2</v>
      </c>
      <c r="N19" s="34"/>
      <c r="O19" s="18">
        <v>3.5</v>
      </c>
      <c r="P19" s="18"/>
      <c r="Q19" s="16">
        <v>0.14112</v>
      </c>
      <c r="R19" s="34"/>
      <c r="S19" s="18">
        <v>4.0999999999999996</v>
      </c>
      <c r="T19" s="18"/>
      <c r="U19" s="18">
        <v>4.5999999999999996</v>
      </c>
      <c r="V19" s="5"/>
      <c r="W19" s="125">
        <v>0.3</v>
      </c>
      <c r="X19" s="125"/>
      <c r="Y19" s="125" t="s">
        <v>433</v>
      </c>
      <c r="Z19" s="5"/>
      <c r="AA19" s="71">
        <v>2.5</v>
      </c>
      <c r="AB19" s="36"/>
      <c r="AC19" s="71">
        <v>37</v>
      </c>
      <c r="AD19" s="36"/>
      <c r="AE19" s="71">
        <v>1.6</v>
      </c>
      <c r="AF19" s="36"/>
      <c r="AG19" s="71">
        <v>23.5</v>
      </c>
      <c r="AH19" s="36"/>
      <c r="AI19" s="5"/>
      <c r="AJ19" s="21"/>
      <c r="AK19" s="16"/>
    </row>
    <row r="20" spans="2:37" x14ac:dyDescent="0.25">
      <c r="B20" s="1" t="s">
        <v>38</v>
      </c>
      <c r="C20" s="18" t="s">
        <v>82</v>
      </c>
      <c r="D20" s="18"/>
      <c r="E20" s="18" t="s">
        <v>82</v>
      </c>
      <c r="F20" s="5"/>
      <c r="G20" s="21" t="s">
        <v>82</v>
      </c>
      <c r="H20" s="21"/>
      <c r="I20" s="21" t="s">
        <v>82</v>
      </c>
      <c r="J20" s="5"/>
      <c r="K20" s="18" t="s">
        <v>82</v>
      </c>
      <c r="M20" s="26" t="s">
        <v>82</v>
      </c>
      <c r="O20" s="18" t="s">
        <v>82</v>
      </c>
      <c r="P20" s="18"/>
      <c r="Q20" s="21" t="s">
        <v>82</v>
      </c>
      <c r="R20" s="5"/>
      <c r="S20" s="18" t="s">
        <v>82</v>
      </c>
      <c r="T20" s="18"/>
      <c r="U20" s="18" t="s">
        <v>82</v>
      </c>
      <c r="V20" s="5"/>
      <c r="W20" s="125" t="s">
        <v>82</v>
      </c>
      <c r="X20" s="125"/>
      <c r="Y20" s="125" t="s">
        <v>82</v>
      </c>
      <c r="Z20" s="5"/>
      <c r="AA20" s="71">
        <v>1</v>
      </c>
      <c r="AB20" s="36"/>
      <c r="AC20" s="71">
        <v>42.8</v>
      </c>
      <c r="AD20" s="36"/>
      <c r="AE20" s="71">
        <v>1.9</v>
      </c>
      <c r="AF20" s="36"/>
      <c r="AG20" s="71">
        <v>22.1</v>
      </c>
      <c r="AH20" s="36"/>
      <c r="AI20" s="5"/>
      <c r="AJ20" s="21"/>
      <c r="AK20" s="16"/>
    </row>
    <row r="21" spans="2:37" x14ac:dyDescent="0.25">
      <c r="B21" s="1" t="s">
        <v>39</v>
      </c>
      <c r="C21" s="18">
        <v>29.2</v>
      </c>
      <c r="D21" s="18"/>
      <c r="E21" s="18">
        <v>7.1</v>
      </c>
      <c r="F21" s="5"/>
      <c r="G21" s="21">
        <v>74.900000000000006</v>
      </c>
      <c r="H21" s="21"/>
      <c r="I21" s="21">
        <v>24.1</v>
      </c>
      <c r="J21" s="5"/>
      <c r="K21" s="18">
        <v>0.9</v>
      </c>
      <c r="M21" s="22">
        <v>3.0714795000000001</v>
      </c>
      <c r="O21" s="18">
        <v>2.7</v>
      </c>
      <c r="P21" s="18"/>
      <c r="Q21" s="16">
        <v>9.2144385000000018</v>
      </c>
      <c r="R21" s="20"/>
      <c r="S21" s="18">
        <v>8.6</v>
      </c>
      <c r="T21" s="18"/>
      <c r="U21" s="18">
        <v>12.3</v>
      </c>
      <c r="V21" s="5"/>
      <c r="W21" s="125">
        <v>22.1</v>
      </c>
      <c r="X21" s="125"/>
      <c r="Y21" s="125" t="s">
        <v>444</v>
      </c>
      <c r="Z21" s="5"/>
      <c r="AA21" s="71">
        <v>3.7</v>
      </c>
      <c r="AB21" s="36"/>
      <c r="AC21" s="71">
        <v>18.5</v>
      </c>
      <c r="AD21" s="36"/>
      <c r="AE21" s="71">
        <v>2.9</v>
      </c>
      <c r="AF21" s="36"/>
      <c r="AG21" s="71">
        <v>19.100000000000001</v>
      </c>
      <c r="AH21" s="36"/>
      <c r="AI21" s="5"/>
      <c r="AJ21" s="21"/>
      <c r="AK21" s="16"/>
    </row>
    <row r="22" spans="2:37" x14ac:dyDescent="0.25">
      <c r="B22" s="1" t="s">
        <v>40</v>
      </c>
      <c r="C22" s="18">
        <v>45.9</v>
      </c>
      <c r="D22" s="18"/>
      <c r="E22" s="18">
        <v>24.5</v>
      </c>
      <c r="F22" s="5"/>
      <c r="G22" s="21">
        <v>2226.6999999999998</v>
      </c>
      <c r="H22" s="21"/>
      <c r="I22" s="21">
        <v>1076.8</v>
      </c>
      <c r="J22" s="5"/>
      <c r="K22" s="18">
        <v>0.9</v>
      </c>
      <c r="M22" s="22">
        <v>39.591009</v>
      </c>
      <c r="O22" s="18">
        <v>7.4</v>
      </c>
      <c r="P22" s="18"/>
      <c r="Q22" s="16">
        <v>325.52607399999999</v>
      </c>
      <c r="R22" s="20"/>
      <c r="S22" s="18">
        <v>4.7</v>
      </c>
      <c r="T22" s="18"/>
      <c r="U22" s="18">
        <v>0.6</v>
      </c>
      <c r="V22" s="5"/>
      <c r="W22" s="125">
        <v>232.4</v>
      </c>
      <c r="X22" s="125"/>
      <c r="Y22" s="125" t="s">
        <v>445</v>
      </c>
      <c r="Z22" s="5"/>
      <c r="AA22" s="71">
        <v>11.2</v>
      </c>
      <c r="AB22" s="36"/>
      <c r="AC22" s="71">
        <v>16.600000000000001</v>
      </c>
      <c r="AD22" s="36"/>
      <c r="AE22" s="71">
        <v>11.7</v>
      </c>
      <c r="AF22" s="36"/>
      <c r="AG22" s="71">
        <v>39.700000000000003</v>
      </c>
      <c r="AH22" s="36"/>
      <c r="AI22" s="5"/>
      <c r="AJ22" s="21"/>
      <c r="AK22" s="16"/>
    </row>
    <row r="23" spans="2:37" x14ac:dyDescent="0.25">
      <c r="B23" s="1" t="s">
        <v>41</v>
      </c>
      <c r="C23" s="18">
        <v>25.3</v>
      </c>
      <c r="D23" s="18"/>
      <c r="E23" s="18">
        <v>16</v>
      </c>
      <c r="F23" s="5"/>
      <c r="G23" s="21">
        <v>0.3</v>
      </c>
      <c r="H23" s="21"/>
      <c r="I23" s="21">
        <v>0.2</v>
      </c>
      <c r="J23" s="5"/>
      <c r="K23" s="18">
        <v>0.3</v>
      </c>
      <c r="L23" s="34"/>
      <c r="M23" s="22">
        <v>4.4384999999999997E-3</v>
      </c>
      <c r="N23" s="34"/>
      <c r="O23" s="18">
        <v>1.3</v>
      </c>
      <c r="P23" s="18"/>
      <c r="Q23" s="16">
        <v>1.9233500000000001E-2</v>
      </c>
      <c r="R23" s="34"/>
      <c r="S23" s="18">
        <v>3.6</v>
      </c>
      <c r="T23" s="18"/>
      <c r="U23" s="18">
        <v>8.1999999999999993</v>
      </c>
      <c r="V23" s="5"/>
      <c r="W23" s="125">
        <v>0</v>
      </c>
      <c r="X23" s="125"/>
      <c r="Y23" s="125" t="s">
        <v>435</v>
      </c>
      <c r="Z23" s="5"/>
      <c r="AA23" s="71">
        <v>0.9</v>
      </c>
      <c r="AB23" s="36"/>
      <c r="AC23" s="71">
        <v>57.3</v>
      </c>
      <c r="AD23" s="36"/>
      <c r="AE23" s="71">
        <v>0.5</v>
      </c>
      <c r="AF23" s="36"/>
      <c r="AG23" s="71">
        <v>22.5</v>
      </c>
      <c r="AH23" s="36"/>
      <c r="AI23" s="5"/>
      <c r="AJ23" s="21"/>
      <c r="AK23" s="16"/>
    </row>
    <row r="24" spans="2:37" x14ac:dyDescent="0.25">
      <c r="B24" s="1" t="s">
        <v>42</v>
      </c>
      <c r="C24" s="18" t="s">
        <v>82</v>
      </c>
      <c r="D24" s="18"/>
      <c r="E24" s="18" t="s">
        <v>82</v>
      </c>
      <c r="F24" s="5"/>
      <c r="G24" s="21" t="s">
        <v>82</v>
      </c>
      <c r="H24" s="21"/>
      <c r="I24" s="21" t="s">
        <v>82</v>
      </c>
      <c r="J24" s="5"/>
      <c r="K24" s="18" t="s">
        <v>82</v>
      </c>
      <c r="M24" s="26" t="s">
        <v>82</v>
      </c>
      <c r="O24" s="18" t="s">
        <v>82</v>
      </c>
      <c r="P24" s="18"/>
      <c r="Q24" s="21" t="s">
        <v>82</v>
      </c>
      <c r="R24" s="5"/>
      <c r="S24" s="18" t="s">
        <v>82</v>
      </c>
      <c r="T24" s="18"/>
      <c r="U24" s="18" t="s">
        <v>82</v>
      </c>
      <c r="V24" s="5"/>
      <c r="W24" s="125" t="s">
        <v>82</v>
      </c>
      <c r="X24" s="125"/>
      <c r="Y24" s="125" t="s">
        <v>82</v>
      </c>
      <c r="Z24" s="5"/>
      <c r="AA24" s="71">
        <v>0.7</v>
      </c>
      <c r="AB24" s="36"/>
      <c r="AC24" s="71">
        <v>62.8</v>
      </c>
      <c r="AD24" s="36"/>
      <c r="AE24" s="71">
        <v>1</v>
      </c>
      <c r="AF24" s="36"/>
      <c r="AG24" s="71">
        <v>24</v>
      </c>
      <c r="AH24" s="36"/>
      <c r="AI24" s="5"/>
      <c r="AJ24" s="21"/>
      <c r="AK24" s="16"/>
    </row>
    <row r="25" spans="2:37" x14ac:dyDescent="0.25">
      <c r="B25" s="1" t="s">
        <v>43</v>
      </c>
      <c r="C25" s="18" t="s">
        <v>82</v>
      </c>
      <c r="D25" s="18"/>
      <c r="E25" s="18" t="s">
        <v>82</v>
      </c>
      <c r="F25" s="5"/>
      <c r="G25" s="21" t="s">
        <v>82</v>
      </c>
      <c r="H25" s="21"/>
      <c r="I25" s="21" t="s">
        <v>82</v>
      </c>
      <c r="J25" s="5"/>
      <c r="K25" s="18" t="s">
        <v>82</v>
      </c>
      <c r="M25" s="26" t="s">
        <v>82</v>
      </c>
      <c r="O25" s="18" t="s">
        <v>82</v>
      </c>
      <c r="P25" s="18"/>
      <c r="Q25" s="21" t="s">
        <v>82</v>
      </c>
      <c r="R25" s="5"/>
      <c r="S25" s="18" t="s">
        <v>82</v>
      </c>
      <c r="T25" s="18"/>
      <c r="U25" s="18" t="s">
        <v>82</v>
      </c>
      <c r="V25" s="5"/>
      <c r="W25" s="125" t="s">
        <v>82</v>
      </c>
      <c r="X25" s="125"/>
      <c r="Y25" s="125" t="s">
        <v>82</v>
      </c>
      <c r="Z25" s="5"/>
      <c r="AA25" s="71">
        <v>1.7</v>
      </c>
      <c r="AB25" s="36"/>
      <c r="AC25" s="71">
        <v>47.7</v>
      </c>
      <c r="AD25" s="36"/>
      <c r="AE25" s="71">
        <v>1.6</v>
      </c>
      <c r="AF25" s="36"/>
      <c r="AG25" s="71">
        <v>25.9</v>
      </c>
      <c r="AH25" s="36"/>
      <c r="AI25" s="5"/>
      <c r="AJ25" s="21"/>
      <c r="AK25" s="16"/>
    </row>
    <row r="26" spans="2:37" x14ac:dyDescent="0.25">
      <c r="B26" s="1" t="s">
        <v>44</v>
      </c>
      <c r="C26" s="18">
        <v>36.9</v>
      </c>
      <c r="D26" s="18"/>
      <c r="E26" s="18">
        <v>47.6</v>
      </c>
      <c r="F26" s="5"/>
      <c r="G26" s="21">
        <v>308.5</v>
      </c>
      <c r="H26" s="21"/>
      <c r="I26" s="21">
        <v>586.9</v>
      </c>
      <c r="J26" s="5"/>
      <c r="K26" s="18">
        <v>6.4</v>
      </c>
      <c r="L26" s="34" t="s">
        <v>81</v>
      </c>
      <c r="M26" s="22">
        <v>78.915488000000011</v>
      </c>
      <c r="N26" s="34"/>
      <c r="O26" s="18">
        <v>14.1</v>
      </c>
      <c r="P26" s="34" t="s">
        <v>81</v>
      </c>
      <c r="Q26" s="16">
        <v>173.86068449999999</v>
      </c>
      <c r="R26" s="34"/>
      <c r="S26" s="18">
        <v>4.5</v>
      </c>
      <c r="T26" s="18"/>
      <c r="U26" s="18">
        <v>18.5</v>
      </c>
      <c r="V26" s="5"/>
      <c r="W26" s="125">
        <v>37.200000000000003</v>
      </c>
      <c r="X26" s="125"/>
      <c r="Y26" s="125" t="s">
        <v>446</v>
      </c>
      <c r="Z26" s="5"/>
      <c r="AA26" s="71">
        <v>2</v>
      </c>
      <c r="AB26" s="36"/>
      <c r="AC26" s="71">
        <v>36.4</v>
      </c>
      <c r="AD26" s="36"/>
      <c r="AE26" s="71">
        <v>4</v>
      </c>
      <c r="AF26" s="36"/>
      <c r="AG26" s="71">
        <v>28.8</v>
      </c>
      <c r="AH26" s="36"/>
      <c r="AI26" s="5"/>
      <c r="AJ26" s="21"/>
      <c r="AK26" s="16"/>
    </row>
    <row r="27" spans="2:37" x14ac:dyDescent="0.25">
      <c r="B27" s="1" t="s">
        <v>45</v>
      </c>
      <c r="C27" s="18">
        <v>34.799999999999997</v>
      </c>
      <c r="D27" s="18"/>
      <c r="E27" s="18">
        <v>27.7</v>
      </c>
      <c r="F27" s="5"/>
      <c r="G27" s="21">
        <v>3813.6</v>
      </c>
      <c r="H27" s="21"/>
      <c r="I27" s="21">
        <v>2541.8000000000002</v>
      </c>
      <c r="J27" s="5"/>
      <c r="K27" s="18">
        <v>0.8</v>
      </c>
      <c r="L27" s="34"/>
      <c r="M27" s="22">
        <v>73.392628000000002</v>
      </c>
      <c r="N27" s="34"/>
      <c r="O27" s="18">
        <v>5.4</v>
      </c>
      <c r="P27" s="34"/>
      <c r="Q27" s="16">
        <v>495.40023900000006</v>
      </c>
      <c r="R27" s="34"/>
      <c r="S27" s="18">
        <v>2.2999999999999998</v>
      </c>
      <c r="T27" s="18"/>
      <c r="U27" s="18">
        <v>3.3</v>
      </c>
      <c r="V27" s="5"/>
      <c r="W27" s="125">
        <v>243.9</v>
      </c>
      <c r="X27" s="125"/>
      <c r="Y27" s="125" t="s">
        <v>447</v>
      </c>
      <c r="Z27" s="5"/>
      <c r="AA27" s="71">
        <v>10.1</v>
      </c>
      <c r="AB27" s="36"/>
      <c r="AC27" s="71">
        <v>15</v>
      </c>
      <c r="AD27" s="36"/>
      <c r="AE27" s="71">
        <v>10.3</v>
      </c>
      <c r="AF27" s="36"/>
      <c r="AG27" s="71">
        <v>12</v>
      </c>
      <c r="AH27" s="36"/>
      <c r="AI27" s="5"/>
      <c r="AJ27" s="21"/>
      <c r="AK27" s="16"/>
    </row>
    <row r="28" spans="2:37" x14ac:dyDescent="0.25">
      <c r="B28" s="1" t="s">
        <v>46</v>
      </c>
      <c r="C28" s="18">
        <v>5.8</v>
      </c>
      <c r="D28" s="18"/>
      <c r="E28" s="18">
        <v>8.4</v>
      </c>
      <c r="F28" s="5"/>
      <c r="G28" s="21">
        <v>1.6</v>
      </c>
      <c r="H28" s="21"/>
      <c r="I28" s="21">
        <v>2.2999999999999998</v>
      </c>
      <c r="J28" s="5"/>
      <c r="K28" s="18">
        <v>1.2</v>
      </c>
      <c r="L28" s="34"/>
      <c r="M28" s="22">
        <v>0.33061199999999996</v>
      </c>
      <c r="N28" s="34"/>
      <c r="O28" s="18">
        <v>3.1</v>
      </c>
      <c r="P28" s="34"/>
      <c r="Q28" s="16">
        <v>0.85408100000000009</v>
      </c>
      <c r="R28" s="34"/>
      <c r="S28" s="18">
        <v>5.4</v>
      </c>
      <c r="T28" s="18"/>
      <c r="U28" s="18">
        <v>9.4</v>
      </c>
      <c r="V28" s="5"/>
      <c r="W28" s="125">
        <v>1.5</v>
      </c>
      <c r="X28" s="125"/>
      <c r="Y28" s="125" t="s">
        <v>448</v>
      </c>
      <c r="Z28" s="5"/>
      <c r="AA28" s="71">
        <v>1.1000000000000001</v>
      </c>
      <c r="AB28" s="36"/>
      <c r="AC28" s="71">
        <v>49.7</v>
      </c>
      <c r="AD28" s="36"/>
      <c r="AE28" s="71">
        <v>0.5</v>
      </c>
      <c r="AF28" s="36"/>
      <c r="AG28" s="71">
        <v>21.9</v>
      </c>
      <c r="AH28" s="36"/>
      <c r="AI28" s="5"/>
      <c r="AJ28" s="21"/>
      <c r="AK28" s="16"/>
    </row>
    <row r="29" spans="2:37" x14ac:dyDescent="0.25">
      <c r="B29" s="1" t="s">
        <v>47</v>
      </c>
      <c r="C29" s="18">
        <v>31.4</v>
      </c>
      <c r="D29" s="18"/>
      <c r="E29" s="18">
        <v>29.8</v>
      </c>
      <c r="F29" s="5"/>
      <c r="G29" s="21">
        <v>22.3</v>
      </c>
      <c r="H29" s="21"/>
      <c r="I29" s="21">
        <v>31.2</v>
      </c>
      <c r="J29" s="5"/>
      <c r="K29" s="18">
        <v>3.6</v>
      </c>
      <c r="L29" s="34" t="s">
        <v>81</v>
      </c>
      <c r="M29" s="22">
        <v>3.7683720000000003</v>
      </c>
      <c r="N29" s="34"/>
      <c r="O29" s="18">
        <v>8.5</v>
      </c>
      <c r="P29" s="34" t="s">
        <v>81</v>
      </c>
      <c r="Q29" s="16">
        <v>8.8975449999999991</v>
      </c>
      <c r="R29" s="34"/>
      <c r="S29" s="18">
        <v>2.6</v>
      </c>
      <c r="T29" s="18"/>
      <c r="U29" s="18">
        <v>6.2</v>
      </c>
      <c r="V29" s="5"/>
      <c r="W29" s="125">
        <v>1.7</v>
      </c>
      <c r="X29" s="125"/>
      <c r="Y29" s="125" t="s">
        <v>449</v>
      </c>
      <c r="Z29" s="5"/>
      <c r="AA29" s="71">
        <v>1.9</v>
      </c>
      <c r="AB29" s="36"/>
      <c r="AC29" s="71">
        <v>22.5</v>
      </c>
      <c r="AD29" s="36"/>
      <c r="AE29" s="71">
        <v>2.4</v>
      </c>
      <c r="AF29" s="36"/>
      <c r="AG29" s="71">
        <v>32.6</v>
      </c>
      <c r="AH29" s="36"/>
      <c r="AI29" s="5"/>
      <c r="AJ29" s="21"/>
      <c r="AK29" s="16"/>
    </row>
    <row r="30" spans="2:37" x14ac:dyDescent="0.25">
      <c r="B30" s="1" t="s">
        <v>48</v>
      </c>
      <c r="C30" s="18">
        <v>16.2</v>
      </c>
      <c r="D30" s="18"/>
      <c r="E30" s="18">
        <v>12.3</v>
      </c>
      <c r="F30" s="5"/>
      <c r="G30" s="21">
        <v>781.5</v>
      </c>
      <c r="H30" s="21"/>
      <c r="I30" s="21">
        <v>374</v>
      </c>
      <c r="J30" s="5"/>
      <c r="K30" s="18">
        <v>2.5</v>
      </c>
      <c r="L30" s="34"/>
      <c r="M30" s="22">
        <v>75.776274999999998</v>
      </c>
      <c r="N30" s="34"/>
      <c r="O30" s="18">
        <v>7.2</v>
      </c>
      <c r="P30" s="34"/>
      <c r="Q30" s="16">
        <v>218.23567199999999</v>
      </c>
      <c r="R30" s="34"/>
      <c r="S30" s="18">
        <v>6.6</v>
      </c>
      <c r="T30" s="18"/>
      <c r="U30" s="18">
        <v>9.9</v>
      </c>
      <c r="V30" s="5"/>
      <c r="W30" s="125">
        <v>312.10000000000002</v>
      </c>
      <c r="X30" s="125"/>
      <c r="Y30" s="125" t="s">
        <v>450</v>
      </c>
      <c r="Z30" s="5"/>
      <c r="AA30" s="71">
        <v>8.1999999999999993</v>
      </c>
      <c r="AB30" s="36"/>
      <c r="AC30" s="71">
        <v>25.7</v>
      </c>
      <c r="AD30" s="36"/>
      <c r="AE30" s="71">
        <v>5.5</v>
      </c>
      <c r="AF30" s="36"/>
      <c r="AG30" s="71">
        <v>20.7</v>
      </c>
      <c r="AH30" s="36"/>
      <c r="AI30" s="5"/>
      <c r="AJ30" s="21"/>
      <c r="AK30" s="16"/>
    </row>
    <row r="31" spans="2:37" x14ac:dyDescent="0.25">
      <c r="B31" s="1" t="s">
        <v>49</v>
      </c>
      <c r="C31" s="18">
        <v>54.6</v>
      </c>
      <c r="D31" s="18"/>
      <c r="E31" s="18">
        <v>45.4</v>
      </c>
      <c r="F31" s="5"/>
      <c r="G31" s="21">
        <v>67.5</v>
      </c>
      <c r="H31" s="21"/>
      <c r="I31" s="21">
        <v>69.099999999999994</v>
      </c>
      <c r="J31" s="5"/>
      <c r="K31" s="18">
        <v>1.5</v>
      </c>
      <c r="L31" s="34"/>
      <c r="M31" s="22">
        <v>2.2823099999999998</v>
      </c>
      <c r="N31" s="34"/>
      <c r="O31" s="18">
        <v>8.3000000000000007</v>
      </c>
      <c r="P31" s="34"/>
      <c r="Q31" s="16">
        <v>12.628782000000001</v>
      </c>
      <c r="R31" s="34"/>
      <c r="S31" s="18">
        <v>4.9000000000000004</v>
      </c>
      <c r="T31" s="18"/>
      <c r="U31" s="18">
        <v>1.2</v>
      </c>
      <c r="V31" s="5"/>
      <c r="W31" s="125">
        <v>6.2</v>
      </c>
      <c r="X31" s="125"/>
      <c r="Y31" s="125" t="s">
        <v>437</v>
      </c>
      <c r="Z31" s="5"/>
      <c r="AA31" s="71">
        <v>17.3</v>
      </c>
      <c r="AB31" s="36"/>
      <c r="AC31" s="71">
        <v>3.7</v>
      </c>
      <c r="AD31" s="36"/>
      <c r="AE31" s="71">
        <v>25</v>
      </c>
      <c r="AF31" s="36"/>
      <c r="AG31" s="71">
        <v>29.7</v>
      </c>
      <c r="AH31" s="36"/>
      <c r="AI31" s="5"/>
      <c r="AJ31" s="21"/>
      <c r="AK31" s="16"/>
    </row>
    <row r="32" spans="2:37" x14ac:dyDescent="0.25">
      <c r="B32" s="1" t="s">
        <v>50</v>
      </c>
      <c r="C32" s="18" t="s">
        <v>82</v>
      </c>
      <c r="D32" s="18"/>
      <c r="E32" s="18" t="s">
        <v>82</v>
      </c>
      <c r="F32" s="5"/>
      <c r="G32" s="21" t="s">
        <v>82</v>
      </c>
      <c r="H32" s="21"/>
      <c r="I32" s="21" t="s">
        <v>82</v>
      </c>
      <c r="J32" s="5"/>
      <c r="K32" s="18" t="s">
        <v>82</v>
      </c>
      <c r="M32" s="26" t="s">
        <v>82</v>
      </c>
      <c r="O32" s="18" t="s">
        <v>82</v>
      </c>
      <c r="P32" s="5"/>
      <c r="Q32" s="21" t="s">
        <v>82</v>
      </c>
      <c r="R32" s="5"/>
      <c r="S32" s="18" t="s">
        <v>82</v>
      </c>
      <c r="T32" s="18"/>
      <c r="U32" s="18" t="s">
        <v>82</v>
      </c>
      <c r="V32" s="5"/>
      <c r="W32" s="125" t="s">
        <v>82</v>
      </c>
      <c r="X32" s="125"/>
      <c r="Y32" s="125" t="s">
        <v>82</v>
      </c>
      <c r="Z32" s="5"/>
      <c r="AA32" s="71">
        <v>1</v>
      </c>
      <c r="AB32" s="36"/>
      <c r="AC32" s="71">
        <v>56.5</v>
      </c>
      <c r="AD32" s="36"/>
      <c r="AE32" s="71">
        <v>0.5</v>
      </c>
      <c r="AF32" s="36"/>
      <c r="AG32" s="57" t="s">
        <v>82</v>
      </c>
      <c r="AH32" s="36"/>
      <c r="AI32" s="5"/>
      <c r="AJ32" s="21"/>
      <c r="AK32" s="16"/>
    </row>
    <row r="33" spans="2:37" x14ac:dyDescent="0.25">
      <c r="B33" s="1" t="s">
        <v>51</v>
      </c>
      <c r="C33" s="18">
        <v>16.100000000000001</v>
      </c>
      <c r="D33" s="18"/>
      <c r="E33" s="18">
        <v>1.6</v>
      </c>
      <c r="F33" s="5"/>
      <c r="G33" s="21">
        <v>1.9</v>
      </c>
      <c r="H33" s="21"/>
      <c r="I33" s="21">
        <v>0.2</v>
      </c>
      <c r="J33" s="5"/>
      <c r="K33" s="18">
        <v>0.4</v>
      </c>
      <c r="L33" s="34"/>
      <c r="M33" s="22">
        <v>4.6846000000000006E-2</v>
      </c>
      <c r="N33" s="34"/>
      <c r="O33" s="18">
        <v>1.1000000000000001</v>
      </c>
      <c r="P33" s="34"/>
      <c r="Q33" s="16">
        <v>0.12882650000000001</v>
      </c>
      <c r="R33" s="34"/>
      <c r="S33" s="18">
        <v>14.3</v>
      </c>
      <c r="T33" s="18"/>
      <c r="U33" s="18">
        <v>9.5</v>
      </c>
      <c r="V33" s="5"/>
      <c r="W33" s="125">
        <v>1.8</v>
      </c>
      <c r="X33" s="125"/>
      <c r="Y33" s="125" t="s">
        <v>451</v>
      </c>
      <c r="Z33" s="5"/>
      <c r="AA33" s="71">
        <v>0.5</v>
      </c>
      <c r="AB33" s="36"/>
      <c r="AC33" s="71">
        <v>56.6</v>
      </c>
      <c r="AD33" s="36"/>
      <c r="AE33" s="71">
        <v>0.3</v>
      </c>
      <c r="AF33" s="36"/>
      <c r="AG33" s="71">
        <v>20.7</v>
      </c>
      <c r="AH33" s="36"/>
      <c r="AI33" s="5"/>
      <c r="AJ33" s="21"/>
      <c r="AK33" s="16"/>
    </row>
    <row r="34" spans="2:37" x14ac:dyDescent="0.25">
      <c r="B34" s="1" t="s">
        <v>52</v>
      </c>
      <c r="C34" s="18">
        <v>12.4</v>
      </c>
      <c r="D34" s="18"/>
      <c r="E34" s="18">
        <v>5.3</v>
      </c>
      <c r="F34" s="5"/>
      <c r="G34" s="21">
        <v>0.2</v>
      </c>
      <c r="H34" s="21"/>
      <c r="I34" s="21">
        <v>0.1</v>
      </c>
      <c r="J34" s="5"/>
      <c r="K34" s="18">
        <v>1.3</v>
      </c>
      <c r="L34" s="34"/>
      <c r="M34" s="22">
        <v>1.3799500000000001E-2</v>
      </c>
      <c r="N34" s="34"/>
      <c r="O34" s="18">
        <v>2.8</v>
      </c>
      <c r="P34" s="34"/>
      <c r="Q34" s="16">
        <v>2.9721999999999998E-2</v>
      </c>
      <c r="R34" s="34"/>
      <c r="S34" s="18">
        <v>5.8</v>
      </c>
      <c r="T34" s="18"/>
      <c r="U34" s="18">
        <v>4.0999999999999996</v>
      </c>
      <c r="V34" s="5"/>
      <c r="W34" s="125">
        <v>0.1</v>
      </c>
      <c r="X34" s="125"/>
      <c r="Y34" s="125" t="s">
        <v>436</v>
      </c>
      <c r="Z34" s="5"/>
      <c r="AA34" s="71">
        <v>1.7</v>
      </c>
      <c r="AB34" s="36"/>
      <c r="AC34" s="71">
        <v>52</v>
      </c>
      <c r="AD34" s="36"/>
      <c r="AE34" s="71">
        <v>1</v>
      </c>
      <c r="AF34" s="36"/>
      <c r="AG34" s="71">
        <v>23.2</v>
      </c>
      <c r="AH34" s="36"/>
      <c r="AI34" s="5"/>
      <c r="AJ34" s="21"/>
      <c r="AK34" s="16"/>
    </row>
    <row r="35" spans="2:37" x14ac:dyDescent="0.25">
      <c r="B35" s="1" t="s">
        <v>53</v>
      </c>
      <c r="C35" s="18">
        <v>23.9</v>
      </c>
      <c r="D35" s="18"/>
      <c r="E35" s="18">
        <v>31</v>
      </c>
      <c r="F35" s="5"/>
      <c r="G35" s="21">
        <v>6.7</v>
      </c>
      <c r="H35" s="21"/>
      <c r="I35" s="21">
        <v>13.7</v>
      </c>
      <c r="J35" s="5"/>
      <c r="K35" s="18">
        <v>1.5</v>
      </c>
      <c r="L35" s="34" t="s">
        <v>81</v>
      </c>
      <c r="M35" s="22">
        <v>0.66195000000000004</v>
      </c>
      <c r="N35" s="34"/>
      <c r="O35" s="18">
        <v>4.7</v>
      </c>
      <c r="P35" s="34" t="s">
        <v>81</v>
      </c>
      <c r="Q35" s="16">
        <v>2.0741100000000001</v>
      </c>
      <c r="R35" s="34"/>
      <c r="S35" s="18">
        <v>4.4000000000000004</v>
      </c>
      <c r="T35" s="18"/>
      <c r="U35" s="18">
        <v>5.5</v>
      </c>
      <c r="V35" s="5"/>
      <c r="W35" s="125">
        <v>1.2</v>
      </c>
      <c r="X35" s="125"/>
      <c r="Y35" s="125" t="s">
        <v>434</v>
      </c>
      <c r="Z35" s="5"/>
      <c r="AA35" s="71">
        <v>2.2000000000000002</v>
      </c>
      <c r="AB35" s="36"/>
      <c r="AC35" s="71">
        <v>30.5</v>
      </c>
      <c r="AD35" s="36"/>
      <c r="AE35" s="71">
        <v>3.1</v>
      </c>
      <c r="AF35" s="36"/>
      <c r="AG35" s="71">
        <v>30.4</v>
      </c>
      <c r="AH35" s="36"/>
      <c r="AI35" s="5"/>
      <c r="AJ35" s="21"/>
      <c r="AK35" s="16"/>
    </row>
    <row r="36" spans="2:37" x14ac:dyDescent="0.25">
      <c r="B36" s="1" t="s">
        <v>54</v>
      </c>
      <c r="C36" s="18">
        <v>41.5</v>
      </c>
      <c r="D36" s="18"/>
      <c r="E36" s="18">
        <v>19.2</v>
      </c>
      <c r="F36" s="5"/>
      <c r="G36" s="21">
        <v>2880.8</v>
      </c>
      <c r="H36" s="5"/>
      <c r="I36" s="21">
        <v>1352.6</v>
      </c>
      <c r="J36" s="5"/>
      <c r="K36" s="20">
        <v>1</v>
      </c>
      <c r="L36" s="20"/>
      <c r="M36" s="22">
        <v>70.576639999999998</v>
      </c>
      <c r="N36" s="20"/>
      <c r="O36" s="20">
        <v>4.4000000000000004</v>
      </c>
      <c r="P36" s="20"/>
      <c r="Q36" s="16">
        <v>310.537216</v>
      </c>
      <c r="R36" s="20"/>
      <c r="S36" s="18">
        <v>2.2999999999999998</v>
      </c>
      <c r="T36" s="18"/>
      <c r="U36" s="18">
        <v>10.5</v>
      </c>
      <c r="V36" s="5"/>
      <c r="W36" s="125">
        <v>156.4</v>
      </c>
      <c r="X36" s="125"/>
      <c r="Y36" s="125" t="s">
        <v>452</v>
      </c>
      <c r="Z36" s="5"/>
      <c r="AA36" s="71">
        <v>10.1</v>
      </c>
      <c r="AB36" s="36"/>
      <c r="AC36" s="71">
        <v>18.3</v>
      </c>
      <c r="AD36" s="36"/>
      <c r="AE36" s="71">
        <v>12.1</v>
      </c>
      <c r="AF36" s="36"/>
      <c r="AG36" s="71">
        <v>20.5</v>
      </c>
      <c r="AH36" s="36"/>
      <c r="AI36" s="5"/>
      <c r="AJ36" s="21"/>
      <c r="AK36" s="16"/>
    </row>
    <row r="37" spans="2:37" x14ac:dyDescent="0.25">
      <c r="C37" s="5"/>
      <c r="D37" s="5"/>
      <c r="E37" s="18"/>
      <c r="F37" s="5"/>
      <c r="G37" s="5"/>
      <c r="H37" s="5"/>
      <c r="I37" s="5"/>
      <c r="J37" s="5"/>
      <c r="K37" s="5"/>
      <c r="L37" s="5"/>
      <c r="M37" s="5"/>
      <c r="N37" s="5"/>
      <c r="O37" s="5"/>
      <c r="P37" s="5"/>
      <c r="Q37" s="21"/>
      <c r="R37" s="5"/>
      <c r="S37" s="5"/>
      <c r="T37" s="5"/>
      <c r="U37" s="5"/>
      <c r="V37" s="5"/>
      <c r="W37" s="21"/>
      <c r="X37" s="21"/>
      <c r="Y37" s="21"/>
      <c r="Z37" s="5"/>
      <c r="AA37" s="5"/>
      <c r="AB37" s="5"/>
      <c r="AC37" s="5"/>
      <c r="AD37" s="5"/>
      <c r="AE37" s="5"/>
      <c r="AF37" s="5"/>
      <c r="AG37" s="5"/>
      <c r="AH37" s="5"/>
      <c r="AI37" s="5"/>
      <c r="AJ37" s="5"/>
      <c r="AK37" s="16"/>
    </row>
    <row r="38" spans="2:37" x14ac:dyDescent="0.25">
      <c r="B38" s="6" t="s">
        <v>55</v>
      </c>
      <c r="C38" s="5"/>
      <c r="D38" s="5"/>
      <c r="E38" s="18"/>
      <c r="F38" s="5"/>
      <c r="G38" s="5"/>
      <c r="H38" s="5"/>
      <c r="I38" s="5"/>
      <c r="J38" s="5"/>
      <c r="K38" s="5"/>
      <c r="L38" s="5"/>
      <c r="M38" s="5"/>
      <c r="N38" s="5"/>
      <c r="O38" s="5"/>
      <c r="P38" s="5"/>
      <c r="Q38" s="21"/>
      <c r="R38" s="5"/>
      <c r="S38" s="5"/>
      <c r="T38" s="5"/>
      <c r="U38" s="5"/>
      <c r="V38" s="5"/>
      <c r="W38" s="21"/>
      <c r="X38" s="21"/>
      <c r="Y38" s="21"/>
      <c r="Z38" s="5"/>
      <c r="AA38" s="5"/>
      <c r="AB38" s="5"/>
      <c r="AC38" s="5"/>
      <c r="AD38" s="5"/>
      <c r="AE38" s="5"/>
      <c r="AF38" s="5"/>
      <c r="AG38" s="5"/>
      <c r="AH38" s="5"/>
      <c r="AI38" s="5"/>
      <c r="AJ38" s="5"/>
      <c r="AK38" s="16"/>
    </row>
    <row r="39" spans="2:37" x14ac:dyDescent="0.25">
      <c r="B39" s="6" t="s">
        <v>56</v>
      </c>
      <c r="C39" s="124">
        <v>27.1</v>
      </c>
      <c r="D39" s="123"/>
      <c r="E39" s="124">
        <v>14</v>
      </c>
      <c r="F39" s="14"/>
      <c r="G39" s="25">
        <v>39163.956053000002</v>
      </c>
      <c r="H39" s="32" t="s">
        <v>185</v>
      </c>
      <c r="I39" s="25">
        <v>14895.307559999999</v>
      </c>
      <c r="J39" s="32" t="s">
        <v>185</v>
      </c>
      <c r="K39" s="24">
        <v>0.9</v>
      </c>
      <c r="L39" s="24"/>
      <c r="M39" s="25">
        <v>1000</v>
      </c>
      <c r="N39" s="32" t="s">
        <v>185</v>
      </c>
      <c r="O39" s="24">
        <v>3.5</v>
      </c>
      <c r="P39" s="24"/>
      <c r="Q39" s="25">
        <v>4000</v>
      </c>
      <c r="R39" s="32" t="s">
        <v>185</v>
      </c>
      <c r="S39" s="124">
        <v>5.2</v>
      </c>
      <c r="T39" s="127"/>
      <c r="U39" s="124">
        <v>7.8</v>
      </c>
      <c r="V39" s="14"/>
      <c r="W39" s="25">
        <v>7514.8550359999999</v>
      </c>
      <c r="X39" s="32" t="s">
        <v>185</v>
      </c>
      <c r="Y39" s="25">
        <v>8298.8142119999993</v>
      </c>
      <c r="Z39" s="32" t="s">
        <v>185</v>
      </c>
      <c r="AA39" s="121">
        <v>5.9208803269317514</v>
      </c>
      <c r="AB39" s="14"/>
      <c r="AC39" s="121">
        <v>22.105693831238927</v>
      </c>
      <c r="AD39" s="14"/>
      <c r="AE39" s="121">
        <v>6.2562169088048574</v>
      </c>
      <c r="AF39" s="14"/>
      <c r="AG39" s="121">
        <v>18.812452151614103</v>
      </c>
      <c r="AH39" s="14"/>
      <c r="AI39" s="14"/>
      <c r="AJ39" s="26"/>
      <c r="AK39" s="21"/>
    </row>
    <row r="40" spans="2:37" x14ac:dyDescent="0.25">
      <c r="B40" s="1" t="s">
        <v>57</v>
      </c>
      <c r="C40" s="126">
        <v>33</v>
      </c>
      <c r="D40" s="5"/>
      <c r="E40" s="18">
        <v>23.23</v>
      </c>
      <c r="F40" s="5"/>
      <c r="G40" s="125">
        <v>207200</v>
      </c>
      <c r="H40" s="126"/>
      <c r="I40" s="125">
        <v>150200</v>
      </c>
      <c r="J40" s="5"/>
      <c r="K40" s="18">
        <v>1.9</v>
      </c>
      <c r="L40" s="18"/>
      <c r="M40" s="125">
        <v>12200</v>
      </c>
      <c r="N40" s="18"/>
      <c r="O40" s="18">
        <v>6.6</v>
      </c>
      <c r="P40" s="18"/>
      <c r="Q40" s="125">
        <v>42800</v>
      </c>
      <c r="S40" s="18">
        <v>5.3</v>
      </c>
      <c r="T40" s="5"/>
      <c r="U40" s="18">
        <v>5.5</v>
      </c>
      <c r="V40" s="5"/>
      <c r="W40" s="125">
        <v>33100</v>
      </c>
      <c r="X40" s="125"/>
      <c r="Y40" s="125">
        <v>35500</v>
      </c>
      <c r="Z40" s="5"/>
      <c r="AA40" s="18">
        <v>9.59</v>
      </c>
      <c r="AB40" s="18"/>
      <c r="AC40" s="18">
        <v>19.75</v>
      </c>
      <c r="AD40" s="18"/>
      <c r="AE40" s="18">
        <v>7.48</v>
      </c>
      <c r="AF40" s="18"/>
      <c r="AG40" s="18">
        <v>30.66</v>
      </c>
      <c r="AH40" s="5"/>
      <c r="AI40" s="5"/>
      <c r="AJ40" s="5"/>
    </row>
    <row r="42" spans="2:37" x14ac:dyDescent="0.25">
      <c r="B42" s="1" t="s">
        <v>397</v>
      </c>
      <c r="C42" s="5" t="s">
        <v>59</v>
      </c>
      <c r="E42" s="5" t="s">
        <v>59</v>
      </c>
      <c r="G42" s="116">
        <v>0.18901523191602318</v>
      </c>
      <c r="I42" s="116">
        <v>9.9169823968042609E-2</v>
      </c>
      <c r="K42" s="5" t="s">
        <v>59</v>
      </c>
      <c r="M42" s="116">
        <v>9.9169823968042609E-2</v>
      </c>
      <c r="O42" s="5" t="s">
        <v>59</v>
      </c>
      <c r="P42" s="5"/>
      <c r="Q42" s="116">
        <v>9.9169823968042609E-2</v>
      </c>
      <c r="S42" s="5" t="s">
        <v>59</v>
      </c>
      <c r="U42" s="5" t="s">
        <v>59</v>
      </c>
      <c r="W42" s="116">
        <v>0.22703489534743201</v>
      </c>
      <c r="Y42" s="116">
        <v>0.23376941442253518</v>
      </c>
      <c r="AA42" s="5" t="s">
        <v>59</v>
      </c>
      <c r="AC42" s="5" t="s">
        <v>59</v>
      </c>
      <c r="AE42" s="5" t="s">
        <v>59</v>
      </c>
      <c r="AG42" s="5" t="s">
        <v>59</v>
      </c>
      <c r="AJ42" s="110"/>
    </row>
    <row r="43" spans="2:37" x14ac:dyDescent="0.25">
      <c r="C43" s="5"/>
      <c r="E43" s="5"/>
      <c r="G43" s="116"/>
      <c r="I43" s="116"/>
      <c r="K43" s="5"/>
      <c r="O43" s="5"/>
      <c r="P43" s="5"/>
      <c r="Q43" s="5"/>
      <c r="S43" s="5"/>
      <c r="U43" s="5"/>
      <c r="W43" s="116"/>
      <c r="Y43" s="116"/>
      <c r="AJ43" s="110"/>
    </row>
    <row r="44" spans="2:37" x14ac:dyDescent="0.25">
      <c r="B44" s="1" t="s">
        <v>414</v>
      </c>
    </row>
    <row r="45" spans="2:37" x14ac:dyDescent="0.25">
      <c r="G45" s="110"/>
    </row>
    <row r="46" spans="2:37" x14ac:dyDescent="0.25">
      <c r="B46" s="6" t="s">
        <v>62</v>
      </c>
      <c r="G46" s="110"/>
    </row>
    <row r="47" spans="2:37" x14ac:dyDescent="0.25">
      <c r="B47" s="1" t="s">
        <v>83</v>
      </c>
    </row>
    <row r="48" spans="2:37" x14ac:dyDescent="0.25">
      <c r="B48" s="1" t="s">
        <v>63</v>
      </c>
    </row>
    <row r="49" spans="2:2" customFormat="1" ht="15" x14ac:dyDescent="0.25">
      <c r="B49" s="128" t="s">
        <v>120</v>
      </c>
    </row>
    <row r="50" spans="2:2" customFormat="1" ht="15" x14ac:dyDescent="0.25">
      <c r="B50" s="1" t="s">
        <v>453</v>
      </c>
    </row>
    <row r="51" spans="2:2" customFormat="1" ht="15" x14ac:dyDescent="0.25">
      <c r="B51" s="1" t="s">
        <v>88</v>
      </c>
    </row>
    <row r="52" spans="2:2" customFormat="1" ht="15" x14ac:dyDescent="0.25">
      <c r="B52" s="1" t="s">
        <v>121</v>
      </c>
    </row>
    <row r="54" spans="2:2" x14ac:dyDescent="0.25">
      <c r="B54" s="6" t="s">
        <v>64</v>
      </c>
    </row>
    <row r="55" spans="2:2" x14ac:dyDescent="0.25">
      <c r="B55" s="1" t="s">
        <v>122</v>
      </c>
    </row>
    <row r="56" spans="2:2" x14ac:dyDescent="0.25">
      <c r="B56" s="1" t="s">
        <v>123</v>
      </c>
    </row>
    <row r="57" spans="2:2" x14ac:dyDescent="0.25">
      <c r="B57" s="1" t="s">
        <v>124</v>
      </c>
    </row>
    <row r="58" spans="2:2" x14ac:dyDescent="0.25">
      <c r="B58" s="1" t="s">
        <v>125</v>
      </c>
    </row>
    <row r="60" spans="2:2" x14ac:dyDescent="0.25">
      <c r="B60" s="6" t="s">
        <v>68</v>
      </c>
    </row>
    <row r="61" spans="2:2" x14ac:dyDescent="0.25">
      <c r="B61" s="1" t="s">
        <v>126</v>
      </c>
    </row>
    <row r="62" spans="2:2" x14ac:dyDescent="0.25">
      <c r="B62" s="1" t="s">
        <v>127</v>
      </c>
    </row>
  </sheetData>
  <mergeCells count="33">
    <mergeCell ref="AE5:AH5"/>
    <mergeCell ref="AA6:AB6"/>
    <mergeCell ref="AC6:AD6"/>
    <mergeCell ref="AE6:AF6"/>
    <mergeCell ref="AG6:AH6"/>
    <mergeCell ref="AA5:AD5"/>
    <mergeCell ref="Y8:Z8"/>
    <mergeCell ref="AE7:AF8"/>
    <mergeCell ref="AG7:AH8"/>
    <mergeCell ref="AA7:AB8"/>
    <mergeCell ref="AC7:AD8"/>
    <mergeCell ref="C5:Z5"/>
    <mergeCell ref="E8:F8"/>
    <mergeCell ref="C8:D8"/>
    <mergeCell ref="B5:B8"/>
    <mergeCell ref="G8:H8"/>
    <mergeCell ref="I8:J8"/>
    <mergeCell ref="C6:J6"/>
    <mergeCell ref="C7:F7"/>
    <mergeCell ref="G7:J7"/>
    <mergeCell ref="K6:R6"/>
    <mergeCell ref="S6:Z6"/>
    <mergeCell ref="S7:V7"/>
    <mergeCell ref="W7:Z7"/>
    <mergeCell ref="S8:T8"/>
    <mergeCell ref="U8:V8"/>
    <mergeCell ref="W8:X8"/>
    <mergeCell ref="O7:R7"/>
    <mergeCell ref="K7:N7"/>
    <mergeCell ref="M8:N8"/>
    <mergeCell ref="K8:L8"/>
    <mergeCell ref="O8:P8"/>
    <mergeCell ref="Q8:R8"/>
  </mergeCells>
  <hyperlinks>
    <hyperlink ref="B1" location="'Table of content'!A1" display="Go back to table of content" xr:uid="{AC5BDD29-EFDC-42D1-88F8-974E5A347BB8}"/>
  </hyperlinks>
  <pageMargins left="0.7" right="0.7" top="0.75" bottom="0.75" header="0.3" footer="0.3"/>
  <ignoredErrors>
    <ignoredError sqref="Y10:Y36"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EB3A58-5FC3-4D1F-BF55-24B1B0ADCAF9}">
  <dimension ref="B1:AB63"/>
  <sheetViews>
    <sheetView workbookViewId="0">
      <pane ySplit="7" topLeftCell="A8" activePane="bottomLeft" state="frozen"/>
      <selection activeCell="O42" sqref="O42"/>
      <selection pane="bottomLeft" activeCell="O42" sqref="O42"/>
    </sheetView>
  </sheetViews>
  <sheetFormatPr defaultColWidth="8.85546875" defaultRowHeight="13.5" x14ac:dyDescent="0.25"/>
  <cols>
    <col min="1" max="1" width="4.42578125" style="1" customWidth="1"/>
    <col min="2" max="2" width="24" style="1" customWidth="1"/>
    <col min="3" max="3" width="8.42578125" style="1" customWidth="1"/>
    <col min="4" max="4" width="3.85546875" style="1" customWidth="1"/>
    <col min="5" max="5" width="8.42578125" style="1" customWidth="1"/>
    <col min="6" max="6" width="3.85546875" style="1" customWidth="1"/>
    <col min="7" max="7" width="8.42578125" style="1" customWidth="1"/>
    <col min="8" max="8" width="3.85546875" style="1" customWidth="1"/>
    <col min="9" max="9" width="8.42578125" style="1" customWidth="1"/>
    <col min="10" max="10" width="3.85546875" style="1" customWidth="1"/>
    <col min="11" max="11" width="8.42578125" style="1" customWidth="1"/>
    <col min="12" max="12" width="3.85546875" style="1" customWidth="1"/>
    <col min="13" max="13" width="8.42578125" style="1" customWidth="1"/>
    <col min="14" max="14" width="3.85546875" style="1" customWidth="1"/>
    <col min="15" max="15" width="8.42578125" style="1" customWidth="1"/>
    <col min="16" max="16" width="3.85546875" style="1" customWidth="1"/>
    <col min="17" max="17" width="8.42578125" style="1" customWidth="1"/>
    <col min="18" max="18" width="3.85546875" style="1" customWidth="1"/>
    <col min="19" max="19" width="8.42578125" style="1" customWidth="1"/>
    <col min="20" max="20" width="3.85546875" style="1" customWidth="1"/>
    <col min="21" max="21" width="8.42578125" style="1" customWidth="1"/>
    <col min="22" max="22" width="3.85546875" style="1" customWidth="1"/>
    <col min="23" max="16384" width="8.85546875" style="1"/>
  </cols>
  <sheetData>
    <row r="1" spans="2:22" ht="16.5" x14ac:dyDescent="0.3">
      <c r="B1" s="115" t="s">
        <v>20</v>
      </c>
    </row>
    <row r="3" spans="2:22" ht="18" x14ac:dyDescent="0.25">
      <c r="B3" s="2" t="s">
        <v>128</v>
      </c>
    </row>
    <row r="5" spans="2:22" ht="26.1" customHeight="1" x14ac:dyDescent="0.25">
      <c r="B5" s="172" t="s">
        <v>22</v>
      </c>
      <c r="C5" s="173" t="s">
        <v>466</v>
      </c>
      <c r="D5" s="173"/>
      <c r="E5" s="173"/>
      <c r="F5" s="173"/>
      <c r="G5" s="173"/>
      <c r="H5" s="173"/>
      <c r="I5" s="173"/>
      <c r="J5" s="173"/>
      <c r="K5" s="173"/>
      <c r="L5" s="173"/>
      <c r="M5" s="173"/>
      <c r="N5" s="173"/>
      <c r="O5" s="173"/>
      <c r="P5" s="173"/>
      <c r="Q5" s="173"/>
      <c r="R5" s="173"/>
      <c r="S5" s="173"/>
      <c r="T5" s="173"/>
      <c r="U5" s="173"/>
      <c r="V5" s="173"/>
    </row>
    <row r="6" spans="2:22" ht="26.1" customHeight="1" x14ac:dyDescent="0.25">
      <c r="B6" s="172"/>
      <c r="C6" s="173" t="s">
        <v>129</v>
      </c>
      <c r="D6" s="173"/>
      <c r="E6" s="173" t="s">
        <v>130</v>
      </c>
      <c r="F6" s="173"/>
      <c r="G6" s="173" t="s">
        <v>131</v>
      </c>
      <c r="H6" s="173"/>
      <c r="I6" s="183" t="s">
        <v>132</v>
      </c>
      <c r="J6" s="186"/>
      <c r="K6" s="173" t="s">
        <v>133</v>
      </c>
      <c r="L6" s="173"/>
      <c r="M6" s="173"/>
      <c r="N6" s="173"/>
      <c r="O6" s="173"/>
      <c r="P6" s="173"/>
      <c r="Q6" s="173" t="s">
        <v>134</v>
      </c>
      <c r="R6" s="173"/>
      <c r="S6" s="173" t="s">
        <v>135</v>
      </c>
      <c r="T6" s="173"/>
      <c r="U6" s="173" t="s">
        <v>136</v>
      </c>
      <c r="V6" s="173"/>
    </row>
    <row r="7" spans="2:22" ht="39.950000000000003" customHeight="1" x14ac:dyDescent="0.25">
      <c r="B7" s="172"/>
      <c r="C7" s="173"/>
      <c r="D7" s="173"/>
      <c r="E7" s="173"/>
      <c r="F7" s="173"/>
      <c r="G7" s="173"/>
      <c r="H7" s="173"/>
      <c r="I7" s="187"/>
      <c r="J7" s="188"/>
      <c r="K7" s="173" t="s">
        <v>137</v>
      </c>
      <c r="L7" s="173"/>
      <c r="M7" s="173" t="s">
        <v>138</v>
      </c>
      <c r="N7" s="173"/>
      <c r="O7" s="173" t="s">
        <v>139</v>
      </c>
      <c r="P7" s="173"/>
      <c r="Q7" s="173"/>
      <c r="R7" s="173"/>
      <c r="S7" s="173"/>
      <c r="T7" s="173"/>
      <c r="U7" s="173"/>
      <c r="V7" s="173"/>
    </row>
    <row r="9" spans="2:22" x14ac:dyDescent="0.25">
      <c r="B9" s="1" t="s">
        <v>28</v>
      </c>
      <c r="C9" s="3">
        <v>54</v>
      </c>
      <c r="E9" s="3">
        <v>50.3</v>
      </c>
      <c r="G9" s="3">
        <v>88.4</v>
      </c>
      <c r="I9" s="3">
        <v>40.4</v>
      </c>
      <c r="K9" s="3">
        <v>13.7</v>
      </c>
      <c r="M9" s="3">
        <v>37.700000000000003</v>
      </c>
      <c r="O9" s="3">
        <v>48.6</v>
      </c>
      <c r="Q9" s="3">
        <v>81.7</v>
      </c>
      <c r="S9" s="3">
        <v>42</v>
      </c>
      <c r="U9" s="3">
        <v>28.7</v>
      </c>
    </row>
    <row r="10" spans="2:22" x14ac:dyDescent="0.25">
      <c r="B10" s="1" t="s">
        <v>29</v>
      </c>
      <c r="C10" s="3">
        <v>28.7</v>
      </c>
      <c r="D10" s="15" t="s">
        <v>140</v>
      </c>
      <c r="E10" s="3">
        <v>35.1</v>
      </c>
      <c r="F10" s="15" t="s">
        <v>140</v>
      </c>
      <c r="G10" s="3">
        <v>83.2</v>
      </c>
      <c r="H10" s="15" t="s">
        <v>140</v>
      </c>
      <c r="I10" s="3">
        <v>22.2</v>
      </c>
      <c r="J10" s="15" t="s">
        <v>140</v>
      </c>
      <c r="K10" s="3">
        <v>10.199999999999999</v>
      </c>
      <c r="L10" s="15" t="s">
        <v>140</v>
      </c>
      <c r="M10" s="3">
        <v>29.2</v>
      </c>
      <c r="N10" s="15" t="s">
        <v>140</v>
      </c>
      <c r="O10" s="3">
        <v>60.6</v>
      </c>
      <c r="P10" s="15" t="s">
        <v>140</v>
      </c>
      <c r="Q10" s="3">
        <v>72.400000000000006</v>
      </c>
      <c r="R10" s="15" t="s">
        <v>140</v>
      </c>
      <c r="S10" s="3">
        <v>43.4</v>
      </c>
      <c r="T10" s="15" t="s">
        <v>140</v>
      </c>
      <c r="U10" s="3">
        <v>9.1</v>
      </c>
      <c r="V10" s="15" t="s">
        <v>140</v>
      </c>
    </row>
    <row r="11" spans="2:22" x14ac:dyDescent="0.25">
      <c r="B11" s="1" t="s">
        <v>30</v>
      </c>
      <c r="C11" s="5" t="s">
        <v>82</v>
      </c>
      <c r="E11" s="5" t="s">
        <v>82</v>
      </c>
      <c r="G11" s="5" t="s">
        <v>82</v>
      </c>
      <c r="I11" s="5" t="s">
        <v>82</v>
      </c>
      <c r="K11" s="5" t="s">
        <v>82</v>
      </c>
      <c r="M11" s="5" t="s">
        <v>82</v>
      </c>
      <c r="O11" s="5" t="s">
        <v>82</v>
      </c>
      <c r="Q11" s="5" t="s">
        <v>82</v>
      </c>
      <c r="S11" s="5" t="s">
        <v>82</v>
      </c>
      <c r="U11" s="5" t="s">
        <v>82</v>
      </c>
    </row>
    <row r="12" spans="2:22" x14ac:dyDescent="0.25">
      <c r="B12" s="1" t="s">
        <v>31</v>
      </c>
      <c r="C12" s="3">
        <v>42.5</v>
      </c>
      <c r="D12" s="1" t="s">
        <v>81</v>
      </c>
      <c r="E12" s="3">
        <v>71.400000000000006</v>
      </c>
      <c r="F12" s="1" t="s">
        <v>81</v>
      </c>
      <c r="G12" s="3">
        <v>78.2</v>
      </c>
      <c r="H12" s="1" t="s">
        <v>81</v>
      </c>
      <c r="I12" s="5" t="s">
        <v>82</v>
      </c>
      <c r="K12" s="5" t="s">
        <v>82</v>
      </c>
      <c r="M12" s="5" t="s">
        <v>82</v>
      </c>
      <c r="O12" s="3">
        <v>46.7</v>
      </c>
      <c r="P12" s="1" t="s">
        <v>81</v>
      </c>
      <c r="Q12" s="5" t="s">
        <v>82</v>
      </c>
      <c r="S12" s="5" t="s">
        <v>82</v>
      </c>
      <c r="U12" s="5" t="s">
        <v>82</v>
      </c>
    </row>
    <row r="13" spans="2:22" x14ac:dyDescent="0.25">
      <c r="B13" s="1" t="s">
        <v>32</v>
      </c>
      <c r="C13" s="3">
        <v>63.3</v>
      </c>
      <c r="E13" s="3">
        <v>42.9</v>
      </c>
      <c r="G13" s="3">
        <v>95.4</v>
      </c>
      <c r="I13" s="3">
        <v>45.8</v>
      </c>
      <c r="K13" s="3">
        <v>7.8</v>
      </c>
      <c r="M13" s="3">
        <v>33</v>
      </c>
      <c r="O13" s="3">
        <v>59.2</v>
      </c>
      <c r="Q13" s="3">
        <v>69.2</v>
      </c>
      <c r="S13" s="3">
        <v>41</v>
      </c>
      <c r="U13" s="3">
        <v>11.6</v>
      </c>
    </row>
    <row r="14" spans="2:22" x14ac:dyDescent="0.25">
      <c r="B14" s="1" t="s">
        <v>33</v>
      </c>
      <c r="C14" s="3">
        <v>58.2</v>
      </c>
      <c r="E14" s="3">
        <v>50.7</v>
      </c>
      <c r="F14" s="1" t="s">
        <v>81</v>
      </c>
      <c r="G14" s="3">
        <v>82.7</v>
      </c>
      <c r="I14" s="3">
        <v>64.900000000000006</v>
      </c>
      <c r="K14" s="3">
        <v>13.6</v>
      </c>
      <c r="M14" s="3">
        <v>37.700000000000003</v>
      </c>
      <c r="O14" s="3">
        <v>48.3</v>
      </c>
      <c r="Q14" s="3">
        <v>71.099999999999994</v>
      </c>
      <c r="R14" s="1" t="s">
        <v>81</v>
      </c>
      <c r="S14" s="3">
        <v>40</v>
      </c>
      <c r="T14" s="1" t="s">
        <v>81</v>
      </c>
      <c r="U14" s="3">
        <v>25</v>
      </c>
    </row>
    <row r="15" spans="2:22" x14ac:dyDescent="0.25">
      <c r="B15" s="1" t="s">
        <v>34</v>
      </c>
      <c r="C15" s="3">
        <v>45.6</v>
      </c>
      <c r="E15" s="3">
        <v>63.6</v>
      </c>
      <c r="G15" s="3">
        <v>89.9</v>
      </c>
      <c r="I15" s="3">
        <v>61.2</v>
      </c>
      <c r="K15" s="3">
        <v>34.5</v>
      </c>
      <c r="M15" s="3">
        <v>56.2</v>
      </c>
      <c r="O15" s="3">
        <v>9.3000000000000007</v>
      </c>
      <c r="Q15" s="3">
        <v>74.099999999999994</v>
      </c>
      <c r="S15" s="3">
        <v>8.3000000000000007</v>
      </c>
      <c r="U15" s="3">
        <v>51.4</v>
      </c>
    </row>
    <row r="16" spans="2:22" x14ac:dyDescent="0.25">
      <c r="B16" s="1" t="s">
        <v>35</v>
      </c>
      <c r="C16" s="3">
        <v>44.9</v>
      </c>
      <c r="E16" s="3">
        <v>50.3</v>
      </c>
      <c r="G16" s="3">
        <v>78.400000000000006</v>
      </c>
      <c r="I16" s="3">
        <v>37</v>
      </c>
      <c r="K16" s="3">
        <v>22.3</v>
      </c>
      <c r="M16" s="3">
        <v>36.700000000000003</v>
      </c>
      <c r="O16" s="3">
        <v>41</v>
      </c>
      <c r="Q16" s="3">
        <v>68.599999999999994</v>
      </c>
      <c r="R16" s="1" t="s">
        <v>81</v>
      </c>
      <c r="S16" s="3">
        <v>25.9</v>
      </c>
      <c r="T16" s="1" t="s">
        <v>81</v>
      </c>
      <c r="U16" s="3">
        <v>30.8</v>
      </c>
    </row>
    <row r="17" spans="2:22" x14ac:dyDescent="0.25">
      <c r="B17" s="1" t="s">
        <v>36</v>
      </c>
      <c r="C17" s="5">
        <v>64.3</v>
      </c>
      <c r="E17" s="3">
        <v>40.299999999999997</v>
      </c>
      <c r="F17" s="1" t="s">
        <v>81</v>
      </c>
      <c r="G17" s="5" t="s">
        <v>82</v>
      </c>
      <c r="I17" s="5">
        <v>50.6</v>
      </c>
      <c r="K17" s="5" t="s">
        <v>82</v>
      </c>
      <c r="M17" s="5" t="s">
        <v>82</v>
      </c>
      <c r="O17" s="5" t="s">
        <v>82</v>
      </c>
      <c r="Q17" s="5" t="s">
        <v>82</v>
      </c>
      <c r="S17" s="5" t="s">
        <v>82</v>
      </c>
      <c r="U17" s="5" t="s">
        <v>82</v>
      </c>
    </row>
    <row r="18" spans="2:22" x14ac:dyDescent="0.25">
      <c r="B18" s="1" t="s">
        <v>37</v>
      </c>
      <c r="C18" s="3">
        <v>60.8</v>
      </c>
      <c r="D18" s="1" t="s">
        <v>81</v>
      </c>
      <c r="E18" s="3">
        <v>43.1</v>
      </c>
      <c r="F18" s="1" t="s">
        <v>81</v>
      </c>
      <c r="G18" s="3">
        <v>64.2</v>
      </c>
      <c r="H18" s="1" t="s">
        <v>81</v>
      </c>
      <c r="I18" s="3">
        <v>35.5</v>
      </c>
      <c r="J18" s="1" t="s">
        <v>81</v>
      </c>
      <c r="K18" s="3">
        <v>29.4</v>
      </c>
      <c r="L18" s="1" t="s">
        <v>81</v>
      </c>
      <c r="M18" s="3">
        <v>36.4</v>
      </c>
      <c r="N18" s="1" t="s">
        <v>81</v>
      </c>
      <c r="O18" s="3">
        <v>34.1</v>
      </c>
      <c r="P18" s="1" t="s">
        <v>81</v>
      </c>
      <c r="Q18" s="3">
        <v>49.7</v>
      </c>
      <c r="R18" s="1" t="s">
        <v>81</v>
      </c>
      <c r="S18" s="3">
        <v>14.8</v>
      </c>
      <c r="T18" s="1" t="s">
        <v>81</v>
      </c>
      <c r="U18" s="3">
        <v>46.4</v>
      </c>
      <c r="V18" s="1" t="s">
        <v>81</v>
      </c>
    </row>
    <row r="19" spans="2:22" x14ac:dyDescent="0.25">
      <c r="B19" s="1" t="s">
        <v>38</v>
      </c>
      <c r="C19" s="5" t="s">
        <v>82</v>
      </c>
      <c r="E19" s="5" t="s">
        <v>82</v>
      </c>
      <c r="G19" s="5" t="s">
        <v>82</v>
      </c>
      <c r="I19" s="5" t="s">
        <v>82</v>
      </c>
      <c r="K19" s="5" t="s">
        <v>82</v>
      </c>
      <c r="M19" s="5" t="s">
        <v>82</v>
      </c>
      <c r="O19" s="5" t="s">
        <v>82</v>
      </c>
      <c r="Q19" s="5" t="s">
        <v>82</v>
      </c>
      <c r="S19" s="5" t="s">
        <v>82</v>
      </c>
      <c r="U19" s="5" t="s">
        <v>82</v>
      </c>
    </row>
    <row r="20" spans="2:22" x14ac:dyDescent="0.25">
      <c r="B20" s="1" t="s">
        <v>39</v>
      </c>
      <c r="C20" s="3">
        <v>71.900000000000006</v>
      </c>
      <c r="E20" s="3">
        <v>51.1</v>
      </c>
      <c r="G20" s="3">
        <v>89.8</v>
      </c>
      <c r="I20" s="3">
        <v>63.8</v>
      </c>
      <c r="K20" s="3">
        <v>9.6999999999999993</v>
      </c>
      <c r="M20" s="3">
        <v>51.1</v>
      </c>
      <c r="O20" s="3">
        <v>45.2</v>
      </c>
      <c r="Q20" s="3">
        <v>65.599999999999994</v>
      </c>
      <c r="S20" s="3">
        <v>27.9</v>
      </c>
      <c r="U20" s="3">
        <v>37.5</v>
      </c>
    </row>
    <row r="21" spans="2:22" x14ac:dyDescent="0.25">
      <c r="B21" s="1" t="s">
        <v>40</v>
      </c>
      <c r="C21" s="3">
        <v>66.8</v>
      </c>
      <c r="D21" s="1" t="s">
        <v>81</v>
      </c>
      <c r="E21" s="3">
        <v>51.2</v>
      </c>
      <c r="F21" s="1" t="s">
        <v>81</v>
      </c>
      <c r="G21" s="3">
        <v>75</v>
      </c>
      <c r="H21" s="1" t="s">
        <v>81</v>
      </c>
      <c r="I21" s="3">
        <v>78.5</v>
      </c>
      <c r="J21" s="1" t="s">
        <v>81</v>
      </c>
      <c r="K21" s="3">
        <v>34.5</v>
      </c>
      <c r="L21" s="1" t="s">
        <v>81</v>
      </c>
      <c r="M21" s="3">
        <v>44.2</v>
      </c>
      <c r="N21" s="1" t="s">
        <v>81</v>
      </c>
      <c r="O21" s="3">
        <v>21.3</v>
      </c>
      <c r="P21" s="1" t="s">
        <v>81</v>
      </c>
      <c r="Q21" s="3">
        <v>57.4</v>
      </c>
      <c r="R21" s="1" t="s">
        <v>81</v>
      </c>
      <c r="S21" s="3">
        <v>15.9</v>
      </c>
      <c r="T21" s="1" t="s">
        <v>81</v>
      </c>
      <c r="U21" s="3">
        <v>55.8</v>
      </c>
      <c r="V21" s="1" t="s">
        <v>81</v>
      </c>
    </row>
    <row r="22" spans="2:22" x14ac:dyDescent="0.25">
      <c r="B22" s="1" t="s">
        <v>41</v>
      </c>
      <c r="C22" s="3">
        <v>69.7</v>
      </c>
      <c r="D22" s="15"/>
      <c r="E22" s="3">
        <v>52.8</v>
      </c>
      <c r="F22" s="15"/>
      <c r="G22" s="5" t="s">
        <v>82</v>
      </c>
      <c r="I22" s="3">
        <v>59.5</v>
      </c>
      <c r="J22" s="15"/>
      <c r="K22" s="5">
        <v>12.2</v>
      </c>
      <c r="M22" s="5">
        <v>38.299999999999997</v>
      </c>
      <c r="O22" s="5">
        <v>49.6</v>
      </c>
      <c r="Q22" s="5">
        <v>46.1</v>
      </c>
      <c r="S22" s="5">
        <v>26.1</v>
      </c>
      <c r="U22" s="5">
        <v>34.799999999999997</v>
      </c>
    </row>
    <row r="23" spans="2:22" x14ac:dyDescent="0.25">
      <c r="B23" s="1" t="s">
        <v>42</v>
      </c>
      <c r="C23" s="5" t="s">
        <v>82</v>
      </c>
      <c r="E23" s="5" t="s">
        <v>82</v>
      </c>
      <c r="G23" s="5" t="s">
        <v>82</v>
      </c>
      <c r="I23" s="5" t="s">
        <v>82</v>
      </c>
      <c r="K23" s="5" t="s">
        <v>82</v>
      </c>
      <c r="M23" s="5" t="s">
        <v>82</v>
      </c>
      <c r="O23" s="5" t="s">
        <v>82</v>
      </c>
      <c r="Q23" s="5" t="s">
        <v>82</v>
      </c>
      <c r="S23" s="5" t="s">
        <v>82</v>
      </c>
      <c r="U23" s="5" t="s">
        <v>82</v>
      </c>
    </row>
    <row r="24" spans="2:22" x14ac:dyDescent="0.25">
      <c r="B24" s="1" t="s">
        <v>43</v>
      </c>
      <c r="C24" s="5" t="s">
        <v>82</v>
      </c>
      <c r="E24" s="5" t="s">
        <v>82</v>
      </c>
      <c r="G24" s="5" t="s">
        <v>82</v>
      </c>
      <c r="I24" s="5" t="s">
        <v>82</v>
      </c>
      <c r="K24" s="5" t="s">
        <v>82</v>
      </c>
      <c r="M24" s="5" t="s">
        <v>82</v>
      </c>
      <c r="O24" s="5" t="s">
        <v>82</v>
      </c>
      <c r="Q24" s="5" t="s">
        <v>82</v>
      </c>
      <c r="S24" s="5" t="s">
        <v>82</v>
      </c>
      <c r="U24" s="5" t="s">
        <v>82</v>
      </c>
    </row>
    <row r="25" spans="2:22" x14ac:dyDescent="0.25">
      <c r="B25" s="1" t="s">
        <v>44</v>
      </c>
      <c r="C25" s="3">
        <v>54.8</v>
      </c>
      <c r="D25" s="1" t="s">
        <v>81</v>
      </c>
      <c r="E25" s="3">
        <v>59.7</v>
      </c>
      <c r="F25" s="1" t="s">
        <v>81</v>
      </c>
      <c r="G25" s="3">
        <v>79</v>
      </c>
      <c r="H25" s="1" t="s">
        <v>81</v>
      </c>
      <c r="I25" s="3">
        <v>78.900000000000006</v>
      </c>
      <c r="J25" s="1" t="s">
        <v>81</v>
      </c>
      <c r="K25" s="3">
        <v>26</v>
      </c>
      <c r="L25" s="1" t="s">
        <v>81</v>
      </c>
      <c r="M25" s="3">
        <v>41.8</v>
      </c>
      <c r="N25" s="1" t="s">
        <v>81</v>
      </c>
      <c r="O25" s="3">
        <v>32.200000000000003</v>
      </c>
      <c r="P25" s="1" t="s">
        <v>81</v>
      </c>
      <c r="Q25" s="3">
        <v>43.9</v>
      </c>
      <c r="R25" s="1" t="s">
        <v>81</v>
      </c>
      <c r="S25" s="3">
        <v>17.899999999999999</v>
      </c>
      <c r="T25" s="1" t="s">
        <v>81</v>
      </c>
      <c r="U25" s="3">
        <v>12.7</v>
      </c>
      <c r="V25" s="1" t="s">
        <v>81</v>
      </c>
    </row>
    <row r="26" spans="2:22" x14ac:dyDescent="0.25">
      <c r="B26" s="1" t="s">
        <v>45</v>
      </c>
      <c r="C26" s="3">
        <v>54.1</v>
      </c>
      <c r="E26" s="3">
        <v>40.9</v>
      </c>
      <c r="G26" s="3">
        <v>79.8</v>
      </c>
      <c r="I26" s="3">
        <v>57.1</v>
      </c>
      <c r="K26" s="3">
        <v>18.100000000000001</v>
      </c>
      <c r="M26" s="3">
        <v>34.700000000000003</v>
      </c>
      <c r="O26" s="3">
        <v>47.2</v>
      </c>
      <c r="Q26" s="3">
        <v>73.7</v>
      </c>
      <c r="S26" s="3">
        <v>37.299999999999997</v>
      </c>
      <c r="U26" s="3">
        <v>27.4</v>
      </c>
    </row>
    <row r="27" spans="2:22" x14ac:dyDescent="0.25">
      <c r="B27" s="1" t="s">
        <v>46</v>
      </c>
      <c r="C27" s="3">
        <v>53</v>
      </c>
      <c r="E27" s="3">
        <v>51.7</v>
      </c>
      <c r="G27" s="3">
        <v>83.1</v>
      </c>
      <c r="I27" s="3">
        <v>49.8</v>
      </c>
      <c r="K27" s="3">
        <v>22.6</v>
      </c>
      <c r="M27" s="3">
        <v>57.3</v>
      </c>
      <c r="O27" s="3">
        <v>20</v>
      </c>
      <c r="Q27" s="3">
        <v>45.8</v>
      </c>
      <c r="S27" s="3">
        <v>12</v>
      </c>
      <c r="U27" s="3">
        <v>24.6</v>
      </c>
    </row>
    <row r="28" spans="2:22" x14ac:dyDescent="0.25">
      <c r="B28" s="1" t="s">
        <v>47</v>
      </c>
      <c r="C28" s="3">
        <v>78.900000000000006</v>
      </c>
      <c r="D28" s="15" t="s">
        <v>81</v>
      </c>
      <c r="E28" s="3">
        <v>76.2</v>
      </c>
      <c r="F28" s="15" t="s">
        <v>81</v>
      </c>
      <c r="G28" s="5" t="s">
        <v>82</v>
      </c>
      <c r="I28" s="3">
        <v>71.400000000000006</v>
      </c>
      <c r="J28" s="15" t="s">
        <v>81</v>
      </c>
      <c r="K28" s="5" t="s">
        <v>82</v>
      </c>
      <c r="M28" s="5" t="s">
        <v>82</v>
      </c>
      <c r="O28" s="5" t="s">
        <v>82</v>
      </c>
      <c r="Q28" s="5" t="s">
        <v>82</v>
      </c>
      <c r="S28" s="5" t="s">
        <v>82</v>
      </c>
      <c r="U28" s="5" t="s">
        <v>82</v>
      </c>
    </row>
    <row r="29" spans="2:22" x14ac:dyDescent="0.25">
      <c r="B29" s="1" t="s">
        <v>48</v>
      </c>
      <c r="C29" s="3">
        <v>29.4</v>
      </c>
      <c r="E29" s="3">
        <v>28.6</v>
      </c>
      <c r="G29" s="3">
        <v>87.8</v>
      </c>
      <c r="I29" s="3">
        <v>23.9</v>
      </c>
      <c r="K29" s="3">
        <v>9.8000000000000007</v>
      </c>
      <c r="M29" s="3">
        <v>18.100000000000001</v>
      </c>
      <c r="O29" s="3">
        <v>72.099999999999994</v>
      </c>
      <c r="Q29" s="3">
        <v>78.8</v>
      </c>
      <c r="S29" s="3">
        <v>60.4</v>
      </c>
      <c r="U29" s="3">
        <v>16.399999999999999</v>
      </c>
    </row>
    <row r="30" spans="2:22" x14ac:dyDescent="0.25">
      <c r="B30" s="1" t="s">
        <v>49</v>
      </c>
      <c r="C30" s="3">
        <v>46.9</v>
      </c>
      <c r="E30" s="3">
        <v>65</v>
      </c>
      <c r="G30" s="3">
        <v>73.2</v>
      </c>
      <c r="I30" s="3">
        <v>49.1</v>
      </c>
      <c r="K30" s="3">
        <v>30.2</v>
      </c>
      <c r="M30" s="3">
        <v>30</v>
      </c>
      <c r="O30" s="3">
        <v>39.799999999999997</v>
      </c>
      <c r="Q30" s="3">
        <v>55.9</v>
      </c>
      <c r="S30" s="3">
        <v>25.5</v>
      </c>
      <c r="U30" s="3">
        <v>34</v>
      </c>
    </row>
    <row r="31" spans="2:22" x14ac:dyDescent="0.25">
      <c r="B31" s="1" t="s">
        <v>50</v>
      </c>
      <c r="C31" s="5" t="s">
        <v>82</v>
      </c>
      <c r="E31" s="5" t="s">
        <v>82</v>
      </c>
      <c r="G31" s="5" t="s">
        <v>82</v>
      </c>
      <c r="I31" s="5" t="s">
        <v>82</v>
      </c>
      <c r="K31" s="5" t="s">
        <v>82</v>
      </c>
      <c r="M31" s="5" t="s">
        <v>82</v>
      </c>
      <c r="O31" s="5" t="s">
        <v>82</v>
      </c>
      <c r="Q31" s="5" t="s">
        <v>82</v>
      </c>
      <c r="S31" s="5" t="s">
        <v>82</v>
      </c>
      <c r="U31" s="5" t="s">
        <v>82</v>
      </c>
    </row>
    <row r="32" spans="2:22" x14ac:dyDescent="0.25">
      <c r="B32" s="1" t="s">
        <v>51</v>
      </c>
      <c r="C32" s="3">
        <v>38.5</v>
      </c>
      <c r="E32" s="3">
        <v>39.6</v>
      </c>
      <c r="G32" s="3">
        <v>90.6</v>
      </c>
      <c r="I32" s="3">
        <v>34.9</v>
      </c>
      <c r="K32" s="3">
        <v>12.8</v>
      </c>
      <c r="M32" s="3">
        <v>33.799999999999997</v>
      </c>
      <c r="O32" s="3">
        <v>53.5</v>
      </c>
      <c r="Q32" s="3">
        <v>48.6</v>
      </c>
      <c r="S32" s="3">
        <v>27</v>
      </c>
      <c r="U32" s="3">
        <v>10.199999999999999</v>
      </c>
    </row>
    <row r="33" spans="2:28" x14ac:dyDescent="0.25">
      <c r="B33" s="1" t="s">
        <v>52</v>
      </c>
      <c r="C33" s="3">
        <v>39.200000000000003</v>
      </c>
      <c r="E33" s="3">
        <v>43.8</v>
      </c>
      <c r="G33" s="3">
        <v>96.6</v>
      </c>
      <c r="I33" s="3">
        <v>28.8</v>
      </c>
      <c r="K33" s="3">
        <v>14</v>
      </c>
      <c r="M33" s="3">
        <v>56.7</v>
      </c>
      <c r="O33" s="3">
        <v>29.3</v>
      </c>
      <c r="Q33" s="5" t="s">
        <v>82</v>
      </c>
      <c r="S33" s="3">
        <v>17.600000000000001</v>
      </c>
      <c r="U33" s="3">
        <v>43.5</v>
      </c>
    </row>
    <row r="34" spans="2:28" x14ac:dyDescent="0.25">
      <c r="B34" s="1" t="s">
        <v>53</v>
      </c>
      <c r="C34" s="3">
        <v>58.8</v>
      </c>
      <c r="D34" s="15"/>
      <c r="E34" s="3">
        <v>75.900000000000006</v>
      </c>
      <c r="F34" s="15"/>
      <c r="G34" s="3">
        <v>68.7</v>
      </c>
      <c r="H34" s="15"/>
      <c r="I34" s="3">
        <v>55.3</v>
      </c>
      <c r="J34" s="15"/>
      <c r="K34" s="5">
        <v>25.5</v>
      </c>
      <c r="M34" s="5">
        <v>49.3</v>
      </c>
      <c r="O34" s="5">
        <v>25.2</v>
      </c>
      <c r="Q34" s="5">
        <v>22.6</v>
      </c>
      <c r="S34" s="5">
        <v>8.8000000000000007</v>
      </c>
      <c r="U34" s="5">
        <v>16.2</v>
      </c>
    </row>
    <row r="35" spans="2:28" x14ac:dyDescent="0.25">
      <c r="B35" s="1" t="s">
        <v>54</v>
      </c>
      <c r="C35" s="3">
        <v>23.5</v>
      </c>
      <c r="E35" s="3">
        <v>45.4</v>
      </c>
      <c r="G35" s="3">
        <v>86</v>
      </c>
      <c r="I35" s="3">
        <v>43.9</v>
      </c>
      <c r="K35" s="3">
        <v>8.5</v>
      </c>
      <c r="M35" s="3">
        <v>35.799999999999997</v>
      </c>
      <c r="O35" s="3">
        <v>55.7</v>
      </c>
      <c r="Q35" s="3">
        <v>77</v>
      </c>
      <c r="S35" s="3">
        <v>45.7</v>
      </c>
      <c r="U35" s="3">
        <v>16.5</v>
      </c>
    </row>
    <row r="37" spans="2:28" x14ac:dyDescent="0.25">
      <c r="B37" s="6" t="s">
        <v>55</v>
      </c>
    </row>
    <row r="38" spans="2:28" s="118" customFormat="1" x14ac:dyDescent="0.25">
      <c r="B38" s="6" t="s">
        <v>56</v>
      </c>
      <c r="C38" s="7">
        <v>39.525040682728665</v>
      </c>
      <c r="D38" s="6"/>
      <c r="E38" s="7">
        <v>41.502685567035712</v>
      </c>
      <c r="G38" s="7">
        <v>83.255078252292492</v>
      </c>
      <c r="I38" s="7">
        <v>60.571338704157952</v>
      </c>
      <c r="K38" s="7">
        <v>12.682028023426838</v>
      </c>
      <c r="M38" s="7">
        <v>31.926152034197472</v>
      </c>
      <c r="O38" s="7">
        <v>55.27788302643097</v>
      </c>
      <c r="Q38" s="7">
        <v>71.891790628299958</v>
      </c>
      <c r="S38" s="7">
        <v>41.044900777530941</v>
      </c>
      <c r="U38" s="7">
        <v>16.164196972193199</v>
      </c>
    </row>
    <row r="39" spans="2:28" x14ac:dyDescent="0.25">
      <c r="B39" s="1" t="s">
        <v>57</v>
      </c>
      <c r="C39" s="3">
        <v>47.97</v>
      </c>
      <c r="E39" s="3">
        <v>47.43</v>
      </c>
      <c r="G39" s="3">
        <v>70.22</v>
      </c>
      <c r="I39" s="3">
        <v>60.66</v>
      </c>
      <c r="K39" s="3">
        <v>28.91</v>
      </c>
      <c r="M39" s="3">
        <v>40.07</v>
      </c>
      <c r="O39" s="3">
        <v>30.86</v>
      </c>
      <c r="Q39" s="3">
        <v>49.83</v>
      </c>
      <c r="S39" s="3">
        <v>18.37</v>
      </c>
      <c r="U39" s="3">
        <v>40.270000000000003</v>
      </c>
    </row>
    <row r="41" spans="2:28" x14ac:dyDescent="0.25">
      <c r="B41" s="1" t="s">
        <v>414</v>
      </c>
    </row>
    <row r="43" spans="2:28" x14ac:dyDescent="0.25">
      <c r="B43" s="6" t="s">
        <v>62</v>
      </c>
    </row>
    <row r="44" spans="2:28" x14ac:dyDescent="0.25">
      <c r="B44" s="1" t="s">
        <v>83</v>
      </c>
    </row>
    <row r="45" spans="2:28" ht="15" x14ac:dyDescent="0.25">
      <c r="B45" s="1" t="s">
        <v>63</v>
      </c>
      <c r="AA45"/>
      <c r="AB45"/>
    </row>
    <row r="46" spans="2:28" x14ac:dyDescent="0.25">
      <c r="B46" s="1" t="s">
        <v>84</v>
      </c>
    </row>
    <row r="47" spans="2:28" x14ac:dyDescent="0.25">
      <c r="B47" s="1" t="s">
        <v>121</v>
      </c>
    </row>
    <row r="48" spans="2:28" x14ac:dyDescent="0.25">
      <c r="B48" s="1" t="s">
        <v>88</v>
      </c>
    </row>
    <row r="50" spans="2:2" x14ac:dyDescent="0.25">
      <c r="B50" s="6" t="s">
        <v>64</v>
      </c>
    </row>
    <row r="51" spans="2:2" x14ac:dyDescent="0.25">
      <c r="B51" s="1" t="s">
        <v>141</v>
      </c>
    </row>
    <row r="52" spans="2:2" x14ac:dyDescent="0.25">
      <c r="B52" s="1" t="s">
        <v>142</v>
      </c>
    </row>
    <row r="53" spans="2:2" x14ac:dyDescent="0.25">
      <c r="B53" s="1" t="s">
        <v>143</v>
      </c>
    </row>
    <row r="54" spans="2:2" x14ac:dyDescent="0.25">
      <c r="B54" s="1" t="s">
        <v>144</v>
      </c>
    </row>
    <row r="55" spans="2:2" x14ac:dyDescent="0.25">
      <c r="B55" s="1" t="s">
        <v>145</v>
      </c>
    </row>
    <row r="56" spans="2:2" x14ac:dyDescent="0.25">
      <c r="B56" s="1" t="s">
        <v>146</v>
      </c>
    </row>
    <row r="57" spans="2:2" x14ac:dyDescent="0.25">
      <c r="B57" s="1" t="s">
        <v>147</v>
      </c>
    </row>
    <row r="58" spans="2:2" x14ac:dyDescent="0.25">
      <c r="B58" s="1" t="s">
        <v>148</v>
      </c>
    </row>
    <row r="59" spans="2:2" x14ac:dyDescent="0.25">
      <c r="B59" s="1" t="s">
        <v>149</v>
      </c>
    </row>
    <row r="60" spans="2:2" x14ac:dyDescent="0.25">
      <c r="B60" s="1" t="s">
        <v>150</v>
      </c>
    </row>
    <row r="62" spans="2:2" x14ac:dyDescent="0.25">
      <c r="B62" s="6" t="s">
        <v>68</v>
      </c>
    </row>
    <row r="63" spans="2:2" x14ac:dyDescent="0.25">
      <c r="B63" s="1" t="s">
        <v>372</v>
      </c>
    </row>
  </sheetData>
  <mergeCells count="13">
    <mergeCell ref="K7:L7"/>
    <mergeCell ref="M7:N7"/>
    <mergeCell ref="O7:P7"/>
    <mergeCell ref="I6:J7"/>
    <mergeCell ref="B5:B7"/>
    <mergeCell ref="C5:V5"/>
    <mergeCell ref="C6:D7"/>
    <mergeCell ref="E6:F7"/>
    <mergeCell ref="G6:H7"/>
    <mergeCell ref="K6:P6"/>
    <mergeCell ref="Q6:R7"/>
    <mergeCell ref="S6:T7"/>
    <mergeCell ref="U6:V7"/>
  </mergeCells>
  <hyperlinks>
    <hyperlink ref="B1" location="'Table of content'!A1" display="Go back to table of content" xr:uid="{74D2BCC7-1BE5-4042-8AC4-F79244359A64}"/>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098902-A339-4C41-80C1-C6C75E5D231F}">
  <dimension ref="B1:BJ68"/>
  <sheetViews>
    <sheetView topLeftCell="A3" workbookViewId="0">
      <pane ySplit="7" topLeftCell="A37" activePane="bottomLeft" state="frozen"/>
      <selection activeCell="O42" sqref="O42"/>
      <selection pane="bottomLeft" activeCell="I40" sqref="I40:K40"/>
    </sheetView>
  </sheetViews>
  <sheetFormatPr defaultColWidth="8.85546875" defaultRowHeight="13.5" x14ac:dyDescent="0.25"/>
  <cols>
    <col min="1" max="1" width="5.140625" style="1" customWidth="1"/>
    <col min="2" max="2" width="24" style="1" customWidth="1"/>
    <col min="3" max="3" width="8.42578125" style="1" customWidth="1"/>
    <col min="4" max="4" width="3.85546875" style="1" customWidth="1"/>
    <col min="5" max="5" width="8.42578125" style="1" customWidth="1"/>
    <col min="6" max="6" width="3.85546875" style="1" customWidth="1"/>
    <col min="7" max="7" width="9.85546875" style="1" customWidth="1"/>
    <col min="8" max="8" width="3.85546875" style="1" customWidth="1"/>
    <col min="9" max="9" width="8.42578125" style="1" customWidth="1"/>
    <col min="10" max="10" width="3.85546875" style="1" customWidth="1"/>
    <col min="11" max="11" width="8.42578125" style="1" customWidth="1"/>
    <col min="12" max="12" width="3.85546875" style="1" customWidth="1"/>
    <col min="13" max="13" width="9.85546875" style="1" customWidth="1"/>
    <col min="14" max="14" width="3.85546875" style="1" customWidth="1"/>
    <col min="15" max="15" width="8.42578125" style="1" customWidth="1"/>
    <col min="16" max="16" width="3.85546875" style="1" customWidth="1"/>
    <col min="17" max="17" width="8.42578125" style="1" customWidth="1"/>
    <col min="18" max="18" width="3.85546875" style="1" customWidth="1"/>
    <col min="19" max="19" width="9.85546875" style="1" customWidth="1"/>
    <col min="20" max="20" width="3.85546875" style="1" customWidth="1"/>
    <col min="21" max="21" width="8.42578125" style="1" customWidth="1"/>
    <col min="22" max="22" width="3.85546875" style="1" customWidth="1"/>
    <col min="23" max="23" width="8.42578125" style="1" customWidth="1"/>
    <col min="24" max="24" width="3.85546875" style="1" customWidth="1"/>
    <col min="25" max="25" width="9.85546875" style="1" customWidth="1"/>
    <col min="26" max="26" width="3.85546875" style="1" customWidth="1"/>
    <col min="27" max="27" width="8.42578125" style="1" customWidth="1"/>
    <col min="28" max="28" width="3.85546875" style="1" customWidth="1"/>
    <col min="29" max="29" width="8.42578125" style="1" customWidth="1"/>
    <col min="30" max="30" width="3.85546875" style="1" customWidth="1"/>
    <col min="31" max="31" width="9.85546875" style="1" customWidth="1"/>
    <col min="32" max="32" width="3.85546875" style="1" customWidth="1"/>
    <col min="33" max="33" width="8.42578125" style="1" customWidth="1"/>
    <col min="34" max="34" width="3.85546875" style="1" customWidth="1"/>
    <col min="35" max="35" width="8.42578125" style="1" customWidth="1"/>
    <col min="36" max="36" width="3.85546875" style="1" customWidth="1"/>
    <col min="37" max="37" width="9.85546875" style="1" customWidth="1"/>
    <col min="38" max="38" width="3.85546875" style="1" customWidth="1"/>
    <col min="39" max="39" width="8.42578125" style="1" customWidth="1"/>
    <col min="40" max="40" width="3.85546875" style="1" customWidth="1"/>
    <col min="41" max="41" width="8.42578125" style="1" customWidth="1"/>
    <col min="42" max="42" width="3.85546875" style="1" customWidth="1"/>
    <col min="43" max="43" width="9.85546875" style="1" customWidth="1"/>
    <col min="44" max="44" width="3.85546875" style="1" customWidth="1"/>
    <col min="45" max="45" width="8.42578125" style="1" customWidth="1"/>
    <col min="46" max="46" width="3.85546875" style="1" customWidth="1"/>
    <col min="47" max="47" width="8.42578125" style="1" customWidth="1"/>
    <col min="48" max="48" width="3.85546875" style="1" customWidth="1"/>
    <col min="49" max="49" width="9.85546875" style="1" customWidth="1"/>
    <col min="50" max="50" width="3.85546875" style="1" customWidth="1"/>
    <col min="51" max="51" width="8.42578125" style="1" customWidth="1"/>
    <col min="52" max="52" width="3.85546875" style="1" customWidth="1"/>
    <col min="53" max="53" width="9.85546875" style="1" customWidth="1"/>
    <col min="54" max="54" width="3.85546875" style="1" customWidth="1"/>
    <col min="55" max="55" width="8.42578125" style="1" customWidth="1"/>
    <col min="56" max="56" width="3.85546875" style="1" customWidth="1"/>
    <col min="57" max="57" width="9.85546875" style="1" customWidth="1"/>
    <col min="58" max="58" width="3.85546875" style="1" customWidth="1"/>
    <col min="59" max="59" width="8.85546875" style="1"/>
    <col min="60" max="61" width="9.5703125" style="1" hidden="1" customWidth="1"/>
    <col min="62" max="62" width="10.42578125" style="1" hidden="1" customWidth="1"/>
    <col min="63" max="16384" width="8.85546875" style="1"/>
  </cols>
  <sheetData>
    <row r="1" spans="2:62" ht="16.5" x14ac:dyDescent="0.3">
      <c r="B1" s="115" t="s">
        <v>20</v>
      </c>
    </row>
    <row r="3" spans="2:62" ht="18" x14ac:dyDescent="0.25">
      <c r="B3" s="2" t="s">
        <v>151</v>
      </c>
    </row>
    <row r="5" spans="2:62" ht="15.95" customHeight="1" x14ac:dyDescent="0.25">
      <c r="B5" s="172" t="s">
        <v>22</v>
      </c>
      <c r="C5" s="183" t="s">
        <v>152</v>
      </c>
      <c r="D5" s="184"/>
      <c r="E5" s="184"/>
      <c r="F5" s="184"/>
      <c r="G5" s="184"/>
      <c r="H5" s="184"/>
      <c r="I5" s="184"/>
      <c r="J5" s="184"/>
      <c r="K5" s="184"/>
      <c r="L5" s="184"/>
      <c r="M5" s="184"/>
      <c r="N5" s="184"/>
      <c r="O5" s="184"/>
      <c r="P5" s="184"/>
      <c r="Q5" s="184"/>
      <c r="R5" s="184"/>
      <c r="S5" s="184"/>
      <c r="T5" s="184"/>
      <c r="U5" s="184"/>
      <c r="V5" s="184"/>
      <c r="W5" s="184"/>
      <c r="X5" s="184"/>
      <c r="Y5" s="184"/>
      <c r="Z5" s="184"/>
      <c r="AA5" s="184"/>
      <c r="AB5" s="184"/>
      <c r="AC5" s="184"/>
      <c r="AD5" s="184"/>
      <c r="AE5" s="184"/>
      <c r="AF5" s="184"/>
      <c r="AG5" s="184"/>
      <c r="AH5" s="184"/>
      <c r="AI5" s="184"/>
      <c r="AJ5" s="184"/>
      <c r="AK5" s="184"/>
      <c r="AL5" s="184"/>
      <c r="AM5" s="184"/>
      <c r="AN5" s="184"/>
      <c r="AO5" s="184"/>
      <c r="AP5" s="184"/>
      <c r="AQ5" s="184"/>
      <c r="AR5" s="184"/>
      <c r="AS5" s="184"/>
      <c r="AT5" s="184"/>
      <c r="AU5" s="184"/>
      <c r="AV5" s="184"/>
      <c r="AW5" s="184"/>
      <c r="AX5" s="184"/>
      <c r="AY5" s="184"/>
      <c r="AZ5" s="184"/>
      <c r="BA5" s="184"/>
      <c r="BB5" s="184"/>
      <c r="BC5" s="184"/>
      <c r="BD5" s="184"/>
      <c r="BE5" s="184"/>
      <c r="BF5" s="186"/>
    </row>
    <row r="6" spans="2:62" x14ac:dyDescent="0.25">
      <c r="B6" s="172"/>
      <c r="C6" s="187"/>
      <c r="D6" s="194"/>
      <c r="E6" s="194"/>
      <c r="F6" s="194"/>
      <c r="G6" s="194"/>
      <c r="H6" s="194"/>
      <c r="I6" s="194"/>
      <c r="J6" s="194"/>
      <c r="K6" s="194"/>
      <c r="L6" s="194"/>
      <c r="M6" s="194"/>
      <c r="N6" s="194"/>
      <c r="O6" s="194"/>
      <c r="P6" s="194"/>
      <c r="Q6" s="194"/>
      <c r="R6" s="194"/>
      <c r="S6" s="194"/>
      <c r="T6" s="194"/>
      <c r="U6" s="194"/>
      <c r="V6" s="194"/>
      <c r="W6" s="194"/>
      <c r="X6" s="194"/>
      <c r="Y6" s="194"/>
      <c r="Z6" s="194"/>
      <c r="AA6" s="194"/>
      <c r="AB6" s="194"/>
      <c r="AC6" s="194"/>
      <c r="AD6" s="194"/>
      <c r="AE6" s="194"/>
      <c r="AF6" s="194"/>
      <c r="AG6" s="194"/>
      <c r="AH6" s="194"/>
      <c r="AI6" s="194"/>
      <c r="AJ6" s="194"/>
      <c r="AK6" s="194"/>
      <c r="AL6" s="194"/>
      <c r="AM6" s="194"/>
      <c r="AN6" s="194"/>
      <c r="AO6" s="194"/>
      <c r="AP6" s="194"/>
      <c r="AQ6" s="194"/>
      <c r="AR6" s="194"/>
      <c r="AS6" s="194"/>
      <c r="AT6" s="194"/>
      <c r="AU6" s="194"/>
      <c r="AV6" s="194"/>
      <c r="AW6" s="194"/>
      <c r="AX6" s="194"/>
      <c r="AY6" s="194"/>
      <c r="AZ6" s="194"/>
      <c r="BA6" s="194"/>
      <c r="BB6" s="194"/>
      <c r="BC6" s="194"/>
      <c r="BD6" s="194"/>
      <c r="BE6" s="194"/>
      <c r="BF6" s="188"/>
    </row>
    <row r="7" spans="2:62" ht="26.1" customHeight="1" x14ac:dyDescent="0.25">
      <c r="B7" s="172"/>
      <c r="C7" s="168" t="s">
        <v>153</v>
      </c>
      <c r="D7" s="169"/>
      <c r="E7" s="169"/>
      <c r="F7" s="169"/>
      <c r="G7" s="169"/>
      <c r="H7" s="170"/>
      <c r="I7" s="168" t="s">
        <v>154</v>
      </c>
      <c r="J7" s="169"/>
      <c r="K7" s="169"/>
      <c r="L7" s="169"/>
      <c r="M7" s="169"/>
      <c r="N7" s="170"/>
      <c r="O7" s="168" t="s">
        <v>155</v>
      </c>
      <c r="P7" s="169"/>
      <c r="Q7" s="169"/>
      <c r="R7" s="169"/>
      <c r="S7" s="169"/>
      <c r="T7" s="170"/>
      <c r="U7" s="168" t="s">
        <v>156</v>
      </c>
      <c r="V7" s="169"/>
      <c r="W7" s="169"/>
      <c r="X7" s="169"/>
      <c r="Y7" s="169"/>
      <c r="Z7" s="170"/>
      <c r="AA7" s="168" t="s">
        <v>157</v>
      </c>
      <c r="AB7" s="169"/>
      <c r="AC7" s="169"/>
      <c r="AD7" s="169"/>
      <c r="AE7" s="169"/>
      <c r="AF7" s="170"/>
      <c r="AG7" s="168" t="s">
        <v>158</v>
      </c>
      <c r="AH7" s="169"/>
      <c r="AI7" s="169"/>
      <c r="AJ7" s="169"/>
      <c r="AK7" s="169"/>
      <c r="AL7" s="170"/>
      <c r="AM7" s="168" t="s">
        <v>159</v>
      </c>
      <c r="AN7" s="169"/>
      <c r="AO7" s="169"/>
      <c r="AP7" s="169"/>
      <c r="AQ7" s="169"/>
      <c r="AR7" s="170"/>
      <c r="AS7" s="168" t="s">
        <v>160</v>
      </c>
      <c r="AT7" s="169"/>
      <c r="AU7" s="169"/>
      <c r="AV7" s="169"/>
      <c r="AW7" s="169"/>
      <c r="AX7" s="170"/>
      <c r="AY7" s="168" t="s">
        <v>161</v>
      </c>
      <c r="AZ7" s="169"/>
      <c r="BA7" s="169"/>
      <c r="BB7" s="170"/>
      <c r="BC7" s="168" t="s">
        <v>162</v>
      </c>
      <c r="BD7" s="169"/>
      <c r="BE7" s="169"/>
      <c r="BF7" s="170"/>
      <c r="BH7" s="190" t="s">
        <v>163</v>
      </c>
      <c r="BI7" s="191"/>
      <c r="BJ7" s="192"/>
    </row>
    <row r="8" spans="2:62" s="27" customFormat="1" ht="39.6" customHeight="1" x14ac:dyDescent="0.25">
      <c r="B8" s="172"/>
      <c r="C8" s="177" t="s">
        <v>164</v>
      </c>
      <c r="D8" s="193"/>
      <c r="E8" s="193"/>
      <c r="F8" s="178"/>
      <c r="G8" s="177" t="s">
        <v>415</v>
      </c>
      <c r="H8" s="178"/>
      <c r="I8" s="177" t="s">
        <v>164</v>
      </c>
      <c r="J8" s="193"/>
      <c r="K8" s="193"/>
      <c r="L8" s="178"/>
      <c r="M8" s="177" t="s">
        <v>416</v>
      </c>
      <c r="N8" s="178"/>
      <c r="O8" s="177" t="s">
        <v>164</v>
      </c>
      <c r="P8" s="193"/>
      <c r="Q8" s="193"/>
      <c r="R8" s="178"/>
      <c r="S8" s="177" t="s">
        <v>416</v>
      </c>
      <c r="T8" s="178"/>
      <c r="U8" s="177" t="s">
        <v>164</v>
      </c>
      <c r="V8" s="193"/>
      <c r="W8" s="193"/>
      <c r="X8" s="178"/>
      <c r="Y8" s="177" t="s">
        <v>416</v>
      </c>
      <c r="Z8" s="178"/>
      <c r="AA8" s="177" t="s">
        <v>164</v>
      </c>
      <c r="AB8" s="193"/>
      <c r="AC8" s="193"/>
      <c r="AD8" s="178"/>
      <c r="AE8" s="177" t="s">
        <v>416</v>
      </c>
      <c r="AF8" s="178"/>
      <c r="AG8" s="177" t="s">
        <v>164</v>
      </c>
      <c r="AH8" s="193"/>
      <c r="AI8" s="193"/>
      <c r="AJ8" s="178"/>
      <c r="AK8" s="177" t="s">
        <v>417</v>
      </c>
      <c r="AL8" s="178"/>
      <c r="AM8" s="177" t="s">
        <v>164</v>
      </c>
      <c r="AN8" s="193"/>
      <c r="AO8" s="193"/>
      <c r="AP8" s="178"/>
      <c r="AQ8" s="177" t="s">
        <v>416</v>
      </c>
      <c r="AR8" s="178"/>
      <c r="AS8" s="177" t="s">
        <v>164</v>
      </c>
      <c r="AT8" s="193"/>
      <c r="AU8" s="193"/>
      <c r="AV8" s="178"/>
      <c r="AW8" s="177" t="s">
        <v>416</v>
      </c>
      <c r="AX8" s="178"/>
      <c r="AY8" s="193" t="s">
        <v>164</v>
      </c>
      <c r="AZ8" s="178"/>
      <c r="BA8" s="177" t="s">
        <v>416</v>
      </c>
      <c r="BB8" s="178"/>
      <c r="BC8" s="193" t="s">
        <v>164</v>
      </c>
      <c r="BD8" s="178"/>
      <c r="BE8" s="177" t="s">
        <v>165</v>
      </c>
      <c r="BF8" s="178"/>
      <c r="BH8" s="189">
        <v>2024</v>
      </c>
      <c r="BI8" s="189"/>
      <c r="BJ8" s="189"/>
    </row>
    <row r="9" spans="2:62" x14ac:dyDescent="0.25">
      <c r="B9" s="172"/>
      <c r="C9" s="176">
        <v>2000</v>
      </c>
      <c r="D9" s="176"/>
      <c r="E9" s="176">
        <v>2024</v>
      </c>
      <c r="F9" s="176"/>
      <c r="G9" s="176">
        <v>2024</v>
      </c>
      <c r="H9" s="176"/>
      <c r="I9" s="176">
        <v>2000</v>
      </c>
      <c r="J9" s="176"/>
      <c r="K9" s="176">
        <v>2024</v>
      </c>
      <c r="L9" s="176"/>
      <c r="M9" s="176">
        <v>2024</v>
      </c>
      <c r="N9" s="176"/>
      <c r="O9" s="176">
        <v>2000</v>
      </c>
      <c r="P9" s="176"/>
      <c r="Q9" s="176">
        <v>2024</v>
      </c>
      <c r="R9" s="176"/>
      <c r="S9" s="176">
        <v>2024</v>
      </c>
      <c r="T9" s="176"/>
      <c r="U9" s="176">
        <v>2000</v>
      </c>
      <c r="V9" s="176"/>
      <c r="W9" s="176">
        <v>2024</v>
      </c>
      <c r="X9" s="176"/>
      <c r="Y9" s="176">
        <v>2024</v>
      </c>
      <c r="Z9" s="176"/>
      <c r="AA9" s="176">
        <v>2000</v>
      </c>
      <c r="AB9" s="176"/>
      <c r="AC9" s="176">
        <v>2024</v>
      </c>
      <c r="AD9" s="176"/>
      <c r="AE9" s="176">
        <v>2024</v>
      </c>
      <c r="AF9" s="176"/>
      <c r="AG9" s="176">
        <v>2000</v>
      </c>
      <c r="AH9" s="176"/>
      <c r="AI9" s="176">
        <v>2024</v>
      </c>
      <c r="AJ9" s="176"/>
      <c r="AK9" s="176">
        <v>2024</v>
      </c>
      <c r="AL9" s="176"/>
      <c r="AM9" s="176">
        <v>2000</v>
      </c>
      <c r="AN9" s="176"/>
      <c r="AO9" s="176">
        <v>2024</v>
      </c>
      <c r="AP9" s="176"/>
      <c r="AQ9" s="176">
        <v>2024</v>
      </c>
      <c r="AR9" s="176"/>
      <c r="AS9" s="176">
        <v>2000</v>
      </c>
      <c r="AT9" s="176"/>
      <c r="AU9" s="176">
        <v>2024</v>
      </c>
      <c r="AV9" s="176"/>
      <c r="AW9" s="176">
        <v>2024</v>
      </c>
      <c r="AX9" s="176"/>
      <c r="AY9" s="176">
        <v>2024</v>
      </c>
      <c r="AZ9" s="176"/>
      <c r="BA9" s="176">
        <v>2024</v>
      </c>
      <c r="BB9" s="176"/>
      <c r="BC9" s="176">
        <v>2024</v>
      </c>
      <c r="BD9" s="176"/>
      <c r="BE9" s="176">
        <v>2024</v>
      </c>
      <c r="BF9" s="176"/>
      <c r="BH9" s="102" t="s">
        <v>166</v>
      </c>
      <c r="BI9" s="102" t="s">
        <v>167</v>
      </c>
      <c r="BJ9" s="102" t="s">
        <v>168</v>
      </c>
    </row>
    <row r="11" spans="2:62" x14ac:dyDescent="0.25">
      <c r="B11" s="1" t="s">
        <v>28</v>
      </c>
      <c r="C11" s="5">
        <v>81</v>
      </c>
      <c r="D11" s="5"/>
      <c r="E11" s="5">
        <v>90</v>
      </c>
      <c r="F11" s="5"/>
      <c r="G11" s="26">
        <f t="shared" ref="G11:G25" si="0">(100-E11)*BH11/100</f>
        <v>35352.5</v>
      </c>
      <c r="H11" s="5"/>
      <c r="I11" s="5">
        <v>78</v>
      </c>
      <c r="J11" s="5"/>
      <c r="K11" s="5">
        <v>90</v>
      </c>
      <c r="L11" s="5"/>
      <c r="M11" s="26">
        <f t="shared" ref="M11:M32" si="1">(100-K11)*$BI11/100</f>
        <v>35610.550000000003</v>
      </c>
      <c r="N11" s="5"/>
      <c r="O11" s="5">
        <v>59</v>
      </c>
      <c r="P11" s="5"/>
      <c r="Q11" s="5">
        <v>83</v>
      </c>
      <c r="R11" s="5"/>
      <c r="S11" s="26">
        <f t="shared" ref="S11:S32" si="2">(100-Q11)*$BI11/100</f>
        <v>60537.934999999998</v>
      </c>
      <c r="T11" s="5"/>
      <c r="U11" s="5">
        <v>62</v>
      </c>
      <c r="V11" s="5"/>
      <c r="W11" s="5">
        <v>84</v>
      </c>
      <c r="X11" s="5"/>
      <c r="Y11" s="26">
        <f t="shared" ref="Y11:Y32" si="3">(100-W11)*$BI11/100</f>
        <v>56976.88</v>
      </c>
      <c r="Z11" s="5"/>
      <c r="AA11" s="5">
        <v>65</v>
      </c>
      <c r="AB11" s="5"/>
      <c r="AC11" s="5">
        <v>83</v>
      </c>
      <c r="AD11" s="5"/>
      <c r="AE11" s="26">
        <f t="shared" ref="AE11:AE32" si="4">(100-AC11)*$BI11/100</f>
        <v>60537.934999999998</v>
      </c>
      <c r="AF11" s="5"/>
      <c r="AG11" s="5" t="s">
        <v>82</v>
      </c>
      <c r="AH11" s="5"/>
      <c r="AI11" s="5">
        <v>64</v>
      </c>
      <c r="AJ11" s="5"/>
      <c r="AK11" s="26">
        <f t="shared" ref="AK11:AK32" si="5">(100-AI11)*BJ11/100</f>
        <v>129731.22</v>
      </c>
      <c r="AL11" s="5"/>
      <c r="AM11" s="5" t="s">
        <v>82</v>
      </c>
      <c r="AN11" s="5"/>
      <c r="AO11" s="5">
        <v>83</v>
      </c>
      <c r="AP11" s="5"/>
      <c r="AQ11" s="26">
        <f t="shared" ref="AQ11:AQ32" si="6">(100-AO11)*$BI11/100</f>
        <v>60537.934999999998</v>
      </c>
      <c r="AR11" s="5"/>
      <c r="AS11" s="5" t="s">
        <v>82</v>
      </c>
      <c r="AT11" s="5"/>
      <c r="AU11" s="5">
        <v>83</v>
      </c>
      <c r="AV11" s="5"/>
      <c r="AW11" s="26">
        <f>(100-AU11)*$BI11/100</f>
        <v>60537.934999999998</v>
      </c>
      <c r="AX11" s="5"/>
      <c r="AY11" s="5" t="s">
        <v>82</v>
      </c>
      <c r="AZ11" s="5"/>
      <c r="BA11" s="26" t="s">
        <v>82</v>
      </c>
      <c r="BB11" s="5"/>
      <c r="BC11" s="5">
        <v>83</v>
      </c>
      <c r="BD11" s="5"/>
      <c r="BE11" s="26">
        <f>(100-BC11)*$BI11/100</f>
        <v>60537.934999999998</v>
      </c>
      <c r="BH11" s="16">
        <v>353525</v>
      </c>
      <c r="BI11" s="16">
        <v>356105.5</v>
      </c>
      <c r="BJ11" s="16">
        <v>360364.5</v>
      </c>
    </row>
    <row r="12" spans="2:62" x14ac:dyDescent="0.25">
      <c r="B12" s="1" t="s">
        <v>29</v>
      </c>
      <c r="C12" s="5">
        <v>84</v>
      </c>
      <c r="D12" s="5"/>
      <c r="E12" s="5">
        <v>99</v>
      </c>
      <c r="F12" s="5"/>
      <c r="G12" s="26">
        <f t="shared" si="0"/>
        <v>88086.464999999997</v>
      </c>
      <c r="H12" s="5"/>
      <c r="I12" s="5">
        <v>94</v>
      </c>
      <c r="J12" s="5"/>
      <c r="K12" s="5">
        <v>97</v>
      </c>
      <c r="L12" s="5"/>
      <c r="M12" s="26">
        <f t="shared" si="1"/>
        <v>273362.94</v>
      </c>
      <c r="N12" s="5"/>
      <c r="O12" s="5">
        <v>85</v>
      </c>
      <c r="P12" s="5"/>
      <c r="Q12" s="5">
        <v>97</v>
      </c>
      <c r="R12" s="5"/>
      <c r="S12" s="26">
        <f t="shared" si="2"/>
        <v>273362.94</v>
      </c>
      <c r="T12" s="5"/>
      <c r="U12" s="5">
        <v>86</v>
      </c>
      <c r="V12" s="5"/>
      <c r="W12" s="5">
        <v>97</v>
      </c>
      <c r="X12" s="5"/>
      <c r="Y12" s="26">
        <f t="shared" si="3"/>
        <v>273362.94</v>
      </c>
      <c r="Z12" s="5"/>
      <c r="AA12" s="5">
        <v>84</v>
      </c>
      <c r="AB12" s="5"/>
      <c r="AC12" s="5">
        <v>95</v>
      </c>
      <c r="AD12" s="5"/>
      <c r="AE12" s="26">
        <f t="shared" si="4"/>
        <v>455604.9</v>
      </c>
      <c r="AF12" s="5"/>
      <c r="AG12" s="5" t="s">
        <v>82</v>
      </c>
      <c r="AH12" s="5"/>
      <c r="AI12" s="5">
        <v>95</v>
      </c>
      <c r="AJ12" s="5"/>
      <c r="AK12" s="26">
        <f t="shared" si="5"/>
        <v>493888.9</v>
      </c>
      <c r="AL12" s="5"/>
      <c r="AM12" s="5">
        <v>60</v>
      </c>
      <c r="AN12" s="5"/>
      <c r="AO12" s="5">
        <v>96</v>
      </c>
      <c r="AP12" s="5"/>
      <c r="AQ12" s="26">
        <f t="shared" si="6"/>
        <v>364483.92</v>
      </c>
      <c r="AR12" s="5"/>
      <c r="AS12" s="5" t="s">
        <v>82</v>
      </c>
      <c r="AT12" s="5"/>
      <c r="AU12" s="5" t="s">
        <v>82</v>
      </c>
      <c r="AV12" s="5"/>
      <c r="AW12" s="26" t="s">
        <v>82</v>
      </c>
      <c r="AX12" s="5"/>
      <c r="AY12" s="5" t="s">
        <v>82</v>
      </c>
      <c r="AZ12" s="5"/>
      <c r="BA12" s="26" t="s">
        <v>82</v>
      </c>
      <c r="BB12" s="5"/>
      <c r="BC12" s="5" t="s">
        <v>82</v>
      </c>
      <c r="BD12" s="5"/>
      <c r="BE12" s="26"/>
      <c r="BH12" s="16">
        <v>8808646.5</v>
      </c>
      <c r="BI12" s="16">
        <v>9112098</v>
      </c>
      <c r="BJ12" s="16">
        <v>9877778</v>
      </c>
    </row>
    <row r="13" spans="2:62" x14ac:dyDescent="0.25">
      <c r="B13" s="1" t="s">
        <v>30</v>
      </c>
      <c r="C13" s="5">
        <v>99</v>
      </c>
      <c r="D13" s="5"/>
      <c r="E13" s="5">
        <v>98</v>
      </c>
      <c r="F13" s="5"/>
      <c r="G13" s="26">
        <f t="shared" si="0"/>
        <v>3.13</v>
      </c>
      <c r="H13" s="5"/>
      <c r="I13" s="5">
        <v>99</v>
      </c>
      <c r="J13" s="5"/>
      <c r="K13" s="5">
        <v>98</v>
      </c>
      <c r="L13" s="5"/>
      <c r="M13" s="26">
        <f t="shared" si="1"/>
        <v>3.33</v>
      </c>
      <c r="N13" s="5"/>
      <c r="O13" s="5">
        <v>92</v>
      </c>
      <c r="P13" s="5"/>
      <c r="Q13" s="5">
        <v>75</v>
      </c>
      <c r="R13" s="5"/>
      <c r="S13" s="26">
        <f t="shared" si="2"/>
        <v>41.625</v>
      </c>
      <c r="T13" s="5"/>
      <c r="U13" s="5">
        <v>92</v>
      </c>
      <c r="V13" s="5"/>
      <c r="W13" s="5">
        <v>75</v>
      </c>
      <c r="X13" s="5"/>
      <c r="Y13" s="26">
        <f t="shared" si="3"/>
        <v>41.625</v>
      </c>
      <c r="Z13" s="5"/>
      <c r="AA13" s="5">
        <v>76</v>
      </c>
      <c r="AB13" s="5"/>
      <c r="AC13" s="5">
        <v>99</v>
      </c>
      <c r="AD13" s="5"/>
      <c r="AE13" s="26">
        <f t="shared" si="4"/>
        <v>1.665</v>
      </c>
      <c r="AF13" s="5"/>
      <c r="AG13" s="5">
        <v>70</v>
      </c>
      <c r="AH13" s="5"/>
      <c r="AI13" s="5">
        <v>79</v>
      </c>
      <c r="AJ13" s="5"/>
      <c r="AK13" s="26">
        <f t="shared" si="5"/>
        <v>37.590000000000003</v>
      </c>
      <c r="AL13" s="5"/>
      <c r="AM13" s="5">
        <v>98</v>
      </c>
      <c r="AN13" s="5"/>
      <c r="AO13" s="5">
        <v>75</v>
      </c>
      <c r="AP13" s="5"/>
      <c r="AQ13" s="26">
        <f t="shared" si="6"/>
        <v>41.625</v>
      </c>
      <c r="AR13" s="5"/>
      <c r="AS13" s="5" t="s">
        <v>82</v>
      </c>
      <c r="AT13" s="5"/>
      <c r="AU13" s="5">
        <v>75</v>
      </c>
      <c r="AV13" s="5"/>
      <c r="AW13" s="26">
        <f t="shared" ref="AW13:AW32" si="7">(100-AU13)*$BI13/100</f>
        <v>41.625</v>
      </c>
      <c r="AX13" s="5"/>
      <c r="AY13" s="5">
        <v>85</v>
      </c>
      <c r="AZ13" s="5"/>
      <c r="BA13" s="26">
        <f>(100-AY13)*$BI13/100</f>
        <v>24.975000000000001</v>
      </c>
      <c r="BB13" s="5"/>
      <c r="BC13" s="5">
        <v>52</v>
      </c>
      <c r="BD13" s="5"/>
      <c r="BE13" s="26">
        <f>(100-BC13)*$BI13/100</f>
        <v>79.92</v>
      </c>
      <c r="BH13" s="16">
        <v>156.5</v>
      </c>
      <c r="BI13" s="16">
        <v>166.5</v>
      </c>
      <c r="BJ13" s="16">
        <v>179</v>
      </c>
    </row>
    <row r="14" spans="2:62" x14ac:dyDescent="0.25">
      <c r="B14" s="1" t="s">
        <v>31</v>
      </c>
      <c r="C14" s="5">
        <v>78</v>
      </c>
      <c r="D14" s="5"/>
      <c r="E14" s="5">
        <v>99</v>
      </c>
      <c r="F14" s="5"/>
      <c r="G14" s="26">
        <f t="shared" si="0"/>
        <v>3371.5450000000001</v>
      </c>
      <c r="H14" s="5"/>
      <c r="I14" s="5">
        <v>61</v>
      </c>
      <c r="J14" s="5"/>
      <c r="K14" s="5">
        <v>99</v>
      </c>
      <c r="L14" s="5"/>
      <c r="M14" s="26">
        <f t="shared" si="1"/>
        <v>3389.3449999999998</v>
      </c>
      <c r="N14" s="5"/>
      <c r="O14" s="5">
        <v>56</v>
      </c>
      <c r="P14" s="5"/>
      <c r="Q14" s="5">
        <v>99</v>
      </c>
      <c r="R14" s="5"/>
      <c r="S14" s="26">
        <f t="shared" si="2"/>
        <v>3389.3449999999998</v>
      </c>
      <c r="T14" s="5"/>
      <c r="U14" s="5">
        <v>93</v>
      </c>
      <c r="V14" s="5"/>
      <c r="W14" s="5" t="s">
        <v>82</v>
      </c>
      <c r="X14" s="5"/>
      <c r="Y14" s="26"/>
      <c r="Z14" s="5"/>
      <c r="AA14" s="5">
        <v>78</v>
      </c>
      <c r="AB14" s="5"/>
      <c r="AC14" s="5">
        <v>99</v>
      </c>
      <c r="AD14" s="5"/>
      <c r="AE14" s="26">
        <f t="shared" si="4"/>
        <v>3389.3449999999998</v>
      </c>
      <c r="AF14" s="5"/>
      <c r="AG14" s="5" t="s">
        <v>82</v>
      </c>
      <c r="AH14" s="5"/>
      <c r="AI14" s="5">
        <v>99</v>
      </c>
      <c r="AJ14" s="5"/>
      <c r="AK14" s="26">
        <f t="shared" si="5"/>
        <v>3416.105</v>
      </c>
      <c r="AL14" s="5"/>
      <c r="AM14" s="5" t="s">
        <v>82</v>
      </c>
      <c r="AN14" s="5"/>
      <c r="AO14" s="5">
        <v>99</v>
      </c>
      <c r="AP14" s="5"/>
      <c r="AQ14" s="26">
        <f t="shared" si="6"/>
        <v>3389.3449999999998</v>
      </c>
      <c r="AR14" s="5"/>
      <c r="AS14" s="5" t="s">
        <v>82</v>
      </c>
      <c r="AT14" s="5"/>
      <c r="AU14" s="5">
        <v>99</v>
      </c>
      <c r="AV14" s="5"/>
      <c r="AW14" s="26">
        <f t="shared" si="7"/>
        <v>3389.3449999999998</v>
      </c>
      <c r="AX14" s="5"/>
      <c r="AY14" s="5" t="s">
        <v>82</v>
      </c>
      <c r="AZ14" s="5"/>
      <c r="BA14" s="26" t="s">
        <v>82</v>
      </c>
      <c r="BB14" s="5"/>
      <c r="BC14" s="5" t="s">
        <v>82</v>
      </c>
      <c r="BD14" s="5"/>
      <c r="BE14" s="26"/>
      <c r="BH14" s="16">
        <v>337154.5</v>
      </c>
      <c r="BI14" s="16">
        <v>338934.5</v>
      </c>
      <c r="BJ14" s="16">
        <v>341610.5</v>
      </c>
    </row>
    <row r="15" spans="2:62" x14ac:dyDescent="0.25">
      <c r="B15" s="1" t="s">
        <v>32</v>
      </c>
      <c r="C15" s="5">
        <v>96</v>
      </c>
      <c r="D15" s="5"/>
      <c r="E15" s="5">
        <v>93</v>
      </c>
      <c r="F15" s="5"/>
      <c r="G15" s="26">
        <f t="shared" si="0"/>
        <v>1137.8499999999931</v>
      </c>
      <c r="H15" s="5"/>
      <c r="I15" s="5">
        <v>97</v>
      </c>
      <c r="J15" s="5"/>
      <c r="K15" s="5">
        <v>95</v>
      </c>
      <c r="L15" s="5"/>
      <c r="M15" s="26">
        <f t="shared" si="1"/>
        <v>809.27499999999998</v>
      </c>
      <c r="N15" s="5"/>
      <c r="O15" s="5">
        <v>90</v>
      </c>
      <c r="P15" s="5"/>
      <c r="Q15" s="5">
        <v>94</v>
      </c>
      <c r="R15" s="5"/>
      <c r="S15" s="26">
        <f t="shared" si="2"/>
        <v>971.13</v>
      </c>
      <c r="T15" s="5"/>
      <c r="U15" s="5">
        <v>91</v>
      </c>
      <c r="V15" s="5"/>
      <c r="W15" s="5">
        <v>93</v>
      </c>
      <c r="X15" s="5"/>
      <c r="Y15" s="26">
        <f t="shared" si="3"/>
        <v>1132.9849999999999</v>
      </c>
      <c r="Z15" s="5"/>
      <c r="AA15" s="5">
        <v>81</v>
      </c>
      <c r="AB15" s="5"/>
      <c r="AC15" s="5">
        <v>91</v>
      </c>
      <c r="AD15" s="5"/>
      <c r="AE15" s="26">
        <f t="shared" si="4"/>
        <v>1456.6949999999999</v>
      </c>
      <c r="AF15" s="5"/>
      <c r="AG15" s="5" t="s">
        <v>82</v>
      </c>
      <c r="AH15" s="5"/>
      <c r="AI15" s="5">
        <v>75</v>
      </c>
      <c r="AJ15" s="5"/>
      <c r="AK15" s="26">
        <f t="shared" si="5"/>
        <v>4072.25</v>
      </c>
      <c r="AL15" s="5"/>
      <c r="AM15" s="5">
        <v>98</v>
      </c>
      <c r="AN15" s="5"/>
      <c r="AO15" s="5">
        <v>93</v>
      </c>
      <c r="AP15" s="5"/>
      <c r="AQ15" s="26">
        <f t="shared" si="6"/>
        <v>1132.9849999999999</v>
      </c>
      <c r="AR15" s="5"/>
      <c r="AS15" s="5">
        <v>98</v>
      </c>
      <c r="AT15" s="5"/>
      <c r="AU15" s="5">
        <v>94</v>
      </c>
      <c r="AV15" s="5"/>
      <c r="AW15" s="26">
        <f t="shared" si="7"/>
        <v>971.13</v>
      </c>
      <c r="AX15" s="5"/>
      <c r="AY15" s="5">
        <v>94</v>
      </c>
      <c r="AZ15" s="5"/>
      <c r="BA15" s="26">
        <f>(100-AY15)*$BI15/100</f>
        <v>971.13</v>
      </c>
      <c r="BB15" s="5"/>
      <c r="BC15" s="5">
        <v>92</v>
      </c>
      <c r="BD15" s="5"/>
      <c r="BE15" s="26">
        <f t="shared" ref="BE15:BE30" si="8">(100-BC15)*$BI15/100</f>
        <v>1294.8399999999999</v>
      </c>
      <c r="BH15" s="16">
        <v>16254.9999999999</v>
      </c>
      <c r="BI15" s="16">
        <v>16185.5</v>
      </c>
      <c r="BJ15" s="16">
        <v>16289</v>
      </c>
    </row>
    <row r="16" spans="2:62" x14ac:dyDescent="0.25">
      <c r="B16" s="1" t="s">
        <v>33</v>
      </c>
      <c r="C16" s="5">
        <v>81</v>
      </c>
      <c r="D16" s="5"/>
      <c r="E16" s="5">
        <v>88</v>
      </c>
      <c r="F16" s="5"/>
      <c r="G16" s="26">
        <f t="shared" si="0"/>
        <v>528931.62</v>
      </c>
      <c r="H16" s="5"/>
      <c r="I16" s="5">
        <v>84</v>
      </c>
      <c r="J16" s="5"/>
      <c r="K16" s="5">
        <v>83</v>
      </c>
      <c r="L16" s="5"/>
      <c r="M16" s="26">
        <f t="shared" si="1"/>
        <v>751145.34</v>
      </c>
      <c r="N16" s="5"/>
      <c r="O16" s="5">
        <v>75</v>
      </c>
      <c r="P16" s="5"/>
      <c r="Q16" s="5">
        <v>78</v>
      </c>
      <c r="R16" s="5"/>
      <c r="S16" s="26">
        <f t="shared" si="2"/>
        <v>972070.44</v>
      </c>
      <c r="T16" s="5"/>
      <c r="U16" s="5">
        <v>72</v>
      </c>
      <c r="V16" s="5"/>
      <c r="W16" s="5">
        <v>87</v>
      </c>
      <c r="X16" s="5"/>
      <c r="Y16" s="26">
        <f t="shared" si="3"/>
        <v>574405.26</v>
      </c>
      <c r="Z16" s="5"/>
      <c r="AA16" s="5">
        <v>76</v>
      </c>
      <c r="AB16" s="5"/>
      <c r="AC16" s="5">
        <v>85</v>
      </c>
      <c r="AD16" s="5"/>
      <c r="AE16" s="26">
        <f t="shared" si="4"/>
        <v>662775.30000000005</v>
      </c>
      <c r="AF16" s="5"/>
      <c r="AG16" s="5" t="s">
        <v>82</v>
      </c>
      <c r="AH16" s="5"/>
      <c r="AI16" s="5">
        <v>82</v>
      </c>
      <c r="AJ16" s="5"/>
      <c r="AK16" s="26">
        <f t="shared" si="5"/>
        <v>799386.21</v>
      </c>
      <c r="AL16" s="5"/>
      <c r="AM16" s="5">
        <v>65</v>
      </c>
      <c r="AN16" s="5"/>
      <c r="AO16" s="5">
        <v>78</v>
      </c>
      <c r="AP16" s="5"/>
      <c r="AQ16" s="26">
        <f t="shared" si="6"/>
        <v>972070.44</v>
      </c>
      <c r="AR16" s="5"/>
      <c r="AS16" s="5" t="s">
        <v>82</v>
      </c>
      <c r="AT16" s="5"/>
      <c r="AU16" s="5">
        <v>69</v>
      </c>
      <c r="AV16" s="5"/>
      <c r="AW16" s="26">
        <f t="shared" si="7"/>
        <v>1369735.62</v>
      </c>
      <c r="AX16" s="5"/>
      <c r="AY16" s="5">
        <v>71</v>
      </c>
      <c r="AZ16" s="5"/>
      <c r="BA16" s="26">
        <f>(100-AY16)*$BI16/100</f>
        <v>1281365.58</v>
      </c>
      <c r="BB16" s="5"/>
      <c r="BC16" s="5">
        <v>70</v>
      </c>
      <c r="BD16" s="5"/>
      <c r="BE16" s="26">
        <f t="shared" si="8"/>
        <v>1325550.6000000001</v>
      </c>
      <c r="BH16" s="16">
        <v>4407763.5</v>
      </c>
      <c r="BI16" s="16">
        <v>4418502</v>
      </c>
      <c r="BJ16" s="16">
        <v>4441034.5</v>
      </c>
    </row>
    <row r="17" spans="2:62" x14ac:dyDescent="0.25">
      <c r="B17" s="1" t="s">
        <v>34</v>
      </c>
      <c r="C17" s="5">
        <v>80</v>
      </c>
      <c r="D17" s="5"/>
      <c r="E17" s="5">
        <v>94</v>
      </c>
      <c r="F17" s="5"/>
      <c r="G17" s="26">
        <f t="shared" si="0"/>
        <v>196.92</v>
      </c>
      <c r="H17" s="5"/>
      <c r="I17" s="5">
        <v>95</v>
      </c>
      <c r="J17" s="5"/>
      <c r="K17" s="5">
        <v>96</v>
      </c>
      <c r="L17" s="5"/>
      <c r="M17" s="26">
        <f t="shared" si="1"/>
        <v>130.46</v>
      </c>
      <c r="N17" s="5"/>
      <c r="O17" s="5">
        <v>90</v>
      </c>
      <c r="P17" s="5"/>
      <c r="Q17" s="5">
        <v>94</v>
      </c>
      <c r="R17" s="5"/>
      <c r="S17" s="26">
        <f t="shared" si="2"/>
        <v>195.69</v>
      </c>
      <c r="T17" s="5"/>
      <c r="U17" s="5">
        <v>90</v>
      </c>
      <c r="V17" s="5"/>
      <c r="W17" s="5">
        <v>91</v>
      </c>
      <c r="X17" s="5"/>
      <c r="Y17" s="26">
        <f t="shared" si="3"/>
        <v>293.53500000000003</v>
      </c>
      <c r="Z17" s="5"/>
      <c r="AA17" s="5">
        <v>80</v>
      </c>
      <c r="AB17" s="5"/>
      <c r="AC17" s="5">
        <v>79</v>
      </c>
      <c r="AD17" s="5"/>
      <c r="AE17" s="26">
        <f t="shared" si="4"/>
        <v>684.91499999999996</v>
      </c>
      <c r="AF17" s="5"/>
      <c r="AG17" s="5" t="s">
        <v>82</v>
      </c>
      <c r="AH17" s="5"/>
      <c r="AI17" s="5">
        <v>47</v>
      </c>
      <c r="AJ17" s="5"/>
      <c r="AK17" s="26">
        <f t="shared" si="5"/>
        <v>1727.27</v>
      </c>
      <c r="AL17" s="5"/>
      <c r="AM17" s="5">
        <v>90</v>
      </c>
      <c r="AN17" s="5"/>
      <c r="AO17" s="5">
        <v>94</v>
      </c>
      <c r="AP17" s="5"/>
      <c r="AQ17" s="26">
        <f t="shared" si="6"/>
        <v>195.69</v>
      </c>
      <c r="AR17" s="5"/>
      <c r="AS17" s="5" t="s">
        <v>82</v>
      </c>
      <c r="AT17" s="5"/>
      <c r="AU17" s="5">
        <v>94</v>
      </c>
      <c r="AV17" s="5"/>
      <c r="AW17" s="26">
        <f t="shared" si="7"/>
        <v>195.69</v>
      </c>
      <c r="AX17" s="5"/>
      <c r="AY17" s="5">
        <v>90</v>
      </c>
      <c r="AZ17" s="5"/>
      <c r="BA17" s="26">
        <f>(100-AY17)*$BI17/100</f>
        <v>326.14999999999998</v>
      </c>
      <c r="BB17" s="5"/>
      <c r="BC17" s="5">
        <v>93</v>
      </c>
      <c r="BD17" s="5"/>
      <c r="BE17" s="26">
        <f t="shared" si="8"/>
        <v>228.30500000000001</v>
      </c>
      <c r="BH17" s="16">
        <v>3282</v>
      </c>
      <c r="BI17" s="16">
        <v>3261.5</v>
      </c>
      <c r="BJ17" s="16">
        <v>3259</v>
      </c>
    </row>
    <row r="18" spans="2:62" x14ac:dyDescent="0.25">
      <c r="B18" s="1" t="s">
        <v>35</v>
      </c>
      <c r="C18" s="5">
        <v>69</v>
      </c>
      <c r="D18" s="5"/>
      <c r="E18" s="5">
        <v>88</v>
      </c>
      <c r="F18" s="5"/>
      <c r="G18" s="26">
        <f t="shared" si="0"/>
        <v>18993.599999999999</v>
      </c>
      <c r="H18" s="5"/>
      <c r="I18" s="5">
        <v>83</v>
      </c>
      <c r="J18" s="5"/>
      <c r="K18" s="5">
        <v>76</v>
      </c>
      <c r="L18" s="5"/>
      <c r="M18" s="26">
        <f t="shared" si="1"/>
        <v>37857</v>
      </c>
      <c r="N18" s="5"/>
      <c r="O18" s="5">
        <v>51</v>
      </c>
      <c r="P18" s="5"/>
      <c r="Q18" s="5">
        <v>67</v>
      </c>
      <c r="R18" s="5"/>
      <c r="S18" s="26">
        <f t="shared" si="2"/>
        <v>52053.375</v>
      </c>
      <c r="T18" s="5"/>
      <c r="U18" s="5">
        <v>57</v>
      </c>
      <c r="V18" s="5"/>
      <c r="W18" s="5">
        <v>70</v>
      </c>
      <c r="X18" s="5"/>
      <c r="Y18" s="26">
        <f t="shared" si="3"/>
        <v>47321.25</v>
      </c>
      <c r="Z18" s="5"/>
      <c r="AA18" s="5">
        <v>42</v>
      </c>
      <c r="AB18" s="5"/>
      <c r="AC18" s="5">
        <v>69</v>
      </c>
      <c r="AD18" s="5"/>
      <c r="AE18" s="26">
        <f t="shared" si="4"/>
        <v>48898.625</v>
      </c>
      <c r="AF18" s="5"/>
      <c r="AG18" s="5" t="s">
        <v>82</v>
      </c>
      <c r="AH18" s="5"/>
      <c r="AI18" s="5">
        <v>66</v>
      </c>
      <c r="AJ18" s="5"/>
      <c r="AK18" s="26">
        <f t="shared" si="5"/>
        <v>53734.96</v>
      </c>
      <c r="AL18" s="5"/>
      <c r="AM18" s="5" t="s">
        <v>82</v>
      </c>
      <c r="AN18" s="5"/>
      <c r="AO18" s="5">
        <v>67</v>
      </c>
      <c r="AP18" s="5"/>
      <c r="AQ18" s="26">
        <f t="shared" si="6"/>
        <v>52053.375</v>
      </c>
      <c r="AR18" s="5"/>
      <c r="AS18" s="5" t="s">
        <v>82</v>
      </c>
      <c r="AT18" s="5"/>
      <c r="AU18" s="5">
        <v>67</v>
      </c>
      <c r="AV18" s="5"/>
      <c r="AW18" s="26">
        <f t="shared" si="7"/>
        <v>52053.375</v>
      </c>
      <c r="AX18" s="5"/>
      <c r="AY18" s="5" t="s">
        <v>82</v>
      </c>
      <c r="AZ18" s="5"/>
      <c r="BA18" s="26" t="s">
        <v>82</v>
      </c>
      <c r="BB18" s="5"/>
      <c r="BC18" s="5">
        <v>63</v>
      </c>
      <c r="BD18" s="5"/>
      <c r="BE18" s="26">
        <f t="shared" si="8"/>
        <v>58362.875</v>
      </c>
      <c r="BH18" s="16">
        <v>158280</v>
      </c>
      <c r="BI18" s="16">
        <v>157737.5</v>
      </c>
      <c r="BJ18" s="16">
        <v>158044</v>
      </c>
    </row>
    <row r="19" spans="2:62" x14ac:dyDescent="0.25">
      <c r="B19" s="1" t="s">
        <v>36</v>
      </c>
      <c r="C19" s="5">
        <v>99</v>
      </c>
      <c r="D19" s="5"/>
      <c r="E19" s="5">
        <v>90</v>
      </c>
      <c r="F19" s="5"/>
      <c r="G19" s="26">
        <f t="shared" si="0"/>
        <v>43923.65</v>
      </c>
      <c r="H19" s="5"/>
      <c r="I19" s="5">
        <v>98</v>
      </c>
      <c r="J19" s="5"/>
      <c r="K19" s="5">
        <v>93</v>
      </c>
      <c r="L19" s="5"/>
      <c r="M19" s="26">
        <f t="shared" si="1"/>
        <v>30545.445</v>
      </c>
      <c r="N19" s="5"/>
      <c r="O19" s="5">
        <v>98</v>
      </c>
      <c r="P19" s="5"/>
      <c r="Q19" s="5">
        <v>93</v>
      </c>
      <c r="R19" s="5"/>
      <c r="S19" s="26">
        <f t="shared" si="2"/>
        <v>30545.445</v>
      </c>
      <c r="T19" s="5"/>
      <c r="U19" s="5">
        <v>98</v>
      </c>
      <c r="V19" s="5"/>
      <c r="W19" s="5">
        <v>93</v>
      </c>
      <c r="X19" s="5"/>
      <c r="Y19" s="26">
        <f t="shared" si="3"/>
        <v>30545.445</v>
      </c>
      <c r="Z19" s="5"/>
      <c r="AA19" s="5">
        <v>96</v>
      </c>
      <c r="AB19" s="5"/>
      <c r="AC19" s="5">
        <v>96</v>
      </c>
      <c r="AD19" s="5"/>
      <c r="AE19" s="26">
        <f t="shared" si="4"/>
        <v>17454.54</v>
      </c>
      <c r="AF19" s="5"/>
      <c r="AG19" s="5" t="s">
        <v>82</v>
      </c>
      <c r="AH19" s="5"/>
      <c r="AI19" s="5">
        <v>93</v>
      </c>
      <c r="AJ19" s="5"/>
      <c r="AK19" s="26">
        <f t="shared" si="5"/>
        <v>30288.37</v>
      </c>
      <c r="AL19" s="5"/>
      <c r="AM19" s="5">
        <v>97</v>
      </c>
      <c r="AN19" s="5"/>
      <c r="AO19" s="5">
        <v>93</v>
      </c>
      <c r="AP19" s="5"/>
      <c r="AQ19" s="26">
        <f t="shared" si="6"/>
        <v>30545.445</v>
      </c>
      <c r="AR19" s="5"/>
      <c r="AS19" s="5" t="s">
        <v>82</v>
      </c>
      <c r="AT19" s="5"/>
      <c r="AU19" s="5">
        <v>93</v>
      </c>
      <c r="AV19" s="5"/>
      <c r="AW19" s="26">
        <f t="shared" si="7"/>
        <v>30545.445</v>
      </c>
      <c r="AX19" s="5"/>
      <c r="AY19" s="5" t="s">
        <v>82</v>
      </c>
      <c r="AZ19" s="5"/>
      <c r="BA19" s="26" t="s">
        <v>82</v>
      </c>
      <c r="BB19" s="5"/>
      <c r="BC19" s="5">
        <v>90</v>
      </c>
      <c r="BD19" s="5"/>
      <c r="BE19" s="26">
        <f t="shared" si="8"/>
        <v>43636.35</v>
      </c>
      <c r="BH19" s="16">
        <v>439236.5</v>
      </c>
      <c r="BI19" s="16">
        <v>436363.5</v>
      </c>
      <c r="BJ19" s="16">
        <v>432691</v>
      </c>
    </row>
    <row r="20" spans="2:62" x14ac:dyDescent="0.25">
      <c r="B20" s="1" t="s">
        <v>37</v>
      </c>
      <c r="C20" s="5">
        <v>89</v>
      </c>
      <c r="D20" s="5"/>
      <c r="E20" s="5">
        <v>81</v>
      </c>
      <c r="F20" s="5"/>
      <c r="G20" s="26">
        <f t="shared" si="0"/>
        <v>139.84</v>
      </c>
      <c r="H20" s="5"/>
      <c r="I20" s="5">
        <v>64</v>
      </c>
      <c r="J20" s="5"/>
      <c r="K20" s="5">
        <v>98</v>
      </c>
      <c r="L20" s="5"/>
      <c r="M20" s="26">
        <f t="shared" si="1"/>
        <v>15.37</v>
      </c>
      <c r="N20" s="5"/>
      <c r="O20" s="5">
        <v>39</v>
      </c>
      <c r="P20" s="5"/>
      <c r="Q20" s="5">
        <v>85</v>
      </c>
      <c r="R20" s="5"/>
      <c r="S20" s="26">
        <f t="shared" si="2"/>
        <v>115.27500000000001</v>
      </c>
      <c r="T20" s="5"/>
      <c r="U20" s="5">
        <v>36</v>
      </c>
      <c r="V20" s="5"/>
      <c r="W20" s="5">
        <v>84</v>
      </c>
      <c r="X20" s="5"/>
      <c r="Y20" s="26">
        <f t="shared" si="3"/>
        <v>122.96</v>
      </c>
      <c r="Z20" s="5"/>
      <c r="AA20" s="5">
        <v>94</v>
      </c>
      <c r="AB20" s="5"/>
      <c r="AC20" s="5">
        <v>88</v>
      </c>
      <c r="AD20" s="5"/>
      <c r="AE20" s="26">
        <f t="shared" si="4"/>
        <v>92.22</v>
      </c>
      <c r="AF20" s="5"/>
      <c r="AG20" s="5">
        <v>6</v>
      </c>
      <c r="AH20" s="5"/>
      <c r="AI20" s="5">
        <v>61</v>
      </c>
      <c r="AJ20" s="5"/>
      <c r="AK20" s="26">
        <f t="shared" si="5"/>
        <v>316.48500000000001</v>
      </c>
      <c r="AL20" s="5"/>
      <c r="AM20" s="5">
        <v>38</v>
      </c>
      <c r="AN20" s="5"/>
      <c r="AO20" s="5">
        <v>89</v>
      </c>
      <c r="AP20" s="5"/>
      <c r="AQ20" s="26">
        <f t="shared" si="6"/>
        <v>84.534999999999997</v>
      </c>
      <c r="AR20" s="5"/>
      <c r="AS20" s="5">
        <v>45</v>
      </c>
      <c r="AT20" s="5"/>
      <c r="AU20" s="5">
        <v>72</v>
      </c>
      <c r="AV20" s="5"/>
      <c r="AW20" s="26">
        <f t="shared" si="7"/>
        <v>215.18</v>
      </c>
      <c r="AX20" s="5"/>
      <c r="AY20" s="5">
        <v>44</v>
      </c>
      <c r="AZ20" s="5"/>
      <c r="BA20" s="26">
        <f>(100-AY20)*$BI20/100</f>
        <v>430.36</v>
      </c>
      <c r="BB20" s="5"/>
      <c r="BC20" s="5">
        <v>62</v>
      </c>
      <c r="BD20" s="5"/>
      <c r="BE20" s="26">
        <f t="shared" si="8"/>
        <v>292.02999999999997</v>
      </c>
      <c r="BH20" s="16">
        <v>736</v>
      </c>
      <c r="BI20" s="16">
        <v>768.5</v>
      </c>
      <c r="BJ20" s="16">
        <v>811.5</v>
      </c>
    </row>
    <row r="21" spans="2:62" x14ac:dyDescent="0.25">
      <c r="B21" s="1" t="s">
        <v>38</v>
      </c>
      <c r="C21" s="5">
        <v>24</v>
      </c>
      <c r="D21" s="5"/>
      <c r="E21" s="5">
        <v>70</v>
      </c>
      <c r="F21" s="5"/>
      <c r="G21" s="26">
        <f t="shared" si="0"/>
        <v>736.2</v>
      </c>
      <c r="H21" s="5"/>
      <c r="I21" s="5">
        <v>92</v>
      </c>
      <c r="J21" s="5"/>
      <c r="K21" s="5">
        <v>96</v>
      </c>
      <c r="L21" s="5"/>
      <c r="M21" s="26">
        <f t="shared" si="1"/>
        <v>97.18</v>
      </c>
      <c r="N21" s="5"/>
      <c r="O21" s="5">
        <v>85</v>
      </c>
      <c r="P21" s="5"/>
      <c r="Q21" s="5">
        <v>76</v>
      </c>
      <c r="R21" s="5"/>
      <c r="S21" s="26">
        <f t="shared" si="2"/>
        <v>583.08000000000004</v>
      </c>
      <c r="T21" s="5"/>
      <c r="U21" s="5">
        <v>85</v>
      </c>
      <c r="V21" s="5"/>
      <c r="W21" s="5">
        <v>76</v>
      </c>
      <c r="X21" s="5"/>
      <c r="Y21" s="26">
        <f t="shared" si="3"/>
        <v>583.08000000000004</v>
      </c>
      <c r="Z21" s="5"/>
      <c r="AA21" s="5">
        <v>85</v>
      </c>
      <c r="AB21" s="5"/>
      <c r="AC21" s="5">
        <v>81</v>
      </c>
      <c r="AD21" s="5"/>
      <c r="AE21" s="26">
        <f t="shared" si="4"/>
        <v>461.60500000000002</v>
      </c>
      <c r="AF21" s="5"/>
      <c r="AG21" s="5">
        <v>50</v>
      </c>
      <c r="AH21" s="5"/>
      <c r="AI21" s="5">
        <v>60</v>
      </c>
      <c r="AJ21" s="5"/>
      <c r="AK21" s="26">
        <f t="shared" si="5"/>
        <v>968.8</v>
      </c>
      <c r="AL21" s="5"/>
      <c r="AM21" s="5">
        <v>87</v>
      </c>
      <c r="AN21" s="5"/>
      <c r="AO21" s="5">
        <v>85</v>
      </c>
      <c r="AP21" s="5"/>
      <c r="AQ21" s="26">
        <f t="shared" si="6"/>
        <v>364.42500000000001</v>
      </c>
      <c r="AR21" s="5"/>
      <c r="AS21" s="5">
        <v>75</v>
      </c>
      <c r="AT21" s="5"/>
      <c r="AU21" s="5">
        <v>71</v>
      </c>
      <c r="AV21" s="5"/>
      <c r="AW21" s="26">
        <f t="shared" si="7"/>
        <v>704.55499999999995</v>
      </c>
      <c r="AX21" s="5"/>
      <c r="AY21" s="5">
        <v>29</v>
      </c>
      <c r="AZ21" s="5"/>
      <c r="BA21" s="26">
        <f>(100-AY21)*$BI21/100</f>
        <v>1724.9449999999999</v>
      </c>
      <c r="BB21" s="5"/>
      <c r="BC21" s="5">
        <v>74</v>
      </c>
      <c r="BD21" s="5"/>
      <c r="BE21" s="26">
        <f t="shared" si="8"/>
        <v>631.66999999999996</v>
      </c>
      <c r="BH21" s="16">
        <v>2454</v>
      </c>
      <c r="BI21" s="16">
        <v>2429.5</v>
      </c>
      <c r="BJ21" s="16">
        <v>2422</v>
      </c>
    </row>
    <row r="22" spans="2:62" x14ac:dyDescent="0.25">
      <c r="B22" s="1" t="s">
        <v>39</v>
      </c>
      <c r="C22" s="5">
        <v>97</v>
      </c>
      <c r="D22" s="5"/>
      <c r="E22" s="5">
        <v>99</v>
      </c>
      <c r="F22" s="5"/>
      <c r="G22" s="26">
        <f t="shared" si="0"/>
        <v>635.09500000000003</v>
      </c>
      <c r="H22" s="5"/>
      <c r="I22" s="5">
        <v>95</v>
      </c>
      <c r="J22" s="5"/>
      <c r="K22" s="5">
        <v>97</v>
      </c>
      <c r="L22" s="5"/>
      <c r="M22" s="26">
        <f t="shared" si="1"/>
        <v>1961.97</v>
      </c>
      <c r="N22" s="5"/>
      <c r="O22" s="5">
        <v>94</v>
      </c>
      <c r="P22" s="5"/>
      <c r="Q22" s="5">
        <v>96</v>
      </c>
      <c r="R22" s="5"/>
      <c r="S22" s="26">
        <f t="shared" si="2"/>
        <v>2615.96</v>
      </c>
      <c r="T22" s="5"/>
      <c r="U22" s="5">
        <v>94</v>
      </c>
      <c r="V22" s="5"/>
      <c r="W22" s="5">
        <v>96</v>
      </c>
      <c r="X22" s="5"/>
      <c r="Y22" s="26">
        <f t="shared" si="3"/>
        <v>2615.96</v>
      </c>
      <c r="Z22" s="5"/>
      <c r="AA22" s="5">
        <v>92</v>
      </c>
      <c r="AB22" s="5"/>
      <c r="AC22" s="5">
        <v>96</v>
      </c>
      <c r="AD22" s="5"/>
      <c r="AE22" s="26">
        <f t="shared" si="4"/>
        <v>2615.96</v>
      </c>
      <c r="AF22" s="5"/>
      <c r="AG22" s="5">
        <v>75</v>
      </c>
      <c r="AH22" s="5"/>
      <c r="AI22" s="5">
        <v>95</v>
      </c>
      <c r="AJ22" s="5"/>
      <c r="AK22" s="26">
        <f t="shared" si="5"/>
        <v>3393.2750000000001</v>
      </c>
      <c r="AL22" s="5"/>
      <c r="AM22" s="5">
        <v>93</v>
      </c>
      <c r="AN22" s="5"/>
      <c r="AO22" s="5">
        <v>96</v>
      </c>
      <c r="AP22" s="5"/>
      <c r="AQ22" s="26">
        <f t="shared" si="6"/>
        <v>2615.96</v>
      </c>
      <c r="AR22" s="5"/>
      <c r="AS22" s="5" t="s">
        <v>82</v>
      </c>
      <c r="AT22" s="5"/>
      <c r="AU22" s="5">
        <v>96</v>
      </c>
      <c r="AV22" s="5"/>
      <c r="AW22" s="26">
        <f t="shared" si="7"/>
        <v>2615.96</v>
      </c>
      <c r="AX22" s="5"/>
      <c r="AY22" s="5" t="s">
        <v>82</v>
      </c>
      <c r="AZ22" s="5"/>
      <c r="BA22" s="26" t="s">
        <v>82</v>
      </c>
      <c r="BB22" s="5"/>
      <c r="BC22" s="5">
        <v>96</v>
      </c>
      <c r="BD22" s="5"/>
      <c r="BE22" s="26">
        <f t="shared" si="8"/>
        <v>2615.96</v>
      </c>
      <c r="BH22" s="16">
        <v>63509.5</v>
      </c>
      <c r="BI22" s="16">
        <v>65399</v>
      </c>
      <c r="BJ22" s="16">
        <v>67865.5</v>
      </c>
    </row>
    <row r="23" spans="2:62" x14ac:dyDescent="0.25">
      <c r="B23" s="1" t="s">
        <v>40</v>
      </c>
      <c r="C23" s="5">
        <v>88</v>
      </c>
      <c r="D23" s="5"/>
      <c r="E23" s="5">
        <v>79</v>
      </c>
      <c r="F23" s="5"/>
      <c r="G23" s="26">
        <f t="shared" si="0"/>
        <v>183680.595</v>
      </c>
      <c r="H23" s="5"/>
      <c r="I23" s="5">
        <v>87</v>
      </c>
      <c r="J23" s="5"/>
      <c r="K23" s="5">
        <v>76</v>
      </c>
      <c r="L23" s="5"/>
      <c r="M23" s="26">
        <f t="shared" si="1"/>
        <v>209933.52</v>
      </c>
      <c r="N23" s="5"/>
      <c r="O23" s="5">
        <v>82</v>
      </c>
      <c r="P23" s="5"/>
      <c r="Q23" s="5">
        <v>71</v>
      </c>
      <c r="R23" s="5"/>
      <c r="S23" s="26">
        <f t="shared" si="2"/>
        <v>253669.67</v>
      </c>
      <c r="T23" s="5"/>
      <c r="U23" s="5">
        <v>88</v>
      </c>
      <c r="V23" s="5"/>
      <c r="W23" s="5">
        <v>71</v>
      </c>
      <c r="X23" s="5"/>
      <c r="Y23" s="26">
        <f t="shared" si="3"/>
        <v>253669.67</v>
      </c>
      <c r="Z23" s="5"/>
      <c r="AA23" s="5">
        <v>84</v>
      </c>
      <c r="AB23" s="5"/>
      <c r="AC23" s="5">
        <v>71</v>
      </c>
      <c r="AD23" s="5"/>
      <c r="AE23" s="26">
        <f t="shared" si="4"/>
        <v>253669.67</v>
      </c>
      <c r="AF23" s="5"/>
      <c r="AG23" s="5" t="s">
        <v>82</v>
      </c>
      <c r="AH23" s="5"/>
      <c r="AI23" s="5">
        <v>68</v>
      </c>
      <c r="AJ23" s="5"/>
      <c r="AK23" s="26">
        <f t="shared" si="5"/>
        <v>281136</v>
      </c>
      <c r="AL23" s="5"/>
      <c r="AM23" s="5" t="s">
        <v>82</v>
      </c>
      <c r="AN23" s="5"/>
      <c r="AO23" s="5">
        <v>71</v>
      </c>
      <c r="AP23" s="5"/>
      <c r="AQ23" s="26">
        <f t="shared" si="6"/>
        <v>253669.67</v>
      </c>
      <c r="AR23" s="5"/>
      <c r="AS23" s="5" t="s">
        <v>82</v>
      </c>
      <c r="AT23" s="5"/>
      <c r="AU23" s="5">
        <v>71</v>
      </c>
      <c r="AV23" s="5"/>
      <c r="AW23" s="26">
        <f t="shared" si="7"/>
        <v>253669.67</v>
      </c>
      <c r="AX23" s="5"/>
      <c r="AY23" s="5">
        <v>67</v>
      </c>
      <c r="AZ23" s="5"/>
      <c r="BA23" s="26">
        <f>(100-AY23)*$BI23/100</f>
        <v>288658.59000000003</v>
      </c>
      <c r="BB23" s="5"/>
      <c r="BC23" s="5">
        <v>71</v>
      </c>
      <c r="BD23" s="5"/>
      <c r="BE23" s="26">
        <f t="shared" si="8"/>
        <v>253669.67</v>
      </c>
      <c r="BH23" s="16">
        <v>874669.5</v>
      </c>
      <c r="BI23" s="16">
        <v>874723</v>
      </c>
      <c r="BJ23" s="16">
        <v>878550</v>
      </c>
    </row>
    <row r="24" spans="2:62" x14ac:dyDescent="0.25">
      <c r="B24" s="1" t="s">
        <v>41</v>
      </c>
      <c r="C24" s="5">
        <v>93</v>
      </c>
      <c r="D24" s="5"/>
      <c r="E24" s="5">
        <v>99</v>
      </c>
      <c r="F24" s="5"/>
      <c r="G24" s="26">
        <f t="shared" si="0"/>
        <v>2.9049999999999998</v>
      </c>
      <c r="H24" s="5"/>
      <c r="I24" s="5">
        <v>85</v>
      </c>
      <c r="J24" s="5"/>
      <c r="K24" s="5">
        <v>99</v>
      </c>
      <c r="L24" s="5"/>
      <c r="M24" s="26">
        <f t="shared" si="1"/>
        <v>2.97</v>
      </c>
      <c r="N24" s="5"/>
      <c r="O24" s="5">
        <v>44</v>
      </c>
      <c r="P24" s="5"/>
      <c r="Q24" s="5">
        <v>99</v>
      </c>
      <c r="R24" s="5"/>
      <c r="S24" s="26">
        <f t="shared" si="2"/>
        <v>2.97</v>
      </c>
      <c r="T24" s="5"/>
      <c r="U24" s="5">
        <v>27</v>
      </c>
      <c r="V24" s="5"/>
      <c r="W24" s="5">
        <v>97</v>
      </c>
      <c r="X24" s="5"/>
      <c r="Y24" s="26">
        <f t="shared" si="3"/>
        <v>8.91</v>
      </c>
      <c r="Z24" s="5"/>
      <c r="AA24" s="5">
        <v>8</v>
      </c>
      <c r="AB24" s="5"/>
      <c r="AC24" s="5">
        <v>98</v>
      </c>
      <c r="AD24" s="5"/>
      <c r="AE24" s="26">
        <f t="shared" si="4"/>
        <v>5.94</v>
      </c>
      <c r="AF24" s="5"/>
      <c r="AG24" s="5" t="s">
        <v>82</v>
      </c>
      <c r="AH24" s="5"/>
      <c r="AI24" s="5">
        <v>99</v>
      </c>
      <c r="AJ24" s="5"/>
      <c r="AK24" s="26">
        <f t="shared" si="5"/>
        <v>3.0550000000000002</v>
      </c>
      <c r="AL24" s="5"/>
      <c r="AM24" s="5">
        <v>58</v>
      </c>
      <c r="AN24" s="5"/>
      <c r="AO24" s="5">
        <v>97</v>
      </c>
      <c r="AP24" s="5"/>
      <c r="AQ24" s="26">
        <f t="shared" si="6"/>
        <v>8.91</v>
      </c>
      <c r="AR24" s="5"/>
      <c r="AS24" s="5" t="s">
        <v>82</v>
      </c>
      <c r="AT24" s="5"/>
      <c r="AU24" s="5">
        <v>97</v>
      </c>
      <c r="AV24" s="5"/>
      <c r="AW24" s="26">
        <f t="shared" si="7"/>
        <v>8.91</v>
      </c>
      <c r="AX24" s="5"/>
      <c r="AY24" s="5">
        <v>97</v>
      </c>
      <c r="AZ24" s="5"/>
      <c r="BA24" s="26">
        <f>(100-AY24)*$BI24/100</f>
        <v>8.91</v>
      </c>
      <c r="BB24" s="5"/>
      <c r="BC24" s="5">
        <v>97</v>
      </c>
      <c r="BD24" s="5"/>
      <c r="BE24" s="26">
        <f t="shared" si="8"/>
        <v>8.91</v>
      </c>
      <c r="BH24" s="16">
        <v>290.5</v>
      </c>
      <c r="BI24" s="16">
        <v>297</v>
      </c>
      <c r="BJ24" s="16">
        <v>305.5</v>
      </c>
    </row>
    <row r="25" spans="2:62" x14ac:dyDescent="0.25">
      <c r="B25" s="1" t="s">
        <v>42</v>
      </c>
      <c r="C25" s="5">
        <v>99</v>
      </c>
      <c r="D25" s="5"/>
      <c r="E25" s="5">
        <v>99</v>
      </c>
      <c r="F25" s="5"/>
      <c r="G25" s="26">
        <f t="shared" si="0"/>
        <v>0.25</v>
      </c>
      <c r="H25" s="5"/>
      <c r="I25" s="5">
        <v>99</v>
      </c>
      <c r="J25" s="5"/>
      <c r="K25" s="5">
        <v>99</v>
      </c>
      <c r="L25" s="5"/>
      <c r="M25" s="26">
        <f t="shared" si="1"/>
        <v>0.25</v>
      </c>
      <c r="N25" s="5"/>
      <c r="O25" s="5">
        <v>99</v>
      </c>
      <c r="P25" s="5"/>
      <c r="Q25" s="5">
        <v>99</v>
      </c>
      <c r="R25" s="5"/>
      <c r="S25" s="26">
        <f t="shared" si="2"/>
        <v>0.25</v>
      </c>
      <c r="T25" s="5"/>
      <c r="U25" s="5">
        <v>99</v>
      </c>
      <c r="V25" s="5"/>
      <c r="W25" s="5">
        <v>99</v>
      </c>
      <c r="X25" s="5"/>
      <c r="Y25" s="26">
        <f t="shared" si="3"/>
        <v>0.25</v>
      </c>
      <c r="Z25" s="5"/>
      <c r="AA25" s="5">
        <v>99</v>
      </c>
      <c r="AB25" s="5"/>
      <c r="AC25" s="5">
        <v>99</v>
      </c>
      <c r="AD25" s="5"/>
      <c r="AE25" s="26">
        <f t="shared" si="4"/>
        <v>0.25</v>
      </c>
      <c r="AF25" s="5"/>
      <c r="AG25" s="5">
        <v>99</v>
      </c>
      <c r="AH25" s="5"/>
      <c r="AI25" s="5">
        <v>99</v>
      </c>
      <c r="AJ25" s="5"/>
      <c r="AK25" s="26">
        <f t="shared" si="5"/>
        <v>0.245</v>
      </c>
      <c r="AL25" s="5"/>
      <c r="AM25" s="5">
        <v>99</v>
      </c>
      <c r="AN25" s="5"/>
      <c r="AO25" s="5">
        <v>99</v>
      </c>
      <c r="AP25" s="5"/>
      <c r="AQ25" s="26">
        <f t="shared" si="6"/>
        <v>0.25</v>
      </c>
      <c r="AR25" s="5"/>
      <c r="AS25" s="5">
        <v>99</v>
      </c>
      <c r="AT25" s="5"/>
      <c r="AU25" s="5">
        <v>99</v>
      </c>
      <c r="AV25" s="5"/>
      <c r="AW25" s="26">
        <f t="shared" si="7"/>
        <v>0.25</v>
      </c>
      <c r="AX25" s="5"/>
      <c r="AY25" s="5">
        <v>99</v>
      </c>
      <c r="AZ25" s="5"/>
      <c r="BA25" s="26">
        <f>(100-AY25)*$BI25/100</f>
        <v>0.25</v>
      </c>
      <c r="BB25" s="5"/>
      <c r="BC25" s="5">
        <v>99</v>
      </c>
      <c r="BD25" s="5"/>
      <c r="BE25" s="26">
        <f t="shared" si="8"/>
        <v>0.25</v>
      </c>
      <c r="BH25" s="16">
        <v>25</v>
      </c>
      <c r="BI25" s="16">
        <v>25</v>
      </c>
      <c r="BJ25" s="16">
        <v>24.5</v>
      </c>
    </row>
    <row r="26" spans="2:62" x14ac:dyDescent="0.25">
      <c r="B26" s="1" t="s">
        <v>43</v>
      </c>
      <c r="C26" s="5" t="s">
        <v>82</v>
      </c>
      <c r="D26" s="5"/>
      <c r="E26" s="5" t="s">
        <v>82</v>
      </c>
      <c r="F26" s="5"/>
      <c r="G26" s="5" t="s">
        <v>82</v>
      </c>
      <c r="H26" s="5"/>
      <c r="I26" s="5">
        <v>98</v>
      </c>
      <c r="J26" s="5"/>
      <c r="K26" s="5">
        <v>99</v>
      </c>
      <c r="L26" s="5"/>
      <c r="M26" s="26">
        <f t="shared" si="1"/>
        <v>1.91</v>
      </c>
      <c r="N26" s="5"/>
      <c r="O26" s="5">
        <v>96</v>
      </c>
      <c r="P26" s="5"/>
      <c r="Q26" s="5">
        <v>97</v>
      </c>
      <c r="R26" s="5"/>
      <c r="S26" s="26">
        <f t="shared" si="2"/>
        <v>5.73</v>
      </c>
      <c r="T26" s="5"/>
      <c r="U26" s="5">
        <v>96</v>
      </c>
      <c r="V26" s="5"/>
      <c r="W26" s="5">
        <v>97</v>
      </c>
      <c r="X26" s="5"/>
      <c r="Y26" s="26">
        <f t="shared" si="3"/>
        <v>5.73</v>
      </c>
      <c r="Z26" s="5"/>
      <c r="AA26" s="5">
        <v>83</v>
      </c>
      <c r="AB26" s="5"/>
      <c r="AC26" s="5">
        <v>96</v>
      </c>
      <c r="AD26" s="5"/>
      <c r="AE26" s="26">
        <f t="shared" si="4"/>
        <v>7.64</v>
      </c>
      <c r="AF26" s="5"/>
      <c r="AG26" s="5">
        <v>75</v>
      </c>
      <c r="AH26" s="5"/>
      <c r="AI26" s="5">
        <v>88</v>
      </c>
      <c r="AJ26" s="5"/>
      <c r="AK26" s="26">
        <f t="shared" si="5"/>
        <v>23.46</v>
      </c>
      <c r="AL26" s="5"/>
      <c r="AM26" s="5">
        <v>96</v>
      </c>
      <c r="AN26" s="5"/>
      <c r="AO26" s="5">
        <v>99</v>
      </c>
      <c r="AP26" s="5"/>
      <c r="AQ26" s="26">
        <f t="shared" si="6"/>
        <v>1.91</v>
      </c>
      <c r="AR26" s="5"/>
      <c r="AS26" s="5">
        <v>96</v>
      </c>
      <c r="AT26" s="5"/>
      <c r="AU26" s="5">
        <v>99</v>
      </c>
      <c r="AV26" s="5"/>
      <c r="AW26" s="26">
        <f t="shared" si="7"/>
        <v>1.91</v>
      </c>
      <c r="AX26" s="5"/>
      <c r="AY26" s="5">
        <v>60</v>
      </c>
      <c r="AZ26" s="5"/>
      <c r="BA26" s="26">
        <f>(100-AY26)*$BI26/100</f>
        <v>76.400000000000006</v>
      </c>
      <c r="BB26" s="5"/>
      <c r="BC26" s="5">
        <v>93</v>
      </c>
      <c r="BD26" s="5"/>
      <c r="BE26" s="26">
        <f t="shared" si="8"/>
        <v>13.37</v>
      </c>
      <c r="BH26" s="16">
        <v>188</v>
      </c>
      <c r="BI26" s="16">
        <v>191</v>
      </c>
      <c r="BJ26" s="16">
        <v>195.5</v>
      </c>
    </row>
    <row r="27" spans="2:62" x14ac:dyDescent="0.25">
      <c r="B27" s="1" t="s">
        <v>44</v>
      </c>
      <c r="C27" s="5">
        <v>88</v>
      </c>
      <c r="D27" s="5"/>
      <c r="E27" s="5">
        <v>52</v>
      </c>
      <c r="F27" s="5"/>
      <c r="G27" s="26">
        <f t="shared" ref="G27:G32" si="9">(100-E27)*BH27/100</f>
        <v>119603.04</v>
      </c>
      <c r="H27" s="5"/>
      <c r="I27" s="5">
        <v>84</v>
      </c>
      <c r="J27" s="5"/>
      <c r="K27" s="5">
        <v>49</v>
      </c>
      <c r="L27" s="5"/>
      <c r="M27" s="26">
        <f t="shared" si="1"/>
        <v>126122.235</v>
      </c>
      <c r="N27" s="5"/>
      <c r="O27" s="5">
        <v>59</v>
      </c>
      <c r="P27" s="5"/>
      <c r="Q27" s="5">
        <v>42</v>
      </c>
      <c r="R27" s="5"/>
      <c r="S27" s="26">
        <f t="shared" si="2"/>
        <v>143433.13</v>
      </c>
      <c r="T27" s="5"/>
      <c r="U27" s="5">
        <v>51</v>
      </c>
      <c r="V27" s="5"/>
      <c r="W27" s="5">
        <v>42</v>
      </c>
      <c r="X27" s="5"/>
      <c r="Y27" s="26">
        <f t="shared" si="3"/>
        <v>143433.13</v>
      </c>
      <c r="Z27" s="5"/>
      <c r="AA27" s="5">
        <v>69</v>
      </c>
      <c r="AB27" s="5"/>
      <c r="AC27" s="5">
        <v>44</v>
      </c>
      <c r="AD27" s="5"/>
      <c r="AE27" s="26">
        <f t="shared" si="4"/>
        <v>138487.16</v>
      </c>
      <c r="AF27" s="5"/>
      <c r="AG27" s="5" t="s">
        <v>82</v>
      </c>
      <c r="AH27" s="5"/>
      <c r="AI27" s="5">
        <v>26</v>
      </c>
      <c r="AJ27" s="5"/>
      <c r="AK27" s="26">
        <f t="shared" si="5"/>
        <v>182788.51</v>
      </c>
      <c r="AL27" s="5"/>
      <c r="AM27" s="5">
        <v>57</v>
      </c>
      <c r="AN27" s="5"/>
      <c r="AO27" s="5">
        <v>42</v>
      </c>
      <c r="AP27" s="5"/>
      <c r="AQ27" s="26">
        <f t="shared" si="6"/>
        <v>143433.13</v>
      </c>
      <c r="AR27" s="5"/>
      <c r="AS27" s="5" t="s">
        <v>82</v>
      </c>
      <c r="AT27" s="5"/>
      <c r="AU27" s="5">
        <v>42</v>
      </c>
      <c r="AV27" s="5"/>
      <c r="AW27" s="26">
        <f t="shared" si="7"/>
        <v>143433.13</v>
      </c>
      <c r="AX27" s="5"/>
      <c r="AY27" s="5" t="s">
        <v>82</v>
      </c>
      <c r="AZ27" s="5"/>
      <c r="BA27" s="26" t="s">
        <v>82</v>
      </c>
      <c r="BB27" s="5"/>
      <c r="BC27" s="5">
        <v>41</v>
      </c>
      <c r="BD27" s="5"/>
      <c r="BE27" s="26">
        <f t="shared" si="8"/>
        <v>145906.11499999999</v>
      </c>
      <c r="BH27" s="16">
        <v>249173</v>
      </c>
      <c r="BI27" s="16">
        <v>247298.5</v>
      </c>
      <c r="BJ27" s="16">
        <v>247011.5</v>
      </c>
    </row>
    <row r="28" spans="2:62" x14ac:dyDescent="0.25">
      <c r="B28" s="1" t="s">
        <v>45</v>
      </c>
      <c r="C28" s="5">
        <v>92</v>
      </c>
      <c r="D28" s="5"/>
      <c r="E28" s="5">
        <v>86</v>
      </c>
      <c r="F28" s="5"/>
      <c r="G28" s="26">
        <f t="shared" si="9"/>
        <v>252607.25</v>
      </c>
      <c r="H28" s="5"/>
      <c r="I28" s="5">
        <v>92</v>
      </c>
      <c r="J28" s="5"/>
      <c r="K28" s="5">
        <v>82</v>
      </c>
      <c r="L28" s="5"/>
      <c r="M28" s="26">
        <f t="shared" si="1"/>
        <v>321938.64</v>
      </c>
      <c r="N28" s="5"/>
      <c r="O28" s="5">
        <v>78</v>
      </c>
      <c r="P28" s="5"/>
      <c r="Q28" s="5">
        <v>71</v>
      </c>
      <c r="R28" s="5"/>
      <c r="S28" s="26">
        <f t="shared" si="2"/>
        <v>518678.92</v>
      </c>
      <c r="T28" s="5"/>
      <c r="U28" s="5">
        <v>74</v>
      </c>
      <c r="V28" s="5"/>
      <c r="W28" s="5">
        <v>88</v>
      </c>
      <c r="X28" s="5"/>
      <c r="Y28" s="26">
        <f t="shared" si="3"/>
        <v>214625.76</v>
      </c>
      <c r="Z28" s="5"/>
      <c r="AA28" s="5">
        <v>78</v>
      </c>
      <c r="AB28" s="5"/>
      <c r="AC28" s="5">
        <v>80</v>
      </c>
      <c r="AD28" s="5"/>
      <c r="AE28" s="26">
        <f t="shared" si="4"/>
        <v>357709.6</v>
      </c>
      <c r="AF28" s="5"/>
      <c r="AG28" s="5" t="s">
        <v>82</v>
      </c>
      <c r="AH28" s="5"/>
      <c r="AI28" s="5">
        <v>71</v>
      </c>
      <c r="AJ28" s="5"/>
      <c r="AK28" s="26">
        <f t="shared" si="5"/>
        <v>514197.26</v>
      </c>
      <c r="AL28" s="5"/>
      <c r="AM28" s="5">
        <v>7</v>
      </c>
      <c r="AN28" s="5"/>
      <c r="AO28" s="5">
        <v>71</v>
      </c>
      <c r="AP28" s="5"/>
      <c r="AQ28" s="26">
        <f t="shared" si="6"/>
        <v>518678.92</v>
      </c>
      <c r="AR28" s="5"/>
      <c r="AS28" s="5" t="s">
        <v>82</v>
      </c>
      <c r="AT28" s="5"/>
      <c r="AU28" s="5">
        <v>71</v>
      </c>
      <c r="AV28" s="5"/>
      <c r="AW28" s="26">
        <f t="shared" si="7"/>
        <v>518678.92</v>
      </c>
      <c r="AX28" s="5"/>
      <c r="AY28" s="5" t="s">
        <v>82</v>
      </c>
      <c r="AZ28" s="5"/>
      <c r="BA28" s="26" t="s">
        <v>82</v>
      </c>
      <c r="BB28" s="5"/>
      <c r="BC28" s="5">
        <v>59</v>
      </c>
      <c r="BD28" s="5"/>
      <c r="BE28" s="26">
        <f t="shared" si="8"/>
        <v>733304.68</v>
      </c>
      <c r="BH28" s="16">
        <v>1804337.5</v>
      </c>
      <c r="BI28" s="16">
        <v>1788548</v>
      </c>
      <c r="BJ28" s="16">
        <v>1773094</v>
      </c>
    </row>
    <row r="29" spans="2:62" x14ac:dyDescent="0.25">
      <c r="B29" s="1" t="s">
        <v>46</v>
      </c>
      <c r="C29" s="5">
        <v>97</v>
      </c>
      <c r="D29" s="5"/>
      <c r="E29" s="5">
        <v>99</v>
      </c>
      <c r="F29" s="5"/>
      <c r="G29" s="26">
        <f t="shared" si="9"/>
        <v>53.55</v>
      </c>
      <c r="H29" s="5"/>
      <c r="I29" s="5">
        <v>99</v>
      </c>
      <c r="J29" s="5"/>
      <c r="K29" s="5">
        <v>99</v>
      </c>
      <c r="L29" s="5"/>
      <c r="M29" s="26">
        <f t="shared" si="1"/>
        <v>53.9</v>
      </c>
      <c r="N29" s="5"/>
      <c r="O29" s="5">
        <v>98</v>
      </c>
      <c r="P29" s="5"/>
      <c r="Q29" s="5">
        <v>85</v>
      </c>
      <c r="R29" s="5"/>
      <c r="S29" s="26">
        <f t="shared" si="2"/>
        <v>808.5</v>
      </c>
      <c r="T29" s="5"/>
      <c r="U29" s="5">
        <v>98</v>
      </c>
      <c r="V29" s="5"/>
      <c r="W29" s="5">
        <v>85</v>
      </c>
      <c r="X29" s="5"/>
      <c r="Y29" s="26">
        <f t="shared" si="3"/>
        <v>808.5</v>
      </c>
      <c r="Z29" s="5"/>
      <c r="AA29" s="5">
        <v>93</v>
      </c>
      <c r="AB29" s="5"/>
      <c r="AC29" s="5">
        <v>85</v>
      </c>
      <c r="AD29" s="5"/>
      <c r="AE29" s="26">
        <f t="shared" si="4"/>
        <v>808.5</v>
      </c>
      <c r="AF29" s="5"/>
      <c r="AG29" s="5" t="s">
        <v>82</v>
      </c>
      <c r="AH29" s="5"/>
      <c r="AI29" s="5">
        <v>60</v>
      </c>
      <c r="AJ29" s="5"/>
      <c r="AK29" s="26">
        <f t="shared" si="5"/>
        <v>2188.6</v>
      </c>
      <c r="AL29" s="5"/>
      <c r="AM29" s="5">
        <v>93</v>
      </c>
      <c r="AN29" s="5"/>
      <c r="AO29" s="5">
        <v>85</v>
      </c>
      <c r="AP29" s="5"/>
      <c r="AQ29" s="26">
        <f t="shared" si="6"/>
        <v>808.5</v>
      </c>
      <c r="AR29" s="5"/>
      <c r="AS29" s="5" t="s">
        <v>82</v>
      </c>
      <c r="AT29" s="5"/>
      <c r="AU29" s="5">
        <v>85</v>
      </c>
      <c r="AV29" s="5"/>
      <c r="AW29" s="26">
        <f t="shared" si="7"/>
        <v>808.5</v>
      </c>
      <c r="AX29" s="5"/>
      <c r="AY29" s="5">
        <v>83</v>
      </c>
      <c r="AZ29" s="5"/>
      <c r="BA29" s="26">
        <f>(100-AY29)*$BI29/100</f>
        <v>916.3</v>
      </c>
      <c r="BB29" s="5"/>
      <c r="BC29" s="5">
        <v>75</v>
      </c>
      <c r="BD29" s="5"/>
      <c r="BE29" s="26">
        <f t="shared" si="8"/>
        <v>1347.5</v>
      </c>
      <c r="BH29" s="16">
        <v>5355</v>
      </c>
      <c r="BI29" s="16">
        <v>5390</v>
      </c>
      <c r="BJ29" s="16">
        <v>5471.5</v>
      </c>
    </row>
    <row r="30" spans="2:62" x14ac:dyDescent="0.25">
      <c r="B30" s="1" t="s">
        <v>47</v>
      </c>
      <c r="C30" s="5">
        <v>99</v>
      </c>
      <c r="D30" s="5"/>
      <c r="E30" s="5">
        <v>83</v>
      </c>
      <c r="F30" s="5"/>
      <c r="G30" s="26">
        <f t="shared" si="9"/>
        <v>3648.9650000000001</v>
      </c>
      <c r="H30" s="5"/>
      <c r="I30" s="5">
        <v>95</v>
      </c>
      <c r="J30" s="5"/>
      <c r="K30" s="5">
        <v>91</v>
      </c>
      <c r="L30" s="5"/>
      <c r="M30" s="26">
        <f t="shared" si="1"/>
        <v>1904.49</v>
      </c>
      <c r="N30" s="5"/>
      <c r="O30" s="5">
        <v>86</v>
      </c>
      <c r="P30" s="5"/>
      <c r="Q30" s="5">
        <v>87</v>
      </c>
      <c r="R30" s="5"/>
      <c r="S30" s="26">
        <f t="shared" si="2"/>
        <v>2750.93</v>
      </c>
      <c r="T30" s="5"/>
      <c r="U30" s="5">
        <v>88</v>
      </c>
      <c r="V30" s="5"/>
      <c r="W30" s="5">
        <v>85</v>
      </c>
      <c r="X30" s="5"/>
      <c r="Y30" s="26">
        <f t="shared" si="3"/>
        <v>3174.15</v>
      </c>
      <c r="Z30" s="5"/>
      <c r="AA30" s="5">
        <v>91</v>
      </c>
      <c r="AB30" s="5"/>
      <c r="AC30" s="5">
        <v>78</v>
      </c>
      <c r="AD30" s="5"/>
      <c r="AE30" s="26">
        <f t="shared" si="4"/>
        <v>4655.42</v>
      </c>
      <c r="AF30" s="5"/>
      <c r="AG30" s="5" t="s">
        <v>82</v>
      </c>
      <c r="AH30" s="5"/>
      <c r="AI30" s="5">
        <v>66</v>
      </c>
      <c r="AJ30" s="5"/>
      <c r="AK30" s="26">
        <f t="shared" si="5"/>
        <v>7119.77</v>
      </c>
      <c r="AL30" s="5"/>
      <c r="AM30" s="5">
        <v>81</v>
      </c>
      <c r="AN30" s="5"/>
      <c r="AO30" s="5">
        <v>87</v>
      </c>
      <c r="AP30" s="5"/>
      <c r="AQ30" s="26">
        <f t="shared" si="6"/>
        <v>2750.93</v>
      </c>
      <c r="AR30" s="5"/>
      <c r="AS30" s="5" t="s">
        <v>82</v>
      </c>
      <c r="AT30" s="5"/>
      <c r="AU30" s="5">
        <v>87</v>
      </c>
      <c r="AV30" s="5"/>
      <c r="AW30" s="26">
        <f t="shared" si="7"/>
        <v>2750.93</v>
      </c>
      <c r="AX30" s="5"/>
      <c r="AY30" s="5">
        <v>79</v>
      </c>
      <c r="AZ30" s="5"/>
      <c r="BA30" s="26">
        <f>(100-AY30)*$BI30/100</f>
        <v>4443.8100000000004</v>
      </c>
      <c r="BB30" s="5"/>
      <c r="BC30" s="5">
        <v>88</v>
      </c>
      <c r="BD30" s="5"/>
      <c r="BE30" s="26">
        <f t="shared" si="8"/>
        <v>2539.3200000000002</v>
      </c>
      <c r="BH30" s="16">
        <v>21464.5</v>
      </c>
      <c r="BI30" s="16">
        <v>21161</v>
      </c>
      <c r="BJ30" s="16">
        <v>20940.5</v>
      </c>
    </row>
    <row r="31" spans="2:62" x14ac:dyDescent="0.25">
      <c r="B31" s="1" t="s">
        <v>48</v>
      </c>
      <c r="C31" s="5">
        <v>99</v>
      </c>
      <c r="D31" s="5"/>
      <c r="E31" s="5">
        <v>99</v>
      </c>
      <c r="F31" s="5"/>
      <c r="G31" s="26">
        <f t="shared" si="9"/>
        <v>5832.87</v>
      </c>
      <c r="H31" s="5"/>
      <c r="I31" s="5">
        <v>98</v>
      </c>
      <c r="J31" s="5"/>
      <c r="K31" s="5">
        <v>96</v>
      </c>
      <c r="L31" s="5"/>
      <c r="M31" s="26">
        <f t="shared" si="1"/>
        <v>23715.84</v>
      </c>
      <c r="N31" s="5"/>
      <c r="O31" s="5">
        <v>97</v>
      </c>
      <c r="P31" s="5"/>
      <c r="Q31" s="5">
        <v>92</v>
      </c>
      <c r="R31" s="5"/>
      <c r="S31" s="26">
        <f t="shared" si="2"/>
        <v>47431.68</v>
      </c>
      <c r="T31" s="5"/>
      <c r="U31" s="5">
        <v>97</v>
      </c>
      <c r="V31" s="5"/>
      <c r="W31" s="5">
        <v>93</v>
      </c>
      <c r="X31" s="5"/>
      <c r="Y31" s="26">
        <f t="shared" si="3"/>
        <v>41502.720000000001</v>
      </c>
      <c r="Z31" s="5"/>
      <c r="AA31" s="5">
        <v>94</v>
      </c>
      <c r="AB31" s="5"/>
      <c r="AC31" s="5">
        <v>93</v>
      </c>
      <c r="AD31" s="5"/>
      <c r="AE31" s="26">
        <f t="shared" si="4"/>
        <v>41502.720000000001</v>
      </c>
      <c r="AF31" s="5"/>
      <c r="AG31" s="5">
        <v>99</v>
      </c>
      <c r="AH31" s="5"/>
      <c r="AI31" s="5">
        <v>87</v>
      </c>
      <c r="AJ31" s="5"/>
      <c r="AK31" s="26">
        <f t="shared" si="5"/>
        <v>78430.884999999995</v>
      </c>
      <c r="AL31" s="5"/>
      <c r="AM31" s="5">
        <v>95</v>
      </c>
      <c r="AN31" s="5"/>
      <c r="AO31" s="5">
        <v>92</v>
      </c>
      <c r="AP31" s="5"/>
      <c r="AQ31" s="26">
        <f t="shared" si="6"/>
        <v>47431.68</v>
      </c>
      <c r="AR31" s="5"/>
      <c r="AS31" s="5" t="s">
        <v>82</v>
      </c>
      <c r="AT31" s="5"/>
      <c r="AU31" s="5">
        <v>83</v>
      </c>
      <c r="AV31" s="5"/>
      <c r="AW31" s="26">
        <f t="shared" si="7"/>
        <v>100792.32000000001</v>
      </c>
      <c r="AX31" s="5"/>
      <c r="AY31" s="5">
        <v>75</v>
      </c>
      <c r="AZ31" s="5"/>
      <c r="BA31" s="26">
        <f>(100-AY31)*$BI31/100</f>
        <v>148224</v>
      </c>
      <c r="BB31" s="5"/>
      <c r="BC31" s="5" t="s">
        <v>82</v>
      </c>
      <c r="BD31" s="5"/>
      <c r="BE31" s="26"/>
      <c r="BH31" s="16">
        <v>583287</v>
      </c>
      <c r="BI31" s="16">
        <v>592896</v>
      </c>
      <c r="BJ31" s="16">
        <v>603314.5</v>
      </c>
    </row>
    <row r="32" spans="2:62" x14ac:dyDescent="0.25">
      <c r="B32" s="1" t="s">
        <v>49</v>
      </c>
      <c r="C32" s="5" t="s">
        <v>82</v>
      </c>
      <c r="D32" s="5"/>
      <c r="E32" s="5">
        <v>90</v>
      </c>
      <c r="F32" s="5"/>
      <c r="G32" s="26">
        <f t="shared" si="9"/>
        <v>2949.55</v>
      </c>
      <c r="H32" s="5"/>
      <c r="I32" s="5" t="s">
        <v>82</v>
      </c>
      <c r="J32" s="5"/>
      <c r="K32" s="5">
        <v>89</v>
      </c>
      <c r="L32" s="5"/>
      <c r="M32" s="26">
        <f t="shared" si="1"/>
        <v>3219.5349999999999</v>
      </c>
      <c r="N32" s="5"/>
      <c r="O32" s="5" t="s">
        <v>82</v>
      </c>
      <c r="P32" s="5"/>
      <c r="Q32" s="5">
        <v>83</v>
      </c>
      <c r="R32" s="5"/>
      <c r="S32" s="26">
        <f t="shared" si="2"/>
        <v>4975.6450000000004</v>
      </c>
      <c r="T32" s="5"/>
      <c r="U32" s="5" t="s">
        <v>82</v>
      </c>
      <c r="V32" s="5"/>
      <c r="W32" s="5">
        <v>83</v>
      </c>
      <c r="X32" s="5"/>
      <c r="Y32" s="26">
        <f t="shared" si="3"/>
        <v>4975.6450000000004</v>
      </c>
      <c r="Z32" s="5"/>
      <c r="AA32" s="5" t="s">
        <v>82</v>
      </c>
      <c r="AB32" s="5"/>
      <c r="AC32" s="5">
        <v>72</v>
      </c>
      <c r="AD32" s="5"/>
      <c r="AE32" s="26">
        <f t="shared" si="4"/>
        <v>8195.18</v>
      </c>
      <c r="AF32" s="5"/>
      <c r="AG32" s="5" t="s">
        <v>82</v>
      </c>
      <c r="AH32" s="5"/>
      <c r="AI32" s="5">
        <v>72</v>
      </c>
      <c r="AJ32" s="5"/>
      <c r="AK32" s="26">
        <f t="shared" si="5"/>
        <v>8334.48</v>
      </c>
      <c r="AL32" s="5"/>
      <c r="AM32" s="5" t="s">
        <v>82</v>
      </c>
      <c r="AN32" s="5"/>
      <c r="AO32" s="5">
        <v>83</v>
      </c>
      <c r="AP32" s="5"/>
      <c r="AQ32" s="26">
        <f t="shared" si="6"/>
        <v>4975.6450000000004</v>
      </c>
      <c r="AR32" s="5"/>
      <c r="AS32" s="5" t="s">
        <v>82</v>
      </c>
      <c r="AT32" s="5"/>
      <c r="AU32" s="5">
        <v>83</v>
      </c>
      <c r="AV32" s="5"/>
      <c r="AW32" s="26">
        <f t="shared" si="7"/>
        <v>4975.6450000000004</v>
      </c>
      <c r="AX32" s="5"/>
      <c r="AY32" s="5">
        <v>76</v>
      </c>
      <c r="AZ32" s="5"/>
      <c r="BA32" s="26">
        <f>(100-AY32)*$BI32/100</f>
        <v>7024.44</v>
      </c>
      <c r="BB32" s="5"/>
      <c r="BC32" s="5">
        <v>81</v>
      </c>
      <c r="BD32" s="5"/>
      <c r="BE32" s="26">
        <f>(100-BC32)*$BI32/100</f>
        <v>5561.0150000000003</v>
      </c>
      <c r="BH32" s="16">
        <v>29495.5</v>
      </c>
      <c r="BI32" s="16">
        <v>29268.5</v>
      </c>
      <c r="BJ32" s="16">
        <v>29766</v>
      </c>
    </row>
    <row r="33" spans="2:62" x14ac:dyDescent="0.25">
      <c r="B33" s="1" t="s">
        <v>50</v>
      </c>
      <c r="C33" s="5" t="s">
        <v>82</v>
      </c>
      <c r="D33" s="5"/>
      <c r="E33" s="5" t="s">
        <v>82</v>
      </c>
      <c r="F33" s="5"/>
      <c r="G33" s="26" t="s">
        <v>82</v>
      </c>
      <c r="H33" s="5"/>
      <c r="I33" s="5" t="s">
        <v>82</v>
      </c>
      <c r="J33" s="5"/>
      <c r="K33" s="5" t="s">
        <v>82</v>
      </c>
      <c r="L33" s="5"/>
      <c r="M33" s="26"/>
      <c r="N33" s="5"/>
      <c r="O33" s="5" t="s">
        <v>82</v>
      </c>
      <c r="P33" s="5"/>
      <c r="Q33" s="5" t="s">
        <v>82</v>
      </c>
      <c r="R33" s="5"/>
      <c r="S33" s="26"/>
      <c r="T33" s="5"/>
      <c r="U33" s="5" t="s">
        <v>82</v>
      </c>
      <c r="V33" s="5"/>
      <c r="W33" s="5" t="s">
        <v>82</v>
      </c>
      <c r="X33" s="5"/>
      <c r="Y33" s="26"/>
      <c r="Z33" s="5"/>
      <c r="AA33" s="5" t="s">
        <v>82</v>
      </c>
      <c r="AB33" s="5"/>
      <c r="AC33" s="5" t="s">
        <v>82</v>
      </c>
      <c r="AD33" s="5"/>
      <c r="AE33" s="26"/>
      <c r="AF33" s="5"/>
      <c r="AG33" s="5" t="s">
        <v>82</v>
      </c>
      <c r="AH33" s="5"/>
      <c r="AI33" s="5" t="s">
        <v>82</v>
      </c>
      <c r="AJ33" s="5"/>
      <c r="AK33" s="26"/>
      <c r="AL33" s="5"/>
      <c r="AM33" s="5" t="s">
        <v>82</v>
      </c>
      <c r="AN33" s="5"/>
      <c r="AO33" s="5" t="s">
        <v>82</v>
      </c>
      <c r="AP33" s="5"/>
      <c r="AQ33" s="26"/>
      <c r="AR33" s="5"/>
      <c r="AS33" s="5" t="s">
        <v>82</v>
      </c>
      <c r="AT33" s="5"/>
      <c r="AU33" s="5" t="s">
        <v>82</v>
      </c>
      <c r="AV33" s="5"/>
      <c r="AW33" s="26" t="s">
        <v>82</v>
      </c>
      <c r="AX33" s="5"/>
      <c r="AY33" s="5" t="s">
        <v>82</v>
      </c>
      <c r="AZ33" s="5"/>
      <c r="BA33" s="26" t="s">
        <v>82</v>
      </c>
      <c r="BB33" s="5"/>
      <c r="BC33" s="5" t="s">
        <v>82</v>
      </c>
      <c r="BD33" s="5"/>
      <c r="BE33" s="26"/>
      <c r="BH33" s="16">
        <v>50.5</v>
      </c>
      <c r="BI33" s="16">
        <v>48.5</v>
      </c>
      <c r="BJ33" s="16">
        <v>46.5</v>
      </c>
    </row>
    <row r="34" spans="2:62" x14ac:dyDescent="0.25">
      <c r="B34" s="1" t="s">
        <v>51</v>
      </c>
      <c r="C34" s="5">
        <v>99</v>
      </c>
      <c r="D34" s="5"/>
      <c r="E34" s="5">
        <v>99</v>
      </c>
      <c r="F34" s="5"/>
      <c r="G34" s="26">
        <f>(100-E34)*BH34/100</f>
        <v>23.52</v>
      </c>
      <c r="H34" s="5"/>
      <c r="I34" s="5">
        <v>99</v>
      </c>
      <c r="J34" s="5"/>
      <c r="K34" s="5">
        <v>99</v>
      </c>
      <c r="L34" s="5"/>
      <c r="M34" s="26">
        <f>(100-K34)*$BI34/100</f>
        <v>23.545000000000002</v>
      </c>
      <c r="N34" s="5"/>
      <c r="O34" s="5">
        <v>95</v>
      </c>
      <c r="P34" s="5"/>
      <c r="Q34" s="5">
        <v>99</v>
      </c>
      <c r="R34" s="5"/>
      <c r="S34" s="26">
        <f>(100-Q34)*$BI34/100</f>
        <v>23.545000000000002</v>
      </c>
      <c r="T34" s="5"/>
      <c r="U34" s="5">
        <v>95</v>
      </c>
      <c r="V34" s="5"/>
      <c r="W34" s="5">
        <v>99</v>
      </c>
      <c r="X34" s="5"/>
      <c r="Y34" s="26">
        <f>(100-W34)*$BI34/100</f>
        <v>23.545000000000002</v>
      </c>
      <c r="Z34" s="5"/>
      <c r="AA34" s="5">
        <v>95</v>
      </c>
      <c r="AB34" s="5"/>
      <c r="AC34" s="5">
        <v>99</v>
      </c>
      <c r="AD34" s="5"/>
      <c r="AE34" s="26">
        <f>(100-AC34)*$BI34/100</f>
        <v>23.545000000000002</v>
      </c>
      <c r="AF34" s="5"/>
      <c r="AG34" s="5" t="s">
        <v>82</v>
      </c>
      <c r="AH34" s="5"/>
      <c r="AI34" s="5">
        <v>99</v>
      </c>
      <c r="AJ34" s="5"/>
      <c r="AK34" s="26">
        <f>(100-AI34)*BJ34/100</f>
        <v>23.67</v>
      </c>
      <c r="AL34" s="5"/>
      <c r="AM34" s="5">
        <v>97</v>
      </c>
      <c r="AN34" s="5"/>
      <c r="AO34" s="5">
        <v>99</v>
      </c>
      <c r="AP34" s="5"/>
      <c r="AQ34" s="26">
        <f>(100-AO34)*$BI34/100</f>
        <v>23.545000000000002</v>
      </c>
      <c r="AR34" s="5"/>
      <c r="AS34" s="5" t="s">
        <v>82</v>
      </c>
      <c r="AT34" s="5"/>
      <c r="AU34" s="5">
        <v>99</v>
      </c>
      <c r="AV34" s="5"/>
      <c r="AW34" s="26">
        <f>(100-AU34)*$BI34/100</f>
        <v>23.545000000000002</v>
      </c>
      <c r="AX34" s="5"/>
      <c r="AY34" s="5">
        <v>99</v>
      </c>
      <c r="AZ34" s="5"/>
      <c r="BA34" s="26">
        <f>(100-AY34)*$BI34/100</f>
        <v>23.545000000000002</v>
      </c>
      <c r="BB34" s="5"/>
      <c r="BC34" s="5">
        <v>99</v>
      </c>
      <c r="BD34" s="5"/>
      <c r="BE34" s="26">
        <f>(100-BC34)*$BI34/100</f>
        <v>23.545000000000002</v>
      </c>
      <c r="BH34" s="16">
        <v>2352</v>
      </c>
      <c r="BI34" s="16">
        <v>2354.5</v>
      </c>
      <c r="BJ34" s="16">
        <v>2367</v>
      </c>
    </row>
    <row r="35" spans="2:62" x14ac:dyDescent="0.25">
      <c r="B35" s="1" t="s">
        <v>52</v>
      </c>
      <c r="C35" s="5">
        <v>99</v>
      </c>
      <c r="D35" s="5"/>
      <c r="E35" s="5">
        <v>99</v>
      </c>
      <c r="F35" s="5"/>
      <c r="G35" s="26">
        <f>(100-E35)*BH35/100</f>
        <v>2.0950000000000002</v>
      </c>
      <c r="H35" s="5"/>
      <c r="I35" s="5">
        <v>93</v>
      </c>
      <c r="J35" s="5"/>
      <c r="K35" s="5">
        <v>99</v>
      </c>
      <c r="L35" s="5"/>
      <c r="M35" s="26">
        <f>(100-K35)*$BI35/100</f>
        <v>2.19</v>
      </c>
      <c r="N35" s="5"/>
      <c r="O35" s="5">
        <v>82</v>
      </c>
      <c r="P35" s="5"/>
      <c r="Q35" s="5">
        <v>94</v>
      </c>
      <c r="R35" s="5"/>
      <c r="S35" s="26">
        <f>(100-Q35)*$BI35/100</f>
        <v>13.14</v>
      </c>
      <c r="T35" s="5"/>
      <c r="U35" s="5">
        <v>82</v>
      </c>
      <c r="V35" s="5"/>
      <c r="W35" s="5">
        <v>94</v>
      </c>
      <c r="X35" s="5"/>
      <c r="Y35" s="26">
        <f>(100-W35)*$BI35/100</f>
        <v>13.14</v>
      </c>
      <c r="Z35" s="5"/>
      <c r="AA35" s="5">
        <v>81</v>
      </c>
      <c r="AB35" s="5"/>
      <c r="AC35" s="5">
        <v>97</v>
      </c>
      <c r="AD35" s="5"/>
      <c r="AE35" s="26">
        <f>(100-AC35)*$BI35/100</f>
        <v>6.57</v>
      </c>
      <c r="AF35" s="5"/>
      <c r="AG35" s="5" t="s">
        <v>82</v>
      </c>
      <c r="AH35" s="5"/>
      <c r="AI35" s="5">
        <v>91</v>
      </c>
      <c r="AJ35" s="5"/>
      <c r="AK35" s="26">
        <f>(100-AI35)*BJ35/100</f>
        <v>19.125</v>
      </c>
      <c r="AL35" s="5"/>
      <c r="AM35" s="5">
        <v>81</v>
      </c>
      <c r="AN35" s="5"/>
      <c r="AO35" s="5">
        <v>94</v>
      </c>
      <c r="AP35" s="5"/>
      <c r="AQ35" s="26">
        <f>(100-AO35)*$BI35/100</f>
        <v>13.14</v>
      </c>
      <c r="AR35" s="5"/>
      <c r="AS35" s="5" t="s">
        <v>82</v>
      </c>
      <c r="AT35" s="5"/>
      <c r="AU35" s="5">
        <v>94</v>
      </c>
      <c r="AV35" s="5"/>
      <c r="AW35" s="26">
        <f>(100-AU35)*$BI35/100</f>
        <v>13.14</v>
      </c>
      <c r="AX35" s="5"/>
      <c r="AY35" s="5">
        <v>94</v>
      </c>
      <c r="AZ35" s="5"/>
      <c r="BA35" s="26">
        <f>(100-AY35)*$BI35/100</f>
        <v>13.14</v>
      </c>
      <c r="BB35" s="5"/>
      <c r="BC35" s="5">
        <v>97</v>
      </c>
      <c r="BD35" s="5"/>
      <c r="BE35" s="26">
        <f>(100-BC35)*$BI35/100</f>
        <v>6.57</v>
      </c>
      <c r="BH35" s="16">
        <v>209.5</v>
      </c>
      <c r="BI35" s="16">
        <v>219</v>
      </c>
      <c r="BJ35" s="16">
        <v>212.5</v>
      </c>
    </row>
    <row r="36" spans="2:62" x14ac:dyDescent="0.25">
      <c r="B36" s="1" t="s">
        <v>53</v>
      </c>
      <c r="C36" s="5">
        <v>79</v>
      </c>
      <c r="D36" s="5"/>
      <c r="E36" s="5">
        <v>85</v>
      </c>
      <c r="F36" s="5"/>
      <c r="G36" s="26">
        <f>(100-E36)*BH36/100</f>
        <v>1336.5</v>
      </c>
      <c r="H36" s="5"/>
      <c r="I36" s="5">
        <v>85</v>
      </c>
      <c r="J36" s="5"/>
      <c r="K36" s="5">
        <v>88</v>
      </c>
      <c r="L36" s="5"/>
      <c r="M36" s="26">
        <f>(100-K36)*$BI36/100</f>
        <v>1061.28</v>
      </c>
      <c r="N36" s="5"/>
      <c r="O36" s="5">
        <v>71</v>
      </c>
      <c r="P36" s="5"/>
      <c r="Q36" s="5">
        <v>71</v>
      </c>
      <c r="R36" s="5"/>
      <c r="S36" s="26">
        <f>(100-Q36)*$BI36/100</f>
        <v>2564.7600000000002</v>
      </c>
      <c r="T36" s="5"/>
      <c r="U36" s="5">
        <v>67</v>
      </c>
      <c r="V36" s="5"/>
      <c r="W36" s="5">
        <v>65</v>
      </c>
      <c r="X36" s="5"/>
      <c r="Y36" s="26">
        <f>(100-W36)*$BI36/100</f>
        <v>3095.4</v>
      </c>
      <c r="Z36" s="5"/>
      <c r="AA36" s="5">
        <v>61</v>
      </c>
      <c r="AB36" s="5"/>
      <c r="AC36" s="5">
        <v>61</v>
      </c>
      <c r="AD36" s="5"/>
      <c r="AE36" s="26">
        <f>(100-AC36)*$BI36/100</f>
        <v>3449.16</v>
      </c>
      <c r="AF36" s="5"/>
      <c r="AG36" s="5" t="s">
        <v>82</v>
      </c>
      <c r="AH36" s="5"/>
      <c r="AI36" s="5">
        <v>53</v>
      </c>
      <c r="AJ36" s="5"/>
      <c r="AK36" s="26">
        <f>(100-AI36)*BJ36/100</f>
        <v>4147.0450000000001</v>
      </c>
      <c r="AL36" s="5"/>
      <c r="AM36" s="5">
        <v>70</v>
      </c>
      <c r="AN36" s="5"/>
      <c r="AO36" s="5">
        <v>71</v>
      </c>
      <c r="AP36" s="5"/>
      <c r="AQ36" s="26">
        <f>(100-AO36)*$BI36/100</f>
        <v>2564.7600000000002</v>
      </c>
      <c r="AR36" s="5"/>
      <c r="AS36" s="5" t="s">
        <v>82</v>
      </c>
      <c r="AT36" s="5"/>
      <c r="AU36" s="5">
        <v>71</v>
      </c>
      <c r="AV36" s="5"/>
      <c r="AW36" s="26">
        <f>(100-AU36)*$BI36/100</f>
        <v>2564.7600000000002</v>
      </c>
      <c r="AX36" s="5"/>
      <c r="AY36" s="5">
        <v>77</v>
      </c>
      <c r="AZ36" s="5"/>
      <c r="BA36" s="26">
        <f>(100-AY36)*$BI36/100</f>
        <v>2034.12</v>
      </c>
      <c r="BB36" s="5"/>
      <c r="BC36" s="5">
        <v>74</v>
      </c>
      <c r="BD36" s="5"/>
      <c r="BE36" s="26">
        <f>(100-BC36)*$BI36/100</f>
        <v>2299.44</v>
      </c>
      <c r="BH36" s="16">
        <v>8910</v>
      </c>
      <c r="BI36" s="16">
        <v>8844</v>
      </c>
      <c r="BJ36" s="16">
        <v>8823.5</v>
      </c>
    </row>
    <row r="37" spans="2:62" x14ac:dyDescent="0.25">
      <c r="B37" s="1" t="s">
        <v>54</v>
      </c>
      <c r="C37" s="5">
        <v>98</v>
      </c>
      <c r="D37" s="5"/>
      <c r="E37" s="5">
        <v>96</v>
      </c>
      <c r="F37" s="5"/>
      <c r="G37" s="26">
        <f>(100-E37)*BH37/100</f>
        <v>54071.74</v>
      </c>
      <c r="H37" s="5"/>
      <c r="I37" s="5">
        <v>97</v>
      </c>
      <c r="J37" s="5"/>
      <c r="K37" s="5">
        <v>99</v>
      </c>
      <c r="L37" s="5"/>
      <c r="M37" s="26">
        <f>(100-K37)*$BI37/100</f>
        <v>13804.22</v>
      </c>
      <c r="N37" s="5"/>
      <c r="O37" s="5">
        <v>96</v>
      </c>
      <c r="P37" s="5"/>
      <c r="Q37" s="5">
        <v>97</v>
      </c>
      <c r="R37" s="5"/>
      <c r="S37" s="26">
        <f>(100-Q37)*$BI37/100</f>
        <v>41412.660000000003</v>
      </c>
      <c r="T37" s="5"/>
      <c r="U37" s="5">
        <v>96</v>
      </c>
      <c r="V37" s="5"/>
      <c r="W37" s="5">
        <v>73</v>
      </c>
      <c r="X37" s="5"/>
      <c r="Y37" s="26">
        <f>(100-W37)*$BI37/100</f>
        <v>372713.94</v>
      </c>
      <c r="Z37" s="5"/>
      <c r="AA37" s="5">
        <v>97</v>
      </c>
      <c r="AB37" s="5"/>
      <c r="AC37" s="5">
        <v>98</v>
      </c>
      <c r="AD37" s="5"/>
      <c r="AE37" s="26">
        <f>(100-AC37)*$BI37/100</f>
        <v>27608.44</v>
      </c>
      <c r="AF37" s="5"/>
      <c r="AG37" s="5" t="s">
        <v>82</v>
      </c>
      <c r="AH37" s="5"/>
      <c r="AI37" s="5">
        <v>95</v>
      </c>
      <c r="AJ37" s="5"/>
      <c r="AK37" s="26">
        <f>(100-AI37)*BJ37/100</f>
        <v>70605.5</v>
      </c>
      <c r="AL37" s="5"/>
      <c r="AM37" s="5" t="s">
        <v>82</v>
      </c>
      <c r="AN37" s="5"/>
      <c r="AO37" s="5">
        <v>97</v>
      </c>
      <c r="AP37" s="5"/>
      <c r="AQ37" s="26">
        <f>(100-AO37)*$BI37/100</f>
        <v>41412.660000000003</v>
      </c>
      <c r="AR37" s="5"/>
      <c r="AS37" s="5" t="s">
        <v>82</v>
      </c>
      <c r="AT37" s="5"/>
      <c r="AU37" s="5">
        <v>97</v>
      </c>
      <c r="AV37" s="5"/>
      <c r="AW37" s="26">
        <f>(100-AU37)*$BI37/100</f>
        <v>41412.660000000003</v>
      </c>
      <c r="AX37" s="5"/>
      <c r="AY37" s="5" t="s">
        <v>82</v>
      </c>
      <c r="AZ37" s="5"/>
      <c r="BA37" s="26" t="s">
        <v>82</v>
      </c>
      <c r="BB37" s="5"/>
      <c r="BC37" s="5" t="s">
        <v>82</v>
      </c>
      <c r="BD37" s="5"/>
      <c r="BE37" s="26" t="s">
        <v>82</v>
      </c>
      <c r="BH37" s="16">
        <v>1351793.5</v>
      </c>
      <c r="BI37" s="16">
        <v>1380422</v>
      </c>
      <c r="BJ37" s="16">
        <v>1412110</v>
      </c>
    </row>
    <row r="38" spans="2:62" x14ac:dyDescent="0.25">
      <c r="G38" s="22"/>
      <c r="AG38" s="5"/>
      <c r="AM38" s="5"/>
      <c r="AS38" s="5"/>
    </row>
    <row r="39" spans="2:62" x14ac:dyDescent="0.25">
      <c r="B39" s="6" t="s">
        <v>55</v>
      </c>
      <c r="G39" s="22"/>
      <c r="AG39" s="5"/>
      <c r="AM39" s="5"/>
      <c r="AS39" s="5"/>
    </row>
    <row r="40" spans="2:62" s="6" customFormat="1" x14ac:dyDescent="0.25">
      <c r="B40" s="6" t="s">
        <v>56</v>
      </c>
      <c r="C40" s="7">
        <v>85</v>
      </c>
      <c r="E40" s="7">
        <v>93</v>
      </c>
      <c r="G40" s="28">
        <f>(100-E40)*BH40/100</f>
        <v>1366582</v>
      </c>
      <c r="I40" s="7">
        <v>92</v>
      </c>
      <c r="K40" s="7">
        <v>91</v>
      </c>
      <c r="L40" s="94"/>
      <c r="M40" s="121">
        <f>(100-K40)*$BI40/100</f>
        <v>1787367.375</v>
      </c>
      <c r="O40" s="7">
        <v>83</v>
      </c>
      <c r="Q40" s="7">
        <v>88</v>
      </c>
      <c r="S40" s="28">
        <f>(100-Q40)*$BI40/100</f>
        <v>2383156.5</v>
      </c>
      <c r="U40" s="7">
        <v>84</v>
      </c>
      <c r="W40" s="7">
        <v>88</v>
      </c>
      <c r="Y40" s="28">
        <f>(100-W40)*$BI40/100</f>
        <v>2383156.5</v>
      </c>
      <c r="AA40" s="6">
        <v>83</v>
      </c>
      <c r="AC40" s="7">
        <v>89</v>
      </c>
      <c r="AE40" s="28">
        <f>(100-AC40)*$BI40/100</f>
        <v>2184560.125</v>
      </c>
      <c r="AG40" s="14">
        <v>5</v>
      </c>
      <c r="AI40" s="7">
        <v>87</v>
      </c>
      <c r="AK40" s="28">
        <f>(100-AI40)*BJ40/100</f>
        <v>2688995.5950000002</v>
      </c>
      <c r="AM40" s="14">
        <v>53</v>
      </c>
      <c r="AO40" s="7">
        <v>87</v>
      </c>
      <c r="AQ40" s="28">
        <f>(100-AO40)*$BI40/100</f>
        <v>2581752.875</v>
      </c>
      <c r="AS40" s="14">
        <v>0</v>
      </c>
      <c r="AU40" s="7">
        <v>42</v>
      </c>
      <c r="AW40" s="28">
        <f>(100-AU40)*$BI40/100</f>
        <v>11518589.75</v>
      </c>
      <c r="AY40" s="7">
        <v>22</v>
      </c>
      <c r="BA40" s="28">
        <f>(100-AY40)*$BI40/100</f>
        <v>15490517.25</v>
      </c>
      <c r="BC40" s="7">
        <v>31</v>
      </c>
      <c r="BE40" s="28">
        <f>(100-BC40)*$BI40/100</f>
        <v>13703149.875</v>
      </c>
      <c r="BH40" s="28">
        <f t="shared" ref="BH40:BJ40" si="10">SUM(BH11:BH37)</f>
        <v>19522600</v>
      </c>
      <c r="BI40" s="28">
        <f>SUM(BI11:BI37)</f>
        <v>19859637.5</v>
      </c>
      <c r="BJ40" s="28">
        <f t="shared" si="10"/>
        <v>20684581.5</v>
      </c>
    </row>
    <row r="41" spans="2:62" ht="15" x14ac:dyDescent="0.25">
      <c r="B41" s="1" t="s">
        <v>57</v>
      </c>
      <c r="C41" s="3">
        <v>79</v>
      </c>
      <c r="D41"/>
      <c r="E41" s="3">
        <v>88</v>
      </c>
      <c r="G41" s="22">
        <f>(100-E41)*$BH$41/100</f>
        <v>15513148.08</v>
      </c>
      <c r="I41" s="3">
        <v>82</v>
      </c>
      <c r="K41" s="3">
        <v>89</v>
      </c>
      <c r="M41" s="22">
        <f>(100-K41)*$BI$41/100</f>
        <v>14124338.470000001</v>
      </c>
      <c r="O41" s="3">
        <v>72</v>
      </c>
      <c r="Q41" s="3">
        <v>85</v>
      </c>
      <c r="S41" s="22">
        <f>(100-Q41)*$BI41/100</f>
        <v>19260461.550000001</v>
      </c>
      <c r="U41" s="3">
        <v>72</v>
      </c>
      <c r="W41" s="3">
        <v>84</v>
      </c>
      <c r="Y41" s="22">
        <f>(100-W41)*$BI41/100</f>
        <v>20544492.32</v>
      </c>
      <c r="AA41" s="1">
        <v>71</v>
      </c>
      <c r="AC41" s="3">
        <v>84</v>
      </c>
      <c r="AE41" s="22">
        <f>(100-AC41)*$BI41/100</f>
        <v>20544492.32</v>
      </c>
      <c r="AG41" s="1">
        <v>17</v>
      </c>
      <c r="AI41" s="3">
        <v>76</v>
      </c>
      <c r="AK41" s="22">
        <f>(100-AI41)*BJ41/100</f>
        <v>30875863.079999998</v>
      </c>
      <c r="AM41" s="1">
        <v>29</v>
      </c>
      <c r="AO41" s="3">
        <v>84</v>
      </c>
      <c r="AQ41" s="22">
        <f>(100-AO41)*$BI41/100</f>
        <v>20544492.32</v>
      </c>
      <c r="AS41" s="1">
        <v>13</v>
      </c>
      <c r="AU41" s="3">
        <v>78</v>
      </c>
      <c r="AW41" s="22">
        <f>(100-AU41)*$BI41/100</f>
        <v>28248676.940000001</v>
      </c>
      <c r="AY41" s="3">
        <v>59</v>
      </c>
      <c r="BA41" s="22">
        <f>(100-AY41)*$BI41/100</f>
        <v>52645261.57</v>
      </c>
      <c r="BC41" s="3">
        <v>67</v>
      </c>
      <c r="BE41" s="22">
        <f>(100-BC41)*$BI41/100</f>
        <v>42373015.409999996</v>
      </c>
      <c r="BH41" s="16">
        <v>129276234</v>
      </c>
      <c r="BI41" s="16">
        <v>128403077</v>
      </c>
      <c r="BJ41" s="16">
        <v>128649429.5</v>
      </c>
    </row>
    <row r="43" spans="2:62" x14ac:dyDescent="0.25">
      <c r="B43" s="1" t="s">
        <v>397</v>
      </c>
      <c r="C43" s="5" t="s">
        <v>59</v>
      </c>
      <c r="E43" s="5" t="s">
        <v>59</v>
      </c>
      <c r="G43" s="116">
        <v>8.8091855563593641E-2</v>
      </c>
      <c r="I43" s="116" t="s">
        <v>59</v>
      </c>
      <c r="K43" s="5" t="s">
        <v>59</v>
      </c>
      <c r="M43" s="116">
        <v>0.12654520980195683</v>
      </c>
      <c r="O43" s="5" t="s">
        <v>59</v>
      </c>
      <c r="Q43" s="5" t="s">
        <v>59</v>
      </c>
      <c r="S43" s="116">
        <v>0.12373309402858002</v>
      </c>
      <c r="U43" s="5" t="s">
        <v>59</v>
      </c>
      <c r="W43" s="5" t="s">
        <v>59</v>
      </c>
      <c r="Y43" s="116">
        <v>0.11599977565179376</v>
      </c>
      <c r="AA43" s="5" t="s">
        <v>59</v>
      </c>
      <c r="AC43" s="5" t="s">
        <v>59</v>
      </c>
      <c r="AE43" s="116">
        <v>0.10633312768081095</v>
      </c>
      <c r="AG43" s="5" t="s">
        <v>59</v>
      </c>
      <c r="AI43" s="5" t="s">
        <v>59</v>
      </c>
      <c r="AK43" s="116">
        <v>8.7090540207175979E-2</v>
      </c>
      <c r="AM43" s="5" t="s">
        <v>59</v>
      </c>
      <c r="AO43" s="5" t="s">
        <v>59</v>
      </c>
      <c r="AQ43" s="116">
        <v>0.12566642362277658</v>
      </c>
      <c r="AS43" s="5" t="s">
        <v>59</v>
      </c>
      <c r="AU43" s="5" t="s">
        <v>59</v>
      </c>
      <c r="AW43" s="116">
        <v>0.40775678713963864</v>
      </c>
      <c r="AY43" s="5" t="s">
        <v>59</v>
      </c>
      <c r="BA43" s="116">
        <v>0.29424333336064762</v>
      </c>
      <c r="BC43" s="5" t="s">
        <v>59</v>
      </c>
      <c r="BE43" s="116">
        <v>0.32339331393833415</v>
      </c>
    </row>
    <row r="45" spans="2:62" x14ac:dyDescent="0.25">
      <c r="B45" s="1" t="s">
        <v>414</v>
      </c>
      <c r="M45" s="110"/>
    </row>
    <row r="46" spans="2:62" x14ac:dyDescent="0.25">
      <c r="C46" s="5"/>
      <c r="E46" s="3"/>
      <c r="G46" s="3"/>
      <c r="I46" s="3"/>
      <c r="K46" s="3"/>
      <c r="M46" s="3"/>
      <c r="O46" s="3"/>
      <c r="Q46" s="3"/>
      <c r="S46" s="3"/>
      <c r="U46" s="3"/>
      <c r="W46" s="3"/>
      <c r="Y46" s="3"/>
      <c r="AA46" s="3"/>
      <c r="AD46" s="17"/>
      <c r="AE46" s="17"/>
      <c r="AF46" s="17"/>
      <c r="AG46" s="17"/>
    </row>
    <row r="47" spans="2:62" x14ac:dyDescent="0.25">
      <c r="B47" s="6" t="s">
        <v>62</v>
      </c>
    </row>
    <row r="48" spans="2:62" x14ac:dyDescent="0.25">
      <c r="B48" s="1" t="s">
        <v>83</v>
      </c>
    </row>
    <row r="49" spans="2:28" ht="15" x14ac:dyDescent="0.25">
      <c r="B49" s="1" t="s">
        <v>63</v>
      </c>
      <c r="AA49"/>
      <c r="AB49"/>
    </row>
    <row r="50" spans="2:28" x14ac:dyDescent="0.25">
      <c r="B50" s="1" t="s">
        <v>84</v>
      </c>
    </row>
    <row r="51" spans="2:28" x14ac:dyDescent="0.25">
      <c r="B51" s="1" t="s">
        <v>169</v>
      </c>
    </row>
    <row r="52" spans="2:28" x14ac:dyDescent="0.25">
      <c r="B52" s="1" t="s">
        <v>170</v>
      </c>
    </row>
    <row r="53" spans="2:28" x14ac:dyDescent="0.25">
      <c r="B53" s="1" t="s">
        <v>454</v>
      </c>
    </row>
    <row r="55" spans="2:28" x14ac:dyDescent="0.25">
      <c r="B55" s="6" t="s">
        <v>64</v>
      </c>
    </row>
    <row r="56" spans="2:28" x14ac:dyDescent="0.25">
      <c r="B56" s="1" t="s">
        <v>171</v>
      </c>
    </row>
    <row r="57" spans="2:28" x14ac:dyDescent="0.25">
      <c r="B57" s="1" t="s">
        <v>172</v>
      </c>
    </row>
    <row r="58" spans="2:28" x14ac:dyDescent="0.25">
      <c r="B58" s="1" t="s">
        <v>173</v>
      </c>
    </row>
    <row r="59" spans="2:28" x14ac:dyDescent="0.25">
      <c r="B59" s="1" t="s">
        <v>174</v>
      </c>
    </row>
    <row r="60" spans="2:28" x14ac:dyDescent="0.25">
      <c r="B60" s="1" t="s">
        <v>175</v>
      </c>
    </row>
    <row r="61" spans="2:28" x14ac:dyDescent="0.25">
      <c r="B61" s="1" t="s">
        <v>176</v>
      </c>
    </row>
    <row r="62" spans="2:28" x14ac:dyDescent="0.25">
      <c r="B62" s="1" t="s">
        <v>177</v>
      </c>
    </row>
    <row r="63" spans="2:28" x14ac:dyDescent="0.25">
      <c r="B63" s="1" t="s">
        <v>178</v>
      </c>
    </row>
    <row r="64" spans="2:28" x14ac:dyDescent="0.25">
      <c r="B64" s="1" t="s">
        <v>179</v>
      </c>
    </row>
    <row r="65" spans="2:2" x14ac:dyDescent="0.25">
      <c r="B65" s="1" t="s">
        <v>180</v>
      </c>
    </row>
    <row r="67" spans="2:2" x14ac:dyDescent="0.25">
      <c r="B67" s="6" t="s">
        <v>68</v>
      </c>
    </row>
    <row r="68" spans="2:2" x14ac:dyDescent="0.25">
      <c r="B68" s="1" t="s">
        <v>181</v>
      </c>
    </row>
  </sheetData>
  <mergeCells count="62">
    <mergeCell ref="C5:BF6"/>
    <mergeCell ref="B5:B9"/>
    <mergeCell ref="Q9:R9"/>
    <mergeCell ref="U9:V9"/>
    <mergeCell ref="W9:X9"/>
    <mergeCell ref="I7:N7"/>
    <mergeCell ref="O7:T7"/>
    <mergeCell ref="U7:Z7"/>
    <mergeCell ref="C9:D9"/>
    <mergeCell ref="E9:F9"/>
    <mergeCell ref="I9:J9"/>
    <mergeCell ref="K9:L9"/>
    <mergeCell ref="O9:P9"/>
    <mergeCell ref="AE9:AF9"/>
    <mergeCell ref="C7:H7"/>
    <mergeCell ref="AG9:AH9"/>
    <mergeCell ref="AI9:AJ9"/>
    <mergeCell ref="AM9:AN9"/>
    <mergeCell ref="AO9:AP9"/>
    <mergeCell ref="G9:H9"/>
    <mergeCell ref="M9:N9"/>
    <mergeCell ref="S9:T9"/>
    <mergeCell ref="Y9:Z9"/>
    <mergeCell ref="AG7:AL7"/>
    <mergeCell ref="AA7:AF7"/>
    <mergeCell ref="AY7:BB7"/>
    <mergeCell ref="AM7:AR7"/>
    <mergeCell ref="AS7:AX7"/>
    <mergeCell ref="BC9:BD9"/>
    <mergeCell ref="BE9:BF9"/>
    <mergeCell ref="AS8:AV8"/>
    <mergeCell ref="AW8:AX8"/>
    <mergeCell ref="AQ9:AR9"/>
    <mergeCell ref="AQ8:AR8"/>
    <mergeCell ref="AU9:AV9"/>
    <mergeCell ref="AY9:AZ9"/>
    <mergeCell ref="AW9:AX9"/>
    <mergeCell ref="BA9:BB9"/>
    <mergeCell ref="AS9:AT9"/>
    <mergeCell ref="AG8:AJ8"/>
    <mergeCell ref="AK8:AL8"/>
    <mergeCell ref="AM8:AP8"/>
    <mergeCell ref="AK9:AL9"/>
    <mergeCell ref="C8:F8"/>
    <mergeCell ref="G8:H8"/>
    <mergeCell ref="I8:L8"/>
    <mergeCell ref="M8:N8"/>
    <mergeCell ref="O8:R8"/>
    <mergeCell ref="S8:T8"/>
    <mergeCell ref="U8:X8"/>
    <mergeCell ref="Y8:Z8"/>
    <mergeCell ref="AA8:AD8"/>
    <mergeCell ref="AE8:AF8"/>
    <mergeCell ref="AA9:AB9"/>
    <mergeCell ref="AC9:AD9"/>
    <mergeCell ref="BH8:BJ8"/>
    <mergeCell ref="BC7:BF7"/>
    <mergeCell ref="BH7:BJ7"/>
    <mergeCell ref="AY8:AZ8"/>
    <mergeCell ref="BA8:BB8"/>
    <mergeCell ref="BC8:BD8"/>
    <mergeCell ref="BE8:BF8"/>
  </mergeCells>
  <hyperlinks>
    <hyperlink ref="B1" location="'Table of content'!A1" display="Go back to table of content" xr:uid="{CE58616A-013A-4AA0-A08B-89CA8BEF4958}"/>
  </hyperlink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B25AA3-E431-427B-930F-45967B95C167}">
  <dimension ref="B1:AY57"/>
  <sheetViews>
    <sheetView topLeftCell="A16" workbookViewId="0">
      <selection activeCell="H20" sqref="H20"/>
    </sheetView>
  </sheetViews>
  <sheetFormatPr defaultRowHeight="15" x14ac:dyDescent="0.25"/>
  <cols>
    <col min="1" max="1" width="4.85546875" customWidth="1"/>
    <col min="2" max="2" width="22.42578125" customWidth="1"/>
  </cols>
  <sheetData>
    <row r="1" spans="2:8" ht="16.5" x14ac:dyDescent="0.3">
      <c r="B1" s="115" t="s">
        <v>20</v>
      </c>
    </row>
    <row r="3" spans="2:8" ht="18" x14ac:dyDescent="0.25">
      <c r="B3" s="91" t="s">
        <v>398</v>
      </c>
    </row>
    <row r="5" spans="2:8" ht="30" customHeight="1" x14ac:dyDescent="0.25">
      <c r="B5" s="195" t="s">
        <v>22</v>
      </c>
      <c r="C5" s="185" t="s">
        <v>189</v>
      </c>
      <c r="D5" s="185"/>
      <c r="E5" s="185" t="s">
        <v>190</v>
      </c>
      <c r="F5" s="185"/>
      <c r="G5" s="185" t="s">
        <v>191</v>
      </c>
      <c r="H5" s="185"/>
    </row>
    <row r="6" spans="2:8" ht="27" x14ac:dyDescent="0.25">
      <c r="B6" s="195"/>
      <c r="C6" s="90" t="s">
        <v>192</v>
      </c>
      <c r="D6" s="90" t="s">
        <v>193</v>
      </c>
      <c r="E6" s="90" t="s">
        <v>192</v>
      </c>
      <c r="F6" s="90" t="s">
        <v>194</v>
      </c>
      <c r="G6" s="90" t="s">
        <v>192</v>
      </c>
      <c r="H6" s="90" t="s">
        <v>194</v>
      </c>
    </row>
    <row r="7" spans="2:8" x14ac:dyDescent="0.25">
      <c r="B7" s="36"/>
    </row>
    <row r="8" spans="2:8" x14ac:dyDescent="0.25">
      <c r="B8" s="36" t="s">
        <v>28</v>
      </c>
      <c r="C8" s="57">
        <v>0.02</v>
      </c>
      <c r="D8" s="57">
        <v>0.21</v>
      </c>
      <c r="E8" s="57">
        <v>0.63</v>
      </c>
      <c r="F8" s="57">
        <v>0.71</v>
      </c>
      <c r="G8" s="82">
        <v>1300</v>
      </c>
      <c r="H8" s="82">
        <v>3300</v>
      </c>
    </row>
    <row r="9" spans="2:8" x14ac:dyDescent="0.25">
      <c r="B9" s="36" t="s">
        <v>29</v>
      </c>
      <c r="C9" s="92" t="s">
        <v>82</v>
      </c>
      <c r="D9" s="92" t="s">
        <v>82</v>
      </c>
      <c r="E9" s="92" t="s">
        <v>82</v>
      </c>
      <c r="F9" s="92" t="s">
        <v>82</v>
      </c>
      <c r="G9" s="92" t="s">
        <v>82</v>
      </c>
      <c r="H9" s="92" t="s">
        <v>82</v>
      </c>
    </row>
    <row r="10" spans="2:8" x14ac:dyDescent="0.25">
      <c r="B10" s="36" t="s">
        <v>30</v>
      </c>
      <c r="C10" s="92" t="s">
        <v>82</v>
      </c>
      <c r="D10" s="92" t="s">
        <v>82</v>
      </c>
      <c r="E10" s="92" t="s">
        <v>82</v>
      </c>
      <c r="F10" s="92" t="s">
        <v>82</v>
      </c>
      <c r="G10" s="92" t="s">
        <v>82</v>
      </c>
      <c r="H10" s="92" t="s">
        <v>82</v>
      </c>
    </row>
    <row r="11" spans="2:8" x14ac:dyDescent="0.25">
      <c r="B11" s="36" t="s">
        <v>31</v>
      </c>
      <c r="C11" s="92" t="s">
        <v>82</v>
      </c>
      <c r="D11" s="92" t="s">
        <v>82</v>
      </c>
      <c r="E11" s="92" t="s">
        <v>82</v>
      </c>
      <c r="F11" s="92" t="s">
        <v>82</v>
      </c>
      <c r="G11" s="92" t="s">
        <v>82</v>
      </c>
      <c r="H11" s="92" t="s">
        <v>82</v>
      </c>
    </row>
    <row r="12" spans="2:8" x14ac:dyDescent="0.25">
      <c r="B12" s="36" t="s">
        <v>32</v>
      </c>
      <c r="C12" s="57">
        <v>0.68</v>
      </c>
      <c r="D12" s="57">
        <v>0.48</v>
      </c>
      <c r="E12" s="57">
        <v>12.23</v>
      </c>
      <c r="F12" s="57">
        <v>0.26</v>
      </c>
      <c r="G12" s="82" t="s">
        <v>195</v>
      </c>
      <c r="H12" s="82" t="s">
        <v>196</v>
      </c>
    </row>
    <row r="13" spans="2:8" x14ac:dyDescent="0.25">
      <c r="B13" s="36" t="s">
        <v>33</v>
      </c>
      <c r="C13" s="57" t="s">
        <v>82</v>
      </c>
      <c r="D13" s="57">
        <v>0.14000000000000001</v>
      </c>
      <c r="E13" s="92" t="s">
        <v>82</v>
      </c>
      <c r="F13" s="92" t="s">
        <v>82</v>
      </c>
      <c r="G13" s="92" t="s">
        <v>82</v>
      </c>
      <c r="H13" s="92" t="s">
        <v>82</v>
      </c>
    </row>
    <row r="14" spans="2:8" x14ac:dyDescent="0.25">
      <c r="B14" s="36" t="s">
        <v>34</v>
      </c>
      <c r="C14" s="92" t="s">
        <v>82</v>
      </c>
      <c r="D14" s="92" t="s">
        <v>82</v>
      </c>
      <c r="E14" s="92" t="s">
        <v>82</v>
      </c>
      <c r="F14" s="92" t="s">
        <v>82</v>
      </c>
      <c r="G14" s="92" t="s">
        <v>82</v>
      </c>
      <c r="H14" s="92" t="s">
        <v>82</v>
      </c>
    </row>
    <row r="15" spans="2:8" x14ac:dyDescent="0.25">
      <c r="B15" s="36" t="s">
        <v>35</v>
      </c>
      <c r="C15" s="57">
        <v>0.09</v>
      </c>
      <c r="D15" s="57">
        <v>0.22</v>
      </c>
      <c r="E15" s="57">
        <v>2.0299999999999998</v>
      </c>
      <c r="F15" s="57">
        <v>0.55000000000000004</v>
      </c>
      <c r="G15" s="82">
        <v>760</v>
      </c>
      <c r="H15" s="82">
        <v>800</v>
      </c>
    </row>
    <row r="16" spans="2:8" x14ac:dyDescent="0.25">
      <c r="B16" s="36" t="s">
        <v>36</v>
      </c>
      <c r="C16" s="57" t="s">
        <v>198</v>
      </c>
      <c r="D16" s="57">
        <v>0.03</v>
      </c>
      <c r="E16" s="57">
        <v>0.03</v>
      </c>
      <c r="F16" s="57">
        <v>0.05</v>
      </c>
      <c r="G16" s="82" t="s">
        <v>197</v>
      </c>
      <c r="H16" s="82" t="s">
        <v>197</v>
      </c>
    </row>
    <row r="17" spans="2:8" x14ac:dyDescent="0.25">
      <c r="B17" s="36" t="s">
        <v>37</v>
      </c>
      <c r="C17" s="92" t="s">
        <v>82</v>
      </c>
      <c r="D17" s="92" t="s">
        <v>82</v>
      </c>
      <c r="E17" s="92" t="s">
        <v>82</v>
      </c>
      <c r="F17" s="92" t="s">
        <v>82</v>
      </c>
      <c r="G17" s="92" t="s">
        <v>82</v>
      </c>
      <c r="H17" s="92" t="s">
        <v>82</v>
      </c>
    </row>
    <row r="18" spans="2:8" x14ac:dyDescent="0.25">
      <c r="B18" s="36" t="s">
        <v>38</v>
      </c>
      <c r="C18" s="92" t="s">
        <v>82</v>
      </c>
      <c r="D18" s="92" t="s">
        <v>82</v>
      </c>
      <c r="E18" s="92" t="s">
        <v>82</v>
      </c>
      <c r="F18" s="92" t="s">
        <v>82</v>
      </c>
      <c r="G18" s="92" t="s">
        <v>82</v>
      </c>
      <c r="H18" s="92" t="s">
        <v>82</v>
      </c>
    </row>
    <row r="19" spans="2:8" x14ac:dyDescent="0.25">
      <c r="B19" s="36" t="s">
        <v>39</v>
      </c>
      <c r="C19" s="92" t="s">
        <v>82</v>
      </c>
      <c r="D19" s="57" t="s">
        <v>198</v>
      </c>
      <c r="E19" s="92" t="s">
        <v>82</v>
      </c>
      <c r="F19" s="92" t="s">
        <v>82</v>
      </c>
      <c r="G19" s="92" t="s">
        <v>82</v>
      </c>
      <c r="H19" s="92" t="s">
        <v>82</v>
      </c>
    </row>
    <row r="20" spans="2:8" x14ac:dyDescent="0.25">
      <c r="B20" s="36" t="s">
        <v>40</v>
      </c>
      <c r="C20" s="57">
        <v>0.22</v>
      </c>
      <c r="D20" s="57">
        <v>0.47</v>
      </c>
      <c r="E20" s="57">
        <v>4.33</v>
      </c>
      <c r="F20" s="57">
        <v>1.22</v>
      </c>
      <c r="G20" s="82">
        <v>8900</v>
      </c>
      <c r="H20" s="82">
        <v>11000</v>
      </c>
    </row>
    <row r="21" spans="2:8" x14ac:dyDescent="0.25">
      <c r="B21" s="36" t="s">
        <v>41</v>
      </c>
      <c r="C21" s="92" t="s">
        <v>82</v>
      </c>
      <c r="D21" s="92" t="s">
        <v>82</v>
      </c>
      <c r="E21" s="92" t="s">
        <v>82</v>
      </c>
      <c r="F21" s="92" t="s">
        <v>82</v>
      </c>
      <c r="G21" s="92" t="s">
        <v>82</v>
      </c>
      <c r="H21" s="92" t="s">
        <v>82</v>
      </c>
    </row>
    <row r="22" spans="2:8" x14ac:dyDescent="0.25">
      <c r="B22" s="36" t="s">
        <v>42</v>
      </c>
      <c r="C22" s="92" t="s">
        <v>82</v>
      </c>
      <c r="D22" s="92" t="s">
        <v>82</v>
      </c>
      <c r="E22" s="92" t="s">
        <v>82</v>
      </c>
      <c r="F22" s="92" t="s">
        <v>82</v>
      </c>
      <c r="G22" s="92" t="s">
        <v>82</v>
      </c>
      <c r="H22" s="92" t="s">
        <v>82</v>
      </c>
    </row>
    <row r="23" spans="2:8" x14ac:dyDescent="0.25">
      <c r="B23" s="36" t="s">
        <v>43</v>
      </c>
      <c r="C23" s="92" t="s">
        <v>82</v>
      </c>
      <c r="D23" s="92" t="s">
        <v>82</v>
      </c>
      <c r="E23" s="92" t="s">
        <v>82</v>
      </c>
      <c r="F23" s="92" t="s">
        <v>82</v>
      </c>
      <c r="G23" s="92" t="s">
        <v>82</v>
      </c>
      <c r="H23" s="92" t="s">
        <v>82</v>
      </c>
    </row>
    <row r="24" spans="2:8" x14ac:dyDescent="0.25">
      <c r="B24" s="36" t="s">
        <v>44</v>
      </c>
      <c r="C24" s="57">
        <v>2.19</v>
      </c>
      <c r="D24" s="57">
        <v>0.68</v>
      </c>
      <c r="E24" s="57">
        <v>46.98</v>
      </c>
      <c r="F24" s="57">
        <v>8.8699999999999992</v>
      </c>
      <c r="G24" s="82">
        <v>15000</v>
      </c>
      <c r="H24" s="82">
        <v>7200</v>
      </c>
    </row>
    <row r="25" spans="2:8" x14ac:dyDescent="0.25">
      <c r="B25" s="36" t="s">
        <v>45</v>
      </c>
      <c r="C25" s="57">
        <v>0.04</v>
      </c>
      <c r="D25" s="57">
        <v>0.45</v>
      </c>
      <c r="E25" s="57">
        <v>0.5</v>
      </c>
      <c r="F25" s="57">
        <v>0.26</v>
      </c>
      <c r="G25" s="82">
        <v>1300</v>
      </c>
      <c r="H25" s="82">
        <v>11000</v>
      </c>
    </row>
    <row r="26" spans="2:8" x14ac:dyDescent="0.25">
      <c r="B26" s="36" t="s">
        <v>46</v>
      </c>
      <c r="C26" s="92" t="s">
        <v>82</v>
      </c>
      <c r="D26" s="92" t="s">
        <v>82</v>
      </c>
      <c r="E26" s="92" t="s">
        <v>82</v>
      </c>
      <c r="F26" s="92" t="s">
        <v>82</v>
      </c>
      <c r="G26" s="92" t="s">
        <v>82</v>
      </c>
      <c r="H26" s="92" t="s">
        <v>82</v>
      </c>
    </row>
    <row r="27" spans="2:8" x14ac:dyDescent="0.25">
      <c r="B27" s="36" t="s">
        <v>47</v>
      </c>
      <c r="C27" s="57" t="s">
        <v>82</v>
      </c>
      <c r="D27" s="57" t="s">
        <v>198</v>
      </c>
      <c r="E27" s="92" t="s">
        <v>82</v>
      </c>
      <c r="F27" s="92" t="s">
        <v>82</v>
      </c>
      <c r="G27" s="92" t="s">
        <v>82</v>
      </c>
      <c r="H27" s="92" t="s">
        <v>82</v>
      </c>
    </row>
    <row r="28" spans="2:8" x14ac:dyDescent="0.25">
      <c r="B28" s="36" t="s">
        <v>48</v>
      </c>
      <c r="C28" s="57">
        <v>0.01</v>
      </c>
      <c r="D28" s="57">
        <v>0.36</v>
      </c>
      <c r="E28" s="57">
        <v>0.89</v>
      </c>
      <c r="F28" s="57">
        <v>1.39</v>
      </c>
      <c r="G28" s="82">
        <v>1200</v>
      </c>
      <c r="H28" s="82">
        <v>7500</v>
      </c>
    </row>
    <row r="29" spans="2:8" x14ac:dyDescent="0.25">
      <c r="B29" s="36" t="s">
        <v>49</v>
      </c>
      <c r="C29" s="92" t="s">
        <v>82</v>
      </c>
      <c r="D29" s="57">
        <v>0.06</v>
      </c>
      <c r="E29" s="92" t="s">
        <v>82</v>
      </c>
      <c r="F29" s="92" t="s">
        <v>82</v>
      </c>
      <c r="G29" s="92" t="s">
        <v>82</v>
      </c>
      <c r="H29" s="92" t="s">
        <v>82</v>
      </c>
    </row>
    <row r="30" spans="2:8" x14ac:dyDescent="0.25">
      <c r="B30" s="36" t="s">
        <v>50</v>
      </c>
      <c r="C30" s="92" t="s">
        <v>82</v>
      </c>
      <c r="D30" s="92" t="s">
        <v>82</v>
      </c>
      <c r="E30" s="92" t="s">
        <v>82</v>
      </c>
      <c r="F30" s="92" t="s">
        <v>82</v>
      </c>
      <c r="G30" s="92" t="s">
        <v>82</v>
      </c>
      <c r="H30" s="92" t="s">
        <v>82</v>
      </c>
    </row>
    <row r="31" spans="2:8" x14ac:dyDescent="0.25">
      <c r="B31" s="36" t="s">
        <v>51</v>
      </c>
      <c r="C31" s="92" t="s">
        <v>82</v>
      </c>
      <c r="D31" s="92" t="s">
        <v>82</v>
      </c>
      <c r="E31" s="92" t="s">
        <v>82</v>
      </c>
      <c r="F31" s="92" t="s">
        <v>82</v>
      </c>
      <c r="G31" s="92" t="s">
        <v>82</v>
      </c>
      <c r="H31" s="92" t="s">
        <v>82</v>
      </c>
    </row>
    <row r="32" spans="2:8" x14ac:dyDescent="0.25">
      <c r="B32" s="36" t="s">
        <v>52</v>
      </c>
      <c r="C32" s="92" t="s">
        <v>82</v>
      </c>
      <c r="D32" s="57">
        <v>0.14000000000000001</v>
      </c>
      <c r="E32" s="92" t="s">
        <v>82</v>
      </c>
      <c r="F32" s="92" t="s">
        <v>82</v>
      </c>
      <c r="G32" s="92" t="s">
        <v>82</v>
      </c>
      <c r="H32" s="92" t="s">
        <v>82</v>
      </c>
    </row>
    <row r="33" spans="2:51" x14ac:dyDescent="0.25">
      <c r="B33" s="36" t="s">
        <v>53</v>
      </c>
      <c r="C33" s="92" t="s">
        <v>82</v>
      </c>
      <c r="D33" s="57" t="s">
        <v>198</v>
      </c>
      <c r="E33" s="92" t="s">
        <v>82</v>
      </c>
      <c r="F33" s="92" t="s">
        <v>82</v>
      </c>
      <c r="G33" s="92" t="s">
        <v>82</v>
      </c>
      <c r="H33" s="92" t="s">
        <v>82</v>
      </c>
    </row>
    <row r="34" spans="2:51" x14ac:dyDescent="0.25">
      <c r="B34" s="36" t="s">
        <v>54</v>
      </c>
      <c r="C34" s="57">
        <v>0.02</v>
      </c>
      <c r="D34" s="57">
        <v>0.17</v>
      </c>
      <c r="E34" s="57">
        <v>0.48</v>
      </c>
      <c r="F34" s="57">
        <v>0.23</v>
      </c>
      <c r="G34" s="82">
        <v>3500</v>
      </c>
      <c r="H34" s="82">
        <v>6500</v>
      </c>
    </row>
    <row r="35" spans="2:51" x14ac:dyDescent="0.25">
      <c r="B35" s="36"/>
    </row>
    <row r="36" spans="2:51" x14ac:dyDescent="0.25">
      <c r="B36" s="89" t="s">
        <v>55</v>
      </c>
    </row>
    <row r="37" spans="2:51" s="129" customFormat="1" x14ac:dyDescent="0.25">
      <c r="B37" s="79" t="s">
        <v>56</v>
      </c>
      <c r="C37" s="131">
        <v>7.0000000000000007E-2</v>
      </c>
      <c r="D37" s="131">
        <v>0.12</v>
      </c>
      <c r="E37" s="131">
        <v>1.26</v>
      </c>
      <c r="F37" s="131">
        <v>0.32</v>
      </c>
      <c r="G37" s="132">
        <v>57000</v>
      </c>
      <c r="H37" s="132">
        <v>75000</v>
      </c>
    </row>
    <row r="38" spans="2:51" x14ac:dyDescent="0.25">
      <c r="B38" s="93" t="s">
        <v>57</v>
      </c>
      <c r="C38" s="130">
        <v>0.18</v>
      </c>
      <c r="D38" s="130">
        <v>0.23</v>
      </c>
      <c r="E38" s="130">
        <v>3.77</v>
      </c>
      <c r="F38" s="130">
        <v>1.93</v>
      </c>
      <c r="G38" s="71">
        <v>1380000</v>
      </c>
      <c r="H38" s="71">
        <v>1570000</v>
      </c>
    </row>
    <row r="39" spans="2:51" x14ac:dyDescent="0.25">
      <c r="B39" s="36"/>
    </row>
    <row r="40" spans="2:51" s="1" customFormat="1" ht="13.5" x14ac:dyDescent="0.25">
      <c r="B40" s="1" t="s">
        <v>397</v>
      </c>
      <c r="C40" s="5" t="s">
        <v>59</v>
      </c>
      <c r="D40" s="5" t="s">
        <v>59</v>
      </c>
      <c r="E40" s="5" t="s">
        <v>59</v>
      </c>
      <c r="F40" s="5" t="s">
        <v>59</v>
      </c>
      <c r="G40" s="116">
        <f t="shared" ref="G40:H40" si="0">G37/G38</f>
        <v>4.1304347826086954E-2</v>
      </c>
      <c r="H40" s="116">
        <f t="shared" si="0"/>
        <v>4.7770700636942678E-2</v>
      </c>
      <c r="I40" s="5"/>
      <c r="K40" s="5"/>
      <c r="M40" s="116"/>
      <c r="O40" s="5"/>
      <c r="Q40" s="5"/>
      <c r="S40" s="116"/>
      <c r="U40" s="5"/>
      <c r="W40" s="5"/>
      <c r="Y40" s="116"/>
      <c r="AA40" s="5"/>
      <c r="AC40" s="5"/>
      <c r="AE40" s="116"/>
      <c r="AG40" s="5"/>
      <c r="AI40" s="5"/>
      <c r="AK40" s="116"/>
      <c r="AM40" s="5"/>
      <c r="AO40" s="5"/>
      <c r="AQ40" s="116"/>
      <c r="AS40" s="5"/>
      <c r="AU40" s="116"/>
      <c r="AW40" s="5"/>
      <c r="AY40" s="116"/>
    </row>
    <row r="41" spans="2:51" s="1" customFormat="1" ht="13.5" x14ac:dyDescent="0.25"/>
    <row r="42" spans="2:51" x14ac:dyDescent="0.25">
      <c r="B42" s="1" t="s">
        <v>414</v>
      </c>
    </row>
    <row r="43" spans="2:51" x14ac:dyDescent="0.25">
      <c r="B43" s="36"/>
    </row>
    <row r="44" spans="2:51" x14ac:dyDescent="0.25">
      <c r="B44" s="89" t="s">
        <v>62</v>
      </c>
    </row>
    <row r="45" spans="2:51" x14ac:dyDescent="0.25">
      <c r="B45" s="36" t="s">
        <v>83</v>
      </c>
    </row>
    <row r="46" spans="2:51" s="1" customFormat="1" x14ac:dyDescent="0.25">
      <c r="B46" s="1" t="s">
        <v>63</v>
      </c>
      <c r="U46"/>
      <c r="V46"/>
    </row>
    <row r="47" spans="2:51" x14ac:dyDescent="0.25">
      <c r="B47" s="36" t="s">
        <v>199</v>
      </c>
    </row>
    <row r="48" spans="2:51" x14ac:dyDescent="0.25">
      <c r="B48" s="36"/>
    </row>
    <row r="49" spans="2:2" x14ac:dyDescent="0.25">
      <c r="B49" s="89" t="s">
        <v>64</v>
      </c>
    </row>
    <row r="50" spans="2:2" x14ac:dyDescent="0.25">
      <c r="B50" s="36" t="s">
        <v>200</v>
      </c>
    </row>
    <row r="51" spans="2:2" x14ac:dyDescent="0.25">
      <c r="B51" s="36" t="s">
        <v>201</v>
      </c>
    </row>
    <row r="52" spans="2:2" x14ac:dyDescent="0.25">
      <c r="B52" s="36" t="s">
        <v>202</v>
      </c>
    </row>
    <row r="53" spans="2:2" x14ac:dyDescent="0.25">
      <c r="B53" s="36"/>
    </row>
    <row r="54" spans="2:2" x14ac:dyDescent="0.25">
      <c r="B54" s="89" t="s">
        <v>68</v>
      </c>
    </row>
    <row r="55" spans="2:2" x14ac:dyDescent="0.25">
      <c r="B55" s="36" t="s">
        <v>203</v>
      </c>
    </row>
    <row r="56" spans="2:2" x14ac:dyDescent="0.25">
      <c r="B56" s="36" t="s">
        <v>204</v>
      </c>
    </row>
    <row r="57" spans="2:2" x14ac:dyDescent="0.25">
      <c r="B57" s="36" t="s">
        <v>205</v>
      </c>
    </row>
  </sheetData>
  <mergeCells count="4">
    <mergeCell ref="G5:H5"/>
    <mergeCell ref="B5:B6"/>
    <mergeCell ref="C5:D5"/>
    <mergeCell ref="E5:F5"/>
  </mergeCells>
  <phoneticPr fontId="29" type="noConversion"/>
  <hyperlinks>
    <hyperlink ref="B1" location="'Table of content'!A1" display="Go back to table of content" xr:uid="{C6EB043D-5BA7-4808-8547-E1CC738A0861}"/>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4A0EDB-67E9-460C-AA42-3F31B82F6A0C}">
  <dimension ref="B1:AN63"/>
  <sheetViews>
    <sheetView workbookViewId="0">
      <selection activeCell="G57" sqref="G57"/>
    </sheetView>
  </sheetViews>
  <sheetFormatPr defaultColWidth="8.85546875" defaultRowHeight="13.5" x14ac:dyDescent="0.25"/>
  <cols>
    <col min="1" max="1" width="3.7109375" style="1" customWidth="1"/>
    <col min="2" max="2" width="24" style="1" customWidth="1"/>
    <col min="3" max="3" width="8.42578125" style="1" customWidth="1"/>
    <col min="4" max="4" width="2.140625" style="1" customWidth="1"/>
    <col min="5" max="5" width="9.85546875" style="1" customWidth="1"/>
    <col min="6" max="6" width="2.5703125" style="1" customWidth="1"/>
    <col min="7" max="7" width="8.42578125" style="1" customWidth="1"/>
    <col min="8" max="8" width="3.140625" style="1" customWidth="1"/>
    <col min="9" max="9" width="8.42578125" style="1" customWidth="1"/>
    <col min="10" max="10" width="3.85546875" style="1" customWidth="1"/>
    <col min="11" max="16384" width="8.85546875" style="1"/>
  </cols>
  <sheetData>
    <row r="1" spans="2:10" ht="16.5" x14ac:dyDescent="0.3">
      <c r="B1" s="115" t="s">
        <v>20</v>
      </c>
    </row>
    <row r="3" spans="2:10" ht="18" x14ac:dyDescent="0.25">
      <c r="B3" s="2" t="s">
        <v>206</v>
      </c>
    </row>
    <row r="5" spans="2:10" ht="18.75" customHeight="1" x14ac:dyDescent="0.25">
      <c r="B5" s="172" t="s">
        <v>22</v>
      </c>
      <c r="C5" s="168" t="s">
        <v>10</v>
      </c>
      <c r="D5" s="169"/>
      <c r="E5" s="169"/>
      <c r="F5" s="169"/>
      <c r="G5" s="169"/>
      <c r="H5" s="169"/>
      <c r="I5" s="173" t="s">
        <v>207</v>
      </c>
      <c r="J5" s="173"/>
    </row>
    <row r="6" spans="2:10" ht="36" customHeight="1" x14ac:dyDescent="0.25">
      <c r="B6" s="172"/>
      <c r="C6" s="183" t="s">
        <v>376</v>
      </c>
      <c r="D6" s="186"/>
      <c r="E6" s="198" t="s">
        <v>209</v>
      </c>
      <c r="F6" s="199"/>
      <c r="G6" s="183" t="s">
        <v>375</v>
      </c>
      <c r="H6" s="186"/>
      <c r="I6" s="173" t="s">
        <v>210</v>
      </c>
      <c r="J6" s="173"/>
    </row>
    <row r="7" spans="2:10" ht="18" customHeight="1" x14ac:dyDescent="0.25">
      <c r="B7" s="172"/>
      <c r="C7" s="196"/>
      <c r="D7" s="197"/>
      <c r="E7" s="200"/>
      <c r="F7" s="201"/>
      <c r="G7" s="196"/>
      <c r="H7" s="197"/>
      <c r="I7" s="173"/>
      <c r="J7" s="173"/>
    </row>
    <row r="8" spans="2:10" ht="17.25" customHeight="1" x14ac:dyDescent="0.25">
      <c r="B8" s="172"/>
      <c r="C8" s="187"/>
      <c r="D8" s="188"/>
      <c r="E8" s="202"/>
      <c r="F8" s="203"/>
      <c r="G8" s="187"/>
      <c r="H8" s="188"/>
      <c r="I8" s="173" t="s">
        <v>24</v>
      </c>
      <c r="J8" s="173"/>
    </row>
    <row r="10" spans="2:10" x14ac:dyDescent="0.25">
      <c r="B10" s="1" t="s">
        <v>28</v>
      </c>
      <c r="C10" s="18">
        <v>25.200000762939499</v>
      </c>
      <c r="E10" s="105">
        <v>77</v>
      </c>
      <c r="F10" s="44"/>
      <c r="G10" s="18">
        <v>81.7</v>
      </c>
      <c r="H10" s="44"/>
      <c r="I10" s="3">
        <v>90.003349304199205</v>
      </c>
    </row>
    <row r="11" spans="2:10" x14ac:dyDescent="0.25">
      <c r="B11" s="1" t="s">
        <v>29</v>
      </c>
      <c r="C11" s="18">
        <v>4.0999999046325701</v>
      </c>
      <c r="D11" s="32"/>
      <c r="E11" s="105">
        <v>4456.4433388415691</v>
      </c>
      <c r="F11" s="106" t="s">
        <v>185</v>
      </c>
      <c r="G11" s="18">
        <v>98.9</v>
      </c>
      <c r="H11" s="44"/>
      <c r="I11" s="3">
        <v>18.2000007629394</v>
      </c>
    </row>
    <row r="12" spans="2:10" x14ac:dyDescent="0.25">
      <c r="B12" s="1" t="s">
        <v>30</v>
      </c>
      <c r="C12" s="18">
        <v>0.10000000149011599</v>
      </c>
      <c r="E12" s="105">
        <v>0</v>
      </c>
      <c r="F12" s="44"/>
      <c r="G12" s="18" t="s">
        <v>82</v>
      </c>
      <c r="H12" s="44"/>
      <c r="I12" s="5" t="s">
        <v>82</v>
      </c>
    </row>
    <row r="13" spans="2:10" x14ac:dyDescent="0.25">
      <c r="B13" s="1" t="s">
        <v>31</v>
      </c>
      <c r="C13" s="18" t="s">
        <v>82</v>
      </c>
      <c r="E13" s="105" t="s">
        <v>82</v>
      </c>
      <c r="F13" s="44"/>
      <c r="G13" s="18" t="s">
        <v>82</v>
      </c>
      <c r="H13" s="44"/>
      <c r="I13" s="5" t="s">
        <v>82</v>
      </c>
    </row>
    <row r="14" spans="2:10" x14ac:dyDescent="0.25">
      <c r="B14" s="1" t="s">
        <v>32</v>
      </c>
      <c r="C14" s="18">
        <v>0.69999998807907104</v>
      </c>
      <c r="E14" s="105">
        <v>2</v>
      </c>
      <c r="F14" s="44"/>
      <c r="G14" s="18">
        <v>98.8</v>
      </c>
      <c r="H14" s="44"/>
      <c r="I14" s="5" t="s">
        <v>82</v>
      </c>
    </row>
    <row r="15" spans="2:10" x14ac:dyDescent="0.25">
      <c r="B15" s="1" t="s">
        <v>33</v>
      </c>
      <c r="C15" s="18">
        <v>2.7000000476837198</v>
      </c>
      <c r="E15" s="105">
        <v>310</v>
      </c>
      <c r="F15" s="44"/>
      <c r="G15" s="18">
        <v>98.8</v>
      </c>
      <c r="H15" s="44"/>
      <c r="I15" s="3">
        <v>52.82275390625</v>
      </c>
    </row>
    <row r="16" spans="2:10" x14ac:dyDescent="0.25">
      <c r="B16" s="1" t="s">
        <v>34</v>
      </c>
      <c r="C16" s="18">
        <v>7.5</v>
      </c>
      <c r="E16" s="105">
        <v>2</v>
      </c>
      <c r="F16" s="44"/>
      <c r="G16" s="18">
        <v>93.6</v>
      </c>
      <c r="H16" s="44"/>
      <c r="I16" s="5" t="s">
        <v>82</v>
      </c>
    </row>
    <row r="17" spans="2:9" x14ac:dyDescent="0.25">
      <c r="B17" s="1" t="s">
        <v>35</v>
      </c>
      <c r="C17" s="18">
        <v>5.9000000953674299</v>
      </c>
      <c r="E17" s="105">
        <v>82</v>
      </c>
      <c r="F17" s="44"/>
      <c r="G17" s="18">
        <v>69.099999999999994</v>
      </c>
      <c r="H17" s="44"/>
      <c r="I17" s="3">
        <v>97.71728515625</v>
      </c>
    </row>
    <row r="18" spans="2:9" x14ac:dyDescent="0.25">
      <c r="B18" s="1" t="s">
        <v>36</v>
      </c>
      <c r="C18" s="18">
        <v>7.9000000953674299</v>
      </c>
      <c r="E18" s="105">
        <v>405</v>
      </c>
      <c r="F18" s="44"/>
      <c r="G18" s="18">
        <v>99.8</v>
      </c>
      <c r="H18" s="44"/>
      <c r="I18" s="3">
        <v>42.025634765625</v>
      </c>
    </row>
    <row r="19" spans="2:9" x14ac:dyDescent="0.25">
      <c r="B19" s="1" t="s">
        <v>37</v>
      </c>
      <c r="C19" s="18">
        <v>0.89999997615814198</v>
      </c>
      <c r="E19" s="105">
        <v>0</v>
      </c>
      <c r="F19" s="44"/>
      <c r="G19" s="18" t="s">
        <v>82</v>
      </c>
      <c r="H19" s="44"/>
      <c r="I19" s="5" t="s">
        <v>82</v>
      </c>
    </row>
    <row r="20" spans="2:9" x14ac:dyDescent="0.25">
      <c r="B20" s="1" t="s">
        <v>38</v>
      </c>
      <c r="C20" s="18">
        <v>17.700000762939499</v>
      </c>
      <c r="E20" s="105" t="s">
        <v>82</v>
      </c>
      <c r="F20" s="44"/>
      <c r="G20" s="18" t="s">
        <v>82</v>
      </c>
      <c r="H20" s="44"/>
      <c r="I20" s="5" t="s">
        <v>82</v>
      </c>
    </row>
    <row r="21" spans="2:9" x14ac:dyDescent="0.25">
      <c r="B21" s="1" t="s">
        <v>39</v>
      </c>
      <c r="C21" s="18">
        <v>4.0999999046325701</v>
      </c>
      <c r="E21" s="105">
        <v>35</v>
      </c>
      <c r="F21" s="44"/>
      <c r="G21" s="18">
        <v>99.7</v>
      </c>
      <c r="H21" s="44"/>
      <c r="I21" s="3">
        <v>39.464828491210902</v>
      </c>
    </row>
    <row r="22" spans="2:9" x14ac:dyDescent="0.25">
      <c r="B22" s="1" t="s">
        <v>40</v>
      </c>
      <c r="C22" s="18">
        <v>7.5</v>
      </c>
      <c r="E22" s="105">
        <v>334.62299999999999</v>
      </c>
      <c r="F22" s="106" t="s">
        <v>185</v>
      </c>
      <c r="G22" s="18">
        <v>88.5</v>
      </c>
      <c r="H22" s="44"/>
      <c r="I22" s="3">
        <v>89.467941284179602</v>
      </c>
    </row>
    <row r="23" spans="2:9" x14ac:dyDescent="0.25">
      <c r="B23" s="1" t="s">
        <v>41</v>
      </c>
      <c r="C23" s="18">
        <v>3.0999999046325701</v>
      </c>
      <c r="E23" s="105">
        <v>0</v>
      </c>
      <c r="F23" s="44"/>
      <c r="G23" s="18">
        <v>89.1</v>
      </c>
      <c r="H23" s="44"/>
      <c r="I23" s="5" t="s">
        <v>82</v>
      </c>
    </row>
    <row r="24" spans="2:9" x14ac:dyDescent="0.25">
      <c r="B24" s="1" t="s">
        <v>42</v>
      </c>
      <c r="C24" s="18">
        <v>8.6999998092651403</v>
      </c>
      <c r="E24" s="105">
        <v>0</v>
      </c>
      <c r="F24" s="44"/>
      <c r="G24" s="18" t="s">
        <v>82</v>
      </c>
      <c r="H24" s="44"/>
      <c r="I24" s="5" t="s">
        <v>82</v>
      </c>
    </row>
    <row r="25" spans="2:9" x14ac:dyDescent="0.25">
      <c r="B25" s="1" t="s">
        <v>43</v>
      </c>
      <c r="C25" s="18">
        <v>5.4000000953674299</v>
      </c>
      <c r="E25" s="105">
        <v>0</v>
      </c>
      <c r="F25" s="44"/>
      <c r="G25" s="18" t="s">
        <v>82</v>
      </c>
      <c r="H25" s="44"/>
      <c r="I25" s="5" t="s">
        <v>82</v>
      </c>
    </row>
    <row r="26" spans="2:9" x14ac:dyDescent="0.25">
      <c r="B26" s="1" t="s">
        <v>44</v>
      </c>
      <c r="C26" s="18">
        <v>18.600000381469702</v>
      </c>
      <c r="E26" s="105">
        <v>53</v>
      </c>
      <c r="F26" s="44"/>
      <c r="G26" s="18">
        <v>65.5</v>
      </c>
      <c r="H26" s="44"/>
      <c r="I26" s="5" t="s">
        <v>82</v>
      </c>
    </row>
    <row r="27" spans="2:9" x14ac:dyDescent="0.25">
      <c r="B27" s="1" t="s">
        <v>45</v>
      </c>
      <c r="C27" s="18">
        <v>8.1000003814697301</v>
      </c>
      <c r="E27" s="105">
        <v>1616</v>
      </c>
      <c r="F27" s="44"/>
      <c r="G27" s="18">
        <v>95.9</v>
      </c>
      <c r="H27" s="44"/>
      <c r="I27" s="3">
        <v>90.913261413574205</v>
      </c>
    </row>
    <row r="28" spans="2:9" x14ac:dyDescent="0.25">
      <c r="B28" s="1" t="s">
        <v>46</v>
      </c>
      <c r="C28" s="18">
        <v>3.4000000953674299</v>
      </c>
      <c r="E28" s="105">
        <v>1</v>
      </c>
      <c r="F28" s="44"/>
      <c r="G28" s="18">
        <v>98.3</v>
      </c>
      <c r="H28" s="44"/>
      <c r="I28" s="5" t="s">
        <v>82</v>
      </c>
    </row>
    <row r="29" spans="2:9" x14ac:dyDescent="0.25">
      <c r="B29" s="1" t="s">
        <v>47</v>
      </c>
      <c r="C29" s="18">
        <v>10.800000190734901</v>
      </c>
      <c r="E29" s="105">
        <v>36</v>
      </c>
      <c r="F29" s="44"/>
      <c r="G29" s="18" t="s">
        <v>82</v>
      </c>
      <c r="H29" s="44"/>
      <c r="I29" s="5" t="s">
        <v>82</v>
      </c>
    </row>
    <row r="30" spans="2:9" x14ac:dyDescent="0.25">
      <c r="B30" s="1" t="s">
        <v>48</v>
      </c>
      <c r="C30" s="18">
        <v>1.3999999761581401</v>
      </c>
      <c r="E30" s="105">
        <v>25</v>
      </c>
      <c r="F30" s="44"/>
      <c r="G30" s="18">
        <v>99.2</v>
      </c>
      <c r="H30" s="44"/>
      <c r="I30" s="3">
        <v>23.415775299072202</v>
      </c>
    </row>
    <row r="31" spans="2:9" x14ac:dyDescent="0.25">
      <c r="B31" s="1" t="s">
        <v>49</v>
      </c>
      <c r="C31" s="18">
        <v>7.6999998092651403</v>
      </c>
      <c r="E31" s="105">
        <v>13</v>
      </c>
      <c r="F31" s="44"/>
      <c r="G31" s="18">
        <v>81.099999999999994</v>
      </c>
      <c r="H31" s="44"/>
      <c r="I31" s="5" t="s">
        <v>82</v>
      </c>
    </row>
    <row r="32" spans="2:9" x14ac:dyDescent="0.25">
      <c r="B32" s="1" t="s">
        <v>50</v>
      </c>
      <c r="C32" s="18">
        <v>25.2999992370606</v>
      </c>
      <c r="E32" s="105">
        <v>0</v>
      </c>
      <c r="F32" s="44"/>
      <c r="G32" s="18" t="s">
        <v>82</v>
      </c>
      <c r="H32" s="44"/>
      <c r="I32" s="5" t="s">
        <v>82</v>
      </c>
    </row>
    <row r="33" spans="2:40" x14ac:dyDescent="0.25">
      <c r="B33" s="1" t="s">
        <v>51</v>
      </c>
      <c r="C33" s="18">
        <v>1.6000000238418599</v>
      </c>
      <c r="E33" s="105">
        <v>0</v>
      </c>
      <c r="F33" s="44"/>
      <c r="G33" s="18">
        <v>98.6</v>
      </c>
      <c r="H33" s="44"/>
      <c r="I33" s="5" t="s">
        <v>82</v>
      </c>
    </row>
    <row r="34" spans="2:40" x14ac:dyDescent="0.25">
      <c r="B34" s="1" t="s">
        <v>52</v>
      </c>
      <c r="C34" s="18" t="s">
        <v>82</v>
      </c>
      <c r="E34" s="105">
        <v>0</v>
      </c>
      <c r="F34" s="44"/>
      <c r="G34" s="18">
        <v>98.4</v>
      </c>
      <c r="H34" s="44"/>
      <c r="I34" s="5" t="s">
        <v>82</v>
      </c>
    </row>
    <row r="35" spans="2:40" x14ac:dyDescent="0.25">
      <c r="B35" s="1" t="s">
        <v>53</v>
      </c>
      <c r="C35" s="18">
        <v>2.2999999523162802</v>
      </c>
      <c r="E35" s="105">
        <v>1</v>
      </c>
      <c r="F35" s="44"/>
      <c r="G35" s="18">
        <v>79.599999999999994</v>
      </c>
      <c r="H35" s="44"/>
      <c r="I35" s="5" t="s">
        <v>82</v>
      </c>
    </row>
    <row r="36" spans="2:40" x14ac:dyDescent="0.25">
      <c r="B36" s="1" t="s">
        <v>54</v>
      </c>
      <c r="C36" s="18">
        <v>1</v>
      </c>
      <c r="E36" s="105">
        <v>145</v>
      </c>
      <c r="F36" s="44"/>
      <c r="G36" s="18">
        <v>97.9</v>
      </c>
      <c r="H36" s="44"/>
      <c r="I36" s="3">
        <v>18.120916366577099</v>
      </c>
    </row>
    <row r="37" spans="2:40" x14ac:dyDescent="0.25">
      <c r="E37" s="3"/>
      <c r="F37" s="44"/>
      <c r="H37" s="30"/>
    </row>
    <row r="38" spans="2:40" x14ac:dyDescent="0.25">
      <c r="B38" s="6" t="s">
        <v>55</v>
      </c>
      <c r="E38" s="3"/>
      <c r="F38" s="45"/>
      <c r="H38" s="31"/>
    </row>
    <row r="39" spans="2:40" s="6" customFormat="1" x14ac:dyDescent="0.25">
      <c r="B39" s="6" t="s">
        <v>56</v>
      </c>
      <c r="C39" s="24">
        <v>4.4744358432884912</v>
      </c>
      <c r="D39" s="108" t="s">
        <v>378</v>
      </c>
      <c r="E39" s="107">
        <v>7594.0663388415687</v>
      </c>
      <c r="F39" s="104"/>
      <c r="G39" s="133" t="s">
        <v>82</v>
      </c>
      <c r="H39" s="109"/>
      <c r="I39" s="24">
        <v>33.630446999067942</v>
      </c>
      <c r="J39" s="34" t="s">
        <v>81</v>
      </c>
      <c r="L39" s="134"/>
    </row>
    <row r="40" spans="2:40" x14ac:dyDescent="0.25">
      <c r="B40" s="1" t="s">
        <v>57</v>
      </c>
      <c r="C40" s="3">
        <v>10</v>
      </c>
      <c r="E40" s="105">
        <v>78320</v>
      </c>
      <c r="F40" s="45"/>
      <c r="G40" s="3">
        <v>88.1</v>
      </c>
      <c r="I40" s="3">
        <v>48.939254258556097</v>
      </c>
    </row>
    <row r="41" spans="2:40" x14ac:dyDescent="0.25">
      <c r="E41" s="110"/>
    </row>
    <row r="42" spans="2:40" x14ac:dyDescent="0.25">
      <c r="B42" s="1" t="s">
        <v>397</v>
      </c>
      <c r="C42" s="5" t="s">
        <v>59</v>
      </c>
      <c r="D42" s="5"/>
      <c r="E42" s="116">
        <f>E39/E40</f>
        <v>9.6962031905535859E-2</v>
      </c>
      <c r="F42" s="5"/>
      <c r="G42" s="5" t="s">
        <v>59</v>
      </c>
      <c r="H42" s="5"/>
      <c r="I42" s="5" t="s">
        <v>59</v>
      </c>
      <c r="K42" s="5"/>
      <c r="L42" s="5"/>
      <c r="N42" s="116"/>
      <c r="P42" s="5"/>
      <c r="R42" s="5"/>
      <c r="T42" s="116"/>
      <c r="V42" s="5"/>
      <c r="X42" s="5"/>
      <c r="Z42" s="116"/>
      <c r="AB42" s="5"/>
      <c r="AD42" s="5"/>
      <c r="AF42" s="116"/>
      <c r="AH42" s="5"/>
      <c r="AJ42" s="116"/>
      <c r="AL42" s="5"/>
      <c r="AN42" s="116"/>
    </row>
    <row r="44" spans="2:40" x14ac:dyDescent="0.25">
      <c r="B44" s="1" t="s">
        <v>414</v>
      </c>
    </row>
    <row r="46" spans="2:40" x14ac:dyDescent="0.25">
      <c r="B46" s="6" t="s">
        <v>62</v>
      </c>
    </row>
    <row r="47" spans="2:40" x14ac:dyDescent="0.25">
      <c r="B47" s="1" t="s">
        <v>83</v>
      </c>
    </row>
    <row r="48" spans="2:40" x14ac:dyDescent="0.25">
      <c r="B48" s="1" t="s">
        <v>63</v>
      </c>
    </row>
    <row r="49" spans="2:2" x14ac:dyDescent="0.25">
      <c r="B49" s="1" t="s">
        <v>211</v>
      </c>
    </row>
    <row r="50" spans="2:2" x14ac:dyDescent="0.25">
      <c r="B50" s="1" t="s">
        <v>377</v>
      </c>
    </row>
    <row r="51" spans="2:2" x14ac:dyDescent="0.25">
      <c r="B51" s="1" t="s">
        <v>379</v>
      </c>
    </row>
    <row r="52" spans="2:2" x14ac:dyDescent="0.25">
      <c r="B52" s="1" t="s">
        <v>88</v>
      </c>
    </row>
    <row r="54" spans="2:2" x14ac:dyDescent="0.25">
      <c r="B54" s="6" t="s">
        <v>64</v>
      </c>
    </row>
    <row r="55" spans="2:2" x14ac:dyDescent="0.25">
      <c r="B55" s="1" t="s">
        <v>212</v>
      </c>
    </row>
    <row r="56" spans="2:2" x14ac:dyDescent="0.25">
      <c r="B56" s="1" t="s">
        <v>213</v>
      </c>
    </row>
    <row r="57" spans="2:2" x14ac:dyDescent="0.25">
      <c r="B57" s="1" t="s">
        <v>214</v>
      </c>
    </row>
    <row r="59" spans="2:2" x14ac:dyDescent="0.25">
      <c r="B59" s="6" t="s">
        <v>68</v>
      </c>
    </row>
    <row r="60" spans="2:2" x14ac:dyDescent="0.25">
      <c r="B60" s="1" t="s">
        <v>215</v>
      </c>
    </row>
    <row r="61" spans="2:2" x14ac:dyDescent="0.25">
      <c r="B61" s="1" t="s">
        <v>216</v>
      </c>
    </row>
    <row r="62" spans="2:2" x14ac:dyDescent="0.25">
      <c r="B62" s="1" t="s">
        <v>217</v>
      </c>
    </row>
    <row r="63" spans="2:2" x14ac:dyDescent="0.25">
      <c r="B63" s="1" t="s">
        <v>218</v>
      </c>
    </row>
  </sheetData>
  <mergeCells count="8">
    <mergeCell ref="B5:B8"/>
    <mergeCell ref="I5:J5"/>
    <mergeCell ref="I6:J7"/>
    <mergeCell ref="C5:H5"/>
    <mergeCell ref="I8:J8"/>
    <mergeCell ref="C6:D8"/>
    <mergeCell ref="E6:F8"/>
    <mergeCell ref="G6:H8"/>
  </mergeCells>
  <hyperlinks>
    <hyperlink ref="B1" location="'Table of content'!A1" display="Go back to table of content" xr:uid="{C2E6D6AB-8417-4E7F-BAC6-5F1C5882BF26}"/>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p:properties xmlns:p="http://schemas.microsoft.com/office/2006/metadata/properties" xmlns:xsi="http://www.w3.org/2001/XMLSchema-instance" xmlns:pc="http://schemas.microsoft.com/office/infopath/2007/PartnerControls">
  <documentManagement>
    <mda26ace941f4791a7314a339fee829c xmlns="ca283e0b-db31-4043-a2ef-b80661bf084a">
      <Terms xmlns="http://schemas.microsoft.com/office/infopath/2007/PartnerControls"/>
    </mda26ace941f4791a7314a339fee829c>
    <h6a71f3e574e4344bc34f3fc9dd20054 xmlns="ca283e0b-db31-4043-a2ef-b80661bf084a">
      <Terms xmlns="http://schemas.microsoft.com/office/infopath/2007/PartnerControls"/>
    </h6a71f3e574e4344bc34f3fc9dd20054>
    <CategoryDescription xmlns="http://schemas.microsoft.com/sharepoint.v3" xsi:nil="true"/>
    <SemaphoreItemMetadata xmlns="1878c957-5a55-45d2-aa55-5155a0fe4ff7" xsi:nil="true"/>
    <ContentLanguage xmlns="ca283e0b-db31-4043-a2ef-b80661bf084a">English</ContentLanguage>
    <TaxKeywordTaxHTField xmlns="1878c957-5a55-45d2-aa55-5155a0fe4ff7">
      <Terms xmlns="http://schemas.microsoft.com/office/infopath/2007/PartnerControls"/>
    </TaxKeywordTaxHTField>
    <IconOverlay xmlns="http://schemas.microsoft.com/sharepoint/v4" xsi:nil="true"/>
    <ContentStatus xmlns="ca283e0b-db31-4043-a2ef-b80661bf084a" xsi:nil="true"/>
    <SenderEmail xmlns="ca283e0b-db31-4043-a2ef-b80661bf084a" xsi:nil="true"/>
    <RecipientsEmail xmlns="ca283e0b-db31-4043-a2ef-b80661bf084a" xsi:nil="true"/>
    <SharedWithUsers xmlns="1878c957-5a55-45d2-aa55-5155a0fe4ff7">
      <UserInfo>
        <DisplayName/>
        <AccountId xsi:nil="true"/>
        <AccountType/>
      </UserInfo>
    </SharedWithUsers>
    <ga975397408f43e4b84ec8e5a598e523 xmlns="ca283e0b-db31-4043-a2ef-b80661bf084a">
      <Terms xmlns="http://schemas.microsoft.com/office/infopath/2007/PartnerControls">
        <TermInfo xmlns="http://schemas.microsoft.com/office/infopath/2007/PartnerControls">
          <TermName xmlns="http://schemas.microsoft.com/office/infopath/2007/PartnerControls">EAPRO, Thailand-420R</TermName>
          <TermId xmlns="http://schemas.microsoft.com/office/infopath/2007/PartnerControls">a6cd7f4f-dbc3-4950-b7ff-709267fb2108</TermId>
        </TermInfo>
      </Terms>
    </ga975397408f43e4b84ec8e5a598e523>
    <lcf76f155ced4ddcb4097134ff3c332f xmlns="cb41373d-ab90-41aa-98f9-6a2c8d15e88c">
      <Terms xmlns="http://schemas.microsoft.com/office/infopath/2007/PartnerControls"/>
    </lcf76f155ced4ddcb4097134ff3c332f>
    <WrittenBy xmlns="ca283e0b-db31-4043-a2ef-b80661bf084a">
      <UserInfo>
        <DisplayName/>
        <AccountId xsi:nil="true"/>
        <AccountType/>
      </UserInfo>
    </WrittenBy>
    <TaxCatchAll xmlns="ca283e0b-db31-4043-a2ef-b80661bf084a">
      <Value>2</Value>
    </TaxCatchAll>
    <j169e817e0ee4eb8974e6fc4a2762909 xmlns="ca283e0b-db31-4043-a2ef-b80661bf084a">
      <Terms xmlns="http://schemas.microsoft.com/office/infopath/2007/PartnerControls"/>
    </j169e817e0ee4eb8974e6fc4a2762909>
    <k8c968e8c72a4eda96b7e8fdbe192be2 xmlns="ca283e0b-db31-4043-a2ef-b80661bf084a">
      <Terms xmlns="http://schemas.microsoft.com/office/infopath/2007/PartnerControls"/>
    </k8c968e8c72a4eda96b7e8fdbe192be2>
    <DateTransmittedEmail xmlns="ca283e0b-db31-4043-a2ef-b80661bf084a" xsi:nil="true"/>
    <j048a4f9aaad4a8990a1d5e5f53cb451 xmlns="ca283e0b-db31-4043-a2ef-b80661bf084a">
      <Terms xmlns="http://schemas.microsoft.com/office/infopath/2007/PartnerControls"/>
    </j048a4f9aaad4a8990a1d5e5f53cb451>
    <Year xmlns="cb41373d-ab90-41aa-98f9-6a2c8d15e88c"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customXsn xmlns="http://schemas.microsoft.com/office/2006/metadata/customXsn">
  <xsnLocation/>
  <cached>True</cached>
  <openByDefault>True</openByDefault>
  <xsnScope/>
</customXsn>
</file>

<file path=customXml/item4.xml><?xml version="1.0" encoding="utf-8"?>
<?mso-contentType ?>
<SharedContentType xmlns="Microsoft.SharePoint.Taxonomy.ContentTypeSync" SourceId="73f51738-d318-4883-9d64-4f0bd0ccc55e" ContentTypeId="0x0101009BA85F8052A6DA4FA3E31FF9F74C6970" PreviousValue="false"/>
</file>

<file path=customXml/item5.xml><?xml version="1.0" encoding="utf-8"?>
<?mso-contentType ?>
<spe:Receivers xmlns:spe="http://schemas.microsoft.com/sharepoint/events"/>
</file>

<file path=customXml/item6.xml><?xml version="1.0" encoding="utf-8"?>
<ct:contentTypeSchema xmlns:ct="http://schemas.microsoft.com/office/2006/metadata/contentType" xmlns:ma="http://schemas.microsoft.com/office/2006/metadata/properties/metaAttributes" ct:_="" ma:_="" ma:contentTypeName="UNICEF Document" ma:contentTypeID="0x0101009BA85F8052A6DA4FA3E31FF9F74C697000996CFA404A4B32428688C757E6AC6112" ma:contentTypeVersion="66" ma:contentTypeDescription="" ma:contentTypeScope="" ma:versionID="ecb68ace305f8ec4e3ce29f96d83c1b6">
  <xsd:schema xmlns:xsd="http://www.w3.org/2001/XMLSchema" xmlns:xs="http://www.w3.org/2001/XMLSchema" xmlns:p="http://schemas.microsoft.com/office/2006/metadata/properties" xmlns:ns1="http://schemas.microsoft.com/sharepoint/v3" xmlns:ns2="ca283e0b-db31-4043-a2ef-b80661bf084a" xmlns:ns3="http://schemas.microsoft.com/sharepoint.v3" xmlns:ns4="1878c957-5a55-45d2-aa55-5155a0fe4ff7" xmlns:ns5="http://schemas.microsoft.com/sharepoint/v4" xmlns:ns6="cb41373d-ab90-41aa-98f9-6a2c8d15e88c" targetNamespace="http://schemas.microsoft.com/office/2006/metadata/properties" ma:root="true" ma:fieldsID="a57c871f30bf6cec12f8646745f7bf41" ns1:_="" ns2:_="" ns3:_="" ns4:_="" ns5:_="" ns6:_="">
    <xsd:import namespace="http://schemas.microsoft.com/sharepoint/v3"/>
    <xsd:import namespace="ca283e0b-db31-4043-a2ef-b80661bf084a"/>
    <xsd:import namespace="http://schemas.microsoft.com/sharepoint.v3"/>
    <xsd:import namespace="1878c957-5a55-45d2-aa55-5155a0fe4ff7"/>
    <xsd:import namespace="http://schemas.microsoft.com/sharepoint/v4"/>
    <xsd:import namespace="cb41373d-ab90-41aa-98f9-6a2c8d15e88c"/>
    <xsd:element name="properties">
      <xsd:complexType>
        <xsd:sequence>
          <xsd:element name="documentManagement">
            <xsd:complexType>
              <xsd:all>
                <xsd:element ref="ns2:WrittenBy" minOccurs="0"/>
                <xsd:element ref="ns2:ContentLanguage" minOccurs="0"/>
                <xsd:element ref="ns3:CategoryDescription" minOccurs="0"/>
                <xsd:element ref="ns2:RecipientsEmail" minOccurs="0"/>
                <xsd:element ref="ns2:SenderEmail" minOccurs="0"/>
                <xsd:element ref="ns2:DateTransmittedEmail" minOccurs="0"/>
                <xsd:element ref="ns2:k8c968e8c72a4eda96b7e8fdbe192be2" minOccurs="0"/>
                <xsd:element ref="ns2:ga975397408f43e4b84ec8e5a598e523" minOccurs="0"/>
                <xsd:element ref="ns2:mda26ace941f4791a7314a339fee829c" minOccurs="0"/>
                <xsd:element ref="ns2:TaxCatchAllLabel" minOccurs="0"/>
                <xsd:element ref="ns2:TaxCatchAll" minOccurs="0"/>
                <xsd:element ref="ns2:h6a71f3e574e4344bc34f3fc9dd20054" minOccurs="0"/>
                <xsd:element ref="ns2:ContentStatus" minOccurs="0"/>
                <xsd:element ref="ns2:j169e817e0ee4eb8974e6fc4a2762909" minOccurs="0"/>
                <xsd:element ref="ns2:j048a4f9aaad4a8990a1d5e5f53cb451" minOccurs="0"/>
                <xsd:element ref="ns5:IconOverlay" minOccurs="0"/>
                <xsd:element ref="ns1:_vti_ItemDeclaredRecord" minOccurs="0"/>
                <xsd:element ref="ns1:_vti_ItemHoldRecordStatus" minOccurs="0"/>
                <xsd:element ref="ns4:TaxKeywordTaxHTField" minOccurs="0"/>
                <xsd:element ref="ns4:SemaphoreItemMetadata" minOccurs="0"/>
                <xsd:element ref="ns6:MediaServiceMetadata" minOccurs="0"/>
                <xsd:element ref="ns6:MediaServiceFastMetadata" minOccurs="0"/>
                <xsd:element ref="ns6:MediaServiceDateTaken" minOccurs="0"/>
                <xsd:element ref="ns6:MediaLengthInSeconds" minOccurs="0"/>
                <xsd:element ref="ns4:SharedWithUsers" minOccurs="0"/>
                <xsd:element ref="ns4:SharedWithDetails" minOccurs="0"/>
                <xsd:element ref="ns6:MediaServiceAutoKeyPoints" minOccurs="0"/>
                <xsd:element ref="ns6:MediaServiceKeyPoints" minOccurs="0"/>
                <xsd:element ref="ns6:lcf76f155ced4ddcb4097134ff3c332f" minOccurs="0"/>
                <xsd:element ref="ns6:MediaServiceOCR" minOccurs="0"/>
                <xsd:element ref="ns6:MediaServiceGenerationTime" minOccurs="0"/>
                <xsd:element ref="ns6:MediaServiceEventHashCode" minOccurs="0"/>
                <xsd:element ref="ns6:MediaServiceObjectDetectorVersions" minOccurs="0"/>
                <xsd:element ref="ns6:MediaServiceSearchProperties" minOccurs="0"/>
                <xsd:element ref="ns6:Yea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vti_ItemDeclaredRecord" ma:index="32" nillable="true" ma:displayName="Declared Record" ma:hidden="true" ma:internalName="_vti_ItemDeclaredRecord" ma:readOnly="true">
      <xsd:simpleType>
        <xsd:restriction base="dms:DateTime"/>
      </xsd:simpleType>
    </xsd:element>
    <xsd:element name="_vti_ItemHoldRecordStatus" ma:index="33" nillable="true" ma:displayName="Hold and Record Status" ma:decimals="0" ma:description="" ma:hidden="true" ma:indexed="true" ma:internalName="_vti_ItemHoldRecordStatu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a283e0b-db31-4043-a2ef-b80661bf084a" elementFormDefault="qualified">
    <xsd:import namespace="http://schemas.microsoft.com/office/2006/documentManagement/types"/>
    <xsd:import namespace="http://schemas.microsoft.com/office/infopath/2007/PartnerControls"/>
    <xsd:element name="WrittenBy" ma:index="3" nillable="true" ma:displayName="Written By" ma:description="‘Written By’ is auto-completed with the name of the uploader, but can be edited if you are uploading on behalf of someone else." ma:list="UserInfo" ma:SharePointGroup="0" ma:internalName="WrittenBy"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ntentLanguage" ma:index="4" nillable="true" ma:displayName="Content Language *" ma:default="English" ma:format="RadioButtons" ma:indexed="true" ma:internalName="ContentLanguage" ma:readOnly="false">
      <xsd:simpleType>
        <xsd:restriction base="dms:Choice">
          <xsd:enumeration value="English"/>
          <xsd:enumeration value="French"/>
          <xsd:enumeration value="Spanish"/>
          <xsd:enumeration value="Russian"/>
          <xsd:enumeration value="Chinese"/>
          <xsd:enumeration value="Arabic"/>
          <xsd:enumeration value="other"/>
        </xsd:restriction>
      </xsd:simpleType>
    </xsd:element>
    <xsd:element name="RecipientsEmail" ma:index="9" nillable="true" ma:displayName="Recipients (email)" ma:hidden="true" ma:internalName="RecipientsEmail" ma:readOnly="false">
      <xsd:simpleType>
        <xsd:restriction base="dms:Text">
          <xsd:maxLength value="255"/>
        </xsd:restriction>
      </xsd:simpleType>
    </xsd:element>
    <xsd:element name="SenderEmail" ma:index="10" nillable="true" ma:displayName="Sender (email)" ma:hidden="true" ma:internalName="SenderEmail" ma:readOnly="false">
      <xsd:simpleType>
        <xsd:restriction base="dms:Text">
          <xsd:maxLength value="255"/>
        </xsd:restriction>
      </xsd:simpleType>
    </xsd:element>
    <xsd:element name="DateTransmittedEmail" ma:index="11" nillable="true" ma:displayName="Date transmitted (email)" ma:format="DateTime" ma:hidden="true" ma:internalName="DateTransmittedEmail" ma:readOnly="false">
      <xsd:simpleType>
        <xsd:restriction base="dms:DateTime"/>
      </xsd:simpleType>
    </xsd:element>
    <xsd:element name="k8c968e8c72a4eda96b7e8fdbe192be2" ma:index="12" nillable="true" ma:taxonomy="true" ma:internalName="k8c968e8c72a4eda96b7e8fdbe192be2" ma:taxonomyFieldName="GeographicScope" ma:displayName="Geographic Scope" ma:default="" ma:fieldId="{48c968e8-c72a-4eda-96b7-e8fdbe192be2}" ma:taxonomyMulti="true" ma:sspId="73f51738-d318-4883-9d64-4f0bd0ccc55e" ma:termSetId="0a00fedf-defc-4fe3-a3bf-9929b29a638e" ma:anchorId="00000000-0000-0000-0000-000000000000" ma:open="false" ma:isKeyword="false">
      <xsd:complexType>
        <xsd:sequence>
          <xsd:element ref="pc:Terms" minOccurs="0" maxOccurs="1"/>
        </xsd:sequence>
      </xsd:complexType>
    </xsd:element>
    <xsd:element name="ga975397408f43e4b84ec8e5a598e523" ma:index="16" nillable="true" ma:taxonomy="true" ma:internalName="ga975397408f43e4b84ec8e5a598e523" ma:taxonomyFieldName="OfficeDivision" ma:displayName="Office/Division *" ma:readOnly="false" ma:default="2;#EAPRO, Thailand-420R|a6cd7f4f-dbc3-4950-b7ff-709267fb2108" ma:fieldId="{0a975397-408f-43e4-b84e-c8e5a598e523}" ma:sspId="73f51738-d318-4883-9d64-4f0bd0ccc55e" ma:termSetId="1761a25e-44f4-4213-964a-f96c515e12cb" ma:anchorId="00000000-0000-0000-0000-000000000000" ma:open="false" ma:isKeyword="false">
      <xsd:complexType>
        <xsd:sequence>
          <xsd:element ref="pc:Terms" minOccurs="0" maxOccurs="1"/>
        </xsd:sequence>
      </xsd:complexType>
    </xsd:element>
    <xsd:element name="mda26ace941f4791a7314a339fee829c" ma:index="17" nillable="true" ma:taxonomy="true" ma:internalName="mda26ace941f4791a7314a339fee829c" ma:taxonomyFieldName="DocumentType" ma:displayName="Document Type *" ma:indexed="true" ma:readOnly="false" ma:default="" ma:fieldId="{6da26ace-941f-4791-a731-4a339fee829c}" ma:sspId="73f51738-d318-4883-9d64-4f0bd0ccc55e" ma:termSetId="f93b6877-8902-4378-8587-5ec85f36ead9" ma:anchorId="00000000-0000-0000-0000-000000000000" ma:open="false" ma:isKeyword="false">
      <xsd:complexType>
        <xsd:sequence>
          <xsd:element ref="pc:Terms" minOccurs="0" maxOccurs="1"/>
        </xsd:sequence>
      </xsd:complexType>
    </xsd:element>
    <xsd:element name="TaxCatchAllLabel" ma:index="18" nillable="true" ma:displayName="Taxonomy Catch All Column1" ma:hidden="true" ma:list="{f2e36dcf-40b7-4d5f-8cc6-bf4336bcf17b}" ma:internalName="TaxCatchAllLabel" ma:readOnly="true" ma:showField="CatchAllDataLabel" ma:web="1878c957-5a55-45d2-aa55-5155a0fe4ff7">
      <xsd:complexType>
        <xsd:complexContent>
          <xsd:extension base="dms:MultiChoiceLookup">
            <xsd:sequence>
              <xsd:element name="Value" type="dms:Lookup" maxOccurs="unbounded" minOccurs="0" nillable="true"/>
            </xsd:sequence>
          </xsd:extension>
        </xsd:complexContent>
      </xsd:complexType>
    </xsd:element>
    <xsd:element name="TaxCatchAll" ma:index="22" nillable="true" ma:displayName="Taxonomy Catch All Column" ma:hidden="true" ma:list="{f2e36dcf-40b7-4d5f-8cc6-bf4336bcf17b}" ma:internalName="TaxCatchAll" ma:showField="CatchAllData" ma:web="1878c957-5a55-45d2-aa55-5155a0fe4ff7">
      <xsd:complexType>
        <xsd:complexContent>
          <xsd:extension base="dms:MultiChoiceLookup">
            <xsd:sequence>
              <xsd:element name="Value" type="dms:Lookup" maxOccurs="unbounded" minOccurs="0" nillable="true"/>
            </xsd:sequence>
          </xsd:extension>
        </xsd:complexContent>
      </xsd:complexType>
    </xsd:element>
    <xsd:element name="h6a71f3e574e4344bc34f3fc9dd20054" ma:index="23" nillable="true" ma:taxonomy="true" ma:internalName="h6a71f3e574e4344bc34f3fc9dd20054" ma:taxonomyFieldName="Topic" ma:displayName="Topic *" ma:readOnly="false" ma:default="" ma:fieldId="{16a71f3e-574e-4344-bc34-f3fc9dd20054}" ma:taxonomyMulti="true" ma:sspId="73f51738-d318-4883-9d64-4f0bd0ccc55e" ma:termSetId="9561e0e6-71cf-4f3c-87c3-08a6b5d907e8" ma:anchorId="00000000-0000-0000-0000-000000000000" ma:open="false" ma:isKeyword="false">
      <xsd:complexType>
        <xsd:sequence>
          <xsd:element ref="pc:Terms" minOccurs="0" maxOccurs="1"/>
        </xsd:sequence>
      </xsd:complexType>
    </xsd:element>
    <xsd:element name="ContentStatus" ma:index="25" nillable="true" ma:displayName="Content Status" ma:description="Optional column to indicate document status: no status, draft, final or expired.​" ma:format="RadioButtons" ma:internalName="ContentStatus">
      <xsd:simpleType>
        <xsd:restriction base="dms:Choice">
          <xsd:enumeration value="­"/>
          <xsd:enumeration value="Draft"/>
          <xsd:enumeration value="Final"/>
          <xsd:enumeration value="Expired"/>
        </xsd:restriction>
      </xsd:simpleType>
    </xsd:element>
    <xsd:element name="j169e817e0ee4eb8974e6fc4a2762909" ma:index="26" nillable="true" ma:taxonomy="true" ma:internalName="j169e817e0ee4eb8974e6fc4a2762909" ma:taxonomyFieldName="CriticalForLongTermRetention" ma:displayName="Critical for long-term retention?" ma:default="" ma:fieldId="{3169e817-e0ee-4eb8-974e-6fc4a2762909}" ma:sspId="73f51738-d318-4883-9d64-4f0bd0ccc55e" ma:termSetId="59f85175-3dbf-4592-9c1d-453af9da4e8b" ma:anchorId="00000000-0000-0000-0000-000000000000" ma:open="false" ma:isKeyword="false">
      <xsd:complexType>
        <xsd:sequence>
          <xsd:element ref="pc:Terms" minOccurs="0" maxOccurs="1"/>
        </xsd:sequence>
      </xsd:complexType>
    </xsd:element>
    <xsd:element name="j048a4f9aaad4a8990a1d5e5f53cb451" ma:index="28" nillable="true" ma:taxonomy="true" ma:internalName="j048a4f9aaad4a8990a1d5e5f53cb451" ma:taxonomyFieldName="SystemDTAC" ma:displayName="System-DT-AC" ma:default="" ma:fieldId="{3048a4f9-aaad-4a89-90a1-d5e5f53cb451}" ma:sspId="73f51738-d318-4883-9d64-4f0bd0ccc55e" ma:termSetId="1e3381f3-a35f-499a-9a3c-017e5423e02a"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internalName="CategoryDescription">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878c957-5a55-45d2-aa55-5155a0fe4ff7" elementFormDefault="qualified">
    <xsd:import namespace="http://schemas.microsoft.com/office/2006/documentManagement/types"/>
    <xsd:import namespace="http://schemas.microsoft.com/office/infopath/2007/PartnerControls"/>
    <xsd:element name="TaxKeywordTaxHTField" ma:index="34" nillable="true" ma:taxonomy="true" ma:internalName="TaxKeywordTaxHTField" ma:taxonomyFieldName="TaxKeyword" ma:displayName="Enterprise Keywords" ma:fieldId="{23f27201-bee3-471e-b2e7-b64fd8b7ca38}" ma:taxonomyMulti="true" ma:sspId="73f51738-d318-4883-9d64-4f0bd0ccc55e" ma:termSetId="00000000-0000-0000-0000-000000000000" ma:anchorId="00000000-0000-0000-0000-000000000000" ma:open="true" ma:isKeyword="true">
      <xsd:complexType>
        <xsd:sequence>
          <xsd:element ref="pc:Terms" minOccurs="0" maxOccurs="1"/>
        </xsd:sequence>
      </xsd:complexType>
    </xsd:element>
    <xsd:element name="SemaphoreItemMetadata" ma:index="35" nillable="true" ma:displayName="Semaphore Status" ma:hidden="true" ma:internalName="SemaphoreItemMetadata">
      <xsd:simpleType>
        <xsd:restriction base="dms:Note"/>
      </xsd:simpleType>
    </xsd:element>
    <xsd:element name="SharedWithUsers" ma:index="4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4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31" nillable="true" ma:displayName="IconOverlay" ma:hidden="true" ma:internalName="IconOverlay">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b41373d-ab90-41aa-98f9-6a2c8d15e88c" elementFormDefault="qualified">
    <xsd:import namespace="http://schemas.microsoft.com/office/2006/documentManagement/types"/>
    <xsd:import namespace="http://schemas.microsoft.com/office/infopath/2007/PartnerControls"/>
    <xsd:element name="MediaServiceMetadata" ma:index="36" nillable="true" ma:displayName="MediaServiceMetadata" ma:hidden="true" ma:internalName="MediaServiceMetadata" ma:readOnly="true">
      <xsd:simpleType>
        <xsd:restriction base="dms:Note"/>
      </xsd:simpleType>
    </xsd:element>
    <xsd:element name="MediaServiceFastMetadata" ma:index="37" nillable="true" ma:displayName="MediaServiceFastMetadata" ma:hidden="true" ma:internalName="MediaServiceFastMetadata" ma:readOnly="true">
      <xsd:simpleType>
        <xsd:restriction base="dms:Note"/>
      </xsd:simpleType>
    </xsd:element>
    <xsd:element name="MediaServiceDateTaken" ma:index="38" nillable="true" ma:displayName="MediaServiceDateTaken" ma:hidden="true" ma:internalName="MediaServiceDateTaken" ma:readOnly="true">
      <xsd:simpleType>
        <xsd:restriction base="dms:Text"/>
      </xsd:simpleType>
    </xsd:element>
    <xsd:element name="MediaLengthInSeconds" ma:index="39" nillable="true" ma:displayName="Length (seconds)" ma:internalName="MediaLengthInSeconds" ma:readOnly="true">
      <xsd:simpleType>
        <xsd:restriction base="dms:Unknown"/>
      </xsd:simpleType>
    </xsd:element>
    <xsd:element name="MediaServiceAutoKeyPoints" ma:index="42" nillable="true" ma:displayName="MediaServiceAutoKeyPoints" ma:hidden="true" ma:internalName="MediaServiceAutoKeyPoints" ma:readOnly="true">
      <xsd:simpleType>
        <xsd:restriction base="dms:Note"/>
      </xsd:simpleType>
    </xsd:element>
    <xsd:element name="MediaServiceKeyPoints" ma:index="43" nillable="true" ma:displayName="KeyPoints" ma:internalName="MediaServiceKeyPoints" ma:readOnly="true">
      <xsd:simpleType>
        <xsd:restriction base="dms:Note">
          <xsd:maxLength value="255"/>
        </xsd:restriction>
      </xsd:simpleType>
    </xsd:element>
    <xsd:element name="lcf76f155ced4ddcb4097134ff3c332f" ma:index="45" nillable="true" ma:taxonomy="true" ma:internalName="lcf76f155ced4ddcb4097134ff3c332f" ma:taxonomyFieldName="MediaServiceImageTags" ma:displayName="Image Tags" ma:readOnly="false" ma:fieldId="{5cf76f15-5ced-4ddc-b409-7134ff3c332f}" ma:taxonomyMulti="true" ma:sspId="73f51738-d318-4883-9d64-4f0bd0ccc55e" ma:termSetId="09814cd3-568e-fe90-9814-8d621ff8fb84" ma:anchorId="fba54fb3-c3e1-fe81-a776-ca4b69148c4d" ma:open="true" ma:isKeyword="false">
      <xsd:complexType>
        <xsd:sequence>
          <xsd:element ref="pc:Terms" minOccurs="0" maxOccurs="1"/>
        </xsd:sequence>
      </xsd:complexType>
    </xsd:element>
    <xsd:element name="MediaServiceOCR" ma:index="46" nillable="true" ma:displayName="Extracted Text" ma:internalName="MediaServiceOCR" ma:readOnly="true">
      <xsd:simpleType>
        <xsd:restriction base="dms:Note">
          <xsd:maxLength value="255"/>
        </xsd:restriction>
      </xsd:simpleType>
    </xsd:element>
    <xsd:element name="MediaServiceGenerationTime" ma:index="47" nillable="true" ma:displayName="MediaServiceGenerationTime" ma:hidden="true" ma:internalName="MediaServiceGenerationTime" ma:readOnly="true">
      <xsd:simpleType>
        <xsd:restriction base="dms:Text"/>
      </xsd:simpleType>
    </xsd:element>
    <xsd:element name="MediaServiceEventHashCode" ma:index="48" nillable="true" ma:displayName="MediaServiceEventHashCode" ma:hidden="true" ma:internalName="MediaServiceEventHashCode" ma:readOnly="true">
      <xsd:simpleType>
        <xsd:restriction base="dms:Text"/>
      </xsd:simpleType>
    </xsd:element>
    <xsd:element name="MediaServiceObjectDetectorVersions" ma:index="49" nillable="true" ma:displayName="MediaServiceObjectDetectorVersions" ma:hidden="true" ma:indexed="true" ma:internalName="MediaServiceObjectDetectorVersions" ma:readOnly="true">
      <xsd:simpleType>
        <xsd:restriction base="dms:Text"/>
      </xsd:simpleType>
    </xsd:element>
    <xsd:element name="MediaServiceSearchProperties" ma:index="50" nillable="true" ma:displayName="MediaServiceSearchProperties" ma:hidden="true" ma:internalName="MediaServiceSearchProperties" ma:readOnly="true">
      <xsd:simpleType>
        <xsd:restriction base="dms:Note"/>
      </xsd:simpleType>
    </xsd:element>
    <xsd:element name="Year" ma:index="51" nillable="true" ma:displayName="Year" ma:format="Dropdown" ma:internalName="Year" ma:percentage="FALSE">
      <xsd:simpleType>
        <xsd:restriction base="dms:Number"/>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0"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0A253D1-2FE9-4A76-8696-ACE2FB146875}">
  <ds:schemaRefs>
    <ds:schemaRef ds:uri="http://schemas.microsoft.com/office/infopath/2007/PartnerControls"/>
    <ds:schemaRef ds:uri="http://purl.org/dc/terms/"/>
    <ds:schemaRef ds:uri="http://schemas.microsoft.com/sharepoint.v3"/>
    <ds:schemaRef ds:uri="http://schemas.microsoft.com/sharepoint/v4"/>
    <ds:schemaRef ds:uri="http://schemas.openxmlformats.org/package/2006/metadata/core-properties"/>
    <ds:schemaRef ds:uri="http://schemas.microsoft.com/office/2006/documentManagement/types"/>
    <ds:schemaRef ds:uri="cb41373d-ab90-41aa-98f9-6a2c8d15e88c"/>
    <ds:schemaRef ds:uri="http://purl.org/dc/elements/1.1/"/>
    <ds:schemaRef ds:uri="http://schemas.microsoft.com/office/2006/metadata/properties"/>
    <ds:schemaRef ds:uri="http://schemas.microsoft.com/sharepoint/v3"/>
    <ds:schemaRef ds:uri="ca283e0b-db31-4043-a2ef-b80661bf084a"/>
    <ds:schemaRef ds:uri="1878c957-5a55-45d2-aa55-5155a0fe4ff7"/>
    <ds:schemaRef ds:uri="http://www.w3.org/XML/1998/namespace"/>
    <ds:schemaRef ds:uri="http://purl.org/dc/dcmitype/"/>
  </ds:schemaRefs>
</ds:datastoreItem>
</file>

<file path=customXml/itemProps2.xml><?xml version="1.0" encoding="utf-8"?>
<ds:datastoreItem xmlns:ds="http://schemas.openxmlformats.org/officeDocument/2006/customXml" ds:itemID="{0B33410A-D48D-484A-A91D-7775E70B7CA7}">
  <ds:schemaRefs>
    <ds:schemaRef ds:uri="http://schemas.microsoft.com/sharepoint/v3/contenttype/forms"/>
  </ds:schemaRefs>
</ds:datastoreItem>
</file>

<file path=customXml/itemProps3.xml><?xml version="1.0" encoding="utf-8"?>
<ds:datastoreItem xmlns:ds="http://schemas.openxmlformats.org/officeDocument/2006/customXml" ds:itemID="{DBB6B236-61BF-4D32-8007-0748E6E78626}">
  <ds:schemaRefs>
    <ds:schemaRef ds:uri="http://schemas.microsoft.com/office/2006/metadata/customXsn"/>
  </ds:schemaRefs>
</ds:datastoreItem>
</file>

<file path=customXml/itemProps4.xml><?xml version="1.0" encoding="utf-8"?>
<ds:datastoreItem xmlns:ds="http://schemas.openxmlformats.org/officeDocument/2006/customXml" ds:itemID="{3091DA98-ACFB-44AA-B00E-52250CACF80E}">
  <ds:schemaRefs>
    <ds:schemaRef ds:uri="Microsoft.SharePoint.Taxonomy.ContentTypeSync"/>
  </ds:schemaRefs>
</ds:datastoreItem>
</file>

<file path=customXml/itemProps5.xml><?xml version="1.0" encoding="utf-8"?>
<ds:datastoreItem xmlns:ds="http://schemas.openxmlformats.org/officeDocument/2006/customXml" ds:itemID="{E201A6EE-5A61-46CA-9705-45BAB8C03AD7}">
  <ds:schemaRefs>
    <ds:schemaRef ds:uri="http://schemas.microsoft.com/sharepoint/events"/>
  </ds:schemaRefs>
</ds:datastoreItem>
</file>

<file path=customXml/itemProps6.xml><?xml version="1.0" encoding="utf-8"?>
<ds:datastoreItem xmlns:ds="http://schemas.openxmlformats.org/officeDocument/2006/customXml" ds:itemID="{B26C7D68-11DE-473E-954E-1B7A5A5761D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ca283e0b-db31-4043-a2ef-b80661bf084a"/>
    <ds:schemaRef ds:uri="http://schemas.microsoft.com/sharepoint.v3"/>
    <ds:schemaRef ds:uri="1878c957-5a55-45d2-aa55-5155a0fe4ff7"/>
    <ds:schemaRef ds:uri="http://schemas.microsoft.com/sharepoint/v4"/>
    <ds:schemaRef ds:uri="cb41373d-ab90-41aa-98f9-6a2c8d15e88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19</vt:i4>
      </vt:variant>
    </vt:vector>
  </HeadingPairs>
  <TitlesOfParts>
    <vt:vector size="19" baseType="lpstr">
      <vt:lpstr>Table of content</vt:lpstr>
      <vt:lpstr>1. Demographics</vt:lpstr>
      <vt:lpstr>2.1 Maternal And Newborn Health</vt:lpstr>
      <vt:lpstr>2.2 Child Mortality</vt:lpstr>
      <vt:lpstr>2.3 Malnutrition</vt:lpstr>
      <vt:lpstr>2.4. Nutrition breastfeeding </vt:lpstr>
      <vt:lpstr>2.5 Immunization</vt:lpstr>
      <vt:lpstr>2.6 HIV</vt:lpstr>
      <vt:lpstr>3.1 Primary Education</vt:lpstr>
      <vt:lpstr>5.1 Drinking water</vt:lpstr>
      <vt:lpstr>3.2 Secondary education</vt:lpstr>
      <vt:lpstr>4.1 Birth registration</vt:lpstr>
      <vt:lpstr>4.2 Child labour</vt:lpstr>
      <vt:lpstr>4.3 Violent discipline</vt:lpstr>
      <vt:lpstr>4.4 Child marriage</vt:lpstr>
      <vt:lpstr>5.2 Sanitation</vt:lpstr>
      <vt:lpstr>5.3 Hygiene</vt:lpstr>
      <vt:lpstr>6.1 Equity and inclusion</vt:lpstr>
      <vt:lpstr>6.2 Women's Econ Empowerment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Ranto Ramananjato</dc:creator>
  <cp:keywords/>
  <dc:description/>
  <cp:lastModifiedBy>Ranto Ramananjato</cp:lastModifiedBy>
  <cp:revision/>
  <dcterms:created xsi:type="dcterms:W3CDTF">2025-05-08T15:51:44Z</dcterms:created>
  <dcterms:modified xsi:type="dcterms:W3CDTF">2026-02-20T03:26:26Z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axKeyword">
    <vt:lpwstr/>
  </property>
  <property fmtid="{D5CDD505-2E9C-101B-9397-08002B2CF9AE}" pid="3" name="SystemDTAC">
    <vt:lpwstr/>
  </property>
  <property fmtid="{D5CDD505-2E9C-101B-9397-08002B2CF9AE}" pid="4" name="Topic">
    <vt:lpwstr/>
  </property>
  <property fmtid="{D5CDD505-2E9C-101B-9397-08002B2CF9AE}" pid="5" name="MediaServiceImageTags">
    <vt:lpwstr/>
  </property>
  <property fmtid="{D5CDD505-2E9C-101B-9397-08002B2CF9AE}" pid="6" name="OfficeDivision">
    <vt:lpwstr>2;#EAPRO, Thailand-420R|a6cd7f4f-dbc3-4950-b7ff-709267fb2108</vt:lpwstr>
  </property>
  <property fmtid="{D5CDD505-2E9C-101B-9397-08002B2CF9AE}" pid="7" name="ContentTypeId">
    <vt:lpwstr>0x0101009BA85F8052A6DA4FA3E31FF9F74C697000996CFA404A4B32428688C757E6AC6112</vt:lpwstr>
  </property>
  <property fmtid="{D5CDD505-2E9C-101B-9397-08002B2CF9AE}" pid="8" name="ComplianceAssetId">
    <vt:lpwstr/>
  </property>
  <property fmtid="{D5CDD505-2E9C-101B-9397-08002B2CF9AE}" pid="9" name="_ExtendedDescription">
    <vt:lpwstr/>
  </property>
  <property fmtid="{D5CDD505-2E9C-101B-9397-08002B2CF9AE}" pid="10" name="CriticalForLongTermRetention">
    <vt:lpwstr/>
  </property>
  <property fmtid="{D5CDD505-2E9C-101B-9397-08002B2CF9AE}" pid="11" name="DocumentType">
    <vt:lpwstr/>
  </property>
  <property fmtid="{D5CDD505-2E9C-101B-9397-08002B2CF9AE}" pid="12" name="GeographicScope">
    <vt:lpwstr/>
  </property>
  <property fmtid="{D5CDD505-2E9C-101B-9397-08002B2CF9AE}" pid="13" name="_activity">
    <vt:lpwstr>{"FileActivityType":"6","FileActivityTimeStamp":"2025-07-03T08:01:41.553Z","FileActivityUsersOnPage":[{"DisplayName":"Ranto Ramananjato","Id":"rramananjato@unicef.org"}],"FileActivityNavigationId":null}</vt:lpwstr>
  </property>
  <property fmtid="{D5CDD505-2E9C-101B-9397-08002B2CF9AE}" pid="14" name="TriggerFlowInfo">
    <vt:lpwstr/>
  </property>
</Properties>
</file>