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hassfurter\Documents\Website Issues and to-dos\SOWC narratives changes\"/>
    </mc:Choice>
  </mc:AlternateContent>
  <bookViews>
    <workbookView xWindow="0" yWindow="0" windowWidth="19200" windowHeight="11085"/>
  </bookViews>
  <sheets>
    <sheet name="SUMMARY" sheetId="15" r:id="rId1"/>
    <sheet name="Country list" sheetId="16" r:id="rId2"/>
    <sheet name="Basic indicators" sheetId="1" r:id="rId3"/>
    <sheet name="Nutrition" sheetId="2" r:id="rId4"/>
    <sheet name="Health" sheetId="3" r:id="rId5"/>
    <sheet name="HIV_AIDS" sheetId="4" r:id="rId6"/>
    <sheet name="Education" sheetId="5" r:id="rId7"/>
    <sheet name="Demographic_indicators" sheetId="6" r:id="rId8"/>
    <sheet name="Economic_indicators" sheetId="7" r:id="rId9"/>
    <sheet name="Women" sheetId="8" r:id="rId10"/>
    <sheet name="Child_protection" sheetId="9" r:id="rId11"/>
    <sheet name="The_Rate_of_progress" sheetId="10" r:id="rId12"/>
    <sheet name="Adolescents" sheetId="11" r:id="rId13"/>
    <sheet name="Disparities_by_residence" sheetId="12" r:id="rId14"/>
    <sheet name="Disparitier_by_houshold_wealth" sheetId="13" r:id="rId15"/>
    <sheet name="Early_Childhood_Development" sheetId="14" r:id="rId16"/>
  </sheets>
  <externalReferences>
    <externalReference r:id="rId17"/>
  </externalReferences>
  <definedNames>
    <definedName name="_xlnm._FilterDatabase" localSheetId="2" hidden="1">'Basic indicators'!$A$6:$AE$203</definedName>
    <definedName name="CountryNames">'Country list'!$A$2:$A$198</definedName>
    <definedName name="_xlnm.Print_Area" localSheetId="2">'Basic indicators'!$B$7:$T$218</definedName>
    <definedName name="_xlnm.Print_Titles" localSheetId="2">'Basic indicators'!$2:$6</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5" i="15" l="1"/>
  <c r="E125" i="15"/>
  <c r="F125" i="15"/>
  <c r="G125" i="15"/>
  <c r="H125" i="15"/>
  <c r="I125" i="15"/>
  <c r="J125" i="15"/>
  <c r="K125" i="15"/>
  <c r="L125" i="15"/>
  <c r="M125" i="15"/>
  <c r="N125" i="15"/>
  <c r="O125" i="15"/>
  <c r="P125" i="15"/>
  <c r="Q125" i="15"/>
  <c r="R125" i="15"/>
  <c r="S125" i="15"/>
  <c r="T125" i="15"/>
  <c r="U125" i="15"/>
  <c r="V125" i="15"/>
  <c r="W125" i="15"/>
  <c r="X125" i="15"/>
  <c r="Y125" i="15"/>
  <c r="Z125" i="15"/>
  <c r="AA125" i="15"/>
  <c r="AB125" i="15"/>
  <c r="AC125" i="15"/>
  <c r="AD125" i="15"/>
  <c r="AE125" i="15"/>
  <c r="AF125" i="15"/>
  <c r="AG125" i="15"/>
  <c r="AH125" i="15"/>
  <c r="AI125" i="15"/>
  <c r="AJ125" i="15"/>
  <c r="AK125" i="15"/>
  <c r="AL125" i="15"/>
  <c r="AM125" i="15"/>
  <c r="AN125" i="15"/>
  <c r="AO125" i="15"/>
  <c r="AP125" i="15"/>
  <c r="AQ125" i="15"/>
  <c r="AR125" i="15"/>
  <c r="AS125" i="15"/>
  <c r="AT125" i="15"/>
  <c r="C125" i="15"/>
  <c r="AR117" i="15"/>
  <c r="D117" i="15"/>
  <c r="E117" i="15"/>
  <c r="F117" i="15"/>
  <c r="G117" i="15"/>
  <c r="H117" i="15"/>
  <c r="I117" i="15"/>
  <c r="J117" i="15"/>
  <c r="K117" i="15"/>
  <c r="L117" i="15"/>
  <c r="M117" i="15"/>
  <c r="N117" i="15"/>
  <c r="O117" i="15"/>
  <c r="P117" i="15"/>
  <c r="Q117" i="15"/>
  <c r="R117" i="15"/>
  <c r="S117" i="15"/>
  <c r="T117" i="15"/>
  <c r="U117" i="15"/>
  <c r="V117" i="15"/>
  <c r="W117" i="15"/>
  <c r="X117" i="15"/>
  <c r="Y117" i="15"/>
  <c r="Z117" i="15"/>
  <c r="AA117" i="15"/>
  <c r="AB117" i="15"/>
  <c r="AC117" i="15"/>
  <c r="AD117" i="15"/>
  <c r="AE117" i="15"/>
  <c r="AF117" i="15"/>
  <c r="AG117" i="15"/>
  <c r="AH117" i="15"/>
  <c r="AI117" i="15"/>
  <c r="AJ117" i="15"/>
  <c r="AK117" i="15"/>
  <c r="AL117" i="15"/>
  <c r="AM117" i="15"/>
  <c r="AN117" i="15"/>
  <c r="AO117" i="15"/>
  <c r="AP117" i="15"/>
  <c r="AQ117" i="15"/>
  <c r="C117" i="15"/>
  <c r="D110" i="15"/>
  <c r="E110" i="15"/>
  <c r="F110" i="15"/>
  <c r="G110" i="15"/>
  <c r="H110" i="15"/>
  <c r="I110" i="15"/>
  <c r="J110" i="15"/>
  <c r="K110" i="15"/>
  <c r="L110" i="15"/>
  <c r="M110" i="15"/>
  <c r="N110" i="15"/>
  <c r="O110" i="15"/>
  <c r="P110" i="15"/>
  <c r="Q110" i="15"/>
  <c r="R110" i="15"/>
  <c r="S110" i="15"/>
  <c r="T110" i="15"/>
  <c r="U110" i="15"/>
  <c r="V110" i="15"/>
  <c r="W110" i="15"/>
  <c r="X110" i="15"/>
  <c r="Y110" i="15"/>
  <c r="Z110" i="15"/>
  <c r="AA110" i="15"/>
  <c r="AB110" i="15"/>
  <c r="AC110" i="15"/>
  <c r="AD110" i="15"/>
  <c r="AE110" i="15"/>
  <c r="AF110" i="15"/>
  <c r="AG110" i="15"/>
  <c r="AH110" i="15"/>
  <c r="AI110" i="15"/>
  <c r="AJ110" i="15"/>
  <c r="AK110" i="15"/>
  <c r="AL110" i="15"/>
  <c r="AM110" i="15"/>
  <c r="AN110" i="15"/>
  <c r="AO110" i="15"/>
  <c r="C110" i="15"/>
  <c r="D103" i="15"/>
  <c r="E103" i="15"/>
  <c r="F103" i="15"/>
  <c r="G103" i="15"/>
  <c r="H103" i="15"/>
  <c r="I103" i="15"/>
  <c r="J103" i="15"/>
  <c r="K103" i="15"/>
  <c r="L103" i="15"/>
  <c r="M103" i="15"/>
  <c r="N103" i="15"/>
  <c r="O103" i="15"/>
  <c r="P103" i="15"/>
  <c r="Q103" i="15"/>
  <c r="R103" i="15"/>
  <c r="S103" i="15"/>
  <c r="T103" i="15"/>
  <c r="U103" i="15"/>
  <c r="V103" i="15"/>
  <c r="W103" i="15"/>
  <c r="X103" i="15"/>
  <c r="Y103" i="15"/>
  <c r="Z103" i="15"/>
  <c r="AA103" i="15"/>
  <c r="AB103" i="15"/>
  <c r="C103" i="15"/>
  <c r="D95" i="15"/>
  <c r="E95" i="15"/>
  <c r="F95" i="15"/>
  <c r="G95" i="15"/>
  <c r="H95" i="15"/>
  <c r="I95" i="15"/>
  <c r="J95" i="15"/>
  <c r="K95" i="15"/>
  <c r="L95" i="15"/>
  <c r="M95" i="15"/>
  <c r="N95" i="15"/>
  <c r="O95" i="15"/>
  <c r="P95" i="15"/>
  <c r="Q95" i="15"/>
  <c r="R95" i="15"/>
  <c r="S95" i="15"/>
  <c r="T95" i="15"/>
  <c r="U95" i="15"/>
  <c r="V95" i="15"/>
  <c r="C95" i="15"/>
  <c r="AA87" i="15"/>
  <c r="D87" i="15"/>
  <c r="E87" i="15"/>
  <c r="F87" i="15"/>
  <c r="G87" i="15"/>
  <c r="H87" i="15"/>
  <c r="I87" i="15"/>
  <c r="J87" i="15"/>
  <c r="K87" i="15"/>
  <c r="L87" i="15"/>
  <c r="M87" i="15"/>
  <c r="N87" i="15"/>
  <c r="O87" i="15"/>
  <c r="P87" i="15"/>
  <c r="Q87" i="15"/>
  <c r="R87" i="15"/>
  <c r="S87" i="15"/>
  <c r="T87" i="15"/>
  <c r="U87" i="15"/>
  <c r="V87" i="15"/>
  <c r="W87" i="15"/>
  <c r="X87" i="15"/>
  <c r="Y87" i="15"/>
  <c r="Z87" i="15"/>
  <c r="AB87" i="15"/>
  <c r="AC87" i="15"/>
  <c r="AD87" i="15"/>
  <c r="C87" i="15"/>
  <c r="B78" i="15"/>
  <c r="B87" i="15"/>
  <c r="B95" i="15"/>
  <c r="B103" i="15"/>
  <c r="B110" i="15"/>
  <c r="B117" i="15"/>
  <c r="B125" i="15"/>
  <c r="D78" i="15"/>
  <c r="E78" i="15"/>
  <c r="F78" i="15"/>
  <c r="G78" i="15"/>
  <c r="H78" i="15"/>
  <c r="I78" i="15"/>
  <c r="J78" i="15"/>
  <c r="K78" i="15"/>
  <c r="L78" i="15"/>
  <c r="M78" i="15"/>
  <c r="N78" i="15"/>
  <c r="O78" i="15"/>
  <c r="P78" i="15"/>
  <c r="Q78" i="15"/>
  <c r="R78" i="15"/>
  <c r="S78" i="15"/>
  <c r="T78" i="15"/>
  <c r="U78" i="15"/>
  <c r="V78" i="15"/>
  <c r="W78" i="15"/>
  <c r="X78" i="15"/>
  <c r="Y78" i="15"/>
  <c r="Z78" i="15"/>
  <c r="AA78" i="15"/>
  <c r="C78" i="15"/>
  <c r="B69" i="15"/>
  <c r="D69" i="15"/>
  <c r="E69" i="15"/>
  <c r="F69" i="15"/>
  <c r="G69" i="15"/>
  <c r="H69" i="15"/>
  <c r="I69" i="15"/>
  <c r="J69" i="15"/>
  <c r="K69" i="15"/>
  <c r="L69" i="15"/>
  <c r="M69" i="15"/>
  <c r="N69" i="15"/>
  <c r="O69" i="15"/>
  <c r="P69" i="15"/>
  <c r="Q69" i="15"/>
  <c r="R69" i="15"/>
  <c r="S69" i="15"/>
  <c r="T69" i="15"/>
  <c r="U69" i="15"/>
  <c r="V69" i="15"/>
  <c r="W69" i="15"/>
  <c r="X69" i="15"/>
  <c r="Y69" i="15"/>
  <c r="Z69" i="15"/>
  <c r="AA69" i="15"/>
  <c r="AB69" i="15"/>
  <c r="C69" i="15"/>
  <c r="B61" i="15"/>
  <c r="D61" i="15"/>
  <c r="E61" i="15"/>
  <c r="F61" i="15"/>
  <c r="G61" i="15"/>
  <c r="H61" i="15"/>
  <c r="I61" i="15"/>
  <c r="J61" i="15"/>
  <c r="K61" i="15"/>
  <c r="L61" i="15"/>
  <c r="M61" i="15"/>
  <c r="N61" i="15"/>
  <c r="O61" i="15"/>
  <c r="P61" i="15"/>
  <c r="Q61" i="15"/>
  <c r="R61" i="15"/>
  <c r="S61" i="15"/>
  <c r="T61" i="15"/>
  <c r="C61" i="15"/>
  <c r="J53" i="15"/>
  <c r="K53" i="15"/>
  <c r="L53" i="15"/>
  <c r="M53" i="15"/>
  <c r="N53" i="15"/>
  <c r="O53" i="15"/>
  <c r="P53" i="15"/>
  <c r="Q53" i="15"/>
  <c r="R53" i="15"/>
  <c r="S53" i="15"/>
  <c r="T53" i="15"/>
  <c r="U53" i="15"/>
  <c r="V53" i="15"/>
  <c r="W53" i="15"/>
  <c r="X53" i="15"/>
  <c r="Y53" i="15"/>
  <c r="Z53" i="15"/>
  <c r="AA53" i="15"/>
  <c r="AB53" i="15"/>
  <c r="AC53" i="15"/>
  <c r="AD53" i="15"/>
  <c r="AE53" i="15"/>
  <c r="AF53" i="15"/>
  <c r="AG53" i="15"/>
  <c r="AH53" i="15"/>
  <c r="AI53" i="15"/>
  <c r="AJ53" i="15"/>
  <c r="AK53" i="15"/>
  <c r="AL53" i="15"/>
  <c r="AM53" i="15"/>
  <c r="AN53" i="15"/>
  <c r="C53" i="15"/>
  <c r="D53" i="15"/>
  <c r="E53" i="15"/>
  <c r="F53" i="15"/>
  <c r="G53" i="15"/>
  <c r="H53" i="15"/>
  <c r="I53" i="15"/>
  <c r="B53" i="15"/>
  <c r="AA44" i="15"/>
  <c r="Z44" i="15"/>
  <c r="Y44" i="15"/>
  <c r="X44" i="15"/>
  <c r="W44" i="15"/>
  <c r="V44" i="15"/>
  <c r="U44" i="15"/>
  <c r="T44" i="15"/>
  <c r="S44" i="15"/>
  <c r="R44" i="15"/>
  <c r="Q44" i="15"/>
  <c r="P44" i="15"/>
  <c r="O44" i="15"/>
  <c r="N44" i="15"/>
  <c r="M44" i="15"/>
  <c r="L44" i="15"/>
  <c r="K44" i="15"/>
  <c r="J44" i="15"/>
  <c r="I44" i="15"/>
  <c r="H44" i="15"/>
  <c r="G44" i="15"/>
  <c r="F44" i="15"/>
  <c r="E44" i="15"/>
  <c r="D44" i="15"/>
  <c r="C44" i="15"/>
  <c r="B44"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D35" i="15"/>
  <c r="C35" i="15"/>
  <c r="B35" i="15"/>
  <c r="Y26" i="15"/>
  <c r="W26" i="15"/>
  <c r="U26" i="15"/>
  <c r="S26" i="15"/>
  <c r="Q26" i="15"/>
  <c r="O26" i="15"/>
  <c r="M26" i="15"/>
  <c r="K26" i="15"/>
  <c r="I26" i="15"/>
  <c r="I17" i="15"/>
  <c r="H26" i="15"/>
  <c r="G26" i="15"/>
  <c r="F26" i="15"/>
  <c r="E26" i="15"/>
  <c r="D26" i="15"/>
  <c r="C26" i="15"/>
  <c r="B26" i="15"/>
  <c r="B17" i="15"/>
  <c r="T17" i="15"/>
  <c r="S17" i="15"/>
  <c r="R17" i="15"/>
  <c r="Q17" i="15"/>
  <c r="P17" i="15"/>
  <c r="O17" i="15"/>
  <c r="N17" i="15"/>
  <c r="M17" i="15"/>
  <c r="L17" i="15"/>
  <c r="K17" i="15"/>
  <c r="J17" i="15"/>
  <c r="H17" i="15"/>
  <c r="G17" i="15"/>
  <c r="F17" i="15"/>
  <c r="E17" i="15"/>
  <c r="D17" i="15"/>
  <c r="C17" i="15"/>
  <c r="D11" i="4"/>
  <c r="F216" i="4"/>
  <c r="E216" i="4"/>
  <c r="D216" i="4"/>
  <c r="C216" i="4"/>
  <c r="F215" i="4"/>
  <c r="E215" i="4"/>
  <c r="D215" i="4"/>
  <c r="C215" i="4"/>
  <c r="F214" i="4"/>
  <c r="E214" i="4"/>
  <c r="D214" i="4"/>
  <c r="C214" i="4"/>
  <c r="F213" i="4"/>
  <c r="E213" i="4"/>
  <c r="D213" i="4"/>
  <c r="C213" i="4"/>
  <c r="F212" i="4"/>
  <c r="E212" i="4"/>
  <c r="D212" i="4"/>
  <c r="C212" i="4"/>
  <c r="F211" i="4"/>
  <c r="E211" i="4"/>
  <c r="D211" i="4"/>
  <c r="C211" i="4"/>
  <c r="F210" i="4"/>
  <c r="E210" i="4"/>
  <c r="D210" i="4"/>
  <c r="C210" i="4"/>
  <c r="F209" i="4"/>
  <c r="E209" i="4"/>
  <c r="D209" i="4"/>
  <c r="C209" i="4"/>
  <c r="F208" i="4"/>
  <c r="E208" i="4"/>
  <c r="D208" i="4"/>
  <c r="C208" i="4"/>
  <c r="F207" i="4"/>
  <c r="E207" i="4"/>
  <c r="D207" i="4"/>
  <c r="C207" i="4"/>
  <c r="F204" i="4"/>
  <c r="E204" i="4"/>
  <c r="D204" i="4"/>
  <c r="C204" i="4"/>
  <c r="F203" i="4"/>
  <c r="E203" i="4"/>
  <c r="D203" i="4"/>
  <c r="C203" i="4"/>
  <c r="F202" i="4"/>
  <c r="E202" i="4"/>
  <c r="D202" i="4"/>
  <c r="C202" i="4"/>
  <c r="F201" i="4"/>
  <c r="E201" i="4"/>
  <c r="D201" i="4"/>
  <c r="C201" i="4"/>
  <c r="F200" i="4"/>
  <c r="E200" i="4"/>
  <c r="D200" i="4"/>
  <c r="C200" i="4"/>
  <c r="F199" i="4"/>
  <c r="E199" i="4"/>
  <c r="D199" i="4"/>
  <c r="C199" i="4"/>
  <c r="F198" i="4"/>
  <c r="E198" i="4"/>
  <c r="D198" i="4"/>
  <c r="C198" i="4"/>
  <c r="F197" i="4"/>
  <c r="E197" i="4"/>
  <c r="D197" i="4"/>
  <c r="C197" i="4"/>
  <c r="F196" i="4"/>
  <c r="E196" i="4"/>
  <c r="D196" i="4"/>
  <c r="C196" i="4"/>
  <c r="F195" i="4"/>
  <c r="E195" i="4"/>
  <c r="D195" i="4"/>
  <c r="C195" i="4"/>
  <c r="F194" i="4"/>
  <c r="E194" i="4"/>
  <c r="D194" i="4"/>
  <c r="C194" i="4"/>
  <c r="F193" i="4"/>
  <c r="E193" i="4"/>
  <c r="D193" i="4"/>
  <c r="C193" i="4"/>
  <c r="F192" i="4"/>
  <c r="E192" i="4"/>
  <c r="D192" i="4"/>
  <c r="C192" i="4"/>
  <c r="F191" i="4"/>
  <c r="E191" i="4"/>
  <c r="D191" i="4"/>
  <c r="C191" i="4"/>
  <c r="F190" i="4"/>
  <c r="E190" i="4"/>
  <c r="D190" i="4"/>
  <c r="C190" i="4"/>
  <c r="F189" i="4"/>
  <c r="E189" i="4"/>
  <c r="D189" i="4"/>
  <c r="C189" i="4"/>
  <c r="F188" i="4"/>
  <c r="E188" i="4"/>
  <c r="D188" i="4"/>
  <c r="C188" i="4"/>
  <c r="F187" i="4"/>
  <c r="E187" i="4"/>
  <c r="D187" i="4"/>
  <c r="C187" i="4"/>
  <c r="F186" i="4"/>
  <c r="E186" i="4"/>
  <c r="D186" i="4"/>
  <c r="C186" i="4"/>
  <c r="F185" i="4"/>
  <c r="E185" i="4"/>
  <c r="D185" i="4"/>
  <c r="C185" i="4"/>
  <c r="F184" i="4"/>
  <c r="E184" i="4"/>
  <c r="D184" i="4"/>
  <c r="C184" i="4"/>
  <c r="F183" i="4"/>
  <c r="E183" i="4"/>
  <c r="D183" i="4"/>
  <c r="C183" i="4"/>
  <c r="F182" i="4"/>
  <c r="E182" i="4"/>
  <c r="D182" i="4"/>
  <c r="C182" i="4"/>
  <c r="F181" i="4"/>
  <c r="E181" i="4"/>
  <c r="D181" i="4"/>
  <c r="C181" i="4"/>
  <c r="F180" i="4"/>
  <c r="E180" i="4"/>
  <c r="D180" i="4"/>
  <c r="C180" i="4"/>
  <c r="F179" i="4"/>
  <c r="E179" i="4"/>
  <c r="D179" i="4"/>
  <c r="C179" i="4"/>
  <c r="F178" i="4"/>
  <c r="E178" i="4"/>
  <c r="D178" i="4"/>
  <c r="C178" i="4"/>
  <c r="F177" i="4"/>
  <c r="E177" i="4"/>
  <c r="D177" i="4"/>
  <c r="C177" i="4"/>
  <c r="F176" i="4"/>
  <c r="E176" i="4"/>
  <c r="D176" i="4"/>
  <c r="C176" i="4"/>
  <c r="F175" i="4"/>
  <c r="E175" i="4"/>
  <c r="D175" i="4"/>
  <c r="C175" i="4"/>
  <c r="F174" i="4"/>
  <c r="E174" i="4"/>
  <c r="D174" i="4"/>
  <c r="C174" i="4"/>
  <c r="F173" i="4"/>
  <c r="E173" i="4"/>
  <c r="D173" i="4"/>
  <c r="C173" i="4"/>
  <c r="F172" i="4"/>
  <c r="E172" i="4"/>
  <c r="D172" i="4"/>
  <c r="C172" i="4"/>
  <c r="F171" i="4"/>
  <c r="E171" i="4"/>
  <c r="D171" i="4"/>
  <c r="C171" i="4"/>
  <c r="F170" i="4"/>
  <c r="E170" i="4"/>
  <c r="D170" i="4"/>
  <c r="C170" i="4"/>
  <c r="F169" i="4"/>
  <c r="E169" i="4"/>
  <c r="D169" i="4"/>
  <c r="C169" i="4"/>
  <c r="F168" i="4"/>
  <c r="E168" i="4"/>
  <c r="D168" i="4"/>
  <c r="C168" i="4"/>
  <c r="F167" i="4"/>
  <c r="E167" i="4"/>
  <c r="D167" i="4"/>
  <c r="C167" i="4"/>
  <c r="F166" i="4"/>
  <c r="E166" i="4"/>
  <c r="D166" i="4"/>
  <c r="C166" i="4"/>
  <c r="F165" i="4"/>
  <c r="E165" i="4"/>
  <c r="D165" i="4"/>
  <c r="C165" i="4"/>
  <c r="F164" i="4"/>
  <c r="E164" i="4"/>
  <c r="D164" i="4"/>
  <c r="C164" i="4"/>
  <c r="F163" i="4"/>
  <c r="E163" i="4"/>
  <c r="D163" i="4"/>
  <c r="C163" i="4"/>
  <c r="F162" i="4"/>
  <c r="E162" i="4"/>
  <c r="D162" i="4"/>
  <c r="C162" i="4"/>
  <c r="F161" i="4"/>
  <c r="E161" i="4"/>
  <c r="D161" i="4"/>
  <c r="C161" i="4"/>
  <c r="F160" i="4"/>
  <c r="E160" i="4"/>
  <c r="D160" i="4"/>
  <c r="C160" i="4"/>
  <c r="F159" i="4"/>
  <c r="E159" i="4"/>
  <c r="D159" i="4"/>
  <c r="C159" i="4"/>
  <c r="F158" i="4"/>
  <c r="E158" i="4"/>
  <c r="D158" i="4"/>
  <c r="C158" i="4"/>
  <c r="F157" i="4"/>
  <c r="E157" i="4"/>
  <c r="D157" i="4"/>
  <c r="C157" i="4"/>
  <c r="F156" i="4"/>
  <c r="E156" i="4"/>
  <c r="D156" i="4"/>
  <c r="C156" i="4"/>
  <c r="F155" i="4"/>
  <c r="E155" i="4"/>
  <c r="D155" i="4"/>
  <c r="C155" i="4"/>
  <c r="F154" i="4"/>
  <c r="E154" i="4"/>
  <c r="D154" i="4"/>
  <c r="C154" i="4"/>
  <c r="F153" i="4"/>
  <c r="E153" i="4"/>
  <c r="D153" i="4"/>
  <c r="C153" i="4"/>
  <c r="F152" i="4"/>
  <c r="E152" i="4"/>
  <c r="D152" i="4"/>
  <c r="C152" i="4"/>
  <c r="F151" i="4"/>
  <c r="E151" i="4"/>
  <c r="D151" i="4"/>
  <c r="C151" i="4"/>
  <c r="F150" i="4"/>
  <c r="E150" i="4"/>
  <c r="D150" i="4"/>
  <c r="C150" i="4"/>
  <c r="F149" i="4"/>
  <c r="E149" i="4"/>
  <c r="D149" i="4"/>
  <c r="C149" i="4"/>
  <c r="F148" i="4"/>
  <c r="E148" i="4"/>
  <c r="D148" i="4"/>
  <c r="C148" i="4"/>
  <c r="F147" i="4"/>
  <c r="E147" i="4"/>
  <c r="D147" i="4"/>
  <c r="C147" i="4"/>
  <c r="F146" i="4"/>
  <c r="E146" i="4"/>
  <c r="D146" i="4"/>
  <c r="C146" i="4"/>
  <c r="F145" i="4"/>
  <c r="E145" i="4"/>
  <c r="D145" i="4"/>
  <c r="C145" i="4"/>
  <c r="F144" i="4"/>
  <c r="E144" i="4"/>
  <c r="D144" i="4"/>
  <c r="C144" i="4"/>
  <c r="F143" i="4"/>
  <c r="E143" i="4"/>
  <c r="D143" i="4"/>
  <c r="C143" i="4"/>
  <c r="F142" i="4"/>
  <c r="E142" i="4"/>
  <c r="D142" i="4"/>
  <c r="C142" i="4"/>
  <c r="F141" i="4"/>
  <c r="E141" i="4"/>
  <c r="D141" i="4"/>
  <c r="C141" i="4"/>
  <c r="F140" i="4"/>
  <c r="E140" i="4"/>
  <c r="D140" i="4"/>
  <c r="C140" i="4"/>
  <c r="F139" i="4"/>
  <c r="E139" i="4"/>
  <c r="D139" i="4"/>
  <c r="C139" i="4"/>
  <c r="F138" i="4"/>
  <c r="E138" i="4"/>
  <c r="D138" i="4"/>
  <c r="C138" i="4"/>
  <c r="F137" i="4"/>
  <c r="E137" i="4"/>
  <c r="D137" i="4"/>
  <c r="C137" i="4"/>
  <c r="F136" i="4"/>
  <c r="E136" i="4"/>
  <c r="D136" i="4"/>
  <c r="C136" i="4"/>
  <c r="F135" i="4"/>
  <c r="E135" i="4"/>
  <c r="D135" i="4"/>
  <c r="C135" i="4"/>
  <c r="F134" i="4"/>
  <c r="E134" i="4"/>
  <c r="D134" i="4"/>
  <c r="C134" i="4"/>
  <c r="F133" i="4"/>
  <c r="E133" i="4"/>
  <c r="D133" i="4"/>
  <c r="C133" i="4"/>
  <c r="F132" i="4"/>
  <c r="E132" i="4"/>
  <c r="D132" i="4"/>
  <c r="C132" i="4"/>
  <c r="F131" i="4"/>
  <c r="E131" i="4"/>
  <c r="D131" i="4"/>
  <c r="C131" i="4"/>
  <c r="F130" i="4"/>
  <c r="E130" i="4"/>
  <c r="D130" i="4"/>
  <c r="C130" i="4"/>
  <c r="F129" i="4"/>
  <c r="E129" i="4"/>
  <c r="D129" i="4"/>
  <c r="C129" i="4"/>
  <c r="F128" i="4"/>
  <c r="E128" i="4"/>
  <c r="D128" i="4"/>
  <c r="C128" i="4"/>
  <c r="F127" i="4"/>
  <c r="E127" i="4"/>
  <c r="D127" i="4"/>
  <c r="C127" i="4"/>
  <c r="F126" i="4"/>
  <c r="E126" i="4"/>
  <c r="D126" i="4"/>
  <c r="C126" i="4"/>
  <c r="F125" i="4"/>
  <c r="E125" i="4"/>
  <c r="D125" i="4"/>
  <c r="C125" i="4"/>
  <c r="F124" i="4"/>
  <c r="E124" i="4"/>
  <c r="D124" i="4"/>
  <c r="C124" i="4"/>
  <c r="F123" i="4"/>
  <c r="E123" i="4"/>
  <c r="D123" i="4"/>
  <c r="C123" i="4"/>
  <c r="F122" i="4"/>
  <c r="E122" i="4"/>
  <c r="D122" i="4"/>
  <c r="C122" i="4"/>
  <c r="F121" i="4"/>
  <c r="E121" i="4"/>
  <c r="D121" i="4"/>
  <c r="C121" i="4"/>
  <c r="F120" i="4"/>
  <c r="E120" i="4"/>
  <c r="D120" i="4"/>
  <c r="C120" i="4"/>
  <c r="F119" i="4"/>
  <c r="E119" i="4"/>
  <c r="D119" i="4"/>
  <c r="C119" i="4"/>
  <c r="F118" i="4"/>
  <c r="E118" i="4"/>
  <c r="D118" i="4"/>
  <c r="C118" i="4"/>
  <c r="F117" i="4"/>
  <c r="E117" i="4"/>
  <c r="D117" i="4"/>
  <c r="C117" i="4"/>
  <c r="F116" i="4"/>
  <c r="E116" i="4"/>
  <c r="D116" i="4"/>
  <c r="C116" i="4"/>
  <c r="F115" i="4"/>
  <c r="E115" i="4"/>
  <c r="D115" i="4"/>
  <c r="C115" i="4"/>
  <c r="F114" i="4"/>
  <c r="E114" i="4"/>
  <c r="D114" i="4"/>
  <c r="C114" i="4"/>
  <c r="F113" i="4"/>
  <c r="E113" i="4"/>
  <c r="D113" i="4"/>
  <c r="C113" i="4"/>
  <c r="F112" i="4"/>
  <c r="E112" i="4"/>
  <c r="D112" i="4"/>
  <c r="C112" i="4"/>
  <c r="F111" i="4"/>
  <c r="E111" i="4"/>
  <c r="D111" i="4"/>
  <c r="C111" i="4"/>
  <c r="F110" i="4"/>
  <c r="E110" i="4"/>
  <c r="D110" i="4"/>
  <c r="C110" i="4"/>
  <c r="F109" i="4"/>
  <c r="E109" i="4"/>
  <c r="D109" i="4"/>
  <c r="C109" i="4"/>
  <c r="F108" i="4"/>
  <c r="E108" i="4"/>
  <c r="D108" i="4"/>
  <c r="C108" i="4"/>
  <c r="F107" i="4"/>
  <c r="E107" i="4"/>
  <c r="D107" i="4"/>
  <c r="C107" i="4"/>
  <c r="F106" i="4"/>
  <c r="E106" i="4"/>
  <c r="D106" i="4"/>
  <c r="C106" i="4"/>
  <c r="F105" i="4"/>
  <c r="E105" i="4"/>
  <c r="D105" i="4"/>
  <c r="C105" i="4"/>
  <c r="F104" i="4"/>
  <c r="E104" i="4"/>
  <c r="D104" i="4"/>
  <c r="C104" i="4"/>
  <c r="F103" i="4"/>
  <c r="E103" i="4"/>
  <c r="D103" i="4"/>
  <c r="C103" i="4"/>
  <c r="F102" i="4"/>
  <c r="E102" i="4"/>
  <c r="D102" i="4"/>
  <c r="C102" i="4"/>
  <c r="F101" i="4"/>
  <c r="E101" i="4"/>
  <c r="D101" i="4"/>
  <c r="C101" i="4"/>
  <c r="F100" i="4"/>
  <c r="E100" i="4"/>
  <c r="D100" i="4"/>
  <c r="C100" i="4"/>
  <c r="F99" i="4"/>
  <c r="E99" i="4"/>
  <c r="D99" i="4"/>
  <c r="C99" i="4"/>
  <c r="F98" i="4"/>
  <c r="E98" i="4"/>
  <c r="D98" i="4"/>
  <c r="C98" i="4"/>
  <c r="F97" i="4"/>
  <c r="E97" i="4"/>
  <c r="D97" i="4"/>
  <c r="C97" i="4"/>
  <c r="F96" i="4"/>
  <c r="E96" i="4"/>
  <c r="D96" i="4"/>
  <c r="C96" i="4"/>
  <c r="F95" i="4"/>
  <c r="E95" i="4"/>
  <c r="D95" i="4"/>
  <c r="C95" i="4"/>
  <c r="F94" i="4"/>
  <c r="E94" i="4"/>
  <c r="D94" i="4"/>
  <c r="C94" i="4"/>
  <c r="F93" i="4"/>
  <c r="E93" i="4"/>
  <c r="D93" i="4"/>
  <c r="C93" i="4"/>
  <c r="F92" i="4"/>
  <c r="E92" i="4"/>
  <c r="D92" i="4"/>
  <c r="C92" i="4"/>
  <c r="F91" i="4"/>
  <c r="E91" i="4"/>
  <c r="D91" i="4"/>
  <c r="C91" i="4"/>
  <c r="F90" i="4"/>
  <c r="E90" i="4"/>
  <c r="D90" i="4"/>
  <c r="C90" i="4"/>
  <c r="F89" i="4"/>
  <c r="E89" i="4"/>
  <c r="D89" i="4"/>
  <c r="C89" i="4"/>
  <c r="F88" i="4"/>
  <c r="E88" i="4"/>
  <c r="D88" i="4"/>
  <c r="C88" i="4"/>
  <c r="F87" i="4"/>
  <c r="E87" i="4"/>
  <c r="D87" i="4"/>
  <c r="C87" i="4"/>
  <c r="F86" i="4"/>
  <c r="E86" i="4"/>
  <c r="D86" i="4"/>
  <c r="C86" i="4"/>
  <c r="F85" i="4"/>
  <c r="E85" i="4"/>
  <c r="D85" i="4"/>
  <c r="C85" i="4"/>
  <c r="F84" i="4"/>
  <c r="E84" i="4"/>
  <c r="D84" i="4"/>
  <c r="C84" i="4"/>
  <c r="F83" i="4"/>
  <c r="E83" i="4"/>
  <c r="D83" i="4"/>
  <c r="C83" i="4"/>
  <c r="F82" i="4"/>
  <c r="E82" i="4"/>
  <c r="D82" i="4"/>
  <c r="C82" i="4"/>
  <c r="F81" i="4"/>
  <c r="E81" i="4"/>
  <c r="D81" i="4"/>
  <c r="C81" i="4"/>
  <c r="F80" i="4"/>
  <c r="E80" i="4"/>
  <c r="D80" i="4"/>
  <c r="C80" i="4"/>
  <c r="F79" i="4"/>
  <c r="E79" i="4"/>
  <c r="D79" i="4"/>
  <c r="C79" i="4"/>
  <c r="F78" i="4"/>
  <c r="E78" i="4"/>
  <c r="D78" i="4"/>
  <c r="C78" i="4"/>
  <c r="F77" i="4"/>
  <c r="E77" i="4"/>
  <c r="D77" i="4"/>
  <c r="C77" i="4"/>
  <c r="F76" i="4"/>
  <c r="E76" i="4"/>
  <c r="D76" i="4"/>
  <c r="C76" i="4"/>
  <c r="F75" i="4"/>
  <c r="E75" i="4"/>
  <c r="D75" i="4"/>
  <c r="C75" i="4"/>
  <c r="F74" i="4"/>
  <c r="E74" i="4"/>
  <c r="D74" i="4"/>
  <c r="C74" i="4"/>
  <c r="F73" i="4"/>
  <c r="E73" i="4"/>
  <c r="D73" i="4"/>
  <c r="C73" i="4"/>
  <c r="F72" i="4"/>
  <c r="E72" i="4"/>
  <c r="D72" i="4"/>
  <c r="C72" i="4"/>
  <c r="F71" i="4"/>
  <c r="E71" i="4"/>
  <c r="D71" i="4"/>
  <c r="C71" i="4"/>
  <c r="F70" i="4"/>
  <c r="E70" i="4"/>
  <c r="D70" i="4"/>
  <c r="C70" i="4"/>
  <c r="F69" i="4"/>
  <c r="E69" i="4"/>
  <c r="D69" i="4"/>
  <c r="C69" i="4"/>
  <c r="F68" i="4"/>
  <c r="E68" i="4"/>
  <c r="D68" i="4"/>
  <c r="C68" i="4"/>
  <c r="F67" i="4"/>
  <c r="E67" i="4"/>
  <c r="D67" i="4"/>
  <c r="C67" i="4"/>
  <c r="F66" i="4"/>
  <c r="E66" i="4"/>
  <c r="D66" i="4"/>
  <c r="C66" i="4"/>
  <c r="F65" i="4"/>
  <c r="E65" i="4"/>
  <c r="D65" i="4"/>
  <c r="C65" i="4"/>
  <c r="F64" i="4"/>
  <c r="E64" i="4"/>
  <c r="D64" i="4"/>
  <c r="C64" i="4"/>
  <c r="F63" i="4"/>
  <c r="E63" i="4"/>
  <c r="D63" i="4"/>
  <c r="C63" i="4"/>
  <c r="F62" i="4"/>
  <c r="E62" i="4"/>
  <c r="D62" i="4"/>
  <c r="C62" i="4"/>
  <c r="F61" i="4"/>
  <c r="E61" i="4"/>
  <c r="D61" i="4"/>
  <c r="C61" i="4"/>
  <c r="F60" i="4"/>
  <c r="E60" i="4"/>
  <c r="D60" i="4"/>
  <c r="C60" i="4"/>
  <c r="F59" i="4"/>
  <c r="E59" i="4"/>
  <c r="D59" i="4"/>
  <c r="C59" i="4"/>
  <c r="F58" i="4"/>
  <c r="E58" i="4"/>
  <c r="D58" i="4"/>
  <c r="C58" i="4"/>
  <c r="F57" i="4"/>
  <c r="E57" i="4"/>
  <c r="D57" i="4"/>
  <c r="C57" i="4"/>
  <c r="F56" i="4"/>
  <c r="E56" i="4"/>
  <c r="D56" i="4"/>
  <c r="C56" i="4"/>
  <c r="F55" i="4"/>
  <c r="E55" i="4"/>
  <c r="D55" i="4"/>
  <c r="C55" i="4"/>
  <c r="F54" i="4"/>
  <c r="E54" i="4"/>
  <c r="D54" i="4"/>
  <c r="C54" i="4"/>
  <c r="F53" i="4"/>
  <c r="E53" i="4"/>
  <c r="D53" i="4"/>
  <c r="C53" i="4"/>
  <c r="F52" i="4"/>
  <c r="E52" i="4"/>
  <c r="D52" i="4"/>
  <c r="C52" i="4"/>
  <c r="F51" i="4"/>
  <c r="E51" i="4"/>
  <c r="D51" i="4"/>
  <c r="C51" i="4"/>
  <c r="F50" i="4"/>
  <c r="E50" i="4"/>
  <c r="D50" i="4"/>
  <c r="C50" i="4"/>
  <c r="F49" i="4"/>
  <c r="E49" i="4"/>
  <c r="D49" i="4"/>
  <c r="C49" i="4"/>
  <c r="F48" i="4"/>
  <c r="E48" i="4"/>
  <c r="D48" i="4"/>
  <c r="C48" i="4"/>
  <c r="F47" i="4"/>
  <c r="E47" i="4"/>
  <c r="D47" i="4"/>
  <c r="C47" i="4"/>
  <c r="F46" i="4"/>
  <c r="E46" i="4"/>
  <c r="D46" i="4"/>
  <c r="C46" i="4"/>
  <c r="F45" i="4"/>
  <c r="E45" i="4"/>
  <c r="D45" i="4"/>
  <c r="C45" i="4"/>
  <c r="F44" i="4"/>
  <c r="E44" i="4"/>
  <c r="D44" i="4"/>
  <c r="C44" i="4"/>
  <c r="F43" i="4"/>
  <c r="E43" i="4"/>
  <c r="D43" i="4"/>
  <c r="C43" i="4"/>
  <c r="F42" i="4"/>
  <c r="E42" i="4"/>
  <c r="D42" i="4"/>
  <c r="C42" i="4"/>
  <c r="F41" i="4"/>
  <c r="E41" i="4"/>
  <c r="D41" i="4"/>
  <c r="C41" i="4"/>
  <c r="F40" i="4"/>
  <c r="E40" i="4"/>
  <c r="D40" i="4"/>
  <c r="C40" i="4"/>
  <c r="F39" i="4"/>
  <c r="E39" i="4"/>
  <c r="D39" i="4"/>
  <c r="C39" i="4"/>
  <c r="F38" i="4"/>
  <c r="E38" i="4"/>
  <c r="D38" i="4"/>
  <c r="C38" i="4"/>
  <c r="F37" i="4"/>
  <c r="E37" i="4"/>
  <c r="D37" i="4"/>
  <c r="C37" i="4"/>
  <c r="F36" i="4"/>
  <c r="E36" i="4"/>
  <c r="D36" i="4"/>
  <c r="C36" i="4"/>
  <c r="F35" i="4"/>
  <c r="E35" i="4"/>
  <c r="D35" i="4"/>
  <c r="C35" i="4"/>
  <c r="F34" i="4"/>
  <c r="E34" i="4"/>
  <c r="D34" i="4"/>
  <c r="C34" i="4"/>
  <c r="F33" i="4"/>
  <c r="E33" i="4"/>
  <c r="D33" i="4"/>
  <c r="C33" i="4"/>
  <c r="F32" i="4"/>
  <c r="E32" i="4"/>
  <c r="D32" i="4"/>
  <c r="C32" i="4"/>
  <c r="F31" i="4"/>
  <c r="E31" i="4"/>
  <c r="D31" i="4"/>
  <c r="C31" i="4"/>
  <c r="F30" i="4"/>
  <c r="E30" i="4"/>
  <c r="D30" i="4"/>
  <c r="C30" i="4"/>
  <c r="F29" i="4"/>
  <c r="E29" i="4"/>
  <c r="D29" i="4"/>
  <c r="C29" i="4"/>
  <c r="F28" i="4"/>
  <c r="E28" i="4"/>
  <c r="D28" i="4"/>
  <c r="C28" i="4"/>
  <c r="F27" i="4"/>
  <c r="E27" i="4"/>
  <c r="D27" i="4"/>
  <c r="C27" i="4"/>
  <c r="F26" i="4"/>
  <c r="E26" i="4"/>
  <c r="D26" i="4"/>
  <c r="C26" i="4"/>
  <c r="F25" i="4"/>
  <c r="E25" i="4"/>
  <c r="D25" i="4"/>
  <c r="C25" i="4"/>
  <c r="F24" i="4"/>
  <c r="E24" i="4"/>
  <c r="D24" i="4"/>
  <c r="C24" i="4"/>
  <c r="F23" i="4"/>
  <c r="E23" i="4"/>
  <c r="D23" i="4"/>
  <c r="C23" i="4"/>
  <c r="F22" i="4"/>
  <c r="E22" i="4"/>
  <c r="D22" i="4"/>
  <c r="C22" i="4"/>
  <c r="F21" i="4"/>
  <c r="E21" i="4"/>
  <c r="D21" i="4"/>
  <c r="C21" i="4"/>
  <c r="F20" i="4"/>
  <c r="E20" i="4"/>
  <c r="D20" i="4"/>
  <c r="C20" i="4"/>
  <c r="F19" i="4"/>
  <c r="E19" i="4"/>
  <c r="D19" i="4"/>
  <c r="C19" i="4"/>
  <c r="F18" i="4"/>
  <c r="E18" i="4"/>
  <c r="D18" i="4"/>
  <c r="C18" i="4"/>
  <c r="F17" i="4"/>
  <c r="E17" i="4"/>
  <c r="D17" i="4"/>
  <c r="C17" i="4"/>
  <c r="F16" i="4"/>
  <c r="E16" i="4"/>
  <c r="D16" i="4"/>
  <c r="C16" i="4"/>
  <c r="F15" i="4"/>
  <c r="E15" i="4"/>
  <c r="D15" i="4"/>
  <c r="C15" i="4"/>
  <c r="F14" i="4"/>
  <c r="E14" i="4"/>
  <c r="D14" i="4"/>
  <c r="C14" i="4"/>
  <c r="F13" i="4"/>
  <c r="E13" i="4"/>
  <c r="D13" i="4"/>
  <c r="C13" i="4"/>
  <c r="F12" i="4"/>
  <c r="E12" i="4"/>
  <c r="D12" i="4"/>
  <c r="C12" i="4"/>
  <c r="F11" i="4"/>
  <c r="E11" i="4"/>
  <c r="C11" i="4"/>
  <c r="F10" i="4"/>
  <c r="E10" i="4"/>
  <c r="D10" i="4"/>
  <c r="C10" i="4"/>
  <c r="F9" i="4"/>
  <c r="E9" i="4"/>
  <c r="D9" i="4"/>
  <c r="C9" i="4"/>
  <c r="F8" i="4"/>
  <c r="E8" i="4"/>
  <c r="D8" i="4"/>
  <c r="C8" i="4"/>
</calcChain>
</file>

<file path=xl/sharedStrings.xml><?xml version="1.0" encoding="utf-8"?>
<sst xmlns="http://schemas.openxmlformats.org/spreadsheetml/2006/main" count="52269" uniqueCount="506">
  <si>
    <t>TABLE 1. BASIC INDICATORS</t>
  </si>
  <si>
    <t>Countries and areas</t>
  </si>
  <si>
    <t>Under-5 mortality rank</t>
  </si>
  <si>
    <t>Under-5 mortality rate (U5MR)</t>
  </si>
  <si>
    <t>U5MR by sex
2013</t>
  </si>
  <si>
    <t>Infant mortality rate (under 1)</t>
  </si>
  <si>
    <t>Neonatal  mortality  rate</t>
  </si>
  <si>
    <t>Total population (thousands)</t>
  </si>
  <si>
    <t>Annual no. of births (thousands)</t>
  </si>
  <si>
    <t>Annual no. of under-5 deaths (thousands)</t>
  </si>
  <si>
    <t>GNI per capita (US$)</t>
  </si>
  <si>
    <t>Life expectancy at birth (years)</t>
  </si>
  <si>
    <t>Total adult literacy rate          (%)</t>
  </si>
  <si>
    <t>Primary school net enrolment ratio      (%)</t>
  </si>
  <si>
    <t>male</t>
  </si>
  <si>
    <t>female</t>
  </si>
  <si>
    <t>2009−2013*</t>
  </si>
  <si>
    <t>Afghanistan</t>
  </si>
  <si>
    <t>Albania</t>
  </si>
  <si>
    <t>Algeria</t>
  </si>
  <si>
    <t>Andorra</t>
  </si>
  <si>
    <t>d</t>
  </si>
  <si>
    <t>Angola</t>
  </si>
  <si>
    <t>Antigua and Barbuda</t>
  </si>
  <si>
    <t>Argentina</t>
  </si>
  <si>
    <t>c</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</si>
  <si>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</si>
  <si>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</si>
  <si>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</si>
  <si>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</si>
  <si>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</si>
  <si>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</si>
  <si>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</si>
  <si>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</si>
  <si>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</si>
  <si>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</si>
  <si>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</si>
  <si>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</si>
  <si>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</si>
  <si>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</si>
  <si>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</si>
  <si>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</si>
  <si>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</si>
  <si>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</si>
  <si>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</si>
  <si>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</si>
  <si>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</si>
  <si>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</si>
  <si>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</si>
  <si>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</si>
  <si>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</si>
  <si>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</si>
  <si>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</si>
  <si>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</si>
  <si>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</si>
  <si>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</si>
  <si>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</si>
  <si>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</si>
  <si>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</si>
  <si>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</si>
  <si>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</si>
  <si>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</si>
  <si>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</si>
  <si>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</si>
  <si>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 Republic</t>
  </si>
  <si>
    <t>Democratic People's Republic of Korea</t>
  </si>
  <si>
    <t>a</t>
  </si>
  <si>
    <t>Democratic Republic of the Congo</t>
  </si>
  <si>
    <t>Denmark</t>
  </si>
  <si>
    <t>Djibouti</t>
  </si>
  <si>
    <t>b</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</si>
  <si>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</si>
  <si>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</si>
  <si>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</si>
  <si>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</si>
  <si>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</si>
  <si>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</si>
  <si>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</si>
  <si>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</si>
  <si>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</si>
  <si>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</si>
  <si>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</si>
  <si>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</si>
  <si>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</si>
  <si>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</si>
  <si>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</si>
  <si>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</si>
  <si>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</si>
  <si>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</si>
  <si>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</si>
  <si>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</si>
  <si>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</si>
  <si>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</si>
  <si>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</si>
  <si>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</si>
  <si>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</si>
  <si>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</si>
  <si>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</si>
  <si>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</si>
  <si>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</si>
  <si>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</si>
  <si>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</si>
  <si>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</si>
  <si>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</si>
  <si>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</si>
  <si>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</si>
  <si>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</si>
  <si>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</si>
  <si>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</si>
  <si>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</si>
  <si>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</si>
  <si>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</si>
  <si>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</si>
  <si>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</si>
  <si>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</si>
  <si>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</si>
  <si>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</si>
  <si>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</si>
  <si>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</si>
  <si>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</si>
  <si>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</si>
  <si>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</si>
  <si>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</si>
  <si>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</si>
  <si>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</si>
  <si>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</si>
  <si>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</si>
  <si>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</si>
  <si>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</si>
  <si>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</si>
  <si>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</si>
  <si>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</si>
  <si>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</si>
  <si>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</si>
  <si>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</si>
  <si>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</si>
  <si>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</si>
  <si>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</si>
  <si>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</si>
  <si>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</si>
  <si>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</si>
  <si>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</si>
  <si>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</si>
  <si>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</si>
  <si>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</si>
  <si>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</si>
  <si>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</si>
  <si>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</si>
  <si>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</si>
  <si>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</si>
  <si>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</si>
  <si>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</si>
  <si>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</si>
  <si>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</si>
  <si>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</si>
  <si>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</si>
  <si>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</si>
  <si>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</si>
  <si>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</si>
  <si>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</si>
  <si>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</si>
  <si>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</si>
  <si>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</si>
  <si>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</si>
  <si>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</si>
  <si>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</si>
  <si>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</si>
  <si>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</si>
  <si>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</si>
  <si>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</si>
  <si>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</si>
  <si>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</si>
  <si>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</si>
  <si>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</si>
  <si>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</si>
  <si>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</si>
  <si>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</si>
  <si>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</si>
  <si>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</si>
  <si>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</si>
  <si>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</si>
  <si>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</si>
  <si>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</si>
  <si>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</si>
  <si>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</si>
  <si>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</si>
  <si>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</si>
  <si>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</si>
  <si>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</si>
  <si>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</si>
  <si>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</si>
  <si>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</si>
  <si>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</si>
  <si>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</si>
  <si>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</si>
  <si>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</si>
  <si>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</si>
  <si>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</si>
  <si>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</si>
  <si>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</si>
  <si>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</si>
  <si>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</si>
  <si>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</si>
  <si>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</si>
  <si>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</si>
  <si>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</si>
  <si>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</si>
  <si>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</si>
  <si>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</si>
  <si>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</si>
  <si>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</si>
  <si>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</si>
  <si>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</si>
  <si>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</si>
  <si>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</si>
  <si>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</si>
  <si>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</si>
  <si>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</si>
  <si>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Sub-Saharan Africa</t>
  </si>
  <si>
    <t>Eastern and Southern Africa</t>
  </si>
  <si>
    <t>West and Central Africa</t>
  </si>
  <si>
    <t>Middle East and North Africa</t>
  </si>
  <si>
    <t>South Asia</t>
  </si>
  <si>
    <t>East Asia and Pacific</t>
  </si>
  <si>
    <t>Latin America and Caribbean</t>
  </si>
  <si>
    <t>CEE/CIS</t>
  </si>
  <si>
    <t>Least developed countries</t>
  </si>
  <si>
    <t>World</t>
  </si>
  <si>
    <t>Notes:</t>
  </si>
  <si>
    <t>a: low-income country (GNI per capita is $1,045 or less).</t>
  </si>
  <si>
    <t>b: lower-middle-income country (GNI per capita is $1,046 to $4,125).</t>
  </si>
  <si>
    <t>c: upper-middle-income country (GNI per capita is $4,126 to $12,745).</t>
  </si>
  <si>
    <t>d: high-income country (GNI per capita is $12,746 or more).</t>
  </si>
  <si>
    <t>– Data not available.</t>
  </si>
  <si>
    <t xml:space="preserve">x Data refer to years or periods other than those specified in the column heading.  Such data are not included in the calculation of regional and global averages. </t>
  </si>
  <si>
    <t>z Data provided by the Chinese Ministry of Education. The UNESCO Institute for Statistics dataset does not currently include net enrolment rates for China.</t>
  </si>
  <si>
    <t>* Data refer to the most recent year available during the period specified in the column heading.</t>
  </si>
  <si>
    <t/>
  </si>
  <si>
    <t>–</t>
  </si>
  <si>
    <t>x</t>
  </si>
  <si>
    <t>z</t>
  </si>
  <si>
    <t xml:space="preserve">For a complete list of countries and areas in the regions, subregions and country categories, see page XX or visit http://data.unicef.org/index.php?section=regional-classifications.
</t>
  </si>
  <si>
    <t>It is not advisable to compare data from consecutive editions of The State of the World’s Children.</t>
  </si>
  <si>
    <t>SUMMARY</t>
  </si>
  <si>
    <t>TABLE 10. THE RATE OF PROGRESS</t>
  </si>
  <si>
    <t>Under-5 mortality rate</t>
  </si>
  <si>
    <r>
      <t>Annual rate of reduction (%)</t>
    </r>
    <r>
      <rPr>
        <vertAlign val="superscript"/>
        <sz val="9"/>
        <rFont val="Arial Narrow"/>
        <family val="2"/>
      </rPr>
      <t xml:space="preserve">Θ
</t>
    </r>
    <r>
      <rPr>
        <sz val="9"/>
        <rFont val="Arial Narrow"/>
        <family val="2"/>
      </rPr>
      <t>Under-5 mortality rate</t>
    </r>
  </si>
  <si>
    <r>
      <t>Reduction since 1990 (%)</t>
    </r>
    <r>
      <rPr>
        <vertAlign val="superscript"/>
        <sz val="9"/>
        <rFont val="Arial Narrow"/>
        <family val="2"/>
      </rPr>
      <t>Θ</t>
    </r>
  </si>
  <si>
    <r>
      <t>Reduction since 2000 (%)</t>
    </r>
    <r>
      <rPr>
        <vertAlign val="superscript"/>
        <sz val="9"/>
        <rFont val="Arial Narrow"/>
        <family val="2"/>
      </rPr>
      <t>Θ</t>
    </r>
  </si>
  <si>
    <t>GDP per capita average annual growth rate (%)</t>
  </si>
  <si>
    <t>Total fertility rate</t>
  </si>
  <si>
    <t>Average annual rate of reduction (%)
Total fertility rate</t>
  </si>
  <si>
    <t>1970–1990</t>
  </si>
  <si>
    <t>1990-2000</t>
  </si>
  <si>
    <t>2000-2013</t>
  </si>
  <si>
    <t>1990–2013</t>
  </si>
  <si>
    <t>1970-1990</t>
  </si>
  <si>
    <t>1990-2013</t>
  </si>
  <si>
    <t xml:space="preserve">Central African Republic </t>
  </si>
  <si>
    <t>For a complete list of countries and areas in the regions, subregions and country categories, see page XX or visit http://data.unicef.org/index.php?section=regional-classifications.</t>
  </si>
  <si>
    <t>Θ A negative value indicates an increase in the under-five mortality rate.</t>
  </si>
  <si>
    <t>x Data refer to years or periods other than those specified in the column heading.  Such data are not included in the calculation of regional and global averages.</t>
  </si>
  <si>
    <t>Table 2. Nutrition</t>
  </si>
  <si>
    <t>Low birthweight (%)</t>
  </si>
  <si>
    <t>Early initiation of breastfeeding (%)</t>
  </si>
  <si>
    <t>Exclusive breastfeeding
&lt;6 months (%)</t>
  </si>
  <si>
    <t>Introduction to solid, semi-solid or soft foods 6-8 months (%)</t>
  </si>
  <si>
    <t>Minimum acceptable diet 6-23 months (%)</t>
  </si>
  <si>
    <t>Breastfeeding at age 2 (%)</t>
  </si>
  <si>
    <t>Underweight (%)</t>
  </si>
  <si>
    <t>Stunting (%)</t>
  </si>
  <si>
    <t>Wasting (%)</t>
  </si>
  <si>
    <t>Overweight (%)</t>
  </si>
  <si>
    <r>
      <t>Vitamin A supplementation, full coverage</t>
    </r>
    <r>
      <rPr>
        <vertAlign val="superscript"/>
        <sz val="9"/>
        <rFont val="Arial Narrow"/>
        <family val="2"/>
      </rPr>
      <t>Δ</t>
    </r>
    <r>
      <rPr>
        <sz val="9"/>
        <rFont val="Arial Narrow"/>
        <family val="2"/>
      </rPr>
      <t xml:space="preserve"> (%)</t>
    </r>
  </si>
  <si>
    <t>Adequately iodized salt consumption (%)</t>
  </si>
  <si>
    <r>
      <t>moderate &amp; severe</t>
    </r>
    <r>
      <rPr>
        <vertAlign val="superscript"/>
        <sz val="9"/>
        <rFont val="Arial Narrow"/>
        <family val="2"/>
      </rPr>
      <t>θ</t>
    </r>
  </si>
  <si>
    <t>2009–2013*</t>
  </si>
  <si>
    <t>2009-2013*</t>
  </si>
  <si>
    <t>w</t>
  </si>
  <si>
    <t xml:space="preserve"> </t>
  </si>
  <si>
    <t>f</t>
  </si>
  <si>
    <t>x,y</t>
  </si>
  <si>
    <t>x,f</t>
  </si>
  <si>
    <t>y</t>
  </si>
  <si>
    <t>-</t>
  </si>
  <si>
    <t>**</t>
  </si>
  <si>
    <t>w Identifies countries with national vitamin A supplementation programmes targeted towards a reduced age range. Coverage figure is reported as targeted.</t>
  </si>
  <si>
    <t>x Data refer to years or periods other than those specified in the column heading. Such data are not included in the calculation of regional and global averages, with the exception of 2005-2006 and 2007-2008 data from India, and 2008 data from China. Estimates from data years prior to 2000 are not displayed.</t>
  </si>
  <si>
    <t>y Data differ from the standard definition or refer to only part of a country. If they fall within the noted reference period, such data are included in the calculation of regional and global averages.</t>
  </si>
  <si>
    <t>Δ Full coverage with vitamin A supplements is reported as the lower percentage of 2 annual coverage points (i.e., lower point between semester 1 (January–June) and semester 2 (July–December) of 2013).  Data are only presented for VAS priority countries; thus aggregates are only based on and representative of these priority countries.</t>
  </si>
  <si>
    <t>** Excludes China.</t>
  </si>
  <si>
    <t xml:space="preserve">θ Regional averages for underweight (moderate and severe), stunting (moderate and severe), wasting (moderate and severe) and overweight (moderate and severe) are estimated using statistical modeling of data from the UNICEF-WHO-World Bank Joint Global Nutrition Database, 2013 revision (completed September 2014).  For more information: http://data.unicef.org/resources/2013/webapps/nutrition </t>
  </si>
  <si>
    <t xml:space="preserve">f The most recent survey for this country uses an indicator definition that is not in line with the international standard. If available, a previous data point which conforms to the standard definition is presented instead.                                                                                                                                                                                                                                                                                                                                                                       </t>
  </si>
  <si>
    <t>TABLE 3. HEALTH</t>
  </si>
  <si>
    <t>Use of improved drinking water sources (%)</t>
  </si>
  <si>
    <t>Use of improved sanitation facilities (%)</t>
  </si>
  <si>
    <t>Routine EPI vaccines financed by government (%)</t>
  </si>
  <si>
    <t>Immunization coverage (%)</t>
  </si>
  <si>
    <t>Pneumonia</t>
  </si>
  <si>
    <t>Diarrhoea</t>
  </si>
  <si>
    <t>Malaria</t>
  </si>
  <si>
    <t>BCG</t>
  </si>
  <si>
    <r>
      <t>DTP1</t>
    </r>
    <r>
      <rPr>
        <vertAlign val="superscript"/>
        <sz val="9"/>
        <rFont val="Arial Narrow"/>
        <family val="2"/>
      </rPr>
      <t>β</t>
    </r>
  </si>
  <si>
    <r>
      <t>DTP3</t>
    </r>
    <r>
      <rPr>
        <vertAlign val="superscript"/>
        <sz val="9"/>
        <rFont val="Arial Narrow"/>
        <family val="2"/>
      </rPr>
      <t>β</t>
    </r>
  </si>
  <si>
    <t>polio3</t>
  </si>
  <si>
    <t>MCV1</t>
  </si>
  <si>
    <t>HepB3</t>
  </si>
  <si>
    <t>Hib3</t>
  </si>
  <si>
    <t>rota</t>
  </si>
  <si>
    <t>PCV3</t>
  </si>
  <si>
    <r>
      <t>Newborns protected against tetanus</t>
    </r>
    <r>
      <rPr>
        <vertAlign val="superscript"/>
        <sz val="9"/>
        <rFont val="Arial Narrow"/>
        <family val="2"/>
      </rPr>
      <t xml:space="preserve">λ </t>
    </r>
  </si>
  <si>
    <t>Care seeking for children with symptoms of pneumonia (%)</t>
  </si>
  <si>
    <t>Antibiotic treatment for children with symptoms of pneumonia (%)</t>
  </si>
  <si>
    <t>Treatment with oral rehydration salts (ORS) (%)</t>
  </si>
  <si>
    <t>Antimalarial treatment for children with fever (%)</t>
  </si>
  <si>
    <t>Children sleeping under ITNs (%)</t>
  </si>
  <si>
    <t>Households with at least one ITN (%)</t>
  </si>
  <si>
    <t>total</t>
  </si>
  <si>
    <t>urban</t>
  </si>
  <si>
    <t>rural</t>
  </si>
  <si>
    <t xml:space="preserve">     Eastern and Southern Africa</t>
  </si>
  <si>
    <t xml:space="preserve">     West and Central Africa</t>
  </si>
  <si>
    <t>− Data not available.</t>
  </si>
  <si>
    <t>x Data refer to years or periods other than those specified in the column heading. Such data are not included in the calculation of regional and global averages, with the exception of 2005-2006 data from India and 2006 data from Brazil. Estimates from data years prior to 2000 are not displayed.</t>
  </si>
  <si>
    <r>
      <rPr>
        <vertAlign val="superscript"/>
        <sz val="10"/>
        <rFont val="Arial Narrow"/>
        <family val="2"/>
      </rPr>
      <t>β</t>
    </r>
    <r>
      <rPr>
        <sz val="10"/>
        <rFont val="Arial Narrow"/>
        <family val="2"/>
      </rPr>
      <t xml:space="preserve"> Coverage for DPT1 should be at least as high as DPT3.  Discrepancies where DPT1 coverage is less than DPT3 reflect deficiencies in the data collection and reporting process. UNICEF and WHO are working with national and territorial systems to eliminate these discrepancies.</t>
    </r>
  </si>
  <si>
    <r>
      <rPr>
        <vertAlign val="superscript"/>
        <sz val="10"/>
        <rFont val="Times New Roman"/>
        <family val="1"/>
      </rPr>
      <t>λ</t>
    </r>
    <r>
      <rPr>
        <sz val="10"/>
        <rFont val="Arial Narrow"/>
        <family val="2"/>
      </rPr>
      <t xml:space="preserve"> WHO and UNICEF have employed a model to calculate the percentage of births that can be considered as protected against tetanus because pregnant women were given two doses or more of tetanus toxoid (TT) vaccine.  The model aims to improve the accuracy of this indicator by capturing or including other potential scenarios where women might be protected (e.g., women who receive doses of TT in supplemental immunization activities).  A fuller explanation of the methodology can be found at &lt;data.unicef.org&gt;.</t>
    </r>
  </si>
  <si>
    <r>
      <rPr>
        <vertAlign val="superscript"/>
        <sz val="10"/>
        <rFont val="Arial Narrow"/>
        <family val="2"/>
      </rPr>
      <t>*</t>
    </r>
    <r>
      <rPr>
        <sz val="10"/>
        <rFont val="Arial Narrow"/>
        <family val="2"/>
      </rPr>
      <t xml:space="preserve"> Data refer to the most recent year available during the period specified in the column heading.</t>
    </r>
  </si>
  <si>
    <r>
      <rPr>
        <vertAlign val="superscript"/>
        <sz val="10"/>
        <rFont val="Arial Narrow"/>
        <family val="2"/>
      </rPr>
      <t>**</t>
    </r>
    <r>
      <rPr>
        <sz val="10"/>
        <rFont val="Arial Narrow"/>
        <family val="2"/>
      </rPr>
      <t xml:space="preserve"> Excludes China.</t>
    </r>
  </si>
  <si>
    <t>TABLE 4. HIV/AIDS</t>
  </si>
  <si>
    <t>Adult HIV prevalence (%)
2013</t>
  </si>
  <si>
    <t>People of all ages living with HIV (thousands)
2013</t>
  </si>
  <si>
    <t>Mother–to–child transmission</t>
  </si>
  <si>
    <t>Paediatric infections</t>
  </si>
  <si>
    <t>Prevention among young people (aged 15-24)</t>
  </si>
  <si>
    <t>HIV testing</t>
  </si>
  <si>
    <t>Orphans</t>
  </si>
  <si>
    <t>Women living with HIV (thousands)
2013</t>
  </si>
  <si>
    <t>Children living with HIV (thousands)
2013</t>
  </si>
  <si>
    <t>HIV prevalence among young people (%)
2013</t>
  </si>
  <si>
    <t>Comprehensive knowledge of HIV (%)
 2009–2013*</t>
  </si>
  <si>
    <t>Condom use among young people with multiple partners (%)
2009–2013*</t>
  </si>
  <si>
    <t>Young people who were tested for HIV in the last 12 months and received results (%)
2009–2013*</t>
  </si>
  <si>
    <t>Children orphaned by AIDS (thousands)
2013</t>
  </si>
  <si>
    <t>Children orphaned due to all causes (thousands)
2013</t>
  </si>
  <si>
    <t>Orphan school attendance ratio (%)</t>
  </si>
  <si>
    <t>estimate</t>
  </si>
  <si>
    <t xml:space="preserve">estimate </t>
  </si>
  <si>
    <t>low</t>
  </si>
  <si>
    <t>high</t>
  </si>
  <si>
    <t>&lt;0.5</t>
  </si>
  <si>
    <t>&lt;0.1</t>
  </si>
  <si>
    <t>&lt;0.2</t>
  </si>
  <si>
    <t>&lt;1.0</t>
  </si>
  <si>
    <t>p</t>
  </si>
  <si>
    <t>x,p</t>
  </si>
  <si>
    <t>x Data refer to years or periods other than those specified in the column heading. Such data are not included in the calculation of regional and global averages, with the exception of 2005-2006 data from India. Estimates from data years prior to 2000 are not displayed.</t>
  </si>
  <si>
    <t>y Data differ from the standard definition or refer to only part of a country.  If they fall within the noted reference period, such data are included in the calculation of regional and global averages.</t>
  </si>
  <si>
    <t>p Based on small denominators (typically 25-49 unweighted cases).</t>
  </si>
  <si>
    <t>TABLE 5. EDUCATION</t>
  </si>
  <si>
    <t>Youth (15–24 years) literacy rate (%)</t>
  </si>
  <si>
    <t xml:space="preserve">Number per 100 population </t>
  </si>
  <si>
    <t>Pre-primary school participation</t>
  </si>
  <si>
    <t>Primary school participation</t>
  </si>
  <si>
    <t>Secondary school participation</t>
  </si>
  <si>
    <t>Gross enrolment ratio (%)</t>
  </si>
  <si>
    <t>Net enrolment ratio (%)</t>
  </si>
  <si>
    <t>Net attendance ratio (%)</t>
  </si>
  <si>
    <t>Out-of-school children of primary school age</t>
  </si>
  <si>
    <t xml:space="preserve">Survival rate to last primary grade (%) </t>
  </si>
  <si>
    <t>2009–2012*</t>
  </si>
  <si>
    <t>2008–2013*</t>
  </si>
  <si>
    <t>mobile phones</t>
  </si>
  <si>
    <t>internet users</t>
  </si>
  <si>
    <t>rate 
(%)</t>
  </si>
  <si>
    <t>number (000)</t>
  </si>
  <si>
    <t>admin. data</t>
  </si>
  <si>
    <t>survey data</t>
  </si>
  <si>
    <t>- Data not available.</t>
  </si>
  <si>
    <t>x Data refer to years or periods other than those specified in the column heading.  Such data are not included in the calculation of regional and global averages, with the exception of 2005-2006 data from India and 2006 data from Brazil. Estimates from data years prior to 2000 are not displayed.</t>
  </si>
  <si>
    <t>z Data provided by Chinese Ministry of Education.  The UIS dataset does not currently include net enrolment rates or primary school survival for China.</t>
  </si>
  <si>
    <t>TABLE 6. DEMOGRAPHIC INDICATORS</t>
  </si>
  <si>
    <t>Population (thousands)</t>
  </si>
  <si>
    <t>Population annual growth rate (%)</t>
  </si>
  <si>
    <t>Crude death rate</t>
  </si>
  <si>
    <t>Crude birth rate</t>
  </si>
  <si>
    <t>Life expectancy</t>
  </si>
  <si>
    <t>Urbanized population (%)</t>
  </si>
  <si>
    <t>Average annual growth rate of urban population (%)</t>
  </si>
  <si>
    <t>under 18</t>
  </si>
  <si>
    <t>under 5</t>
  </si>
  <si>
    <r>
      <t>2013-2030</t>
    </r>
    <r>
      <rPr>
        <b/>
        <vertAlign val="superscript"/>
        <sz val="9"/>
        <rFont val="Times New Roman"/>
        <family val="1"/>
      </rPr>
      <t>α</t>
    </r>
  </si>
  <si>
    <t>α Based on medium-fertility variant projections.</t>
  </si>
  <si>
    <t>TABLE 7. ECONOMIC INDICATORS</t>
  </si>
  <si>
    <t>Average annual rate of inflation (%)</t>
  </si>
  <si>
    <t>Population below international poverty line of US$1.25 per day (%)</t>
  </si>
  <si>
    <t>Public spending as a % of GDP (2008-2012*)
 allocated to:</t>
  </si>
  <si>
    <t>ODA inflow in millions US$</t>
  </si>
  <si>
    <t>ODA inflow as a % of recipient GNI</t>
  </si>
  <si>
    <t>Debt service as a % of exports of goods and services</t>
  </si>
  <si>
    <t>Share of household income
(%, 2009-2012*)</t>
  </si>
  <si>
    <t>US$</t>
  </si>
  <si>
    <t>PPP US$</t>
  </si>
  <si>
    <t>poorest 40%</t>
  </si>
  <si>
    <t>richest 20%</t>
  </si>
  <si>
    <t>2009-2012*</t>
  </si>
  <si>
    <t>health</t>
  </si>
  <si>
    <t>education</t>
  </si>
  <si>
    <t>military</t>
  </si>
  <si>
    <t>e</t>
  </si>
  <si>
    <t>x Data refer to years or periods other than those specified in the column heading. Such data are not included in the calculation of regional and global averages.</t>
  </si>
  <si>
    <t xml:space="preserve">e Estimate is based on regression; other PPP figures are extrapolated from the 2011 International Comparison Programme benchmark estimates.  </t>
  </si>
  <si>
    <t>TABLE 8. WOMEN</t>
  </si>
  <si>
    <t>Life expectancy: females as a % of males</t>
  </si>
  <si>
    <t>Adult literacy rate: females as a % of males</t>
  </si>
  <si>
    <t>Enrolment ratios: 
females as a % of males</t>
  </si>
  <si>
    <t>Survival rate to the last grade of primary: females as a % of males</t>
  </si>
  <si>
    <t>Contraceptive prevalence (%)</t>
  </si>
  <si>
    <t>Antenatal care (%)</t>
  </si>
  <si>
    <t>Delivery care (%)</t>
  </si>
  <si>
    <r>
      <t>Maternal mortality ratio</t>
    </r>
    <r>
      <rPr>
        <vertAlign val="superscript"/>
        <sz val="9"/>
        <rFont val="Arial Narrow"/>
        <family val="2"/>
      </rPr>
      <t xml:space="preserve">†    </t>
    </r>
  </si>
  <si>
    <t>Primary GER</t>
  </si>
  <si>
    <t>Secondary GER</t>
  </si>
  <si>
    <t>At least one visit</t>
  </si>
  <si>
    <t>At least four visits</t>
  </si>
  <si>
    <t>Skilled attendant at birth</t>
  </si>
  <si>
    <t>Institutional delivery</t>
  </si>
  <si>
    <t>C-section</t>
  </si>
  <si>
    <t>Reported</t>
  </si>
  <si>
    <t>Adjusted</t>
  </si>
  <si>
    <t>Lifetime risk of maternal death (1 in:)</t>
  </si>
  <si>
    <t>x Data refer to years or periods other than those specified in the column heading. Such data are not included in the calculation of regional and global averages, with the exception of 2005-2006 and 2007-2008 data from India, and 2006 data from Brazil. Estimates from data years prior to 2000 are not displayed.</t>
  </si>
  <si>
    <r>
      <rPr>
        <vertAlign val="superscript"/>
        <sz val="9"/>
        <rFont val="Arial Narrow"/>
        <family val="2"/>
      </rPr>
      <t>*</t>
    </r>
    <r>
      <rPr>
        <sz val="9"/>
        <rFont val="Arial Narrow"/>
        <family val="2"/>
      </rPr>
      <t xml:space="preserve"> Data refer to the most recent year available during the period specified in the column heading.</t>
    </r>
  </si>
  <si>
    <r>
      <rPr>
        <vertAlign val="superscript"/>
        <sz val="9"/>
        <rFont val="Arial Narrow"/>
        <family val="2"/>
      </rPr>
      <t>**</t>
    </r>
    <r>
      <rPr>
        <sz val="9"/>
        <rFont val="Arial Narrow"/>
        <family val="2"/>
      </rPr>
      <t xml:space="preserve"> Excludes China.</t>
    </r>
  </si>
  <si>
    <r>
      <rPr>
        <vertAlign val="superscript"/>
        <sz val="9"/>
        <rFont val="Arial Narrow"/>
        <family val="2"/>
      </rPr>
      <t>†</t>
    </r>
    <r>
      <rPr>
        <sz val="9"/>
        <rFont val="Arial Narrow"/>
        <family val="2"/>
      </rPr>
      <t xml:space="preserve"> The maternal mortality data in the column headed 'reported' refer to data reported by national authorities. The data in the column headed 'adjusted' refer to the 2013 United Nations inter-agency maternal mortality estimates that were released in May 2014. Periodically, the United Nations Maternal Mortality Estimation Inter-agency Group (WHO, UNICEF, UNFPA The World Bank and the United Nations Population Division) produces internationally comparable sets of maternal mortality data that account for the well-documented problems of under-reporting and misclassification of maternal deaths, including also estimates for countries with no data. Please note that owing to an evolving methodology, these values are not comparable with previously reported maternal mortality ratio 'adjusted' values. Comparable time series on maternal mortality ratios for the years 1990, 1995, 2000, 2005 and 2013 are available at &lt; http://data.unicef.org/maternal-health/maternal-mortality &gt;.  </t>
    </r>
  </si>
  <si>
    <t>TABLE 9. CHILD PROTECTION</t>
  </si>
  <si>
    <r>
      <t xml:space="preserve">Child labour (%) </t>
    </r>
    <r>
      <rPr>
        <vertAlign val="superscript"/>
        <sz val="9"/>
        <rFont val="Arial Narrow"/>
        <family val="2"/>
      </rPr>
      <t>+</t>
    </r>
    <r>
      <rPr>
        <sz val="9"/>
        <rFont val="Arial Narrow"/>
        <family val="2"/>
      </rPr>
      <t xml:space="preserve">
2005–2013</t>
    </r>
    <r>
      <rPr>
        <b/>
        <sz val="9"/>
        <rFont val="Arial Narrow"/>
        <family val="2"/>
      </rPr>
      <t>*</t>
    </r>
  </si>
  <si>
    <t>Child marriage (%)
2005–2013*</t>
  </si>
  <si>
    <r>
      <t xml:space="preserve">Birth registration (%) </t>
    </r>
    <r>
      <rPr>
        <vertAlign val="superscript"/>
        <sz val="9"/>
        <rFont val="Arial Narrow"/>
        <family val="2"/>
      </rPr>
      <t>++</t>
    </r>
    <r>
      <rPr>
        <sz val="9"/>
        <rFont val="Arial Narrow"/>
        <family val="2"/>
      </rPr>
      <t xml:space="preserve">
2005–2013*</t>
    </r>
  </si>
  <si>
    <r>
      <t xml:space="preserve">Female genital mutilation/cutting (%) </t>
    </r>
    <r>
      <rPr>
        <vertAlign val="superscript"/>
        <sz val="9"/>
        <rFont val="Arial Narrow"/>
        <family val="2"/>
      </rPr>
      <t>+</t>
    </r>
    <r>
      <rPr>
        <sz val="9"/>
        <rFont val="Arial Narrow"/>
        <family val="2"/>
      </rPr>
      <t xml:space="preserve">
2004-2013*</t>
    </r>
  </si>
  <si>
    <t>Justification of wife-beating (%)
 2005–2013*</t>
  </si>
  <si>
    <r>
      <t xml:space="preserve">Violent discipline (%) </t>
    </r>
    <r>
      <rPr>
        <vertAlign val="superscript"/>
        <sz val="10"/>
        <rFont val="Arial Narrow"/>
        <family val="2"/>
      </rPr>
      <t>+</t>
    </r>
    <r>
      <rPr>
        <sz val="9"/>
        <rFont val="Arial Narrow"/>
        <family val="2"/>
      </rPr>
      <t xml:space="preserve">
2005–2013*</t>
    </r>
  </si>
  <si>
    <t>prevalence</t>
  </si>
  <si>
    <t>attitudes</t>
  </si>
  <si>
    <t>married by 15</t>
  </si>
  <si>
    <t>married by 18</t>
  </si>
  <si>
    <r>
      <t xml:space="preserve">women </t>
    </r>
    <r>
      <rPr>
        <vertAlign val="superscript"/>
        <sz val="9"/>
        <rFont val="Arial Narrow"/>
        <family val="2"/>
      </rPr>
      <t>a</t>
    </r>
    <r>
      <rPr>
        <sz val="9"/>
        <rFont val="Arial Narrow"/>
        <family val="2"/>
      </rPr>
      <t xml:space="preserve">  </t>
    </r>
  </si>
  <si>
    <r>
      <t>girls</t>
    </r>
    <r>
      <rPr>
        <vertAlign val="superscript"/>
        <sz val="9"/>
        <rFont val="Arial Narrow"/>
        <family val="2"/>
      </rPr>
      <t xml:space="preserve">b </t>
    </r>
  </si>
  <si>
    <r>
      <t>support for the practice</t>
    </r>
    <r>
      <rPr>
        <vertAlign val="superscript"/>
        <sz val="9"/>
        <rFont val="Arial Narrow"/>
        <family val="2"/>
      </rPr>
      <t>c</t>
    </r>
  </si>
  <si>
    <t xml:space="preserve">  </t>
  </si>
  <si>
    <t>v</t>
  </si>
  <si>
    <r>
      <t xml:space="preserve">v Estimates of 100% were assumed given that civil registration systems in these countries are complete and all vital events (including births) are registered. Source: United Nations, Department of Economic and Social Affairs, Statistics Division, </t>
    </r>
    <r>
      <rPr>
        <i/>
        <sz val="9"/>
        <rFont val="Arial Narrow"/>
        <family val="2"/>
      </rPr>
      <t>Population and Vital Statistics Report,</t>
    </r>
    <r>
      <rPr>
        <sz val="9"/>
        <rFont val="Arial Narrow"/>
        <family val="2"/>
      </rPr>
      <t xml:space="preserve"> Series A Vol. LXV, New York, 2013.</t>
    </r>
  </si>
  <si>
    <r>
      <rPr>
        <vertAlign val="superscript"/>
        <sz val="9"/>
        <rFont val="Arial Narrow"/>
        <family val="2"/>
      </rPr>
      <t>+</t>
    </r>
    <r>
      <rPr>
        <sz val="9"/>
        <rFont val="Arial Narrow"/>
        <family val="2"/>
      </rPr>
      <t xml:space="preserve"> A more detailed explanation of the methodology and the changes in calculating these estimates can be found in the General Note on the Data, page XX.</t>
    </r>
  </si>
  <si>
    <t>++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</si>
  <si>
    <t>Table 11. ADOLESCENTS</t>
  </si>
  <si>
    <t>Adolescent population</t>
  </si>
  <si>
    <t xml:space="preserve">Adolescents currently married/ in union (%)
2005-2013* </t>
  </si>
  <si>
    <t>Births by age 18 (%)</t>
  </si>
  <si>
    <t>Adolescent birth rate</t>
  </si>
  <si>
    <t>Justification of wife-beating among adolescents (%)
2005-2013*</t>
  </si>
  <si>
    <t>Use of mass media among adolescents (%)
2005-2013*</t>
  </si>
  <si>
    <t>Lower secondary school gross enrolment ratio</t>
  </si>
  <si>
    <t>Upper secondary school gross enrolment ratio</t>
  </si>
  <si>
    <t>Comprehensive knowledge of HIV among adolescents (%)
2009-2013*</t>
  </si>
  <si>
    <t>Age 10-19 (Thousands)</t>
  </si>
  <si>
    <t>Proportion of total population (%)</t>
  </si>
  <si>
    <t>2008-2012*</t>
  </si>
  <si>
    <t>y,p</t>
  </si>
  <si>
    <t>Note: The colored cells are just to highlight which numbers should be in italics.</t>
  </si>
  <si>
    <t>Table 12.  DISPARITIES BY RESIDENCE</t>
  </si>
  <si>
    <r>
      <t xml:space="preserve">Birth registration (%) </t>
    </r>
    <r>
      <rPr>
        <b/>
        <vertAlign val="superscript"/>
        <sz val="9"/>
        <rFont val="Arial Narrow"/>
        <family val="2"/>
      </rPr>
      <t>++</t>
    </r>
    <r>
      <rPr>
        <b/>
        <sz val="9"/>
        <rFont val="Arial Narrow"/>
        <family val="2"/>
      </rPr>
      <t xml:space="preserve">
2005–2013*</t>
    </r>
  </si>
  <si>
    <t>Skilled attendant at birth (%) 
2009–2013*</t>
  </si>
  <si>
    <t>Underweight prevalence in children under 5 (%) 
2009–2013*</t>
  </si>
  <si>
    <t>Diarrhoea treatment with oral rehydration salts (ORS) (%)
2009-2013*</t>
  </si>
  <si>
    <t>Primary school net attendance ratio
2008-2013*</t>
  </si>
  <si>
    <t>Comprehensive knowledge of HIV/AIDS (%)
Females 15-24
2009-2013*</t>
  </si>
  <si>
    <t>Use of improved sanitation facilities (%) 2012</t>
  </si>
  <si>
    <t>Urban</t>
  </si>
  <si>
    <t>Rural</t>
  </si>
  <si>
    <t>Ratio of urban to rural</t>
  </si>
  <si>
    <t>Ratio of rural to urban</t>
  </si>
  <si>
    <t>East Asia and the Pacific</t>
  </si>
  <si>
    <t>Latin America and the Caribbean</t>
  </si>
  <si>
    <t>Note: This color is just to show which cells should be in italics.</t>
  </si>
  <si>
    <t>Table 13.  DISPARITIES BY HOUSEHOLD WEALTH</t>
  </si>
  <si>
    <t>Comprehensive knowledge of HIV/AIDS (%)
Males 15-24
2009-2013*</t>
  </si>
  <si>
    <t>poorest 20%</t>
  </si>
  <si>
    <t>Ratio of richest to poorest</t>
  </si>
  <si>
    <t>Ratio of poorest to richest</t>
  </si>
  <si>
    <t>TABLE 14. Early Childhood Development</t>
  </si>
  <si>
    <t>Attendance in early childhood education
2005-2013*</t>
  </si>
  <si>
    <r>
      <t xml:space="preserve">Adult support for learning </t>
    </r>
    <r>
      <rPr>
        <vertAlign val="superscript"/>
        <sz val="9"/>
        <rFont val="Arial Narrow"/>
        <family val="2"/>
      </rPr>
      <t>++</t>
    </r>
    <r>
      <rPr>
        <sz val="9"/>
        <rFont val="Arial Narrow"/>
        <family val="2"/>
      </rPr>
      <t xml:space="preserve">
 2005–2013*</t>
    </r>
  </si>
  <si>
    <r>
      <t>Father's support for learning</t>
    </r>
    <r>
      <rPr>
        <vertAlign val="superscript"/>
        <sz val="9"/>
        <rFont val="Arial Narrow"/>
        <family val="2"/>
      </rPr>
      <t xml:space="preserve"> ++</t>
    </r>
    <r>
      <rPr>
        <sz val="9"/>
        <rFont val="Arial Narrow"/>
        <family val="2"/>
      </rPr>
      <t xml:space="preserve">
2005–2013*</t>
    </r>
  </si>
  <si>
    <t>Learning materials at home 
2005-2013*</t>
  </si>
  <si>
    <t>Children left in inadequate care
2005-2013*</t>
  </si>
  <si>
    <t xml:space="preserve">Children's books            </t>
  </si>
  <si>
    <r>
      <t xml:space="preserve">Playthings </t>
    </r>
    <r>
      <rPr>
        <vertAlign val="superscript"/>
        <sz val="9"/>
        <rFont val="Arial Narrow"/>
        <family val="2"/>
      </rPr>
      <t>++</t>
    </r>
  </si>
  <si>
    <t>Total</t>
  </si>
  <si>
    <t>Male</t>
  </si>
  <si>
    <t>Female</t>
  </si>
  <si>
    <r>
      <t xml:space="preserve">++ Changes in the definitions of several ECD indicators were made between the third and fourth round of MICS (MICS3 and MICS4). In order to allow for comparability with MICS4, data from MICS3 for the adult support for learning, father’s support for learning and learning materials at home (playthings) indicators were recalculated according to MICS4 indicator definitions. Therefore, the recalculated data presented here will differ from estimates reported in MICS3 national reports.    </t>
    </r>
    <r>
      <rPr>
        <b/>
        <i/>
        <sz val="12"/>
        <rFont val="Times New Roman"/>
        <family val="1"/>
      </rPr>
      <t xml:space="preserve"> </t>
    </r>
  </si>
  <si>
    <t>COUNTRY NAME</t>
  </si>
  <si>
    <t>TYPE COUNTRY NAME OR CHOSE  COUNTRY FROM THE DROP DOWN MENU</t>
  </si>
  <si>
    <t>State of The World's Children 2015 Country Statistical Information</t>
  </si>
  <si>
    <t>Visit data.unicef.org for the latest data</t>
  </si>
  <si>
    <t>State of the World's Children on unicef.org</t>
  </si>
  <si>
    <t xml:space="preserve">Economic and social statistics on the countries and territories of the world, with particular reference to children’s well-being, are published annually in UNICEFs flagship publication, The State of the World’s Children, which includes tables combining statistics for all countries.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</si>
</sst>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0.0"/>
  </numFmts>
  <fonts count="66" x14ac:knownFonts="1">
    <font>
      <sz val="10"/>
      <name val="Arial"/>
    </font>
    <font>
      <sz val="12"/>
      <color theme="1"/>
      <name val="Times New Roman"/>
      <family val="2"/>
    </font>
    <font>
      <sz val="9"/>
      <color theme="1"/>
      <name val="Arial Narrow"/>
      <family val="2"/>
    </font>
    <font>
      <sz val="9"/>
      <color rgb="FFFF0000"/>
      <name val="Arial Narrow"/>
      <family val="2"/>
    </font>
    <font>
      <b/>
      <sz val="9"/>
      <color theme="1"/>
      <name val="Arial Narrow"/>
      <family val="2"/>
    </font>
    <font>
      <sz val="9"/>
      <name val="Arial Narrow"/>
      <family val="2"/>
    </font>
    <font>
      <sz val="14"/>
      <name val="Arial Narrow"/>
      <family val="2"/>
    </font>
    <font>
      <b/>
      <sz val="14"/>
      <name val="Arial Narrow"/>
      <family val="2"/>
    </font>
    <font>
      <b/>
      <sz val="12"/>
      <color theme="1"/>
      <name val="Times New Roman"/>
      <family val="1"/>
    </font>
    <font>
      <sz val="10"/>
      <name val="Arial"/>
      <family val="2"/>
    </font>
    <font>
      <b/>
      <sz val="12"/>
      <color theme="1"/>
      <name val="Arial Narrow"/>
      <family val="2"/>
    </font>
    <font>
      <b/>
      <sz val="9"/>
      <name val="Arial Narrow"/>
      <family val="2"/>
    </font>
    <font>
      <sz val="12"/>
      <name val="Arial"/>
      <family val="2"/>
    </font>
    <font>
      <sz val="10"/>
      <name val="Arial Narrow"/>
      <family val="2"/>
    </font>
    <font>
      <sz val="10"/>
      <color rgb="FFFF0000"/>
      <name val="Arial Narrow"/>
      <family val="2"/>
    </font>
    <font>
      <sz val="10"/>
      <color theme="1"/>
      <name val="Arial Narrow"/>
      <family val="2"/>
    </font>
    <font>
      <sz val="10"/>
      <color rgb="FFFF0000"/>
      <name val="Arial"/>
      <family val="2"/>
    </font>
    <font>
      <sz val="12"/>
      <color rgb="FFFF0000"/>
      <name val="Times New Roman"/>
      <family val="2"/>
    </font>
    <font>
      <sz val="14"/>
      <name val="Arial"/>
      <family val="2"/>
    </font>
    <font>
      <vertAlign val="superscript"/>
      <sz val="9"/>
      <name val="Arial Narrow"/>
      <family val="2"/>
    </font>
    <font>
      <b/>
      <sz val="12"/>
      <name val="Arial Narrow"/>
      <family val="2"/>
    </font>
    <font>
      <sz val="9"/>
      <name val="Arial"/>
      <family val="2"/>
    </font>
    <font>
      <b/>
      <sz val="11"/>
      <name val="Arial Narrow"/>
      <family val="2"/>
    </font>
    <font>
      <b/>
      <sz val="16"/>
      <name val="Arial Narrow"/>
      <family val="2"/>
    </font>
    <font>
      <i/>
      <sz val="9"/>
      <name val="Arial Narrow"/>
      <family val="2"/>
    </font>
    <font>
      <vertAlign val="superscript"/>
      <sz val="9"/>
      <name val="Times New Roman"/>
      <family val="1"/>
    </font>
    <font>
      <sz val="8"/>
      <color rgb="FFFF0000"/>
      <name val="Arial Narrow"/>
      <family val="2"/>
    </font>
    <font>
      <sz val="9"/>
      <name val="Times New Roman"/>
      <family val="1"/>
    </font>
    <font>
      <vertAlign val="superscript"/>
      <sz val="10"/>
      <name val="Arial Narrow"/>
      <family val="2"/>
    </font>
    <font>
      <vertAlign val="superscript"/>
      <sz val="10"/>
      <name val="Times New Roman"/>
      <family val="1"/>
    </font>
    <font>
      <b/>
      <u/>
      <sz val="9"/>
      <name val="Arial Narrow"/>
      <family val="2"/>
    </font>
    <font>
      <sz val="9"/>
      <color rgb="FFFF0000"/>
      <name val="Arial"/>
      <family val="2"/>
    </font>
    <font>
      <b/>
      <sz val="10"/>
      <color rgb="FFFF0000"/>
      <name val="Arial Narrow"/>
      <family val="2"/>
    </font>
    <font>
      <sz val="9"/>
      <color indexed="8"/>
      <name val="Arial Narrow"/>
      <family val="2"/>
    </font>
    <font>
      <sz val="9"/>
      <color rgb="FF000000"/>
      <name val="Arial Narrow"/>
      <family val="2"/>
    </font>
    <font>
      <sz val="10"/>
      <color indexed="8"/>
      <name val="Arial Narrow"/>
      <family val="2"/>
    </font>
    <font>
      <sz val="8"/>
      <color indexed="8"/>
      <name val="Arial"/>
      <family val="2"/>
    </font>
    <font>
      <b/>
      <sz val="10"/>
      <color indexed="10"/>
      <name val="Arial"/>
      <family val="2"/>
    </font>
    <font>
      <b/>
      <sz val="10"/>
      <name val="Arial Narrow"/>
      <family val="2"/>
    </font>
    <font>
      <b/>
      <vertAlign val="superscript"/>
      <sz val="9"/>
      <name val="Times New Roman"/>
      <family val="1"/>
    </font>
    <font>
      <i/>
      <sz val="10"/>
      <color rgb="FFFF0000"/>
      <name val="Arial"/>
      <family val="2"/>
    </font>
    <font>
      <sz val="8"/>
      <name val="Arial Narrow"/>
      <family val="2"/>
    </font>
    <font>
      <sz val="10"/>
      <color rgb="FF00B0F0"/>
      <name val="Arial Narrow"/>
      <family val="2"/>
    </font>
    <font>
      <b/>
      <sz val="11"/>
      <color rgb="FFFF0000"/>
      <name val="Arial Narrow"/>
      <family val="2"/>
    </font>
    <font>
      <b/>
      <sz val="10"/>
      <color rgb="FF3366FF"/>
      <name val="Arial Narrow"/>
      <family val="2"/>
    </font>
    <font>
      <i/>
      <vertAlign val="superscript"/>
      <sz val="9"/>
      <color theme="1"/>
      <name val="Arial Narrow"/>
      <family val="2"/>
    </font>
    <font>
      <b/>
      <u/>
      <sz val="10"/>
      <color rgb="FFFF00FF"/>
      <name val="Arial Narrow"/>
      <family val="2"/>
    </font>
    <font>
      <b/>
      <sz val="10"/>
      <name val="Arial"/>
      <family val="2"/>
    </font>
    <font>
      <b/>
      <sz val="14"/>
      <name val="Arial"/>
      <family val="2"/>
    </font>
    <font>
      <sz val="9"/>
      <color rgb="FF92D050"/>
      <name val="Arial Narrow"/>
      <family val="2"/>
    </font>
    <font>
      <b/>
      <sz val="9"/>
      <color rgb="FFFF0000"/>
      <name val="Arial Narrow"/>
      <family val="2"/>
    </font>
    <font>
      <b/>
      <vertAlign val="superscript"/>
      <sz val="9"/>
      <name val="Arial Narrow"/>
      <family val="2"/>
    </font>
    <font>
      <sz val="10"/>
      <color theme="0"/>
      <name val="Arial Narrow"/>
      <family val="2"/>
    </font>
    <font>
      <sz val="9"/>
      <color theme="0"/>
      <name val="Arial Narrow"/>
      <family val="2"/>
    </font>
    <font>
      <sz val="8"/>
      <color theme="0"/>
      <name val="Arial Narrow"/>
      <family val="2"/>
    </font>
    <font>
      <sz val="8"/>
      <color theme="1"/>
      <name val="Arial Narrow"/>
      <family val="2"/>
    </font>
    <font>
      <b/>
      <i/>
      <sz val="12"/>
      <name val="Times New Roman"/>
      <family val="1"/>
    </font>
    <font>
      <b/>
      <sz val="16"/>
      <name val="Arial"/>
      <family val="2"/>
    </font>
    <font>
      <sz val="16"/>
      <name val="Arial Narrow"/>
      <family val="2"/>
    </font>
    <font>
      <sz val="10"/>
      <name val="Calibri"/>
      <family val="2"/>
    </font>
    <font>
      <b/>
      <sz val="16"/>
      <name val="Calibri"/>
      <family val="2"/>
    </font>
    <font>
      <u/>
      <sz val="10"/>
      <color theme="10"/>
      <name val="Arial"/>
      <family val="2"/>
    </font>
    <font>
      <u/>
      <sz val="12"/>
      <color theme="10"/>
      <name val="Calibri"/>
      <family val="2"/>
    </font>
    <font>
      <sz val="12"/>
      <name val="Calibri"/>
      <family val="2"/>
    </font>
    <font>
      <b/>
      <sz val="12"/>
      <color theme="4" tint="-0.249977111117893"/>
      <name val="Arial"/>
      <family val="2"/>
    </font>
    <font>
      <sz val="10"/>
      <color theme="4"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2" tint="-0.249977111117893"/>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8"/>
      </left>
      <right/>
      <top style="thin">
        <color indexed="64"/>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right/>
      <top style="thin">
        <color indexed="64"/>
      </top>
      <bottom style="hair">
        <color indexed="64"/>
      </bottom>
      <diagonal/>
    </border>
    <border>
      <left style="thin">
        <color indexed="8"/>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bottom/>
      <diagonal/>
    </border>
    <border>
      <left/>
      <right/>
      <top/>
      <bottom style="thin">
        <color auto="1"/>
      </bottom>
      <diagonal/>
    </border>
  </borders>
  <cellStyleXfs count="14">
    <xf numFmtId="0" fontId="0" fillId="0" borderId="0"/>
    <xf numFmtId="43" fontId="9" fillId="0" borderId="0" applyFont="0" applyFill="0" applyBorder="0" applyAlignment="0" applyProtection="0"/>
    <xf numFmtId="0" fontId="9" fillId="0" borderId="0"/>
    <xf numFmtId="0" fontId="9" fillId="0" borderId="0"/>
    <xf numFmtId="0" fontId="12" fillId="0" borderId="0"/>
    <xf numFmtId="0" fontId="1" fillId="0" borderId="0"/>
    <xf numFmtId="0" fontId="9" fillId="0" borderId="0"/>
    <xf numFmtId="0" fontId="9" fillId="0" borderId="0"/>
    <xf numFmtId="0" fontId="1" fillId="0" borderId="0"/>
    <xf numFmtId="0" fontId="9" fillId="0" borderId="0"/>
    <xf numFmtId="0" fontId="12" fillId="0" borderId="0"/>
    <xf numFmtId="0" fontId="9" fillId="0" borderId="0"/>
    <xf numFmtId="0" fontId="12" fillId="0" borderId="0"/>
    <xf numFmtId="0" fontId="61" fillId="0" borderId="0" applyNumberFormat="0" applyFill="0" applyBorder="0" applyAlignment="0" applyProtection="0"/>
  </cellStyleXfs>
  <cellXfs count="841">
    <xf numFmtId="0" fontId="0" fillId="0" borderId="0" xfId="0"/>
    <xf numFmtId="0" fontId="3" fillId="0" borderId="0" xfId="0" applyFont="1" applyFill="1"/>
    <xf numFmtId="0" fontId="5" fillId="0" borderId="0" xfId="0" applyFont="1" applyFill="1" applyAlignment="1"/>
    <xf numFmtId="0" fontId="5" fillId="0" borderId="0" xfId="0" applyFont="1" applyFill="1"/>
    <xf numFmtId="0" fontId="5" fillId="0" borderId="0" xfId="0" applyFont="1" applyFill="1" applyAlignment="1">
      <alignment horizontal="right"/>
    </xf>
    <xf numFmtId="0" fontId="6" fillId="0" borderId="0" xfId="0" applyFont="1" applyFill="1"/>
    <xf numFmtId="0" fontId="7" fillId="0" borderId="0" xfId="0" applyFont="1" applyFill="1"/>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xf numFmtId="0" fontId="5" fillId="0" borderId="10" xfId="0" applyFont="1" applyFill="1" applyBorder="1" applyAlignment="1">
      <alignment horizontal="right"/>
    </xf>
    <xf numFmtId="0" fontId="5" fillId="0" borderId="0" xfId="0" applyFont="1" applyFill="1" applyBorder="1"/>
    <xf numFmtId="1" fontId="8" fillId="0" borderId="0" xfId="0" applyNumberFormat="1" applyFont="1" applyFill="1" applyBorder="1" applyAlignment="1">
      <alignment horizontal="center"/>
    </xf>
    <xf numFmtId="1" fontId="2" fillId="0" borderId="0" xfId="0" applyNumberFormat="1" applyFont="1" applyFill="1" applyBorder="1" applyAlignment="1">
      <alignment horizontal="right"/>
    </xf>
    <xf numFmtId="3" fontId="2" fillId="0" borderId="0" xfId="1" applyNumberFormat="1" applyFont="1" applyFill="1" applyBorder="1" applyAlignment="1">
      <alignment horizontal="right"/>
    </xf>
    <xf numFmtId="0" fontId="2" fillId="0" borderId="0" xfId="0" applyFont="1" applyFill="1" applyBorder="1"/>
    <xf numFmtId="1" fontId="10" fillId="0" borderId="0" xfId="0" applyNumberFormat="1" applyFont="1" applyFill="1" applyBorder="1" applyAlignment="1">
      <alignment horizontal="center"/>
    </xf>
    <xf numFmtId="0" fontId="5" fillId="0" borderId="0" xfId="0" applyFont="1" applyFill="1" applyBorder="1" applyAlignment="1">
      <alignment horizontal="right"/>
    </xf>
    <xf numFmtId="164" fontId="5" fillId="0" borderId="0" xfId="2" applyNumberFormat="1" applyFont="1" applyFill="1"/>
    <xf numFmtId="0" fontId="5" fillId="0" borderId="0" xfId="3" applyFont="1" applyFill="1" applyAlignment="1">
      <alignment horizontal="right"/>
    </xf>
    <xf numFmtId="1" fontId="4" fillId="0" borderId="0" xfId="0" applyNumberFormat="1" applyFont="1" applyFill="1" applyBorder="1" applyAlignment="1">
      <alignment horizontal="right"/>
    </xf>
    <xf numFmtId="3" fontId="2" fillId="0" borderId="0" xfId="0" applyNumberFormat="1" applyFont="1" applyFill="1" applyAlignment="1">
      <alignment horizontal="right"/>
    </xf>
    <xf numFmtId="0" fontId="0" fillId="0" borderId="0" xfId="0" applyFill="1"/>
    <xf numFmtId="0" fontId="5" fillId="0" borderId="0" xfId="3" applyFont="1" applyFill="1" applyAlignment="1">
      <alignment horizontal="left"/>
    </xf>
    <xf numFmtId="0" fontId="9" fillId="0" borderId="0" xfId="3" applyFont="1" applyFill="1"/>
    <xf numFmtId="0" fontId="11" fillId="0" borderId="0" xfId="0" applyFont="1" applyFill="1"/>
    <xf numFmtId="165" fontId="5" fillId="0" borderId="0" xfId="3" applyNumberFormat="1" applyFont="1" applyFill="1" applyBorder="1" applyAlignment="1">
      <alignment horizontal="right"/>
    </xf>
    <xf numFmtId="1" fontId="5" fillId="0" borderId="0" xfId="3" applyNumberFormat="1" applyFont="1" applyFill="1" applyAlignment="1">
      <alignment horizontal="right"/>
    </xf>
    <xf numFmtId="0" fontId="0" fillId="0" borderId="0" xfId="0" applyFill="1" applyBorder="1"/>
    <xf numFmtId="0" fontId="9" fillId="0" borderId="0" xfId="0" applyFont="1" applyFill="1" applyBorder="1"/>
    <xf numFmtId="1" fontId="14" fillId="0" borderId="0" xfId="0" applyNumberFormat="1" applyFont="1" applyFill="1" applyBorder="1" applyAlignment="1">
      <alignment horizontal="right"/>
    </xf>
    <xf numFmtId="0" fontId="14" fillId="0" borderId="0" xfId="0" applyFont="1" applyFill="1" applyBorder="1"/>
    <xf numFmtId="0" fontId="14" fillId="0" borderId="0" xfId="0" applyFont="1" applyFill="1" applyBorder="1" applyAlignment="1">
      <alignment horizontal="right"/>
    </xf>
    <xf numFmtId="0" fontId="15" fillId="0" borderId="0" xfId="0" applyFont="1" applyFill="1" applyBorder="1"/>
    <xf numFmtId="0" fontId="15" fillId="0" borderId="0" xfId="0" applyFont="1" applyFill="1" applyBorder="1" applyAlignment="1">
      <alignment horizontal="right"/>
    </xf>
    <xf numFmtId="0" fontId="13" fillId="0" borderId="0" xfId="0" applyFont="1" applyFill="1" applyBorder="1" applyAlignment="1">
      <alignment horizontal="right"/>
    </xf>
    <xf numFmtId="0" fontId="13" fillId="0" borderId="0" xfId="0" applyFont="1" applyFill="1" applyBorder="1"/>
    <xf numFmtId="0" fontId="16" fillId="0" borderId="0" xfId="0" applyFont="1" applyFill="1"/>
    <xf numFmtId="0" fontId="16" fillId="0" borderId="0" xfId="0" applyFont="1" applyFill="1" applyBorder="1"/>
    <xf numFmtId="0" fontId="3" fillId="0" borderId="0" xfId="0" applyFont="1" applyFill="1" applyBorder="1"/>
    <xf numFmtId="0" fontId="3"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alignment horizontal="right"/>
    </xf>
    <xf numFmtId="1" fontId="5" fillId="0" borderId="0" xfId="4" applyNumberFormat="1" applyFont="1" applyFill="1" applyBorder="1" applyAlignment="1"/>
    <xf numFmtId="1" fontId="3" fillId="0" borderId="0" xfId="4" applyNumberFormat="1" applyFont="1" applyFill="1" applyBorder="1" applyAlignment="1">
      <alignment horizontal="left" wrapText="1"/>
    </xf>
    <xf numFmtId="0" fontId="3" fillId="0" borderId="0" xfId="0" applyFont="1" applyFill="1" applyAlignment="1">
      <alignment horizontal="right"/>
    </xf>
    <xf numFmtId="1" fontId="3" fillId="0" borderId="0" xfId="4" applyNumberFormat="1" applyFont="1" applyFill="1" applyBorder="1" applyAlignment="1">
      <alignment wrapText="1"/>
    </xf>
    <xf numFmtId="0" fontId="3" fillId="0" borderId="0" xfId="0" applyFont="1" applyFill="1" applyAlignment="1">
      <alignment horizontal="center"/>
    </xf>
    <xf numFmtId="0" fontId="5" fillId="0" borderId="0" xfId="0" quotePrefix="1" applyFont="1" applyFill="1" applyBorder="1" applyAlignment="1"/>
    <xf numFmtId="0" fontId="5" fillId="0" borderId="0" xfId="0" applyFont="1" applyFill="1" applyAlignment="1">
      <alignment horizontal="center"/>
    </xf>
    <xf numFmtId="0" fontId="5" fillId="0" borderId="10" xfId="0" applyFont="1" applyFill="1" applyBorder="1" applyAlignment="1"/>
    <xf numFmtId="1" fontId="5" fillId="0" borderId="0" xfId="0" applyNumberFormat="1" applyFont="1" applyFill="1" applyBorder="1"/>
    <xf numFmtId="0" fontId="11" fillId="0" borderId="0" xfId="0" applyFont="1" applyFill="1" applyBorder="1"/>
    <xf numFmtId="1" fontId="5" fillId="0" borderId="0" xfId="4" applyNumberFormat="1" applyFont="1" applyFill="1" applyBorder="1"/>
    <xf numFmtId="1" fontId="5" fillId="0" borderId="0" xfId="4" applyNumberFormat="1" applyFont="1" applyFill="1" applyBorder="1" applyAlignment="1">
      <alignment horizontal="left" indent="1"/>
    </xf>
    <xf numFmtId="0" fontId="16" fillId="0" borderId="0" xfId="0" applyFont="1" applyFill="1" applyBorder="1" applyAlignment="1">
      <alignment wrapText="1"/>
    </xf>
    <xf numFmtId="0" fontId="18" fillId="0" borderId="0" xfId="0" applyFont="1" applyFill="1"/>
    <xf numFmtId="0" fontId="0" fillId="0" borderId="0" xfId="0" applyFont="1" applyFill="1"/>
    <xf numFmtId="0" fontId="13" fillId="0" borderId="0" xfId="0" applyFont="1" applyFill="1"/>
    <xf numFmtId="0" fontId="5" fillId="0" borderId="24" xfId="0" applyFont="1" applyFill="1" applyBorder="1" applyAlignment="1">
      <alignment horizontal="center" wrapText="1"/>
    </xf>
    <xf numFmtId="0" fontId="5" fillId="0" borderId="25" xfId="0" applyFont="1" applyFill="1" applyBorder="1" applyAlignment="1">
      <alignment horizontal="center" wrapText="1"/>
    </xf>
    <xf numFmtId="0" fontId="5" fillId="0" borderId="26" xfId="0" applyFont="1" applyFill="1" applyBorder="1" applyAlignment="1">
      <alignment horizontal="center" wrapText="1"/>
    </xf>
    <xf numFmtId="1" fontId="5" fillId="0" borderId="5" xfId="0" applyNumberFormat="1" applyFont="1" applyFill="1" applyBorder="1" applyAlignment="1">
      <alignment horizontal="center"/>
    </xf>
    <xf numFmtId="165" fontId="5" fillId="0" borderId="5" xfId="0" applyNumberFormat="1" applyFont="1" applyFill="1" applyBorder="1" applyAlignment="1">
      <alignment horizontal="center"/>
    </xf>
    <xf numFmtId="0" fontId="0" fillId="0" borderId="0" xfId="0" applyFont="1" applyFill="1" applyBorder="1"/>
    <xf numFmtId="0" fontId="5" fillId="0" borderId="0" xfId="0" applyFont="1" applyFill="1" applyBorder="1" applyAlignment="1">
      <alignment horizontal="center"/>
    </xf>
    <xf numFmtId="165" fontId="5" fillId="0" borderId="0" xfId="0" applyNumberFormat="1" applyFont="1" applyFill="1" applyBorder="1" applyAlignment="1">
      <alignment horizontal="right"/>
    </xf>
    <xf numFmtId="0" fontId="20" fillId="0" borderId="0" xfId="0" applyFont="1" applyFill="1" applyBorder="1" applyAlignment="1">
      <alignment horizontal="center"/>
    </xf>
    <xf numFmtId="165" fontId="5" fillId="0" borderId="0" xfId="0" applyNumberFormat="1"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left"/>
    </xf>
    <xf numFmtId="0" fontId="20" fillId="0" borderId="0" xfId="0" applyFont="1" applyFill="1" applyAlignment="1">
      <alignment horizontal="center"/>
    </xf>
    <xf numFmtId="1" fontId="11" fillId="0" borderId="0" xfId="0" applyNumberFormat="1" applyFont="1" applyFill="1"/>
    <xf numFmtId="165" fontId="2" fillId="0" borderId="0" xfId="0" applyNumberFormat="1" applyFont="1" applyFill="1" applyAlignment="1">
      <alignment horizontal="left"/>
    </xf>
    <xf numFmtId="1" fontId="5" fillId="0" borderId="0" xfId="4" applyNumberFormat="1" applyFont="1" applyFill="1"/>
    <xf numFmtId="1" fontId="5" fillId="0" borderId="0" xfId="4" applyNumberFormat="1" applyFont="1" applyFill="1" applyAlignment="1"/>
    <xf numFmtId="1" fontId="5" fillId="0" borderId="0" xfId="4" applyNumberFormat="1" applyFont="1" applyFill="1" applyAlignment="1">
      <alignment horizontal="left"/>
    </xf>
    <xf numFmtId="1" fontId="19" fillId="0" borderId="0" xfId="0" applyNumberFormat="1" applyFont="1" applyFill="1" applyBorder="1" applyAlignment="1"/>
    <xf numFmtId="1" fontId="5" fillId="0" borderId="0" xfId="0" applyNumberFormat="1" applyFont="1" applyFill="1" applyAlignment="1">
      <alignment horizontal="right"/>
    </xf>
    <xf numFmtId="0" fontId="5" fillId="0" borderId="0" xfId="0" applyFont="1" applyFill="1" applyAlignment="1">
      <alignment horizontal="left"/>
    </xf>
    <xf numFmtId="1" fontId="19" fillId="0" borderId="0" xfId="0" applyNumberFormat="1" applyFont="1" applyFill="1" applyAlignment="1"/>
    <xf numFmtId="0" fontId="21" fillId="0" borderId="0" xfId="0" applyFont="1" applyFill="1" applyBorder="1"/>
    <xf numFmtId="1" fontId="5" fillId="0" borderId="0" xfId="0" applyNumberFormat="1" applyFont="1" applyFill="1" applyBorder="1" applyAlignment="1">
      <alignment horizontal="right"/>
    </xf>
    <xf numFmtId="0" fontId="2" fillId="0" borderId="0" xfId="0" applyFont="1" applyFill="1" applyBorder="1" applyAlignment="1">
      <alignment horizontal="right"/>
    </xf>
    <xf numFmtId="0" fontId="21" fillId="0" borderId="0" xfId="0" applyFont="1" applyFill="1"/>
    <xf numFmtId="1" fontId="11" fillId="0" borderId="0" xfId="4" applyNumberFormat="1" applyFont="1" applyFill="1"/>
    <xf numFmtId="165" fontId="5" fillId="0" borderId="0" xfId="0" applyNumberFormat="1" applyFont="1" applyFill="1"/>
    <xf numFmtId="0" fontId="2" fillId="0" borderId="0" xfId="0" applyFont="1" applyFill="1"/>
    <xf numFmtId="0" fontId="22" fillId="0" borderId="0" xfId="0" applyFont="1" applyFill="1"/>
    <xf numFmtId="165" fontId="3" fillId="0" borderId="0" xfId="0" applyNumberFormat="1" applyFont="1" applyFill="1" applyBorder="1" applyAlignment="1"/>
    <xf numFmtId="0" fontId="3" fillId="0" borderId="0" xfId="5" applyFont="1" applyFill="1" applyAlignment="1">
      <alignment horizontal="center"/>
    </xf>
    <xf numFmtId="0" fontId="3" fillId="0" borderId="0" xfId="0" applyFont="1" applyFill="1" applyAlignment="1">
      <alignment horizontal="left"/>
    </xf>
    <xf numFmtId="0" fontId="3" fillId="0" borderId="0" xfId="0" applyFont="1" applyFill="1" applyBorder="1" applyAlignment="1">
      <alignment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xf>
    <xf numFmtId="165" fontId="5" fillId="0" borderId="0" xfId="0" applyNumberFormat="1" applyFont="1" applyFill="1" applyBorder="1" applyAlignment="1">
      <alignment horizontal="left"/>
    </xf>
    <xf numFmtId="0" fontId="23" fillId="0" borderId="0" xfId="0" applyFont="1" applyFill="1"/>
    <xf numFmtId="0" fontId="5" fillId="0" borderId="0" xfId="5" applyFont="1" applyFill="1" applyAlignment="1">
      <alignment horizontal="center"/>
    </xf>
    <xf numFmtId="165" fontId="5" fillId="0" borderId="0" xfId="0" applyNumberFormat="1" applyFont="1" applyFill="1" applyAlignment="1">
      <alignment horizontal="center"/>
    </xf>
    <xf numFmtId="0" fontId="5" fillId="0" borderId="0" xfId="0" applyFont="1" applyFill="1" applyBorder="1" applyAlignment="1">
      <alignment wrapText="1"/>
    </xf>
    <xf numFmtId="165" fontId="11" fillId="0" borderId="0" xfId="0" applyNumberFormat="1" applyFont="1" applyFill="1" applyBorder="1" applyAlignment="1">
      <alignment horizontal="center"/>
    </xf>
    <xf numFmtId="165" fontId="11" fillId="0" borderId="0" xfId="0" applyNumberFormat="1" applyFont="1" applyFill="1" applyBorder="1" applyAlignment="1">
      <alignment horizontal="left"/>
    </xf>
    <xf numFmtId="0" fontId="5" fillId="0" borderId="0" xfId="0" applyFont="1" applyFill="1" applyAlignment="1">
      <alignment horizontal="center" vertical="center"/>
    </xf>
    <xf numFmtId="165" fontId="5"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5" fillId="0" borderId="0" xfId="5" applyFont="1" applyFill="1" applyBorder="1" applyAlignment="1">
      <alignment vertical="center" wrapText="1"/>
    </xf>
    <xf numFmtId="0" fontId="11" fillId="0" borderId="0" xfId="0" applyFont="1" applyFill="1" applyBorder="1" applyAlignment="1">
      <alignment horizontal="center" vertical="center"/>
    </xf>
    <xf numFmtId="0" fontId="11" fillId="0" borderId="0" xfId="5" applyFont="1" applyFill="1" applyBorder="1" applyAlignment="1">
      <alignment horizontal="center" vertical="center" wrapText="1"/>
    </xf>
    <xf numFmtId="0" fontId="11" fillId="0" borderId="0" xfId="0"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165"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left" vertical="center" wrapText="1"/>
    </xf>
    <xf numFmtId="165" fontId="11" fillId="0" borderId="0" xfId="0" applyNumberFormat="1" applyFont="1" applyFill="1" applyBorder="1" applyAlignment="1">
      <alignment horizontal="right" vertical="center" wrapText="1"/>
    </xf>
    <xf numFmtId="1" fontId="5" fillId="0" borderId="0" xfId="5" applyNumberFormat="1" applyFont="1" applyFill="1" applyBorder="1" applyAlignment="1">
      <alignment horizontal="right"/>
    </xf>
    <xf numFmtId="0" fontId="5" fillId="0" borderId="0" xfId="0" applyFont="1" applyFill="1" applyBorder="1" applyAlignment="1">
      <alignment horizontal="right" wrapText="1"/>
    </xf>
    <xf numFmtId="0" fontId="5" fillId="0" borderId="0" xfId="0" applyFont="1" applyFill="1" applyBorder="1" applyAlignment="1">
      <alignment horizontal="center" wrapText="1"/>
    </xf>
    <xf numFmtId="0" fontId="5" fillId="0" borderId="0" xfId="0" applyFont="1" applyFill="1" applyBorder="1" applyAlignment="1">
      <alignment horizontal="left" wrapText="1"/>
    </xf>
    <xf numFmtId="1" fontId="5" fillId="0" borderId="0" xfId="0" applyNumberFormat="1" applyFont="1" applyFill="1" applyBorder="1" applyAlignment="1">
      <alignment horizontal="left"/>
    </xf>
    <xf numFmtId="1"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2" fontId="5" fillId="0" borderId="0" xfId="0" applyNumberFormat="1" applyFont="1" applyFill="1" applyBorder="1"/>
    <xf numFmtId="0" fontId="24" fillId="0" borderId="0" xfId="0" applyFont="1" applyFill="1" applyBorder="1" applyAlignment="1">
      <alignment horizontal="left"/>
    </xf>
    <xf numFmtId="1" fontId="24" fillId="0" borderId="0" xfId="0" applyNumberFormat="1" applyFont="1" applyFill="1" applyBorder="1" applyAlignment="1">
      <alignment horizontal="right" wrapText="1"/>
    </xf>
    <xf numFmtId="0" fontId="24" fillId="0" borderId="0" xfId="0" applyFont="1" applyFill="1" applyBorder="1" applyAlignment="1">
      <alignment horizontal="center" wrapText="1"/>
    </xf>
    <xf numFmtId="165" fontId="24" fillId="0" borderId="0" xfId="0" applyNumberFormat="1" applyFont="1" applyFill="1" applyBorder="1" applyAlignment="1">
      <alignment horizontal="right" wrapText="1"/>
    </xf>
    <xf numFmtId="1" fontId="5" fillId="0" borderId="0" xfId="0" applyNumberFormat="1" applyFont="1" applyFill="1" applyBorder="1" applyAlignment="1"/>
    <xf numFmtId="1" fontId="5" fillId="0" borderId="0" xfId="5" applyNumberFormat="1" applyFont="1" applyFill="1" applyBorder="1" applyAlignment="1">
      <alignment horizontal="center"/>
    </xf>
    <xf numFmtId="165" fontId="5" fillId="0" borderId="0" xfId="5" applyNumberFormat="1" applyFont="1" applyFill="1" applyBorder="1" applyAlignment="1">
      <alignment horizontal="center"/>
    </xf>
    <xf numFmtId="165" fontId="3" fillId="0" borderId="0" xfId="5" applyNumberFormat="1" applyFont="1" applyFill="1" applyBorder="1" applyAlignment="1">
      <alignment horizontal="left"/>
    </xf>
    <xf numFmtId="0" fontId="25" fillId="0" borderId="0" xfId="0" applyFont="1" applyFill="1" applyAlignment="1">
      <alignment horizontal="left"/>
    </xf>
    <xf numFmtId="0" fontId="5" fillId="0" borderId="0" xfId="0" applyFont="1" applyFill="1" applyBorder="1" applyAlignment="1">
      <alignment horizontal="left" indent="1"/>
    </xf>
    <xf numFmtId="0" fontId="2" fillId="0" borderId="0" xfId="0" applyFont="1" applyFill="1" applyBorder="1" applyAlignment="1"/>
    <xf numFmtId="9" fontId="3" fillId="0" borderId="0" xfId="0" applyNumberFormat="1" applyFont="1" applyFill="1" applyBorder="1" applyAlignment="1">
      <alignment horizontal="center"/>
    </xf>
    <xf numFmtId="9" fontId="5" fillId="0" borderId="0" xfId="0" applyNumberFormat="1" applyFont="1" applyFill="1" applyBorder="1" applyAlignment="1">
      <alignment horizontal="left"/>
    </xf>
    <xf numFmtId="9" fontId="5" fillId="0" borderId="0" xfId="0" applyNumberFormat="1" applyFont="1" applyFill="1" applyBorder="1" applyAlignment="1">
      <alignment horizontal="center"/>
    </xf>
    <xf numFmtId="9" fontId="5" fillId="0" borderId="0" xfId="0" applyNumberFormat="1" applyFont="1" applyFill="1"/>
    <xf numFmtId="0" fontId="26" fillId="0" borderId="0" xfId="0" applyFont="1" applyFill="1"/>
    <xf numFmtId="0" fontId="23" fillId="0" borderId="0" xfId="0" applyFont="1" applyFill="1" applyAlignment="1" applyProtection="1">
      <alignment horizontal="left"/>
    </xf>
    <xf numFmtId="0" fontId="5" fillId="0" borderId="5" xfId="0" applyFont="1" applyFill="1" applyBorder="1" applyAlignment="1">
      <alignment horizontal="center" vertical="center" shrinkToFit="1"/>
    </xf>
    <xf numFmtId="0" fontId="5" fillId="0" borderId="5" xfId="0" applyFont="1" applyFill="1" applyBorder="1" applyAlignment="1">
      <alignment horizontal="center" vertical="center"/>
    </xf>
    <xf numFmtId="1" fontId="13" fillId="0" borderId="0" xfId="0" applyNumberFormat="1" applyFont="1" applyFill="1" applyAlignment="1">
      <alignment horizontal="right"/>
    </xf>
    <xf numFmtId="0" fontId="13" fillId="0" borderId="0" xfId="0" applyFont="1" applyFill="1" applyAlignment="1">
      <alignment horizontal="right"/>
    </xf>
    <xf numFmtId="1" fontId="27" fillId="0" borderId="0" xfId="0" applyNumberFormat="1" applyFont="1" applyFill="1" applyAlignment="1">
      <alignment horizontal="right"/>
    </xf>
    <xf numFmtId="0" fontId="0" fillId="0" borderId="0" xfId="0" applyFill="1" applyAlignment="1">
      <alignment horizontal="left"/>
    </xf>
    <xf numFmtId="0" fontId="14" fillId="0" borderId="0" xfId="0" applyFont="1" applyFill="1"/>
    <xf numFmtId="0" fontId="14" fillId="0" borderId="0" xfId="0" applyFont="1" applyFill="1" applyAlignment="1">
      <alignment horizontal="right"/>
    </xf>
    <xf numFmtId="165" fontId="14" fillId="0" borderId="0" xfId="0" applyNumberFormat="1" applyFont="1" applyFill="1"/>
    <xf numFmtId="0" fontId="14" fillId="0" borderId="0" xfId="0" applyFont="1" applyFill="1" applyAlignment="1">
      <alignment horizontal="left"/>
    </xf>
    <xf numFmtId="0" fontId="13" fillId="0" borderId="0" xfId="0" applyFont="1" applyFill="1" applyBorder="1" applyAlignment="1"/>
    <xf numFmtId="165" fontId="13" fillId="0" borderId="0" xfId="0" applyNumberFormat="1" applyFont="1" applyFill="1"/>
    <xf numFmtId="0" fontId="13" fillId="0" borderId="0" xfId="0" applyFont="1" applyFill="1" applyBorder="1" applyAlignment="1">
      <alignment horizontal="left" wrapText="1"/>
    </xf>
    <xf numFmtId="165" fontId="5" fillId="0" borderId="0" xfId="6" applyNumberFormat="1" applyFont="1" applyFill="1" applyAlignment="1">
      <alignment horizontal="center"/>
    </xf>
    <xf numFmtId="0" fontId="5" fillId="0" borderId="0" xfId="6" applyFont="1" applyFill="1" applyAlignment="1">
      <alignment horizontal="center"/>
    </xf>
    <xf numFmtId="165" fontId="5" fillId="0" borderId="0" xfId="6" applyNumberFormat="1" applyFont="1" applyFill="1" applyBorder="1" applyAlignment="1">
      <alignment horizontal="center"/>
    </xf>
    <xf numFmtId="0" fontId="5" fillId="0" borderId="0" xfId="6" applyFont="1" applyFill="1" applyBorder="1" applyAlignment="1">
      <alignment horizontal="left"/>
    </xf>
    <xf numFmtId="0" fontId="5" fillId="0" borderId="0" xfId="6" applyFont="1" applyFill="1" applyBorder="1" applyAlignment="1">
      <alignment horizontal="center"/>
    </xf>
    <xf numFmtId="1" fontId="5" fillId="0" borderId="0" xfId="6" applyNumberFormat="1" applyFont="1" applyFill="1" applyBorder="1" applyAlignment="1">
      <alignment horizontal="center"/>
    </xf>
    <xf numFmtId="0" fontId="5" fillId="0" borderId="0" xfId="6" applyFont="1" applyFill="1" applyBorder="1" applyAlignment="1">
      <alignment horizontal="right"/>
    </xf>
    <xf numFmtId="1" fontId="5" fillId="0" borderId="0" xfId="6" applyNumberFormat="1" applyFont="1" applyFill="1" applyAlignment="1">
      <alignment horizontal="right" wrapText="1"/>
    </xf>
    <xf numFmtId="1" fontId="11" fillId="0" borderId="0" xfId="6" applyNumberFormat="1" applyFont="1" applyFill="1" applyAlignment="1">
      <alignment horizontal="left"/>
    </xf>
    <xf numFmtId="0" fontId="30" fillId="0" borderId="31" xfId="6" applyFont="1" applyFill="1" applyBorder="1" applyAlignment="1">
      <alignment horizontal="center"/>
    </xf>
    <xf numFmtId="0" fontId="30" fillId="0" borderId="31" xfId="0" applyFont="1" applyFill="1" applyBorder="1" applyAlignment="1">
      <alignment horizontal="center"/>
    </xf>
    <xf numFmtId="0" fontId="5" fillId="0" borderId="31" xfId="6" applyFont="1" applyFill="1" applyBorder="1" applyAlignment="1">
      <alignment horizontal="left"/>
    </xf>
    <xf numFmtId="0" fontId="5" fillId="0" borderId="31" xfId="6" applyFont="1" applyFill="1" applyBorder="1" applyAlignment="1">
      <alignment horizontal="center"/>
    </xf>
    <xf numFmtId="1" fontId="5" fillId="0" borderId="31" xfId="6" applyNumberFormat="1" applyFont="1" applyFill="1" applyBorder="1" applyAlignment="1">
      <alignment horizontal="center"/>
    </xf>
    <xf numFmtId="0" fontId="3" fillId="0" borderId="0" xfId="0" applyFont="1" applyFill="1" applyAlignment="1">
      <alignment wrapText="1"/>
    </xf>
    <xf numFmtId="0" fontId="5" fillId="0" borderId="7" xfId="6" applyFont="1" applyFill="1" applyBorder="1" applyAlignment="1">
      <alignment horizontal="center" vertical="center" wrapText="1"/>
    </xf>
    <xf numFmtId="0" fontId="5" fillId="0" borderId="5" xfId="6" applyFont="1" applyFill="1" applyBorder="1" applyAlignment="1">
      <alignment horizontal="center" wrapText="1"/>
    </xf>
    <xf numFmtId="0" fontId="5" fillId="0" borderId="7" xfId="6" applyFont="1" applyFill="1" applyBorder="1" applyAlignment="1">
      <alignment horizontal="center" wrapText="1"/>
    </xf>
    <xf numFmtId="1" fontId="5" fillId="0" borderId="7" xfId="6" applyNumberFormat="1" applyFont="1" applyFill="1" applyBorder="1" applyAlignment="1">
      <alignment horizontal="center" wrapText="1"/>
    </xf>
    <xf numFmtId="0" fontId="5" fillId="0" borderId="5" xfId="6" applyNumberFormat="1" applyFont="1" applyFill="1" applyBorder="1" applyAlignment="1">
      <alignment horizontal="center" vertical="center" wrapText="1"/>
    </xf>
    <xf numFmtId="0" fontId="5" fillId="0" borderId="21" xfId="6" applyFont="1" applyFill="1" applyBorder="1" applyAlignment="1">
      <alignment horizontal="center" vertical="center" wrapText="1"/>
    </xf>
    <xf numFmtId="0" fontId="5" fillId="0" borderId="5" xfId="6" applyFont="1" applyFill="1" applyBorder="1" applyAlignment="1">
      <alignment horizontal="center" vertical="center" wrapText="1"/>
    </xf>
    <xf numFmtId="165" fontId="5" fillId="0" borderId="7" xfId="6" applyNumberFormat="1" applyFont="1" applyFill="1" applyBorder="1" applyAlignment="1">
      <alignment horizontal="center" vertical="center"/>
    </xf>
    <xf numFmtId="1" fontId="5" fillId="0" borderId="7" xfId="6" applyNumberFormat="1" applyFont="1" applyFill="1" applyBorder="1" applyAlignment="1">
      <alignment horizontal="center" vertical="center" wrapText="1"/>
    </xf>
    <xf numFmtId="164" fontId="5" fillId="0" borderId="0" xfId="1" applyNumberFormat="1" applyFont="1" applyFill="1" applyAlignment="1">
      <alignment horizontal="right"/>
    </xf>
    <xf numFmtId="166"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0" xfId="0" quotePrefix="1" applyFont="1" applyFill="1"/>
    <xf numFmtId="0" fontId="31" fillId="0" borderId="0" xfId="0" applyFont="1" applyFill="1"/>
    <xf numFmtId="0" fontId="7" fillId="0" borderId="0" xfId="0" applyFont="1" applyFill="1" applyAlignment="1" applyProtection="1">
      <alignment horizontal="left"/>
    </xf>
    <xf numFmtId="0" fontId="32" fillId="0" borderId="0" xfId="0" applyFont="1" applyFill="1"/>
    <xf numFmtId="0" fontId="30" fillId="0" borderId="0" xfId="0" applyFont="1" applyFill="1"/>
    <xf numFmtId="0" fontId="11" fillId="0" borderId="0" xfId="0" applyFont="1" applyFill="1" applyAlignment="1" applyProtection="1">
      <alignment horizontal="left"/>
    </xf>
    <xf numFmtId="0" fontId="5" fillId="0" borderId="5" xfId="0" applyFont="1" applyFill="1" applyBorder="1" applyAlignment="1">
      <alignment horizontal="center" wrapText="1"/>
    </xf>
    <xf numFmtId="1" fontId="33" fillId="0" borderId="0" xfId="0" applyNumberFormat="1" applyFont="1" applyFill="1" applyAlignment="1">
      <alignment horizontal="right"/>
    </xf>
    <xf numFmtId="0" fontId="13" fillId="0" borderId="0" xfId="0" applyFont="1" applyFill="1" applyAlignment="1">
      <alignment horizontal="left"/>
    </xf>
    <xf numFmtId="1" fontId="2" fillId="0" borderId="0" xfId="0" applyNumberFormat="1" applyFont="1" applyFill="1"/>
    <xf numFmtId="3" fontId="33" fillId="0" borderId="0" xfId="0" applyNumberFormat="1" applyFont="1" applyFill="1" applyAlignment="1">
      <alignment horizontal="right"/>
    </xf>
    <xf numFmtId="1" fontId="5" fillId="0" borderId="0" xfId="0" applyNumberFormat="1" applyFont="1" applyFill="1"/>
    <xf numFmtId="166" fontId="33" fillId="0" borderId="0" xfId="0" applyNumberFormat="1" applyFont="1" applyFill="1" applyAlignment="1">
      <alignment horizontal="right"/>
    </xf>
    <xf numFmtId="1" fontId="34" fillId="0" borderId="0" xfId="0" applyNumberFormat="1" applyFont="1" applyFill="1" applyBorder="1" applyAlignment="1">
      <alignment horizontal="right" readingOrder="1"/>
    </xf>
    <xf numFmtId="1" fontId="2" fillId="0" borderId="0" xfId="0" applyNumberFormat="1" applyFont="1" applyFill="1" applyBorder="1"/>
    <xf numFmtId="1" fontId="15" fillId="0" borderId="0" xfId="0" applyNumberFormat="1" applyFont="1" applyFill="1" applyBorder="1"/>
    <xf numFmtId="1" fontId="35" fillId="0" borderId="0" xfId="0" applyNumberFormat="1" applyFont="1" applyFill="1" applyAlignment="1">
      <alignment horizontal="left"/>
    </xf>
    <xf numFmtId="1" fontId="36" fillId="0" borderId="0" xfId="0" applyNumberFormat="1" applyFont="1" applyFill="1" applyAlignment="1">
      <alignment horizontal="left"/>
    </xf>
    <xf numFmtId="1" fontId="33" fillId="0" borderId="0" xfId="0" applyNumberFormat="1" applyFont="1" applyFill="1" applyAlignment="1">
      <alignment horizontal="left"/>
    </xf>
    <xf numFmtId="0" fontId="5" fillId="0" borderId="0" xfId="0" applyFont="1" applyFill="1" applyAlignment="1">
      <alignment wrapText="1"/>
    </xf>
    <xf numFmtId="1" fontId="33" fillId="0" borderId="0" xfId="0" applyNumberFormat="1" applyFont="1" applyAlignment="1">
      <alignment horizontal="right"/>
    </xf>
    <xf numFmtId="0" fontId="34" fillId="0" borderId="0" xfId="0" applyFont="1" applyFill="1" applyBorder="1" applyAlignment="1">
      <alignment horizontal="right" readingOrder="1"/>
    </xf>
    <xf numFmtId="1" fontId="13" fillId="0" borderId="0" xfId="0" applyNumberFormat="1" applyFont="1" applyFill="1" applyAlignment="1">
      <alignment horizontal="left"/>
    </xf>
    <xf numFmtId="165" fontId="3" fillId="0" borderId="0" xfId="0" applyNumberFormat="1" applyFont="1" applyFill="1"/>
    <xf numFmtId="1" fontId="14" fillId="0" borderId="0" xfId="0" applyNumberFormat="1" applyFont="1" applyFill="1" applyAlignment="1">
      <alignment horizontal="left"/>
    </xf>
    <xf numFmtId="0" fontId="3" fillId="0" borderId="0" xfId="0" applyFont="1" applyFill="1" applyBorder="1" applyAlignment="1"/>
    <xf numFmtId="0" fontId="37" fillId="0" borderId="0" xfId="0" applyFont="1" applyFill="1"/>
    <xf numFmtId="0" fontId="11" fillId="0" borderId="5" xfId="0" applyFont="1" applyFill="1" applyBorder="1" applyAlignment="1">
      <alignment horizontal="center" vertical="center" wrapText="1"/>
    </xf>
    <xf numFmtId="0" fontId="11" fillId="0" borderId="24" xfId="0" applyFont="1" applyFill="1" applyBorder="1" applyAlignment="1">
      <alignment horizontal="center" wrapText="1"/>
    </xf>
    <xf numFmtId="0" fontId="11" fillId="0" borderId="5" xfId="0" applyFont="1" applyFill="1" applyBorder="1" applyAlignment="1">
      <alignment horizontal="center"/>
    </xf>
    <xf numFmtId="0" fontId="11" fillId="0" borderId="25" xfId="0" applyFont="1" applyFill="1" applyBorder="1" applyAlignment="1">
      <alignment horizontal="center"/>
    </xf>
    <xf numFmtId="0" fontId="0" fillId="0" borderId="0" xfId="0" applyFill="1" applyBorder="1" applyAlignment="1">
      <alignment horizontal="center"/>
    </xf>
    <xf numFmtId="0" fontId="38" fillId="0" borderId="0" xfId="0" applyFont="1" applyFill="1" applyBorder="1" applyAlignment="1">
      <alignment horizontal="right"/>
    </xf>
    <xf numFmtId="0" fontId="38" fillId="0" borderId="0" xfId="0" applyFont="1" applyFill="1" applyBorder="1" applyAlignment="1">
      <alignment horizontal="center"/>
    </xf>
    <xf numFmtId="165" fontId="0" fillId="0" borderId="0" xfId="0" applyNumberFormat="1" applyFill="1"/>
    <xf numFmtId="165" fontId="5" fillId="0" borderId="0" xfId="1" applyNumberFormat="1" applyFont="1" applyFill="1" applyAlignment="1">
      <alignment horizontal="right"/>
    </xf>
    <xf numFmtId="1" fontId="5" fillId="0" borderId="0" xfId="1" applyNumberFormat="1" applyFont="1" applyFill="1" applyAlignment="1">
      <alignment horizontal="right"/>
    </xf>
    <xf numFmtId="164" fontId="0" fillId="0" borderId="0" xfId="1" applyNumberFormat="1" applyFont="1" applyFill="1"/>
    <xf numFmtId="164" fontId="5" fillId="0" borderId="0" xfId="1" applyNumberFormat="1" applyFont="1" applyFill="1"/>
    <xf numFmtId="0" fontId="0" fillId="0" borderId="0" xfId="0" applyFill="1" applyAlignment="1">
      <alignment horizontal="right"/>
    </xf>
    <xf numFmtId="164" fontId="11" fillId="0" borderId="0" xfId="1" applyNumberFormat="1" applyFont="1" applyFill="1"/>
    <xf numFmtId="0" fontId="11" fillId="0" borderId="0" xfId="0" applyFont="1" applyFill="1" applyAlignment="1">
      <alignment horizontal="right"/>
    </xf>
    <xf numFmtId="0" fontId="7" fillId="0" borderId="0" xfId="0" applyFont="1" applyFill="1" applyBorder="1" applyAlignment="1" applyProtection="1">
      <alignment horizontal="left"/>
    </xf>
    <xf numFmtId="0" fontId="5" fillId="0" borderId="0" xfId="0" applyNumberFormat="1" applyFont="1" applyFill="1" applyBorder="1" applyAlignment="1">
      <alignment horizontal="right"/>
    </xf>
    <xf numFmtId="165" fontId="5" fillId="0" borderId="0" xfId="0" applyNumberFormat="1" applyFont="1" applyFill="1" applyBorder="1"/>
    <xf numFmtId="0" fontId="6" fillId="0" borderId="0" xfId="0" applyFont="1" applyFill="1" applyBorder="1" applyAlignment="1">
      <alignment horizontal="right"/>
    </xf>
    <xf numFmtId="0" fontId="6" fillId="0" borderId="0" xfId="0" applyFont="1" applyFill="1" applyBorder="1"/>
    <xf numFmtId="0" fontId="5" fillId="0" borderId="31" xfId="0" applyFont="1" applyFill="1" applyBorder="1"/>
    <xf numFmtId="0" fontId="5" fillId="0" borderId="31" xfId="0" applyNumberFormat="1" applyFont="1" applyFill="1" applyBorder="1" applyAlignment="1">
      <alignment horizontal="right"/>
    </xf>
    <xf numFmtId="165" fontId="5" fillId="0" borderId="31" xfId="0" applyNumberFormat="1" applyFont="1" applyFill="1" applyBorder="1"/>
    <xf numFmtId="1" fontId="5" fillId="0" borderId="31" xfId="0" applyNumberFormat="1" applyFont="1" applyFill="1" applyBorder="1"/>
    <xf numFmtId="0" fontId="5" fillId="0" borderId="31" xfId="0" applyFont="1" applyFill="1" applyBorder="1" applyAlignment="1">
      <alignment horizontal="right"/>
    </xf>
    <xf numFmtId="0" fontId="38" fillId="0" borderId="0" xfId="0" applyFont="1" applyFill="1"/>
    <xf numFmtId="0" fontId="5" fillId="0" borderId="7" xfId="0" applyFont="1" applyFill="1" applyBorder="1" applyAlignment="1">
      <alignment horizontal="center" wrapText="1"/>
    </xf>
    <xf numFmtId="0" fontId="5" fillId="0" borderId="41" xfId="0" applyNumberFormat="1" applyFont="1" applyFill="1" applyBorder="1" applyAlignment="1">
      <alignment horizontal="right"/>
    </xf>
    <xf numFmtId="0" fontId="5" fillId="0" borderId="41" xfId="0" applyFont="1" applyFill="1" applyBorder="1"/>
    <xf numFmtId="165" fontId="5" fillId="0" borderId="41" xfId="0" applyNumberFormat="1" applyFont="1" applyFill="1" applyBorder="1"/>
    <xf numFmtId="1" fontId="5" fillId="0" borderId="41" xfId="0" applyNumberFormat="1" applyFont="1" applyFill="1" applyBorder="1"/>
    <xf numFmtId="166" fontId="2" fillId="0" borderId="0" xfId="0" applyNumberFormat="1" applyFont="1" applyFill="1" applyAlignment="1">
      <alignment horizontal="right"/>
    </xf>
    <xf numFmtId="0" fontId="0" fillId="0" borderId="0" xfId="0" applyFill="1" applyBorder="1" applyAlignment="1">
      <alignment horizontal="right"/>
    </xf>
    <xf numFmtId="3" fontId="0" fillId="0" borderId="0" xfId="0" applyNumberFormat="1" applyFill="1" applyBorder="1"/>
    <xf numFmtId="0" fontId="11" fillId="0" borderId="0" xfId="0" applyFont="1" applyFill="1" applyBorder="1" applyAlignment="1">
      <alignment horizontal="right"/>
    </xf>
    <xf numFmtId="1" fontId="11" fillId="0" borderId="0" xfId="0" applyNumberFormat="1" applyFont="1" applyFill="1" applyBorder="1"/>
    <xf numFmtId="1" fontId="11" fillId="0" borderId="0" xfId="0" applyNumberFormat="1" applyFont="1" applyFill="1" applyBorder="1" applyAlignment="1">
      <alignment horizontal="right"/>
    </xf>
    <xf numFmtId="3" fontId="11" fillId="0" borderId="0" xfId="0" applyNumberFormat="1" applyFont="1" applyFill="1" applyBorder="1"/>
    <xf numFmtId="1" fontId="5" fillId="0" borderId="0" xfId="4" applyNumberFormat="1" applyFont="1" applyFill="1" applyBorder="1" applyAlignment="1">
      <alignment horizontal="left"/>
    </xf>
    <xf numFmtId="0" fontId="2" fillId="0" borderId="0" xfId="0" applyFont="1" applyAlignment="1">
      <alignment horizontal="right"/>
    </xf>
    <xf numFmtId="0" fontId="2" fillId="0" borderId="0" xfId="0" applyFont="1" applyAlignment="1">
      <alignment horizontal="left"/>
    </xf>
    <xf numFmtId="165" fontId="2" fillId="0" borderId="0" xfId="0" applyNumberFormat="1" applyFont="1" applyAlignment="1">
      <alignment horizontal="right"/>
    </xf>
    <xf numFmtId="1" fontId="5" fillId="0" borderId="0" xfId="4" applyNumberFormat="1" applyFont="1" applyFill="1" applyBorder="1" applyAlignment="1">
      <alignment horizontal="right"/>
    </xf>
    <xf numFmtId="0" fontId="16" fillId="0" borderId="0" xfId="0" applyFont="1"/>
    <xf numFmtId="0" fontId="16" fillId="0" borderId="0" xfId="0" applyFont="1" applyAlignment="1">
      <alignment wrapText="1"/>
    </xf>
    <xf numFmtId="0" fontId="21" fillId="0" borderId="0" xfId="0" applyFont="1"/>
    <xf numFmtId="1" fontId="3" fillId="0" borderId="0" xfId="4" applyNumberFormat="1" applyFont="1" applyFill="1" applyBorder="1"/>
    <xf numFmtId="0" fontId="40" fillId="0" borderId="0" xfId="0" applyFont="1"/>
    <xf numFmtId="0" fontId="3" fillId="0" borderId="0" xfId="0" applyFont="1" applyAlignment="1">
      <alignment horizontal="left"/>
    </xf>
    <xf numFmtId="0" fontId="16" fillId="0" borderId="0" xfId="0" applyFont="1" applyFill="1" applyBorder="1" applyAlignment="1"/>
    <xf numFmtId="0" fontId="9" fillId="0" borderId="0" xfId="0" applyFont="1" applyFill="1" applyBorder="1" applyAlignment="1"/>
    <xf numFmtId="0" fontId="0" fillId="0" borderId="0" xfId="0" applyAlignment="1">
      <alignment horizontal="right"/>
    </xf>
    <xf numFmtId="0" fontId="5" fillId="0" borderId="0" xfId="7" applyFont="1" applyFill="1"/>
    <xf numFmtId="0" fontId="41" fillId="0" borderId="0" xfId="0" applyFont="1" applyFill="1"/>
    <xf numFmtId="0" fontId="7" fillId="0" borderId="0" xfId="0" applyFont="1" applyFill="1" applyAlignment="1">
      <alignment horizontal="left"/>
    </xf>
    <xf numFmtId="0" fontId="11" fillId="0" borderId="0" xfId="0" applyFont="1" applyFill="1" applyAlignment="1">
      <alignment wrapText="1"/>
    </xf>
    <xf numFmtId="0" fontId="42" fillId="0" borderId="0" xfId="0" applyFont="1" applyFill="1" applyAlignment="1">
      <alignment horizontal="left"/>
    </xf>
    <xf numFmtId="0" fontId="13" fillId="0" borderId="0" xfId="0" applyFont="1" applyFill="1" applyAlignment="1">
      <alignment horizontal="center"/>
    </xf>
    <xf numFmtId="0" fontId="11" fillId="0" borderId="0" xfId="0" applyFont="1" applyFill="1" applyAlignment="1">
      <alignment horizontal="left"/>
    </xf>
    <xf numFmtId="0" fontId="30" fillId="0" borderId="0" xfId="0" applyFont="1" applyFill="1" applyAlignment="1">
      <alignment horizontal="right"/>
    </xf>
    <xf numFmtId="0" fontId="43" fillId="0" borderId="31" xfId="0" applyFont="1" applyFill="1" applyBorder="1" applyAlignment="1"/>
    <xf numFmtId="0" fontId="44" fillId="0" borderId="31" xfId="0" applyFont="1" applyFill="1" applyBorder="1" applyAlignment="1"/>
    <xf numFmtId="0" fontId="5" fillId="0" borderId="0" xfId="0" applyFont="1" applyFill="1" applyAlignment="1">
      <alignment vertical="center"/>
    </xf>
    <xf numFmtId="0" fontId="5" fillId="0" borderId="0" xfId="0" applyFont="1" applyFill="1" applyBorder="1" applyAlignment="1">
      <alignment vertical="center"/>
    </xf>
    <xf numFmtId="0" fontId="5" fillId="0" borderId="5" xfId="0" applyFont="1" applyFill="1" applyBorder="1" applyAlignment="1">
      <alignment wrapText="1"/>
    </xf>
    <xf numFmtId="3" fontId="5" fillId="0" borderId="0" xfId="0" applyNumberFormat="1" applyFont="1" applyFill="1" applyAlignment="1">
      <alignment horizontal="right"/>
    </xf>
    <xf numFmtId="1" fontId="2" fillId="0" borderId="0" xfId="0" applyNumberFormat="1" applyFont="1" applyFill="1" applyAlignment="1">
      <alignment horizontal="right"/>
    </xf>
    <xf numFmtId="164" fontId="5" fillId="0" borderId="0" xfId="1" applyNumberFormat="1" applyFont="1" applyFill="1" applyBorder="1" applyAlignment="1">
      <alignment horizontal="right"/>
    </xf>
    <xf numFmtId="164" fontId="5" fillId="0" borderId="0" xfId="1" applyNumberFormat="1" applyFont="1" applyFill="1" applyBorder="1" applyAlignment="1">
      <alignment horizontal="center"/>
    </xf>
    <xf numFmtId="0" fontId="45" fillId="0" borderId="0" xfId="0" applyFont="1" applyFill="1"/>
    <xf numFmtId="1" fontId="5" fillId="0" borderId="0" xfId="0" applyNumberFormat="1" applyFont="1" applyFill="1" applyBorder="1" applyAlignment="1">
      <alignment horizontal="center"/>
    </xf>
    <xf numFmtId="1" fontId="3" fillId="0" borderId="0" xfId="0" applyNumberFormat="1" applyFont="1" applyFill="1"/>
    <xf numFmtId="1" fontId="3" fillId="0" borderId="0" xfId="0" applyNumberFormat="1" applyFont="1" applyFill="1" applyAlignment="1">
      <alignment horizontal="left"/>
    </xf>
    <xf numFmtId="0" fontId="3" fillId="0" borderId="0" xfId="0" applyFont="1" applyFill="1" applyBorder="1" applyAlignment="1">
      <alignment horizontal="center"/>
    </xf>
    <xf numFmtId="0" fontId="23" fillId="0" borderId="0" xfId="9" applyFont="1" applyFill="1" applyBorder="1" applyAlignment="1"/>
    <xf numFmtId="0" fontId="46" fillId="0" borderId="0" xfId="0" applyFont="1" applyFill="1" applyAlignment="1">
      <alignment horizontal="center"/>
    </xf>
    <xf numFmtId="0" fontId="5" fillId="0" borderId="0" xfId="10" applyFont="1" applyFill="1" applyBorder="1" applyAlignment="1">
      <alignment horizontal="left" wrapText="1"/>
    </xf>
    <xf numFmtId="165" fontId="5" fillId="0" borderId="0" xfId="9" applyNumberFormat="1" applyFont="1" applyFill="1" applyBorder="1" applyAlignment="1">
      <alignment horizontal="center" vertical="center" wrapText="1"/>
    </xf>
    <xf numFmtId="165" fontId="5" fillId="0" borderId="0" xfId="11" applyNumberFormat="1" applyFont="1" applyFill="1" applyBorder="1" applyAlignment="1">
      <alignment horizontal="center" vertical="center" wrapText="1"/>
    </xf>
    <xf numFmtId="165" fontId="5" fillId="0" borderId="0" xfId="11" applyNumberFormat="1" applyFont="1" applyFill="1" applyBorder="1" applyAlignment="1">
      <alignment horizontal="center" vertical="center"/>
    </xf>
    <xf numFmtId="0" fontId="5" fillId="0" borderId="0" xfId="11" applyFont="1" applyFill="1" applyBorder="1" applyAlignment="1">
      <alignment horizontal="center" vertical="center" wrapText="1"/>
    </xf>
    <xf numFmtId="0" fontId="5" fillId="0" borderId="0" xfId="12"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3" applyFont="1" applyFill="1" applyAlignment="1"/>
    <xf numFmtId="0" fontId="2" fillId="0" borderId="0" xfId="8" applyFont="1" applyFill="1" applyBorder="1" applyAlignment="1">
      <alignment horizontal="right"/>
    </xf>
    <xf numFmtId="0" fontId="2" fillId="0" borderId="0" xfId="8" applyFont="1" applyFill="1" applyBorder="1"/>
    <xf numFmtId="0" fontId="2" fillId="0" borderId="0" xfId="8" applyFont="1" applyFill="1" applyAlignment="1">
      <alignment horizontal="right"/>
    </xf>
    <xf numFmtId="0" fontId="2" fillId="0" borderId="0" xfId="8" applyFont="1" applyFill="1"/>
    <xf numFmtId="0" fontId="21" fillId="0" borderId="0" xfId="8" applyFont="1" applyFill="1" applyBorder="1"/>
    <xf numFmtId="0" fontId="5" fillId="0" borderId="0" xfId="3" applyFont="1" applyFill="1"/>
    <xf numFmtId="0" fontId="5" fillId="0" borderId="0" xfId="0" quotePrefix="1" applyFont="1" applyFill="1" applyBorder="1"/>
    <xf numFmtId="0" fontId="9" fillId="0" borderId="0" xfId="0" applyFont="1" applyFill="1"/>
    <xf numFmtId="0" fontId="47" fillId="0" borderId="0" xfId="0" applyFont="1" applyFill="1"/>
    <xf numFmtId="0" fontId="48" fillId="0" borderId="0" xfId="0" applyFont="1" applyFill="1" applyBorder="1" applyAlignment="1"/>
    <xf numFmtId="0" fontId="4" fillId="0" borderId="0" xfId="0" applyFont="1" applyFill="1" applyBorder="1"/>
    <xf numFmtId="164" fontId="2" fillId="0" borderId="0" xfId="1" applyNumberFormat="1" applyFont="1" applyFill="1" applyBorder="1" applyAlignment="1">
      <alignment horizontal="right"/>
    </xf>
    <xf numFmtId="1" fontId="2" fillId="0" borderId="0" xfId="1" applyNumberFormat="1" applyFont="1" applyFill="1" applyBorder="1" applyAlignment="1">
      <alignment horizontal="right"/>
    </xf>
    <xf numFmtId="164" fontId="5" fillId="0" borderId="0" xfId="1" applyNumberFormat="1" applyFont="1" applyFill="1" applyBorder="1"/>
    <xf numFmtId="1" fontId="49" fillId="0" borderId="0" xfId="0" applyNumberFormat="1" applyFont="1" applyFill="1" applyBorder="1" applyAlignment="1">
      <alignment horizontal="right"/>
    </xf>
    <xf numFmtId="0" fontId="49" fillId="0" borderId="0" xfId="0" applyFont="1" applyFill="1" applyBorder="1"/>
    <xf numFmtId="164" fontId="2" fillId="0" borderId="0" xfId="1" applyNumberFormat="1" applyFont="1" applyFill="1" applyBorder="1" applyAlignment="1">
      <alignment horizontal="center"/>
    </xf>
    <xf numFmtId="0" fontId="17" fillId="0" borderId="0" xfId="0" applyFont="1" applyFill="1"/>
    <xf numFmtId="0" fontId="13" fillId="3" borderId="0" xfId="0" applyFont="1" applyFill="1"/>
    <xf numFmtId="0" fontId="5" fillId="3" borderId="0" xfId="5" applyFont="1" applyFill="1" applyAlignment="1">
      <alignment horizontal="center"/>
    </xf>
    <xf numFmtId="0" fontId="3" fillId="3" borderId="0" xfId="0" applyFont="1" applyFill="1" applyAlignment="1">
      <alignment horizontal="left"/>
    </xf>
    <xf numFmtId="0" fontId="11" fillId="0" borderId="0" xfId="5" applyFont="1" applyFill="1" applyAlignment="1">
      <alignment horizontal="center"/>
    </xf>
    <xf numFmtId="0" fontId="50" fillId="0" borderId="0" xfId="0" applyFont="1" applyFill="1" applyBorder="1"/>
    <xf numFmtId="0" fontId="30" fillId="0" borderId="0" xfId="0" applyFont="1" applyFill="1" applyAlignment="1">
      <alignment horizontal="left"/>
    </xf>
    <xf numFmtId="165" fontId="30" fillId="0" borderId="0" xfId="0" applyNumberFormat="1" applyFont="1" applyFill="1" applyAlignment="1">
      <alignment horizontal="center"/>
    </xf>
    <xf numFmtId="0" fontId="30"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Alignment="1">
      <alignment horizontal="center"/>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5" fillId="0" borderId="0" xfId="0" applyFont="1" applyFill="1" applyAlignment="1">
      <alignment horizontal="center" vertical="center" wrapText="1"/>
    </xf>
    <xf numFmtId="165" fontId="5" fillId="0" borderId="5"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5"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165" fontId="5" fillId="0" borderId="0" xfId="5" applyNumberFormat="1" applyFont="1" applyFill="1" applyBorder="1" applyAlignment="1">
      <alignment horizontal="right"/>
    </xf>
    <xf numFmtId="1" fontId="24" fillId="3" borderId="0" xfId="5" applyNumberFormat="1" applyFont="1" applyFill="1" applyBorder="1" applyAlignment="1">
      <alignment horizontal="right"/>
    </xf>
    <xf numFmtId="165" fontId="24" fillId="3" borderId="0" xfId="5" applyNumberFormat="1" applyFont="1" applyFill="1" applyBorder="1" applyAlignment="1">
      <alignment horizontal="right"/>
    </xf>
    <xf numFmtId="165" fontId="3" fillId="0" borderId="0" xfId="0" applyNumberFormat="1" applyFont="1" applyFill="1" applyBorder="1" applyAlignment="1">
      <alignment horizontal="left"/>
    </xf>
    <xf numFmtId="1" fontId="3" fillId="0" borderId="0" xfId="0" applyNumberFormat="1" applyFont="1" applyFill="1" applyBorder="1"/>
    <xf numFmtId="1" fontId="3" fillId="0" borderId="0" xfId="0" applyNumberFormat="1" applyFont="1" applyFill="1" applyBorder="1" applyAlignment="1">
      <alignment horizontal="left"/>
    </xf>
    <xf numFmtId="165" fontId="3" fillId="0" borderId="0" xfId="0" applyNumberFormat="1" applyFont="1" applyFill="1" applyBorder="1" applyAlignment="1">
      <alignment horizontal="center"/>
    </xf>
    <xf numFmtId="0" fontId="52" fillId="0" borderId="0" xfId="0" applyFont="1" applyFill="1"/>
    <xf numFmtId="0" fontId="53" fillId="0" borderId="0" xfId="0" applyFont="1" applyFill="1"/>
    <xf numFmtId="0" fontId="53" fillId="0" borderId="0" xfId="0" applyFont="1" applyFill="1" applyBorder="1"/>
    <xf numFmtId="165" fontId="5" fillId="0" borderId="0" xfId="9" applyNumberFormat="1" applyFont="1" applyFill="1" applyBorder="1" applyAlignment="1">
      <alignment horizontal="center" wrapText="1"/>
    </xf>
    <xf numFmtId="0" fontId="5" fillId="0" borderId="0" xfId="12" applyFont="1" applyFill="1" applyBorder="1" applyAlignment="1">
      <alignment horizontal="center"/>
    </xf>
    <xf numFmtId="0" fontId="5" fillId="0" borderId="0" xfId="12" applyFont="1" applyFill="1" applyBorder="1" applyAlignment="1">
      <alignment horizontal="center" wrapText="1"/>
    </xf>
    <xf numFmtId="165" fontId="5" fillId="0" borderId="0" xfId="11" applyNumberFormat="1" applyFont="1" applyFill="1" applyBorder="1" applyAlignment="1">
      <alignment horizontal="center" wrapText="1"/>
    </xf>
    <xf numFmtId="165" fontId="5" fillId="0" borderId="0" xfId="11" applyNumberFormat="1" applyFont="1" applyFill="1" applyBorder="1" applyAlignment="1">
      <alignment horizontal="center"/>
    </xf>
    <xf numFmtId="0" fontId="5" fillId="0" borderId="0" xfId="11" applyFont="1" applyFill="1" applyBorder="1" applyAlignment="1">
      <alignment horizontal="center" wrapText="1"/>
    </xf>
    <xf numFmtId="0" fontId="54" fillId="0" borderId="0" xfId="8" applyFont="1" applyFill="1" applyBorder="1"/>
    <xf numFmtId="0" fontId="55" fillId="0" borderId="0" xfId="8" applyFont="1" applyFill="1"/>
    <xf numFmtId="0" fontId="5" fillId="0" borderId="43" xfId="0" applyFont="1" applyFill="1" applyBorder="1" applyAlignment="1"/>
    <xf numFmtId="0" fontId="5" fillId="0" borderId="44" xfId="0" applyFont="1" applyFill="1" applyBorder="1" applyAlignment="1"/>
    <xf numFmtId="0" fontId="5" fillId="0" borderId="45" xfId="0" applyFont="1" applyFill="1" applyBorder="1" applyAlignment="1"/>
    <xf numFmtId="0" fontId="5" fillId="0" borderId="46" xfId="0" applyFont="1" applyFill="1" applyBorder="1" applyAlignment="1"/>
    <xf numFmtId="1" fontId="5" fillId="0" borderId="44" xfId="0" applyNumberFormat="1" applyFont="1" applyFill="1" applyBorder="1"/>
    <xf numFmtId="0" fontId="5" fillId="0" borderId="0" xfId="8" applyFont="1" applyFill="1" applyBorder="1"/>
    <xf numFmtId="0" fontId="54" fillId="0" borderId="0" xfId="2" applyFont="1" applyFill="1" applyBorder="1"/>
    <xf numFmtId="0" fontId="41" fillId="0" borderId="0" xfId="2" applyFont="1" applyFill="1"/>
    <xf numFmtId="0" fontId="21" fillId="0" borderId="0" xfId="8" applyFont="1" applyFill="1" applyBorder="1" applyAlignment="1">
      <alignment horizontal="right"/>
    </xf>
    <xf numFmtId="0" fontId="5" fillId="0" borderId="0" xfId="8" applyFont="1" applyFill="1" applyBorder="1" applyAlignment="1">
      <alignment horizontal="right"/>
    </xf>
    <xf numFmtId="0" fontId="5" fillId="0" borderId="0" xfId="3" applyFont="1" applyFill="1" applyBorder="1"/>
    <xf numFmtId="1" fontId="53" fillId="0" borderId="0" xfId="4" applyNumberFormat="1" applyFont="1" applyFill="1" applyBorder="1"/>
    <xf numFmtId="0" fontId="58" fillId="0" borderId="0" xfId="0" applyFont="1" applyFill="1"/>
    <xf numFmtId="0" fontId="58" fillId="0" borderId="0" xfId="0" applyFont="1" applyFill="1" applyAlignment="1" applyProtection="1">
      <alignment horizontal="left"/>
    </xf>
    <xf numFmtId="2" fontId="5" fillId="0" borderId="0" xfId="1" applyNumberFormat="1" applyFont="1" applyFill="1" applyAlignment="1">
      <alignment horizontal="right"/>
    </xf>
    <xf numFmtId="2" fontId="0" fillId="0" borderId="0" xfId="0" applyNumberFormat="1" applyFill="1"/>
    <xf numFmtId="165" fontId="0" fillId="0" borderId="0" xfId="0" applyNumberFormat="1"/>
    <xf numFmtId="165" fontId="7" fillId="0" borderId="0" xfId="0" applyNumberFormat="1" applyFont="1" applyFill="1"/>
    <xf numFmtId="165" fontId="6" fillId="0" borderId="0" xfId="0" applyNumberFormat="1" applyFont="1" applyFill="1"/>
    <xf numFmtId="165" fontId="5" fillId="0" borderId="0" xfId="0" applyNumberFormat="1" applyFont="1" applyFill="1" applyAlignment="1"/>
    <xf numFmtId="165" fontId="5" fillId="0" borderId="3"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5" fillId="0" borderId="0" xfId="0" applyNumberFormat="1" applyFont="1" applyFill="1" applyBorder="1" applyAlignment="1"/>
    <xf numFmtId="165" fontId="8" fillId="0" borderId="0" xfId="0" applyNumberFormat="1" applyFont="1" applyFill="1" applyBorder="1" applyAlignment="1">
      <alignment horizontal="center"/>
    </xf>
    <xf numFmtId="165" fontId="2" fillId="0" borderId="0" xfId="0" applyNumberFormat="1" applyFont="1" applyFill="1" applyBorder="1" applyAlignment="1">
      <alignment horizontal="right"/>
    </xf>
    <xf numFmtId="165" fontId="2" fillId="0" borderId="0" xfId="1" applyNumberFormat="1" applyFont="1" applyFill="1" applyBorder="1" applyAlignment="1">
      <alignment horizontal="right"/>
    </xf>
    <xf numFmtId="165" fontId="2" fillId="0" borderId="0" xfId="0" applyNumberFormat="1" applyFont="1" applyFill="1" applyBorder="1"/>
    <xf numFmtId="165" fontId="58" fillId="0" borderId="0" xfId="0" applyNumberFormat="1" applyFont="1" applyFill="1"/>
    <xf numFmtId="165" fontId="5" fillId="0" borderId="0" xfId="5" applyNumberFormat="1" applyFont="1" applyFill="1" applyAlignment="1">
      <alignment horizontal="center"/>
    </xf>
    <xf numFmtId="165" fontId="23" fillId="0" borderId="0" xfId="0" applyNumberFormat="1" applyFont="1" applyFill="1"/>
    <xf numFmtId="165" fontId="58" fillId="0" borderId="0" xfId="0" applyNumberFormat="1" applyFont="1" applyFill="1" applyAlignment="1" applyProtection="1">
      <alignment horizontal="left"/>
    </xf>
    <xf numFmtId="165" fontId="5" fillId="0" borderId="0" xfId="0" applyNumberFormat="1" applyFont="1" applyFill="1" applyBorder="1" applyAlignment="1">
      <alignment horizontal="left" wrapText="1"/>
    </xf>
    <xf numFmtId="165" fontId="2" fillId="0" borderId="0" xfId="0" applyNumberFormat="1" applyFont="1" applyFill="1"/>
    <xf numFmtId="165" fontId="5" fillId="0" borderId="5" xfId="0" applyNumberFormat="1" applyFont="1" applyFill="1" applyBorder="1" applyAlignment="1">
      <alignment horizontal="center" vertical="center" shrinkToFit="1"/>
    </xf>
    <xf numFmtId="165" fontId="5" fillId="0" borderId="5" xfId="0" applyNumberFormat="1" applyFont="1" applyFill="1" applyBorder="1" applyAlignment="1">
      <alignment horizontal="center" vertical="center"/>
    </xf>
    <xf numFmtId="165" fontId="5" fillId="0" borderId="0" xfId="6" applyNumberFormat="1" applyFont="1" applyFill="1" applyBorder="1" applyAlignment="1">
      <alignment horizontal="left"/>
    </xf>
    <xf numFmtId="165" fontId="5" fillId="0" borderId="0" xfId="6" applyNumberFormat="1" applyFont="1" applyFill="1" applyBorder="1" applyAlignment="1">
      <alignment horizontal="right"/>
    </xf>
    <xf numFmtId="165" fontId="5" fillId="0" borderId="0" xfId="6" applyNumberFormat="1" applyFont="1" applyFill="1" applyAlignment="1">
      <alignment horizontal="right" wrapText="1"/>
    </xf>
    <xf numFmtId="165" fontId="11" fillId="0" borderId="0" xfId="6" applyNumberFormat="1" applyFont="1" applyFill="1" applyAlignment="1">
      <alignment horizontal="left"/>
    </xf>
    <xf numFmtId="165" fontId="30" fillId="0" borderId="31" xfId="6" applyNumberFormat="1" applyFont="1" applyFill="1" applyBorder="1" applyAlignment="1">
      <alignment horizontal="center"/>
    </xf>
    <xf numFmtId="165" fontId="30" fillId="0" borderId="31" xfId="0" applyNumberFormat="1" applyFont="1" applyFill="1" applyBorder="1" applyAlignment="1">
      <alignment horizontal="center"/>
    </xf>
    <xf numFmtId="165" fontId="5" fillId="0" borderId="31" xfId="6" applyNumberFormat="1" applyFont="1" applyFill="1" applyBorder="1" applyAlignment="1">
      <alignment horizontal="left"/>
    </xf>
    <xf numFmtId="165" fontId="5" fillId="0" borderId="31" xfId="6" applyNumberFormat="1" applyFont="1" applyFill="1" applyBorder="1" applyAlignment="1">
      <alignment horizontal="center"/>
    </xf>
    <xf numFmtId="165" fontId="3" fillId="0" borderId="0" xfId="0" applyNumberFormat="1" applyFont="1" applyFill="1" applyAlignment="1">
      <alignment wrapText="1"/>
    </xf>
    <xf numFmtId="165" fontId="5" fillId="0" borderId="7" xfId="6" applyNumberFormat="1" applyFont="1" applyFill="1" applyBorder="1" applyAlignment="1">
      <alignment horizontal="center" vertical="center" wrapText="1"/>
    </xf>
    <xf numFmtId="165" fontId="5" fillId="0" borderId="5" xfId="6" applyNumberFormat="1" applyFont="1" applyFill="1" applyBorder="1" applyAlignment="1">
      <alignment horizontal="center" vertical="center" wrapText="1"/>
    </xf>
    <xf numFmtId="165" fontId="5" fillId="0" borderId="21" xfId="6" applyNumberFormat="1" applyFont="1" applyFill="1" applyBorder="1" applyAlignment="1">
      <alignment horizontal="center" vertical="center" wrapText="1"/>
    </xf>
    <xf numFmtId="165" fontId="6" fillId="0" borderId="0" xfId="0" applyNumberFormat="1" applyFont="1" applyFill="1" applyAlignment="1" applyProtection="1">
      <alignment horizontal="left"/>
    </xf>
    <xf numFmtId="165" fontId="32" fillId="0" borderId="0" xfId="0" applyNumberFormat="1" applyFont="1" applyFill="1"/>
    <xf numFmtId="165" fontId="30" fillId="0" borderId="0" xfId="0" applyNumberFormat="1" applyFont="1" applyFill="1"/>
    <xf numFmtId="165" fontId="11" fillId="0" borderId="0" xfId="0" applyNumberFormat="1" applyFont="1" applyFill="1" applyAlignment="1" applyProtection="1">
      <alignment horizontal="left"/>
    </xf>
    <xf numFmtId="165" fontId="5" fillId="0" borderId="0" xfId="0" applyNumberFormat="1" applyFont="1" applyFill="1" applyAlignment="1">
      <alignment horizontal="left"/>
    </xf>
    <xf numFmtId="165" fontId="5" fillId="0" borderId="5" xfId="0" applyNumberFormat="1" applyFont="1" applyFill="1" applyBorder="1" applyAlignment="1">
      <alignment horizontal="center" wrapText="1"/>
    </xf>
    <xf numFmtId="165" fontId="37" fillId="0" borderId="0" xfId="0" applyNumberFormat="1" applyFont="1" applyFill="1"/>
    <xf numFmtId="165" fontId="0" fillId="0" borderId="0" xfId="0" applyNumberFormat="1" applyFont="1" applyFill="1"/>
    <xf numFmtId="165" fontId="11" fillId="0" borderId="5" xfId="0" applyNumberFormat="1" applyFont="1" applyFill="1" applyBorder="1" applyAlignment="1">
      <alignment horizontal="center" vertical="center" wrapText="1"/>
    </xf>
    <xf numFmtId="165" fontId="11" fillId="0" borderId="24" xfId="0" applyNumberFormat="1" applyFont="1" applyFill="1" applyBorder="1" applyAlignment="1">
      <alignment horizontal="center" wrapText="1"/>
    </xf>
    <xf numFmtId="165" fontId="11" fillId="0" borderId="5" xfId="0" applyNumberFormat="1" applyFont="1" applyFill="1" applyBorder="1" applyAlignment="1">
      <alignment horizontal="center"/>
    </xf>
    <xf numFmtId="165" fontId="11" fillId="0" borderId="25" xfId="0" applyNumberFormat="1" applyFont="1" applyFill="1" applyBorder="1" applyAlignment="1">
      <alignment horizontal="center"/>
    </xf>
    <xf numFmtId="165" fontId="9" fillId="0" borderId="0" xfId="0" applyNumberFormat="1" applyFont="1"/>
    <xf numFmtId="165" fontId="6" fillId="0" borderId="0" xfId="0" applyNumberFormat="1" applyFont="1" applyFill="1" applyBorder="1" applyAlignment="1" applyProtection="1">
      <alignment horizontal="left"/>
    </xf>
    <xf numFmtId="165" fontId="3" fillId="0" borderId="0" xfId="0" applyNumberFormat="1" applyFont="1" applyFill="1" applyBorder="1"/>
    <xf numFmtId="165" fontId="6" fillId="0" borderId="0" xfId="0" applyNumberFormat="1" applyFont="1" applyFill="1" applyBorder="1" applyAlignment="1">
      <alignment horizontal="right"/>
    </xf>
    <xf numFmtId="165" fontId="6" fillId="0" borderId="0" xfId="0" applyNumberFormat="1" applyFont="1" applyFill="1" applyBorder="1"/>
    <xf numFmtId="165" fontId="5" fillId="0" borderId="31" xfId="0" applyNumberFormat="1" applyFont="1" applyFill="1" applyBorder="1" applyAlignment="1">
      <alignment horizontal="right"/>
    </xf>
    <xf numFmtId="165" fontId="6" fillId="0" borderId="0" xfId="0" applyNumberFormat="1" applyFont="1" applyFill="1" applyAlignment="1">
      <alignment horizontal="left"/>
    </xf>
    <xf numFmtId="165" fontId="13" fillId="0" borderId="0" xfId="0" applyNumberFormat="1" applyFont="1" applyFill="1" applyAlignment="1">
      <alignment horizontal="right"/>
    </xf>
    <xf numFmtId="165" fontId="13" fillId="0" borderId="0" xfId="0" applyNumberFormat="1" applyFont="1" applyFill="1" applyAlignment="1">
      <alignment horizontal="left"/>
    </xf>
    <xf numFmtId="165" fontId="11" fillId="0" borderId="0" xfId="0" applyNumberFormat="1" applyFont="1" applyFill="1" applyAlignment="1">
      <alignment wrapText="1"/>
    </xf>
    <xf numFmtId="165" fontId="42" fillId="0" borderId="0" xfId="0" applyNumberFormat="1" applyFont="1" applyFill="1" applyAlignment="1">
      <alignment horizontal="left"/>
    </xf>
    <xf numFmtId="165" fontId="13" fillId="0" borderId="0" xfId="0" applyNumberFormat="1" applyFont="1" applyFill="1" applyAlignment="1">
      <alignment horizontal="center"/>
    </xf>
    <xf numFmtId="165" fontId="13" fillId="0" borderId="0" xfId="0" applyNumberFormat="1" applyFont="1" applyFill="1" applyBorder="1" applyAlignment="1">
      <alignment horizontal="right"/>
    </xf>
    <xf numFmtId="165" fontId="13" fillId="0" borderId="0" xfId="0" applyNumberFormat="1" applyFont="1" applyFill="1" applyBorder="1"/>
    <xf numFmtId="165" fontId="11" fillId="0" borderId="0" xfId="0" applyNumberFormat="1" applyFont="1" applyFill="1" applyAlignment="1">
      <alignment horizontal="left"/>
    </xf>
    <xf numFmtId="165" fontId="11" fillId="0" borderId="0" xfId="0" applyNumberFormat="1" applyFont="1" applyFill="1" applyAlignment="1">
      <alignment horizontal="right"/>
    </xf>
    <xf numFmtId="165" fontId="30" fillId="0" borderId="0" xfId="0" applyNumberFormat="1" applyFont="1" applyFill="1" applyAlignment="1">
      <alignment horizontal="right"/>
    </xf>
    <xf numFmtId="165" fontId="43" fillId="0" borderId="31" xfId="0" applyNumberFormat="1" applyFont="1" applyFill="1" applyBorder="1" applyAlignment="1"/>
    <xf numFmtId="165" fontId="44" fillId="0" borderId="31" xfId="0" applyNumberFormat="1" applyFont="1" applyFill="1" applyBorder="1" applyAlignment="1"/>
    <xf numFmtId="165" fontId="58" fillId="0" borderId="0" xfId="9" applyNumberFormat="1" applyFont="1" applyFill="1" applyBorder="1" applyAlignment="1"/>
    <xf numFmtId="165" fontId="46" fillId="0" borderId="0" xfId="0" applyNumberFormat="1" applyFont="1" applyFill="1" applyAlignment="1">
      <alignment horizontal="center"/>
    </xf>
    <xf numFmtId="165" fontId="18" fillId="0" borderId="0" xfId="0" applyNumberFormat="1" applyFont="1" applyFill="1" applyBorder="1" applyAlignment="1"/>
    <xf numFmtId="165" fontId="11" fillId="0" borderId="0" xfId="5" applyNumberFormat="1" applyFont="1" applyFill="1" applyAlignment="1">
      <alignment horizontal="center"/>
    </xf>
    <xf numFmtId="165" fontId="50" fillId="0" borderId="0" xfId="0" applyNumberFormat="1" applyFont="1" applyFill="1" applyBorder="1"/>
    <xf numFmtId="165" fontId="30" fillId="0" borderId="0" xfId="0" applyNumberFormat="1" applyFont="1" applyFill="1" applyAlignment="1">
      <alignment horizontal="left"/>
    </xf>
    <xf numFmtId="165" fontId="11" fillId="0" borderId="0" xfId="0" applyNumberFormat="1" applyFont="1" applyFill="1" applyBorder="1"/>
    <xf numFmtId="165" fontId="11" fillId="0" borderId="0" xfId="0" applyNumberFormat="1" applyFont="1" applyFill="1"/>
    <xf numFmtId="165" fontId="11" fillId="0" borderId="0" xfId="0" applyNumberFormat="1" applyFont="1" applyFill="1" applyAlignment="1">
      <alignment horizontal="center"/>
    </xf>
    <xf numFmtId="165" fontId="11" fillId="0" borderId="0" xfId="0" applyNumberFormat="1" applyFont="1" applyFill="1" applyBorder="1" applyAlignment="1">
      <alignment vertical="top" wrapText="1"/>
    </xf>
    <xf numFmtId="165" fontId="11" fillId="0" borderId="0" xfId="0" applyNumberFormat="1" applyFont="1" applyFill="1" applyBorder="1" applyAlignment="1">
      <alignment horizontal="left" vertical="top" wrapText="1"/>
    </xf>
    <xf numFmtId="165" fontId="57" fillId="4" borderId="0" xfId="0" applyNumberFormat="1" applyFont="1" applyFill="1"/>
    <xf numFmtId="165" fontId="0" fillId="4" borderId="0" xfId="0" applyNumberFormat="1" applyFill="1"/>
    <xf numFmtId="165" fontId="59" fillId="0" borderId="0" xfId="0" applyNumberFormat="1" applyFont="1"/>
    <xf numFmtId="0" fontId="60" fillId="0" borderId="48" xfId="0" applyFont="1" applyBorder="1" applyAlignment="1"/>
    <xf numFmtId="0" fontId="59" fillId="0" borderId="48" xfId="0" applyFont="1" applyBorder="1" applyAlignment="1">
      <alignment wrapText="1"/>
    </xf>
    <xf numFmtId="165" fontId="59" fillId="0" borderId="48" xfId="0" applyNumberFormat="1" applyFont="1" applyBorder="1"/>
    <xf numFmtId="0" fontId="59" fillId="0" borderId="0" xfId="0" applyFont="1" applyAlignment="1">
      <alignment wrapText="1"/>
    </xf>
    <xf numFmtId="165" fontId="62" fillId="0" borderId="0" xfId="13" applyNumberFormat="1" applyFont="1" applyAlignment="1"/>
    <xf numFmtId="0" fontId="62" fillId="0" borderId="0" xfId="13" applyFont="1" applyAlignment="1"/>
    <xf numFmtId="1" fontId="0" fillId="0" borderId="0" xfId="0" applyNumberFormat="1"/>
    <xf numFmtId="1" fontId="5" fillId="0" borderId="8"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1" fontId="5" fillId="0" borderId="5" xfId="6" applyNumberFormat="1" applyFont="1" applyFill="1" applyBorder="1" applyAlignment="1">
      <alignment horizontal="center" wrapText="1"/>
    </xf>
    <xf numFmtId="1" fontId="5" fillId="0" borderId="7" xfId="0" applyNumberFormat="1" applyFont="1" applyFill="1" applyBorder="1" applyAlignment="1">
      <alignment horizontal="center" wrapText="1"/>
    </xf>
    <xf numFmtId="1" fontId="5" fillId="0" borderId="9"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xf>
    <xf numFmtId="1" fontId="5" fillId="0" borderId="5" xfId="0" applyNumberFormat="1" applyFont="1" applyFill="1" applyBorder="1" applyAlignment="1">
      <alignment wrapText="1"/>
    </xf>
    <xf numFmtId="1" fontId="5" fillId="0" borderId="24" xfId="0" applyNumberFormat="1" applyFont="1" applyFill="1" applyBorder="1" applyAlignment="1">
      <alignment horizontal="center" wrapText="1"/>
    </xf>
    <xf numFmtId="1" fontId="5" fillId="0" borderId="25" xfId="0" applyNumberFormat="1" applyFont="1" applyFill="1" applyBorder="1" applyAlignment="1">
      <alignment horizontal="center" wrapText="1"/>
    </xf>
    <xf numFmtId="1" fontId="5" fillId="0" borderId="26" xfId="0" applyNumberFormat="1" applyFont="1" applyFill="1" applyBorder="1" applyAlignment="1">
      <alignment horizontal="center" wrapText="1"/>
    </xf>
    <xf numFmtId="0" fontId="5" fillId="0" borderId="0" xfId="8" applyFont="1" applyFill="1" applyBorder="1" applyAlignment="1">
      <alignment horizontal="center"/>
    </xf>
    <xf numFmtId="1" fontId="33" fillId="0" borderId="0" xfId="3" applyNumberFormat="1" applyFont="1" applyFill="1" applyAlignment="1">
      <alignment horizontal="right"/>
    </xf>
    <xf numFmtId="165" fontId="57" fillId="5" borderId="47" xfId="0" applyNumberFormat="1" applyFont="1" applyFill="1" applyBorder="1" applyAlignment="1"/>
    <xf numFmtId="0" fontId="0" fillId="5" borderId="0" xfId="0" applyFill="1" applyAlignment="1"/>
    <xf numFmtId="165" fontId="5" fillId="0" borderId="7"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 fontId="5" fillId="0" borderId="7"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7"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165" fontId="11" fillId="0" borderId="28" xfId="0" applyNumberFormat="1" applyFont="1" applyFill="1" applyBorder="1" applyAlignment="1">
      <alignment horizontal="center" vertical="center"/>
    </xf>
    <xf numFmtId="165" fontId="11" fillId="0" borderId="22" xfId="0" applyNumberFormat="1" applyFont="1" applyFill="1" applyBorder="1" applyAlignment="1">
      <alignment horizontal="center" vertical="center"/>
    </xf>
    <xf numFmtId="165" fontId="5" fillId="0" borderId="13" xfId="0" applyNumberFormat="1" applyFont="1" applyFill="1" applyBorder="1" applyAlignment="1">
      <alignment horizontal="center" vertical="center" wrapText="1"/>
    </xf>
    <xf numFmtId="165" fontId="5" fillId="0" borderId="14" xfId="0" applyNumberFormat="1" applyFont="1" applyFill="1" applyBorder="1" applyAlignment="1">
      <alignment horizontal="center" vertical="center" wrapText="1"/>
    </xf>
    <xf numFmtId="165" fontId="5" fillId="0" borderId="30" xfId="0" applyNumberFormat="1" applyFont="1" applyFill="1" applyBorder="1" applyAlignment="1">
      <alignment horizontal="center" vertical="center" wrapText="1"/>
    </xf>
    <xf numFmtId="165" fontId="5" fillId="0" borderId="28" xfId="0" applyNumberFormat="1" applyFont="1" applyFill="1" applyBorder="1" applyAlignment="1">
      <alignment horizontal="center" vertical="center" wrapText="1"/>
    </xf>
    <xf numFmtId="165" fontId="5" fillId="0" borderId="21" xfId="0" applyNumberFormat="1" applyFont="1" applyFill="1" applyBorder="1" applyAlignment="1">
      <alignment horizontal="center" vertical="center" wrapText="1"/>
    </xf>
    <xf numFmtId="165" fontId="5" fillId="0" borderId="22" xfId="0" applyNumberFormat="1" applyFont="1" applyFill="1" applyBorder="1" applyAlignment="1">
      <alignment horizontal="center" vertical="center" wrapText="1"/>
    </xf>
    <xf numFmtId="165" fontId="5" fillId="0" borderId="13" xfId="0" applyNumberFormat="1" applyFont="1" applyFill="1" applyBorder="1" applyAlignment="1">
      <alignment horizontal="center" wrapText="1"/>
    </xf>
    <xf numFmtId="165" fontId="5" fillId="0" borderId="14" xfId="0" applyNumberFormat="1" applyFont="1" applyFill="1" applyBorder="1" applyAlignment="1">
      <alignment horizontal="center" wrapText="1"/>
    </xf>
    <xf numFmtId="165" fontId="5" fillId="0" borderId="30" xfId="0" applyNumberFormat="1" applyFont="1" applyFill="1" applyBorder="1" applyAlignment="1">
      <alignment horizontal="center" wrapText="1"/>
    </xf>
    <xf numFmtId="165" fontId="5" fillId="0" borderId="28" xfId="0" applyNumberFormat="1" applyFont="1" applyFill="1" applyBorder="1" applyAlignment="1">
      <alignment horizontal="center" wrapText="1"/>
    </xf>
    <xf numFmtId="165" fontId="5" fillId="0" borderId="21" xfId="0" applyNumberFormat="1" applyFont="1" applyFill="1" applyBorder="1" applyAlignment="1">
      <alignment horizontal="center" wrapText="1"/>
    </xf>
    <xf numFmtId="165" fontId="5" fillId="0" borderId="22" xfId="0" applyNumberFormat="1" applyFont="1" applyFill="1" applyBorder="1" applyAlignment="1">
      <alignment horizontal="center" wrapText="1"/>
    </xf>
    <xf numFmtId="165" fontId="5" fillId="0" borderId="1" xfId="0" applyNumberFormat="1" applyFont="1" applyFill="1" applyBorder="1" applyAlignment="1">
      <alignment horizontal="left" wrapText="1"/>
    </xf>
    <xf numFmtId="165" fontId="5" fillId="0" borderId="9" xfId="0" applyNumberFormat="1" applyFont="1" applyFill="1" applyBorder="1" applyAlignment="1">
      <alignment horizontal="left" wrapText="1"/>
    </xf>
    <xf numFmtId="165" fontId="5" fillId="0" borderId="1" xfId="0" applyNumberFormat="1"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5" fillId="0" borderId="5" xfId="0" applyNumberFormat="1" applyFont="1" applyFill="1" applyBorder="1" applyAlignment="1">
      <alignment horizontal="center" wrapText="1"/>
    </xf>
    <xf numFmtId="165" fontId="5" fillId="0" borderId="10" xfId="0" applyNumberFormat="1" applyFont="1" applyFill="1" applyBorder="1" applyAlignment="1">
      <alignment horizontal="center" wrapText="1"/>
    </xf>
    <xf numFmtId="165" fontId="5" fillId="0" borderId="31" xfId="0" applyNumberFormat="1" applyFont="1" applyFill="1" applyBorder="1" applyAlignment="1">
      <alignment horizontal="center" wrapText="1"/>
    </xf>
    <xf numFmtId="1" fontId="5" fillId="0" borderId="29"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165" fontId="5" fillId="0" borderId="7" xfId="0" applyNumberFormat="1" applyFont="1" applyFill="1" applyBorder="1" applyAlignment="1">
      <alignment horizontal="center" wrapText="1"/>
    </xf>
    <xf numFmtId="165" fontId="5" fillId="0" borderId="29"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1" fontId="5" fillId="0" borderId="5" xfId="0" applyNumberFormat="1" applyFont="1" applyFill="1" applyBorder="1" applyAlignment="1">
      <alignment horizontal="center" wrapText="1"/>
    </xf>
    <xf numFmtId="165" fontId="2" fillId="0" borderId="7" xfId="0" applyNumberFormat="1" applyFont="1" applyFill="1" applyBorder="1" applyAlignment="1">
      <alignment horizontal="center"/>
    </xf>
    <xf numFmtId="165" fontId="2" fillId="0" borderId="8" xfId="0" applyNumberFormat="1" applyFont="1" applyFill="1" applyBorder="1" applyAlignment="1">
      <alignment horizontal="center"/>
    </xf>
    <xf numFmtId="165" fontId="5" fillId="0" borderId="5" xfId="0" applyNumberFormat="1" applyFont="1" applyFill="1" applyBorder="1" applyAlignment="1">
      <alignment horizontal="center"/>
    </xf>
    <xf numFmtId="165" fontId="5" fillId="0" borderId="1" xfId="0" applyNumberFormat="1" applyFont="1" applyFill="1" applyBorder="1" applyAlignment="1">
      <alignment horizontal="center" wrapText="1"/>
    </xf>
    <xf numFmtId="165" fontId="5" fillId="0" borderId="9" xfId="0" applyNumberFormat="1" applyFont="1" applyFill="1" applyBorder="1" applyAlignment="1">
      <alignment horizontal="center" wrapText="1"/>
    </xf>
    <xf numFmtId="165" fontId="5" fillId="0" borderId="7" xfId="0" applyNumberFormat="1" applyFont="1" applyFill="1" applyBorder="1" applyAlignment="1">
      <alignment horizontal="center"/>
    </xf>
    <xf numFmtId="165" fontId="5" fillId="0" borderId="29" xfId="0" applyNumberFormat="1" applyFont="1" applyFill="1" applyBorder="1" applyAlignment="1">
      <alignment horizontal="center"/>
    </xf>
    <xf numFmtId="165" fontId="5" fillId="0" borderId="8" xfId="0" applyNumberFormat="1" applyFont="1" applyFill="1" applyBorder="1" applyAlignment="1">
      <alignment horizontal="center"/>
    </xf>
    <xf numFmtId="165" fontId="2" fillId="0" borderId="5" xfId="0" applyNumberFormat="1" applyFont="1" applyFill="1" applyBorder="1" applyAlignment="1">
      <alignment horizontal="center"/>
    </xf>
    <xf numFmtId="165" fontId="5" fillId="0" borderId="5" xfId="0" applyNumberFormat="1" applyFont="1" applyFill="1" applyBorder="1" applyAlignment="1">
      <alignment horizontal="center" vertical="center" wrapText="1"/>
    </xf>
    <xf numFmtId="165" fontId="5" fillId="0" borderId="1" xfId="6" applyNumberFormat="1" applyFont="1" applyFill="1" applyBorder="1" applyAlignment="1">
      <alignment horizontal="left"/>
    </xf>
    <xf numFmtId="165" fontId="5" fillId="0" borderId="16" xfId="6" applyNumberFormat="1" applyFont="1" applyFill="1" applyBorder="1" applyAlignment="1">
      <alignment horizontal="left"/>
    </xf>
    <xf numFmtId="165" fontId="5" fillId="0" borderId="9" xfId="6" applyNumberFormat="1" applyFont="1" applyFill="1" applyBorder="1" applyAlignment="1">
      <alignment horizontal="left"/>
    </xf>
    <xf numFmtId="165" fontId="5" fillId="0" borderId="1" xfId="6" applyNumberFormat="1" applyFont="1" applyFill="1" applyBorder="1" applyAlignment="1">
      <alignment horizontal="center" wrapText="1"/>
    </xf>
    <xf numFmtId="165" fontId="5" fillId="0" borderId="16" xfId="6" applyNumberFormat="1" applyFont="1" applyFill="1" applyBorder="1" applyAlignment="1">
      <alignment horizontal="center" wrapText="1"/>
    </xf>
    <xf numFmtId="165" fontId="5" fillId="0" borderId="13" xfId="6" applyNumberFormat="1" applyFont="1" applyFill="1" applyBorder="1" applyAlignment="1">
      <alignment horizontal="center" wrapText="1"/>
    </xf>
    <xf numFmtId="165" fontId="5" fillId="0" borderId="10" xfId="6" applyNumberFormat="1" applyFont="1" applyFill="1" applyBorder="1" applyAlignment="1">
      <alignment horizontal="center" wrapText="1"/>
    </xf>
    <xf numFmtId="165" fontId="5" fillId="0" borderId="14" xfId="6" applyNumberFormat="1" applyFont="1" applyFill="1" applyBorder="1" applyAlignment="1">
      <alignment horizontal="center" wrapText="1"/>
    </xf>
    <xf numFmtId="165" fontId="5" fillId="0" borderId="21" xfId="6" applyNumberFormat="1" applyFont="1" applyFill="1" applyBorder="1" applyAlignment="1">
      <alignment horizontal="center" wrapText="1"/>
    </xf>
    <xf numFmtId="165" fontId="5" fillId="0" borderId="31" xfId="6" applyNumberFormat="1" applyFont="1" applyFill="1" applyBorder="1" applyAlignment="1">
      <alignment horizontal="center" wrapText="1"/>
    </xf>
    <xf numFmtId="165" fontId="5" fillId="0" borderId="22" xfId="6" applyNumberFormat="1" applyFont="1" applyFill="1" applyBorder="1" applyAlignment="1">
      <alignment horizontal="center" wrapText="1"/>
    </xf>
    <xf numFmtId="165" fontId="5" fillId="0" borderId="7" xfId="6" applyNumberFormat="1" applyFont="1" applyFill="1" applyBorder="1" applyAlignment="1">
      <alignment horizontal="center" vertical="center"/>
    </xf>
    <xf numFmtId="165" fontId="5" fillId="0" borderId="29" xfId="6" applyNumberFormat="1" applyFont="1" applyFill="1" applyBorder="1" applyAlignment="1">
      <alignment horizontal="center" vertical="center"/>
    </xf>
    <xf numFmtId="165" fontId="5" fillId="0" borderId="8" xfId="6" applyNumberFormat="1" applyFont="1" applyFill="1" applyBorder="1" applyAlignment="1">
      <alignment horizontal="center" vertical="center"/>
    </xf>
    <xf numFmtId="165" fontId="0" fillId="0" borderId="29" xfId="0" applyNumberFormat="1" applyBorder="1" applyAlignment="1">
      <alignment horizontal="center" vertical="center"/>
    </xf>
    <xf numFmtId="165" fontId="0" fillId="0" borderId="8" xfId="0" applyNumberFormat="1" applyBorder="1" applyAlignment="1">
      <alignment horizontal="center" vertical="center"/>
    </xf>
    <xf numFmtId="165" fontId="5" fillId="0" borderId="5" xfId="6" applyNumberFormat="1" applyFont="1" applyFill="1" applyBorder="1" applyAlignment="1">
      <alignment horizontal="center" vertical="center" wrapText="1"/>
    </xf>
    <xf numFmtId="1" fontId="5" fillId="0" borderId="13" xfId="6" applyNumberFormat="1" applyFont="1" applyFill="1" applyBorder="1" applyAlignment="1">
      <alignment horizontal="center" wrapText="1"/>
    </xf>
    <xf numFmtId="1" fontId="5" fillId="0" borderId="10" xfId="6" applyNumberFormat="1" applyFont="1" applyFill="1" applyBorder="1" applyAlignment="1">
      <alignment horizontal="center" wrapText="1"/>
    </xf>
    <xf numFmtId="1" fontId="5" fillId="0" borderId="14" xfId="6" applyNumberFormat="1" applyFont="1" applyFill="1" applyBorder="1" applyAlignment="1">
      <alignment horizontal="center" wrapText="1"/>
    </xf>
    <xf numFmtId="1" fontId="5" fillId="0" borderId="7" xfId="6" applyNumberFormat="1" applyFont="1" applyFill="1" applyBorder="1" applyAlignment="1">
      <alignment horizontal="center" wrapText="1"/>
    </xf>
    <xf numFmtId="1" fontId="5" fillId="0" borderId="29" xfId="6" applyNumberFormat="1" applyFont="1" applyFill="1" applyBorder="1" applyAlignment="1">
      <alignment horizontal="center" wrapText="1"/>
    </xf>
    <xf numFmtId="1" fontId="5" fillId="0" borderId="8" xfId="0" applyNumberFormat="1" applyFont="1" applyFill="1" applyBorder="1" applyAlignment="1">
      <alignment horizontal="center" wrapText="1"/>
    </xf>
    <xf numFmtId="1" fontId="5" fillId="0" borderId="8" xfId="6" applyNumberFormat="1" applyFont="1" applyFill="1" applyBorder="1" applyAlignment="1">
      <alignment horizontal="center" wrapText="1"/>
    </xf>
    <xf numFmtId="165" fontId="5" fillId="0" borderId="5" xfId="6" applyNumberFormat="1" applyFont="1" applyFill="1" applyBorder="1" applyAlignment="1">
      <alignment horizontal="center" vertical="center"/>
    </xf>
    <xf numFmtId="165" fontId="5" fillId="0" borderId="5" xfId="0" applyNumberFormat="1" applyFont="1" applyFill="1" applyBorder="1" applyAlignment="1">
      <alignment horizontal="center" vertical="center"/>
    </xf>
    <xf numFmtId="165" fontId="5" fillId="0" borderId="7" xfId="6" applyNumberFormat="1" applyFont="1" applyFill="1" applyBorder="1" applyAlignment="1">
      <alignment horizontal="center" vertical="center" wrapText="1"/>
    </xf>
    <xf numFmtId="165" fontId="5" fillId="0" borderId="8" xfId="6" applyNumberFormat="1" applyFont="1" applyFill="1" applyBorder="1" applyAlignment="1">
      <alignment horizontal="center" vertical="center" wrapText="1"/>
    </xf>
    <xf numFmtId="165" fontId="5" fillId="0" borderId="29" xfId="0" applyNumberFormat="1" applyFont="1" applyFill="1" applyBorder="1" applyAlignment="1">
      <alignment horizontal="center" vertical="center" wrapText="1"/>
    </xf>
    <xf numFmtId="165" fontId="5" fillId="0" borderId="5" xfId="0" applyNumberFormat="1" applyFont="1" applyFill="1" applyBorder="1" applyAlignment="1"/>
    <xf numFmtId="165" fontId="5" fillId="0" borderId="5" xfId="0" applyNumberFormat="1" applyFont="1" applyFill="1" applyBorder="1" applyAlignment="1">
      <alignment wrapText="1"/>
    </xf>
    <xf numFmtId="165" fontId="5" fillId="0" borderId="35" xfId="0" applyNumberFormat="1" applyFont="1" applyFill="1" applyBorder="1" applyAlignment="1">
      <alignment horizontal="center"/>
    </xf>
    <xf numFmtId="165" fontId="5" fillId="2" borderId="5" xfId="0" applyNumberFormat="1" applyFont="1" applyFill="1" applyBorder="1" applyAlignment="1">
      <alignment horizontal="center" wrapText="1"/>
    </xf>
    <xf numFmtId="165" fontId="5" fillId="0" borderId="35" xfId="0" applyNumberFormat="1" applyFont="1" applyFill="1" applyBorder="1" applyAlignment="1">
      <alignment horizontal="center" wrapText="1"/>
    </xf>
    <xf numFmtId="165" fontId="38" fillId="0" borderId="6" xfId="0" applyNumberFormat="1" applyFont="1" applyFill="1" applyBorder="1" applyAlignment="1">
      <alignment horizontal="center" wrapText="1"/>
    </xf>
    <xf numFmtId="165" fontId="38" fillId="0" borderId="33" xfId="0" applyNumberFormat="1" applyFont="1" applyFill="1" applyBorder="1" applyAlignment="1">
      <alignment horizontal="center" wrapText="1"/>
    </xf>
    <xf numFmtId="165" fontId="38" fillId="0" borderId="19" xfId="0" applyNumberFormat="1" applyFont="1" applyFill="1" applyBorder="1" applyAlignment="1">
      <alignment horizontal="center" wrapText="1"/>
    </xf>
    <xf numFmtId="165" fontId="11" fillId="0" borderId="4" xfId="0" applyNumberFormat="1" applyFont="1" applyFill="1" applyBorder="1" applyAlignment="1">
      <alignment horizontal="center" wrapText="1"/>
    </xf>
    <xf numFmtId="165" fontId="11" fillId="0" borderId="2" xfId="0" applyNumberFormat="1" applyFont="1" applyFill="1" applyBorder="1" applyAlignment="1">
      <alignment horizontal="center" wrapText="1"/>
    </xf>
    <xf numFmtId="165" fontId="11" fillId="0" borderId="3" xfId="0" applyNumberFormat="1" applyFont="1" applyFill="1" applyBorder="1" applyAlignment="1">
      <alignment horizontal="center" wrapText="1"/>
    </xf>
    <xf numFmtId="165" fontId="11" fillId="0" borderId="31" xfId="0" applyNumberFormat="1" applyFont="1" applyFill="1" applyBorder="1" applyAlignment="1">
      <alignment horizontal="center" wrapText="1"/>
    </xf>
    <xf numFmtId="165" fontId="11" fillId="0" borderId="39" xfId="0" applyNumberFormat="1" applyFont="1" applyFill="1" applyBorder="1" applyAlignment="1">
      <alignment horizontal="center" wrapText="1"/>
    </xf>
    <xf numFmtId="165" fontId="11" fillId="0" borderId="19" xfId="0" applyNumberFormat="1" applyFont="1" applyFill="1" applyBorder="1" applyAlignment="1">
      <alignment horizontal="center" wrapText="1"/>
    </xf>
    <xf numFmtId="165" fontId="11" fillId="0" borderId="17" xfId="0" applyNumberFormat="1" applyFont="1" applyFill="1" applyBorder="1" applyAlignment="1">
      <alignment horizontal="center" wrapText="1"/>
    </xf>
    <xf numFmtId="165" fontId="11" fillId="0" borderId="18" xfId="0" applyNumberFormat="1" applyFont="1" applyFill="1" applyBorder="1" applyAlignment="1">
      <alignment horizontal="center" wrapText="1"/>
    </xf>
    <xf numFmtId="165" fontId="11" fillId="0" borderId="37" xfId="0" applyNumberFormat="1" applyFont="1" applyFill="1" applyBorder="1" applyAlignment="1">
      <alignment horizontal="center" wrapText="1"/>
    </xf>
    <xf numFmtId="165" fontId="11" fillId="0" borderId="5" xfId="0" applyNumberFormat="1" applyFont="1" applyFill="1" applyBorder="1" applyAlignment="1">
      <alignment horizontal="center" wrapText="1"/>
    </xf>
    <xf numFmtId="1" fontId="11" fillId="0" borderId="37" xfId="0" applyNumberFormat="1" applyFont="1" applyFill="1" applyBorder="1" applyAlignment="1">
      <alignment horizontal="center" wrapText="1"/>
    </xf>
    <xf numFmtId="1" fontId="11" fillId="0" borderId="0" xfId="0" applyNumberFormat="1" applyFont="1" applyFill="1" applyBorder="1" applyAlignment="1">
      <alignment horizontal="center" wrapText="1"/>
    </xf>
    <xf numFmtId="1" fontId="11" fillId="0" borderId="38" xfId="0" applyNumberFormat="1" applyFont="1" applyFill="1" applyBorder="1" applyAlignment="1">
      <alignment horizontal="center" wrapText="1"/>
    </xf>
    <xf numFmtId="165" fontId="5" fillId="0" borderId="6" xfId="0" applyNumberFormat="1" applyFont="1" applyFill="1" applyBorder="1" applyAlignment="1">
      <alignment horizontal="left" wrapText="1"/>
    </xf>
    <xf numFmtId="165" fontId="5" fillId="0" borderId="33" xfId="0" applyNumberFormat="1" applyFont="1" applyFill="1" applyBorder="1" applyAlignment="1">
      <alignment horizontal="left" wrapText="1"/>
    </xf>
    <xf numFmtId="165" fontId="5" fillId="0" borderId="36" xfId="0" applyNumberFormat="1" applyFont="1" applyFill="1" applyBorder="1" applyAlignment="1">
      <alignment horizontal="left" wrapText="1"/>
    </xf>
    <xf numFmtId="165" fontId="5" fillId="0" borderId="32"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165" fontId="5" fillId="0" borderId="34" xfId="0" applyNumberFormat="1" applyFont="1" applyFill="1" applyBorder="1" applyAlignment="1">
      <alignment horizontal="center" vertical="center" wrapText="1"/>
    </xf>
    <xf numFmtId="165" fontId="5" fillId="0" borderId="31" xfId="0" applyNumberFormat="1" applyFont="1" applyFill="1" applyBorder="1" applyAlignment="1">
      <alignment horizontal="center" vertical="center" wrapText="1"/>
    </xf>
    <xf numFmtId="165" fontId="5" fillId="0" borderId="5" xfId="0" quotePrefix="1" applyNumberFormat="1" applyFont="1" applyFill="1" applyBorder="1" applyAlignment="1">
      <alignment horizontal="center"/>
    </xf>
    <xf numFmtId="165" fontId="5" fillId="2" borderId="7" xfId="0" applyNumberFormat="1" applyFont="1" applyFill="1" applyBorder="1" applyAlignment="1">
      <alignment horizontal="center"/>
    </xf>
    <xf numFmtId="165" fontId="5" fillId="2" borderId="29" xfId="0" applyNumberFormat="1" applyFont="1" applyFill="1" applyBorder="1" applyAlignment="1">
      <alignment horizontal="center"/>
    </xf>
    <xf numFmtId="165" fontId="5" fillId="2" borderId="8" xfId="0" applyNumberFormat="1" applyFont="1" applyFill="1" applyBorder="1" applyAlignment="1">
      <alignment horizontal="center"/>
    </xf>
    <xf numFmtId="165" fontId="13" fillId="0" borderId="40" xfId="0" applyNumberFormat="1" applyFont="1" applyFill="1" applyBorder="1" applyAlignment="1">
      <alignment horizontal="left" wrapText="1"/>
    </xf>
    <xf numFmtId="165" fontId="13" fillId="0" borderId="15" xfId="0" applyNumberFormat="1" applyFont="1" applyFill="1" applyBorder="1" applyAlignment="1">
      <alignment horizontal="left" wrapText="1"/>
    </xf>
    <xf numFmtId="165" fontId="13" fillId="0" borderId="23" xfId="0" applyNumberFormat="1" applyFont="1" applyFill="1" applyBorder="1" applyAlignment="1">
      <alignment horizontal="left" wrapText="1"/>
    </xf>
    <xf numFmtId="165" fontId="5" fillId="2" borderId="13" xfId="0" applyNumberFormat="1" applyFont="1" applyFill="1" applyBorder="1" applyAlignment="1">
      <alignment horizontal="center" wrapText="1"/>
    </xf>
    <xf numFmtId="165" fontId="5" fillId="2" borderId="10" xfId="0" applyNumberFormat="1" applyFont="1" applyFill="1" applyBorder="1" applyAlignment="1">
      <alignment horizontal="center" wrapText="1"/>
    </xf>
    <xf numFmtId="165" fontId="5" fillId="2" borderId="14" xfId="0" applyNumberFormat="1" applyFont="1" applyFill="1" applyBorder="1" applyAlignment="1">
      <alignment horizontal="center" wrapText="1"/>
    </xf>
    <xf numFmtId="165" fontId="5" fillId="2" borderId="21" xfId="0" applyNumberFormat="1" applyFont="1" applyFill="1" applyBorder="1" applyAlignment="1">
      <alignment horizontal="center" wrapText="1"/>
    </xf>
    <xf numFmtId="165" fontId="5" fillId="2" borderId="31" xfId="0" applyNumberFormat="1" applyFont="1" applyFill="1" applyBorder="1" applyAlignment="1">
      <alignment horizontal="center" wrapText="1"/>
    </xf>
    <xf numFmtId="165" fontId="5" fillId="2" borderId="22" xfId="0" applyNumberFormat="1" applyFont="1" applyFill="1" applyBorder="1" applyAlignment="1">
      <alignment horizontal="center" wrapText="1"/>
    </xf>
    <xf numFmtId="1" fontId="5" fillId="0" borderId="7" xfId="0" applyNumberFormat="1" applyFont="1" applyFill="1" applyBorder="1" applyAlignment="1">
      <alignment horizontal="center" wrapText="1"/>
    </xf>
    <xf numFmtId="1" fontId="5" fillId="0" borderId="29" xfId="0" applyNumberFormat="1" applyFont="1" applyFill="1" applyBorder="1" applyAlignment="1">
      <alignment horizontal="center" wrapText="1"/>
    </xf>
    <xf numFmtId="1" fontId="5" fillId="2" borderId="7" xfId="0" applyNumberFormat="1" applyFont="1" applyFill="1" applyBorder="1" applyAlignment="1">
      <alignment horizontal="center" wrapText="1"/>
    </xf>
    <xf numFmtId="1" fontId="5" fillId="2" borderId="8" xfId="0" applyNumberFormat="1" applyFont="1" applyFill="1" applyBorder="1" applyAlignment="1">
      <alignment horizontal="center" wrapText="1"/>
    </xf>
    <xf numFmtId="1" fontId="5" fillId="2" borderId="7" xfId="0" applyNumberFormat="1" applyFont="1" applyFill="1" applyBorder="1" applyAlignment="1">
      <alignment horizontal="center"/>
    </xf>
    <xf numFmtId="1" fontId="5" fillId="2" borderId="8" xfId="0" applyNumberFormat="1" applyFont="1" applyFill="1" applyBorder="1" applyAlignment="1">
      <alignment horizontal="center"/>
    </xf>
    <xf numFmtId="165" fontId="5" fillId="0" borderId="5" xfId="12" applyNumberFormat="1" applyFont="1" applyFill="1" applyBorder="1" applyAlignment="1">
      <alignment horizontal="center" vertical="center"/>
    </xf>
    <xf numFmtId="165" fontId="5" fillId="0" borderId="11" xfId="0" applyNumberFormat="1" applyFont="1" applyFill="1" applyBorder="1" applyAlignment="1">
      <alignment horizontal="left" wrapText="1"/>
    </xf>
    <xf numFmtId="165" fontId="5" fillId="0" borderId="15" xfId="0" applyNumberFormat="1" applyFont="1" applyFill="1" applyBorder="1" applyAlignment="1">
      <alignment horizontal="left" wrapText="1"/>
    </xf>
    <xf numFmtId="165" fontId="5" fillId="0" borderId="23" xfId="0" applyNumberFormat="1" applyFont="1" applyFill="1" applyBorder="1" applyAlignment="1">
      <alignment horizontal="left" wrapText="1"/>
    </xf>
    <xf numFmtId="165" fontId="5" fillId="0" borderId="0" xfId="0" applyNumberFormat="1" applyFont="1" applyFill="1" applyBorder="1" applyAlignment="1">
      <alignment horizontal="center" vertical="center" wrapText="1"/>
    </xf>
    <xf numFmtId="165" fontId="5" fillId="0" borderId="11" xfId="10" applyNumberFormat="1" applyFont="1" applyFill="1" applyBorder="1" applyAlignment="1">
      <alignment horizontal="left" wrapText="1"/>
    </xf>
    <xf numFmtId="165" fontId="5" fillId="0" borderId="15" xfId="10" applyNumberFormat="1" applyFont="1" applyFill="1" applyBorder="1" applyAlignment="1">
      <alignment horizontal="left" wrapText="1"/>
    </xf>
    <xf numFmtId="165" fontId="5" fillId="0" borderId="23" xfId="10" applyNumberFormat="1" applyFont="1" applyFill="1" applyBorder="1" applyAlignment="1">
      <alignment horizontal="left" wrapText="1"/>
    </xf>
    <xf numFmtId="165" fontId="5" fillId="0" borderId="4" xfId="0" applyNumberFormat="1" applyFont="1" applyFill="1" applyBorder="1" applyAlignment="1">
      <alignment horizontal="center" wrapText="1"/>
    </xf>
    <xf numFmtId="165" fontId="5" fillId="0" borderId="2" xfId="0" applyNumberFormat="1" applyFont="1" applyFill="1" applyBorder="1" applyAlignment="1">
      <alignment horizontal="center" wrapText="1"/>
    </xf>
    <xf numFmtId="165" fontId="5" fillId="0" borderId="19" xfId="0" applyNumberFormat="1" applyFont="1" applyFill="1" applyBorder="1" applyAlignment="1">
      <alignment horizontal="center" wrapText="1"/>
    </xf>
    <xf numFmtId="165" fontId="5" fillId="0" borderId="17" xfId="0" applyNumberFormat="1" applyFont="1" applyFill="1" applyBorder="1" applyAlignment="1">
      <alignment horizontal="center" wrapText="1"/>
    </xf>
    <xf numFmtId="165" fontId="5" fillId="0" borderId="5" xfId="12"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xf>
    <xf numFmtId="1" fontId="5" fillId="0" borderId="5" xfId="11" applyNumberFormat="1" applyFont="1" applyFill="1" applyBorder="1" applyAlignment="1">
      <alignment horizontal="center" vertical="center" wrapText="1"/>
    </xf>
    <xf numFmtId="165" fontId="5" fillId="0" borderId="7" xfId="9" applyNumberFormat="1" applyFont="1" applyFill="1" applyBorder="1" applyAlignment="1">
      <alignment horizontal="center" vertical="center" wrapText="1"/>
    </xf>
    <xf numFmtId="165" fontId="5" fillId="0" borderId="8" xfId="9" applyNumberFormat="1" applyFont="1" applyFill="1" applyBorder="1" applyAlignment="1">
      <alignment horizontal="center" vertical="center" wrapText="1"/>
    </xf>
    <xf numFmtId="165" fontId="5" fillId="0" borderId="7" xfId="11" applyNumberFormat="1" applyFont="1" applyFill="1" applyBorder="1" applyAlignment="1">
      <alignment horizontal="center" vertical="center" wrapText="1"/>
    </xf>
    <xf numFmtId="165" fontId="5" fillId="0" borderId="8" xfId="11" applyNumberFormat="1" applyFont="1" applyFill="1" applyBorder="1" applyAlignment="1">
      <alignment horizontal="center" vertical="center" wrapText="1"/>
    </xf>
    <xf numFmtId="165" fontId="5" fillId="0" borderId="7" xfId="11" applyNumberFormat="1" applyFont="1" applyFill="1" applyBorder="1" applyAlignment="1">
      <alignment horizontal="center" vertical="center"/>
    </xf>
    <xf numFmtId="165" fontId="5" fillId="0" borderId="8" xfId="11" applyNumberFormat="1" applyFont="1" applyFill="1" applyBorder="1" applyAlignment="1">
      <alignment horizontal="center" vertical="center"/>
    </xf>
    <xf numFmtId="165" fontId="5" fillId="0" borderId="13" xfId="9" applyNumberFormat="1" applyFont="1" applyFill="1" applyBorder="1" applyAlignment="1">
      <alignment horizontal="center" vertical="center" wrapText="1"/>
    </xf>
    <xf numFmtId="165" fontId="5" fillId="0" borderId="10" xfId="9" applyNumberFormat="1" applyFont="1" applyFill="1" applyBorder="1" applyAlignment="1">
      <alignment horizontal="center" vertical="center" wrapText="1"/>
    </xf>
    <xf numFmtId="165" fontId="5" fillId="0" borderId="14" xfId="9" applyNumberFormat="1" applyFont="1" applyFill="1" applyBorder="1" applyAlignment="1">
      <alignment horizontal="center" vertical="center" wrapText="1"/>
    </xf>
    <xf numFmtId="165" fontId="5" fillId="0" borderId="21" xfId="9" applyNumberFormat="1" applyFont="1" applyFill="1" applyBorder="1" applyAlignment="1">
      <alignment horizontal="center" vertical="center" wrapText="1"/>
    </xf>
    <xf numFmtId="165" fontId="5" fillId="0" borderId="31" xfId="9" applyNumberFormat="1" applyFont="1" applyFill="1" applyBorder="1" applyAlignment="1">
      <alignment horizontal="center" vertical="center" wrapText="1"/>
    </xf>
    <xf numFmtId="165" fontId="5" fillId="0" borderId="22" xfId="9" applyNumberFormat="1" applyFont="1" applyFill="1" applyBorder="1" applyAlignment="1">
      <alignment horizontal="center" vertical="center" wrapText="1"/>
    </xf>
    <xf numFmtId="165" fontId="5" fillId="0" borderId="13" xfId="11" applyNumberFormat="1" applyFont="1" applyFill="1" applyBorder="1" applyAlignment="1">
      <alignment horizontal="center" vertical="center" wrapText="1"/>
    </xf>
    <xf numFmtId="165" fontId="5" fillId="0" borderId="10" xfId="11" applyNumberFormat="1" applyFont="1" applyFill="1" applyBorder="1" applyAlignment="1">
      <alignment horizontal="center" vertical="center" wrapText="1"/>
    </xf>
    <xf numFmtId="165" fontId="5" fillId="0" borderId="21" xfId="11" applyNumberFormat="1" applyFont="1" applyFill="1" applyBorder="1" applyAlignment="1">
      <alignment horizontal="center" vertical="center" wrapText="1"/>
    </xf>
    <xf numFmtId="165" fontId="5" fillId="0" borderId="31" xfId="11" applyNumberFormat="1" applyFont="1" applyFill="1" applyBorder="1" applyAlignment="1">
      <alignment horizontal="center" vertical="center" wrapText="1"/>
    </xf>
    <xf numFmtId="165" fontId="5" fillId="0" borderId="5" xfId="11"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xf>
    <xf numFmtId="165" fontId="5" fillId="0" borderId="14" xfId="0" applyNumberFormat="1" applyFont="1" applyFill="1" applyBorder="1" applyAlignment="1">
      <alignment wrapText="1"/>
    </xf>
    <xf numFmtId="165" fontId="5" fillId="0" borderId="22" xfId="0" applyNumberFormat="1" applyFont="1" applyFill="1" applyBorder="1" applyAlignment="1">
      <alignment wrapText="1"/>
    </xf>
    <xf numFmtId="1" fontId="5" fillId="0" borderId="27" xfId="0" applyNumberFormat="1" applyFont="1" applyFill="1" applyBorder="1" applyAlignment="1">
      <alignment horizontal="center"/>
    </xf>
    <xf numFmtId="1" fontId="5" fillId="0" borderId="24" xfId="0" applyNumberFormat="1" applyFont="1" applyFill="1" applyBorder="1" applyAlignment="1">
      <alignment horizontal="center"/>
    </xf>
    <xf numFmtId="1" fontId="5" fillId="0" borderId="26" xfId="0" applyNumberFormat="1" applyFont="1" applyFill="1" applyBorder="1" applyAlignment="1">
      <alignment horizontal="center"/>
    </xf>
    <xf numFmtId="165" fontId="2" fillId="0" borderId="7" xfId="0" applyNumberFormat="1" applyFont="1" applyFill="1" applyBorder="1" applyAlignment="1">
      <alignment horizontal="center" wrapText="1"/>
    </xf>
    <xf numFmtId="165" fontId="2" fillId="0" borderId="8" xfId="0" applyNumberFormat="1" applyFont="1" applyFill="1" applyBorder="1" applyAlignment="1">
      <alignment horizontal="center" wrapText="1"/>
    </xf>
    <xf numFmtId="165" fontId="13" fillId="0" borderId="11" xfId="0" applyNumberFormat="1" applyFont="1" applyFill="1" applyBorder="1" applyAlignment="1">
      <alignment horizontal="left" wrapText="1"/>
    </xf>
    <xf numFmtId="165" fontId="5" fillId="0" borderId="16" xfId="0" applyNumberFormat="1" applyFont="1" applyFill="1" applyBorder="1" applyAlignment="1">
      <alignment horizontal="center" wrapText="1"/>
    </xf>
    <xf numFmtId="165" fontId="5" fillId="0" borderId="3" xfId="0" applyNumberFormat="1" applyFont="1" applyFill="1" applyBorder="1" applyAlignment="1">
      <alignment horizontal="center" wrapText="1"/>
    </xf>
    <xf numFmtId="165" fontId="5" fillId="0" borderId="18" xfId="0" applyNumberFormat="1" applyFont="1" applyFill="1" applyBorder="1" applyAlignment="1">
      <alignment horizontal="center" wrapText="1"/>
    </xf>
    <xf numFmtId="165" fontId="5" fillId="0" borderId="12" xfId="0" applyNumberFormat="1" applyFont="1" applyFill="1" applyBorder="1" applyAlignment="1">
      <alignment horizontal="center" wrapText="1"/>
    </xf>
    <xf numFmtId="165" fontId="5" fillId="0" borderId="20" xfId="0" applyNumberFormat="1" applyFont="1" applyFill="1" applyBorder="1" applyAlignment="1">
      <alignment horizontal="center" wrapText="1"/>
    </xf>
    <xf numFmtId="165" fontId="3" fillId="0" borderId="8"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5" fontId="11" fillId="0" borderId="29" xfId="0" applyNumberFormat="1" applyFont="1" applyFill="1" applyBorder="1" applyAlignment="1">
      <alignment horizontal="center" vertical="center" wrapText="1"/>
    </xf>
    <xf numFmtId="165" fontId="11" fillId="0" borderId="8" xfId="0" applyNumberFormat="1" applyFont="1" applyFill="1" applyBorder="1" applyAlignment="1">
      <alignment horizontal="center" vertical="center" wrapText="1"/>
    </xf>
    <xf numFmtId="165" fontId="5" fillId="0" borderId="7" xfId="5" applyNumberFormat="1" applyFont="1" applyFill="1" applyBorder="1" applyAlignment="1">
      <alignment horizontal="center" vertical="center" wrapText="1"/>
    </xf>
    <xf numFmtId="165" fontId="5" fillId="0" borderId="8" xfId="5" applyNumberFormat="1" applyFont="1" applyFill="1" applyBorder="1" applyAlignment="1">
      <alignment horizontal="center" vertical="center" wrapText="1"/>
    </xf>
    <xf numFmtId="0" fontId="11" fillId="0" borderId="4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7" xfId="5" applyFont="1" applyFill="1" applyBorder="1" applyAlignment="1">
      <alignment horizontal="center" vertical="center" wrapText="1"/>
    </xf>
    <xf numFmtId="0" fontId="11" fillId="0" borderId="29" xfId="5" applyFont="1" applyFill="1" applyBorder="1" applyAlignment="1">
      <alignment horizontal="center" vertical="center" wrapText="1"/>
    </xf>
    <xf numFmtId="0" fontId="11" fillId="0" borderId="8" xfId="5"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8" xfId="0" applyFont="1" applyFill="1" applyBorder="1" applyAlignment="1">
      <alignment horizontal="center" vertical="center" wrapText="1"/>
    </xf>
    <xf numFmtId="165" fontId="11" fillId="0" borderId="40" xfId="0" applyNumberFormat="1" applyFont="1" applyFill="1" applyBorder="1" applyAlignment="1">
      <alignment horizontal="center" vertical="center"/>
    </xf>
    <xf numFmtId="165" fontId="11" fillId="0" borderId="42" xfId="0" applyNumberFormat="1" applyFont="1" applyFill="1" applyBorder="1" applyAlignment="1">
      <alignment horizontal="center" vertical="center"/>
    </xf>
    <xf numFmtId="165" fontId="11" fillId="0" borderId="7" xfId="5" applyNumberFormat="1" applyFont="1" applyFill="1" applyBorder="1" applyAlignment="1">
      <alignment horizontal="center" vertical="center" wrapText="1"/>
    </xf>
    <xf numFmtId="165" fontId="11" fillId="0" borderId="29" xfId="5" applyNumberFormat="1" applyFont="1" applyFill="1" applyBorder="1" applyAlignment="1">
      <alignment horizontal="center" vertical="center" wrapText="1"/>
    </xf>
    <xf numFmtId="165" fontId="11" fillId="0" borderId="8" xfId="5" applyNumberFormat="1" applyFont="1" applyFill="1" applyBorder="1" applyAlignment="1">
      <alignment horizontal="center" vertical="center" wrapText="1"/>
    </xf>
    <xf numFmtId="165" fontId="5" fillId="0" borderId="7" xfId="9" applyNumberFormat="1" applyFont="1" applyFill="1" applyBorder="1" applyAlignment="1">
      <alignment horizontal="center" wrapText="1"/>
    </xf>
    <xf numFmtId="0" fontId="5" fillId="0" borderId="8" xfId="0" applyFont="1" applyFill="1" applyBorder="1" applyAlignment="1">
      <alignment horizontal="center" wrapText="1"/>
    </xf>
    <xf numFmtId="165" fontId="5" fillId="0" borderId="8" xfId="9" applyNumberFormat="1" applyFont="1" applyFill="1" applyBorder="1" applyAlignment="1">
      <alignment horizontal="center" wrapText="1"/>
    </xf>
    <xf numFmtId="165" fontId="5" fillId="0" borderId="29" xfId="9" applyNumberFormat="1" applyFont="1" applyFill="1" applyBorder="1" applyAlignment="1">
      <alignment horizontal="center" wrapText="1"/>
    </xf>
    <xf numFmtId="0" fontId="5" fillId="0" borderId="7" xfId="5" applyFont="1" applyFill="1" applyBorder="1" applyAlignment="1">
      <alignment horizontal="center" vertical="center" wrapText="1"/>
    </xf>
    <xf numFmtId="0" fontId="5" fillId="0" borderId="8" xfId="5" applyFont="1" applyFill="1" applyBorder="1" applyAlignment="1">
      <alignment horizontal="center" vertical="center" wrapText="1"/>
    </xf>
    <xf numFmtId="0" fontId="5" fillId="0" borderId="5" xfId="1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12" applyFont="1" applyFill="1" applyBorder="1" applyAlignment="1">
      <alignment horizontal="center" wrapText="1"/>
    </xf>
    <xf numFmtId="0" fontId="5" fillId="0" borderId="8" xfId="12" applyFont="1" applyFill="1" applyBorder="1" applyAlignment="1">
      <alignment horizontal="center" wrapText="1"/>
    </xf>
    <xf numFmtId="0" fontId="5" fillId="0" borderId="29" xfId="12" applyFont="1" applyFill="1" applyBorder="1" applyAlignment="1">
      <alignment horizontal="center" wrapText="1"/>
    </xf>
    <xf numFmtId="165" fontId="5" fillId="0" borderId="7" xfId="11" applyNumberFormat="1" applyFont="1" applyFill="1" applyBorder="1" applyAlignment="1">
      <alignment horizontal="center" wrapText="1"/>
    </xf>
    <xf numFmtId="165" fontId="5" fillId="0" borderId="8" xfId="11" applyNumberFormat="1" applyFont="1" applyFill="1" applyBorder="1" applyAlignment="1">
      <alignment horizontal="center" wrapText="1"/>
    </xf>
    <xf numFmtId="0" fontId="5" fillId="0" borderId="7" xfId="11" applyFont="1" applyFill="1" applyBorder="1" applyAlignment="1">
      <alignment horizontal="center" wrapText="1"/>
    </xf>
    <xf numFmtId="0" fontId="5" fillId="0" borderId="8" xfId="11" applyFont="1" applyFill="1" applyBorder="1" applyAlignment="1">
      <alignment horizontal="center" wrapText="1"/>
    </xf>
    <xf numFmtId="0" fontId="5" fillId="0" borderId="7" xfId="0" applyFont="1" applyFill="1" applyBorder="1" applyAlignment="1">
      <alignment horizontal="center" wrapText="1"/>
    </xf>
    <xf numFmtId="0" fontId="5" fillId="0" borderId="7" xfId="12" applyFont="1" applyFill="1" applyBorder="1" applyAlignment="1">
      <alignment horizontal="center"/>
    </xf>
    <xf numFmtId="0" fontId="5" fillId="0" borderId="8" xfId="12" applyFont="1" applyFill="1" applyBorder="1" applyAlignment="1">
      <alignment horizontal="center"/>
    </xf>
    <xf numFmtId="0" fontId="5" fillId="0" borderId="29" xfId="12" applyFont="1" applyFill="1" applyBorder="1" applyAlignment="1">
      <alignment horizontal="center"/>
    </xf>
    <xf numFmtId="165" fontId="63" fillId="0" borderId="0" xfId="0" applyNumberFormat="1" applyFont="1" applyAlignment="1">
      <alignment wrapText="1"/>
    </xf>
    <xf numFmtId="0" fontId="59" fillId="0" borderId="0" xfId="0" applyFont="1" applyAlignment="1">
      <alignment wrapText="1"/>
    </xf>
    <xf numFmtId="165" fontId="5" fillId="0" borderId="5" xfId="11" applyNumberFormat="1" applyFont="1" applyFill="1" applyBorder="1" applyAlignment="1">
      <alignment horizontal="center"/>
    </xf>
    <xf numFmtId="0" fontId="5" fillId="0" borderId="11" xfId="10" applyFont="1" applyFill="1" applyBorder="1" applyAlignment="1">
      <alignment horizontal="left" wrapText="1"/>
    </xf>
    <xf numFmtId="0" fontId="5" fillId="0" borderId="15" xfId="10" applyFont="1" applyFill="1" applyBorder="1" applyAlignment="1">
      <alignment horizontal="left" wrapText="1"/>
    </xf>
    <xf numFmtId="0" fontId="5" fillId="0" borderId="5" xfId="12" applyFont="1" applyFill="1" applyBorder="1" applyAlignment="1">
      <alignment horizontal="center" vertical="center" wrapText="1"/>
    </xf>
    <xf numFmtId="0" fontId="5" fillId="0" borderId="13" xfId="11" applyFont="1" applyFill="1" applyBorder="1" applyAlignment="1">
      <alignment horizontal="center" vertical="center" wrapText="1"/>
    </xf>
    <xf numFmtId="0" fontId="5" fillId="0" borderId="14" xfId="11" applyFont="1" applyFill="1" applyBorder="1" applyAlignment="1">
      <alignment horizontal="center" vertical="center" wrapText="1"/>
    </xf>
    <xf numFmtId="0" fontId="5" fillId="0" borderId="30" xfId="11" applyFont="1" applyFill="1" applyBorder="1" applyAlignment="1">
      <alignment horizontal="center" vertical="center" wrapText="1"/>
    </xf>
    <xf numFmtId="0" fontId="5" fillId="0" borderId="28" xfId="11" applyFont="1" applyFill="1" applyBorder="1" applyAlignment="1">
      <alignment horizontal="center" vertical="center" wrapText="1"/>
    </xf>
    <xf numFmtId="0" fontId="5" fillId="0" borderId="21" xfId="11" applyFont="1" applyFill="1" applyBorder="1" applyAlignment="1">
      <alignment horizontal="center" vertical="center" wrapText="1"/>
    </xf>
    <xf numFmtId="0" fontId="5" fillId="0" borderId="22" xfId="11" applyFont="1" applyFill="1" applyBorder="1" applyAlignment="1">
      <alignment horizontal="center" vertical="center" wrapText="1"/>
    </xf>
    <xf numFmtId="0" fontId="5" fillId="0" borderId="5" xfId="8" applyFont="1" applyFill="1" applyBorder="1" applyAlignment="1">
      <alignment horizontal="center" wrapText="1"/>
    </xf>
    <xf numFmtId="0" fontId="5" fillId="0" borderId="5" xfId="8" applyFont="1" applyFill="1" applyBorder="1" applyAlignment="1">
      <alignment horizontal="center"/>
    </xf>
    <xf numFmtId="0" fontId="5" fillId="0" borderId="13" xfId="12" applyFont="1" applyFill="1" applyBorder="1" applyAlignment="1">
      <alignment horizontal="center" vertical="center" wrapText="1"/>
    </xf>
    <xf numFmtId="0" fontId="5" fillId="0" borderId="10" xfId="12" applyFont="1" applyFill="1" applyBorder="1" applyAlignment="1">
      <alignment horizontal="center" vertical="center" wrapText="1"/>
    </xf>
    <xf numFmtId="0" fontId="5" fillId="0" borderId="14" xfId="12" applyFont="1" applyFill="1" applyBorder="1" applyAlignment="1">
      <alignment horizontal="center" vertical="center" wrapText="1"/>
    </xf>
    <xf numFmtId="0" fontId="5" fillId="0" borderId="21" xfId="12" applyFont="1" applyFill="1" applyBorder="1" applyAlignment="1">
      <alignment horizontal="center" vertical="center" wrapText="1"/>
    </xf>
    <xf numFmtId="0" fontId="5" fillId="0" borderId="31" xfId="12" applyFont="1" applyFill="1" applyBorder="1" applyAlignment="1">
      <alignment horizontal="center" vertical="center" wrapText="1"/>
    </xf>
    <xf numFmtId="0" fontId="5" fillId="0" borderId="22" xfId="12"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left" wrapText="1"/>
    </xf>
    <xf numFmtId="0" fontId="5" fillId="0" borderId="9" xfId="0" applyFont="1" applyFill="1" applyBorder="1" applyAlignment="1">
      <alignment horizontal="left"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wrapText="1"/>
    </xf>
    <xf numFmtId="0" fontId="5" fillId="0" borderId="13" xfId="0" applyFont="1" applyFill="1" applyBorder="1" applyAlignment="1">
      <alignment horizontal="center" wrapText="1"/>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0" fontId="5" fillId="0" borderId="21" xfId="0" applyFont="1" applyFill="1" applyBorder="1" applyAlignment="1">
      <alignment horizontal="center" wrapText="1"/>
    </xf>
    <xf numFmtId="0" fontId="5" fillId="0" borderId="31" xfId="0" applyFont="1" applyFill="1" applyBorder="1" applyAlignment="1">
      <alignment horizontal="center" wrapText="1"/>
    </xf>
    <xf numFmtId="0" fontId="5" fillId="0" borderId="22" xfId="0" applyFont="1" applyFill="1" applyBorder="1" applyAlignment="1">
      <alignment horizontal="center" wrapText="1"/>
    </xf>
    <xf numFmtId="0" fontId="11" fillId="0" borderId="28" xfId="0" applyFont="1" applyFill="1" applyBorder="1" applyAlignment="1">
      <alignment horizontal="center" vertical="center"/>
    </xf>
    <xf numFmtId="0" fontId="11" fillId="0" borderId="2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0" xfId="0" applyFont="1" applyFill="1" applyBorder="1" applyAlignment="1">
      <alignment horizontal="center" wrapText="1"/>
    </xf>
    <xf numFmtId="0" fontId="5" fillId="0" borderId="28" xfId="0" applyFont="1" applyFill="1" applyBorder="1" applyAlignment="1">
      <alignment horizontal="center" wrapText="1"/>
    </xf>
    <xf numFmtId="0" fontId="5" fillId="0" borderId="29" xfId="0" applyFont="1" applyFill="1" applyBorder="1" applyAlignment="1">
      <alignment horizontal="center" wrapText="1"/>
    </xf>
    <xf numFmtId="0" fontId="5" fillId="0" borderId="29"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 xfId="0" applyFont="1" applyFill="1" applyBorder="1" applyAlignment="1">
      <alignment horizontal="center" wrapText="1"/>
    </xf>
    <xf numFmtId="0" fontId="5" fillId="0" borderId="9" xfId="0" applyFont="1" applyFill="1" applyBorder="1" applyAlignment="1">
      <alignment horizontal="center" wrapText="1"/>
    </xf>
    <xf numFmtId="0" fontId="5" fillId="0" borderId="7" xfId="0" applyFont="1" applyFill="1" applyBorder="1" applyAlignment="1">
      <alignment horizontal="center"/>
    </xf>
    <xf numFmtId="0" fontId="5" fillId="0" borderId="29" xfId="0" applyFont="1" applyFill="1" applyBorder="1" applyAlignment="1">
      <alignment horizontal="center"/>
    </xf>
    <xf numFmtId="0" fontId="5" fillId="0" borderId="8" xfId="0" applyFont="1" applyFill="1" applyBorder="1" applyAlignment="1">
      <alignment horizontal="center"/>
    </xf>
    <xf numFmtId="0" fontId="2" fillId="0" borderId="5" xfId="0" applyFont="1" applyFill="1" applyBorder="1" applyAlignment="1">
      <alignment horizontal="center"/>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13" fillId="0" borderId="0" xfId="0" applyFont="1" applyFill="1" applyBorder="1" applyAlignment="1">
      <alignment horizontal="left"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30" xfId="0" applyFont="1" applyFill="1" applyBorder="1" applyAlignment="1">
      <alignment horizontal="center" wrapText="1"/>
    </xf>
    <xf numFmtId="0" fontId="3" fillId="0" borderId="28"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5" fillId="0" borderId="5" xfId="0" applyFont="1" applyFill="1" applyBorder="1" applyAlignment="1">
      <alignment horizontal="center"/>
    </xf>
    <xf numFmtId="0" fontId="5" fillId="0" borderId="7" xfId="6" applyFont="1" applyFill="1" applyBorder="1" applyAlignment="1">
      <alignment horizontal="center" wrapText="1"/>
    </xf>
    <xf numFmtId="0" fontId="5" fillId="0" borderId="29" xfId="6" applyFont="1" applyFill="1" applyBorder="1" applyAlignment="1">
      <alignment horizontal="center" wrapText="1"/>
    </xf>
    <xf numFmtId="0" fontId="5" fillId="0" borderId="8" xfId="6" applyFont="1" applyFill="1" applyBorder="1" applyAlignment="1">
      <alignment horizontal="center" wrapText="1"/>
    </xf>
    <xf numFmtId="0" fontId="5" fillId="0" borderId="7"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1" xfId="6" applyFont="1" applyFill="1" applyBorder="1" applyAlignment="1">
      <alignment horizontal="left"/>
    </xf>
    <xf numFmtId="0" fontId="5" fillId="0" borderId="16" xfId="6" applyFont="1" applyFill="1" applyBorder="1" applyAlignment="1">
      <alignment horizontal="left"/>
    </xf>
    <xf numFmtId="0" fontId="5" fillId="0" borderId="9" xfId="6" applyFont="1" applyFill="1" applyBorder="1" applyAlignment="1">
      <alignment horizontal="left"/>
    </xf>
    <xf numFmtId="0" fontId="5" fillId="0" borderId="13" xfId="6" applyFont="1" applyFill="1" applyBorder="1" applyAlignment="1">
      <alignment horizontal="center" wrapText="1"/>
    </xf>
    <xf numFmtId="0" fontId="5" fillId="0" borderId="10" xfId="6" applyFont="1" applyFill="1" applyBorder="1" applyAlignment="1">
      <alignment horizontal="center" wrapText="1"/>
    </xf>
    <xf numFmtId="0" fontId="5" fillId="0" borderId="14" xfId="6" applyFont="1" applyFill="1" applyBorder="1" applyAlignment="1">
      <alignment horizontal="center" wrapText="1"/>
    </xf>
    <xf numFmtId="0" fontId="5" fillId="0" borderId="21" xfId="6" applyFont="1" applyFill="1" applyBorder="1" applyAlignment="1">
      <alignment horizontal="center" wrapText="1"/>
    </xf>
    <xf numFmtId="0" fontId="5" fillId="0" borderId="31" xfId="6" applyFont="1" applyFill="1" applyBorder="1" applyAlignment="1">
      <alignment horizontal="center" wrapText="1"/>
    </xf>
    <xf numFmtId="0" fontId="5" fillId="0" borderId="22" xfId="6" applyFont="1" applyFill="1" applyBorder="1" applyAlignment="1">
      <alignment horizontal="center" wrapText="1"/>
    </xf>
    <xf numFmtId="0" fontId="5" fillId="0" borderId="7"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8" xfId="6" applyFont="1" applyFill="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5" fillId="0" borderId="5" xfId="6"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6" applyFont="1" applyFill="1" applyBorder="1" applyAlignment="1">
      <alignment horizontal="center" vertical="center" wrapText="1"/>
    </xf>
    <xf numFmtId="0" fontId="5" fillId="0" borderId="5" xfId="0" applyFont="1" applyFill="1" applyBorder="1" applyAlignment="1"/>
    <xf numFmtId="0" fontId="5" fillId="0" borderId="5" xfId="0" applyFont="1" applyFill="1" applyBorder="1" applyAlignment="1">
      <alignment wrapText="1"/>
    </xf>
    <xf numFmtId="0" fontId="5" fillId="0" borderId="6" xfId="0" applyFont="1" applyFill="1" applyBorder="1" applyAlignment="1">
      <alignment horizontal="left" wrapText="1"/>
    </xf>
    <xf numFmtId="0" fontId="5" fillId="0" borderId="33" xfId="0" applyFont="1" applyFill="1" applyBorder="1" applyAlignment="1">
      <alignment horizontal="left" wrapText="1"/>
    </xf>
    <xf numFmtId="0" fontId="5" fillId="0" borderId="36" xfId="0" applyFont="1" applyFill="1" applyBorder="1" applyAlignment="1">
      <alignment horizontal="left" wrapText="1"/>
    </xf>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5" xfId="0" applyFont="1" applyFill="1" applyBorder="1" applyAlignment="1">
      <alignment horizontal="center" wrapText="1"/>
    </xf>
    <xf numFmtId="0" fontId="5" fillId="0" borderId="5" xfId="0" quotePrefix="1" applyFont="1" applyFill="1" applyBorder="1" applyAlignment="1">
      <alignment horizontal="center"/>
    </xf>
    <xf numFmtId="0" fontId="5" fillId="2" borderId="7" xfId="0" applyFont="1" applyFill="1" applyBorder="1" applyAlignment="1">
      <alignment horizontal="center"/>
    </xf>
    <xf numFmtId="0" fontId="5" fillId="2" borderId="29"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wrapText="1"/>
    </xf>
    <xf numFmtId="0" fontId="5" fillId="0" borderId="35" xfId="0" applyFont="1" applyFill="1" applyBorder="1" applyAlignment="1">
      <alignment horizontal="center"/>
    </xf>
    <xf numFmtId="0" fontId="11" fillId="0" borderId="4" xfId="0" applyFont="1" applyFill="1" applyBorder="1" applyAlignment="1">
      <alignment horizontal="center" wrapText="1"/>
    </xf>
    <xf numFmtId="0" fontId="11" fillId="0" borderId="37" xfId="0" applyFont="1" applyFill="1" applyBorder="1" applyAlignment="1">
      <alignment horizontal="center" wrapText="1"/>
    </xf>
    <xf numFmtId="0" fontId="11" fillId="0" borderId="5" xfId="0" applyFont="1" applyFill="1" applyBorder="1" applyAlignment="1">
      <alignment horizontal="center" wrapText="1"/>
    </xf>
    <xf numFmtId="0" fontId="11" fillId="0" borderId="0" xfId="0" applyFont="1" applyFill="1" applyBorder="1" applyAlignment="1">
      <alignment horizontal="center" wrapText="1"/>
    </xf>
    <xf numFmtId="0" fontId="11" fillId="0" borderId="38" xfId="0" applyFont="1" applyFill="1" applyBorder="1" applyAlignment="1">
      <alignment horizontal="center" wrapText="1"/>
    </xf>
    <xf numFmtId="0" fontId="38" fillId="0" borderId="6" xfId="0" applyFont="1" applyFill="1" applyBorder="1" applyAlignment="1">
      <alignment horizontal="center" wrapText="1"/>
    </xf>
    <xf numFmtId="0" fontId="38" fillId="0" borderId="33" xfId="0" applyFont="1" applyFill="1" applyBorder="1" applyAlignment="1">
      <alignment horizontal="center" wrapText="1"/>
    </xf>
    <xf numFmtId="0" fontId="38" fillId="0" borderId="19" xfId="0" applyFont="1" applyFill="1" applyBorder="1" applyAlignment="1">
      <alignment horizontal="center" wrapText="1"/>
    </xf>
    <xf numFmtId="0" fontId="11" fillId="0" borderId="2" xfId="0" applyFont="1" applyFill="1" applyBorder="1" applyAlignment="1">
      <alignment horizontal="center" wrapText="1"/>
    </xf>
    <xf numFmtId="0" fontId="11" fillId="0" borderId="3" xfId="0" applyFont="1" applyFill="1" applyBorder="1" applyAlignment="1">
      <alignment horizontal="center" wrapText="1"/>
    </xf>
    <xf numFmtId="0" fontId="11" fillId="0" borderId="31" xfId="0" applyFont="1" applyFill="1" applyBorder="1" applyAlignment="1">
      <alignment horizontal="center" wrapText="1"/>
    </xf>
    <xf numFmtId="0" fontId="11" fillId="0" borderId="39" xfId="0" applyFont="1" applyFill="1" applyBorder="1" applyAlignment="1">
      <alignment horizontal="center" wrapText="1"/>
    </xf>
    <xf numFmtId="0" fontId="11" fillId="0" borderId="19" xfId="0" applyFont="1" applyFill="1" applyBorder="1" applyAlignment="1">
      <alignment horizontal="center" wrapText="1"/>
    </xf>
    <xf numFmtId="0" fontId="11" fillId="0" borderId="17" xfId="0" applyFont="1" applyFill="1" applyBorder="1" applyAlignment="1">
      <alignment horizontal="center" wrapText="1"/>
    </xf>
    <xf numFmtId="0" fontId="11" fillId="0" borderId="18" xfId="0" applyFont="1" applyFill="1" applyBorder="1" applyAlignment="1">
      <alignment horizontal="center" wrapText="1"/>
    </xf>
    <xf numFmtId="0" fontId="13" fillId="0" borderId="40" xfId="0" applyFont="1" applyFill="1" applyBorder="1" applyAlignment="1">
      <alignment horizontal="left" wrapText="1"/>
    </xf>
    <xf numFmtId="0" fontId="13" fillId="0" borderId="15" xfId="0" applyFont="1" applyFill="1" applyBorder="1" applyAlignment="1">
      <alignment horizontal="left" wrapText="1"/>
    </xf>
    <xf numFmtId="0" fontId="13" fillId="0" borderId="23" xfId="0" applyFont="1" applyFill="1" applyBorder="1" applyAlignment="1">
      <alignment horizontal="left" wrapText="1"/>
    </xf>
    <xf numFmtId="0" fontId="5" fillId="0" borderId="5" xfId="0" applyNumberFormat="1" applyFont="1" applyFill="1" applyBorder="1" applyAlignment="1">
      <alignment horizontal="center" vertical="center" wrapText="1"/>
    </xf>
    <xf numFmtId="1" fontId="5" fillId="0" borderId="13" xfId="0" applyNumberFormat="1"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0" borderId="5" xfId="0" applyNumberFormat="1" applyFont="1" applyFill="1" applyBorder="1" applyAlignment="1">
      <alignment horizontal="center" wrapText="1"/>
    </xf>
    <xf numFmtId="0" fontId="5" fillId="2" borderId="13" xfId="0" applyFont="1" applyFill="1" applyBorder="1" applyAlignment="1">
      <alignment horizontal="center" wrapText="1"/>
    </xf>
    <xf numFmtId="0" fontId="5" fillId="2" borderId="10" xfId="0" applyFont="1" applyFill="1" applyBorder="1" applyAlignment="1">
      <alignment horizontal="center" wrapText="1"/>
    </xf>
    <xf numFmtId="0" fontId="5" fillId="2" borderId="14" xfId="0" applyFont="1" applyFill="1" applyBorder="1" applyAlignment="1">
      <alignment horizontal="center" wrapText="1"/>
    </xf>
    <xf numFmtId="0" fontId="5" fillId="2" borderId="21" xfId="0" applyFont="1" applyFill="1" applyBorder="1" applyAlignment="1">
      <alignment horizontal="center" wrapText="1"/>
    </xf>
    <xf numFmtId="0" fontId="5" fillId="2" borderId="31" xfId="0" applyFont="1" applyFill="1" applyBorder="1" applyAlignment="1">
      <alignment horizontal="center" wrapText="1"/>
    </xf>
    <xf numFmtId="0" fontId="5" fillId="2" borderId="22" xfId="0" applyFont="1" applyFill="1" applyBorder="1" applyAlignment="1">
      <alignment horizontal="center" wrapText="1"/>
    </xf>
    <xf numFmtId="0" fontId="5" fillId="0" borderId="0" xfId="0" applyFont="1" applyFill="1" applyBorder="1" applyAlignment="1">
      <alignment horizontal="center" vertical="center" wrapText="1"/>
    </xf>
    <xf numFmtId="3" fontId="5" fillId="0" borderId="0" xfId="0" quotePrefix="1" applyNumberFormat="1" applyFont="1" applyFill="1" applyBorder="1" applyAlignment="1">
      <alignment horizontal="left" wrapText="1"/>
    </xf>
    <xf numFmtId="3" fontId="5" fillId="0" borderId="0" xfId="0" applyNumberFormat="1" applyFont="1" applyFill="1" applyBorder="1" applyAlignment="1">
      <alignment horizontal="left" wrapText="1"/>
    </xf>
    <xf numFmtId="0" fontId="5" fillId="0" borderId="11" xfId="0" applyFont="1" applyFill="1" applyBorder="1" applyAlignment="1">
      <alignment horizontal="left" wrapText="1"/>
    </xf>
    <xf numFmtId="0" fontId="5" fillId="0" borderId="15" xfId="0" applyFont="1" applyFill="1" applyBorder="1" applyAlignment="1">
      <alignment horizontal="left" wrapText="1"/>
    </xf>
    <xf numFmtId="0" fontId="5" fillId="0" borderId="23" xfId="0" applyFont="1" applyFill="1" applyBorder="1" applyAlignment="1">
      <alignment horizontal="left" wrapText="1"/>
    </xf>
    <xf numFmtId="0" fontId="5" fillId="0" borderId="7" xfId="11" applyFont="1" applyFill="1" applyBorder="1" applyAlignment="1">
      <alignment horizontal="center" vertical="center" wrapText="1"/>
    </xf>
    <xf numFmtId="0" fontId="5" fillId="0" borderId="8" xfId="11" applyFont="1" applyFill="1" applyBorder="1" applyAlignment="1">
      <alignment horizontal="center" vertical="center" wrapText="1"/>
    </xf>
    <xf numFmtId="0" fontId="5" fillId="0" borderId="23" xfId="10" applyFont="1" applyFill="1" applyBorder="1" applyAlignment="1">
      <alignment horizontal="left" wrapText="1"/>
    </xf>
    <xf numFmtId="0" fontId="5" fillId="0" borderId="10" xfId="11" applyFont="1" applyFill="1" applyBorder="1" applyAlignment="1">
      <alignment horizontal="center" vertical="center" wrapText="1"/>
    </xf>
    <xf numFmtId="0" fontId="5" fillId="0" borderId="31" xfId="11" applyFont="1" applyFill="1" applyBorder="1" applyAlignment="1">
      <alignment horizontal="center" vertical="center" wrapText="1"/>
    </xf>
    <xf numFmtId="0" fontId="5" fillId="0" borderId="5" xfId="12" applyFont="1" applyFill="1" applyBorder="1" applyAlignment="1">
      <alignment horizontal="center" vertical="center"/>
    </xf>
    <xf numFmtId="0" fontId="5" fillId="0" borderId="16" xfId="0" applyFont="1" applyFill="1" applyBorder="1" applyAlignment="1">
      <alignment horizontal="center" wrapText="1"/>
    </xf>
    <xf numFmtId="0" fontId="13" fillId="0" borderId="11" xfId="0" applyFont="1" applyFill="1" applyBorder="1" applyAlignment="1">
      <alignment horizontal="left"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17" xfId="0" applyFont="1" applyFill="1" applyBorder="1" applyAlignment="1">
      <alignment horizontal="center" wrapText="1"/>
    </xf>
    <xf numFmtId="0" fontId="5" fillId="0" borderId="18" xfId="0" applyFont="1" applyFill="1" applyBorder="1" applyAlignment="1">
      <alignment horizontal="center" wrapText="1"/>
    </xf>
    <xf numFmtId="0" fontId="5" fillId="0" borderId="4" xfId="0" applyFont="1" applyFill="1" applyBorder="1" applyAlignment="1">
      <alignment horizontal="center" wrapText="1"/>
    </xf>
    <xf numFmtId="0" fontId="5" fillId="0" borderId="19" xfId="0" applyFont="1" applyFill="1" applyBorder="1" applyAlignment="1">
      <alignment horizontal="center" wrapText="1"/>
    </xf>
    <xf numFmtId="0" fontId="5" fillId="0" borderId="12" xfId="0" applyFont="1" applyFill="1" applyBorder="1" applyAlignment="1">
      <alignment horizontal="center" wrapText="1"/>
    </xf>
    <xf numFmtId="0" fontId="5" fillId="0" borderId="20" xfId="0" applyFont="1" applyFill="1" applyBorder="1" applyAlignment="1">
      <alignment horizontal="center" wrapText="1"/>
    </xf>
    <xf numFmtId="0" fontId="5" fillId="0" borderId="14" xfId="0" applyFont="1" applyFill="1" applyBorder="1" applyAlignment="1">
      <alignment wrapText="1"/>
    </xf>
    <xf numFmtId="0" fontId="5" fillId="0" borderId="22" xfId="0" applyFont="1" applyFill="1" applyBorder="1" applyAlignment="1">
      <alignment wrapText="1"/>
    </xf>
    <xf numFmtId="0" fontId="5" fillId="0" borderId="27" xfId="0" applyFont="1" applyFill="1" applyBorder="1" applyAlignment="1">
      <alignment horizontal="center"/>
    </xf>
    <xf numFmtId="0" fontId="5" fillId="0" borderId="24" xfId="0" applyFont="1" applyFill="1" applyBorder="1" applyAlignment="1">
      <alignment horizontal="center"/>
    </xf>
    <xf numFmtId="0" fontId="5" fillId="0" borderId="26" xfId="0" applyFont="1" applyFill="1" applyBorder="1" applyAlignment="1">
      <alignment horizontal="center"/>
    </xf>
    <xf numFmtId="1" fontId="2" fillId="0" borderId="7" xfId="0" applyNumberFormat="1" applyFont="1" applyFill="1" applyBorder="1" applyAlignment="1">
      <alignment horizontal="center" wrapText="1"/>
    </xf>
    <xf numFmtId="1" fontId="2" fillId="0" borderId="8"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5" fillId="0" borderId="7" xfId="0" quotePrefix="1" applyFont="1" applyFill="1" applyBorder="1" applyAlignment="1">
      <alignment horizontal="left" wrapText="1"/>
    </xf>
    <xf numFmtId="0" fontId="5" fillId="0" borderId="29" xfId="0" quotePrefix="1" applyFont="1" applyFill="1" applyBorder="1" applyAlignment="1">
      <alignment horizontal="left" wrapText="1"/>
    </xf>
    <xf numFmtId="0" fontId="5" fillId="0" borderId="8" xfId="0" quotePrefix="1" applyFont="1" applyFill="1" applyBorder="1" applyAlignment="1">
      <alignment horizontal="left" wrapText="1"/>
    </xf>
    <xf numFmtId="165" fontId="64" fillId="0" borderId="0" xfId="0" applyNumberFormat="1" applyFont="1"/>
    <xf numFmtId="165" fontId="65" fillId="0" borderId="0" xfId="0" applyNumberFormat="1" applyFont="1"/>
  </cellXfs>
  <cellStyles count="14">
    <cellStyle name="Comma" xfId="1" builtinId="3"/>
    <cellStyle name="Hyperlink" xfId="13" builtinId="8"/>
    <cellStyle name="Normal" xfId="0" builtinId="0"/>
    <cellStyle name="Normal 2" xfId="3"/>
    <cellStyle name="Normal 3 2" xfId="8"/>
    <cellStyle name="Normal 3 2 2" xfId="2"/>
    <cellStyle name="Normal 4" xfId="5"/>
    <cellStyle name="Normal_Low birth weight SOWC 2008" xfId="4"/>
    <cellStyle name="Normal_review on CRING-07 CP dates and source CC (29 May 2007)" xfId="12"/>
    <cellStyle name="Normal_review SOWC_HIVAIDS_Database_06 Aug 2008" xfId="6"/>
    <cellStyle name="Normal_Table 9 Child protection SOWC 2005" xfId="11"/>
    <cellStyle name="Normal_Table 9 DRAFT Child protection SOWC 2006" xfId="9"/>
    <cellStyle name="Normal_Table 9 Protection SOWC 2007" xfId="10"/>
    <cellStyle name="Normal_unicef05-WB"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1</xdr:row>
      <xdr:rowOff>57150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524000" cy="59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10</xdr:row>
      <xdr:rowOff>0</xdr:rowOff>
    </xdr:from>
    <xdr:to>
      <xdr:col>13</xdr:col>
      <xdr:colOff>9525</xdr:colOff>
      <xdr:row>10</xdr:row>
      <xdr:rowOff>9525</xdr:rowOff>
    </xdr:to>
    <xdr:pic>
      <xdr:nvPicPr>
        <xdr:cNvPr id="2" name="Picture 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3" name="Picture 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4" name="Picture 3"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5" name="Picture 4"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6" name="Picture 5"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twoCellAnchor>
  <xdr:twoCellAnchor editAs="oneCell">
    <xdr:from>
      <xdr:col>13</xdr:col>
      <xdr:colOff>0</xdr:colOff>
      <xdr:row>17</xdr:row>
      <xdr:rowOff>0</xdr:rowOff>
    </xdr:from>
    <xdr:to>
      <xdr:col>13</xdr:col>
      <xdr:colOff>9525</xdr:colOff>
      <xdr:row>17</xdr:row>
      <xdr:rowOff>9525</xdr:rowOff>
    </xdr:to>
    <xdr:pic>
      <xdr:nvPicPr>
        <xdr:cNvPr id="7" name="Picture 6"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twoCellAnchor>
  <xdr:twoCellAnchor editAs="oneCell">
    <xdr:from>
      <xdr:col>13</xdr:col>
      <xdr:colOff>0</xdr:colOff>
      <xdr:row>20</xdr:row>
      <xdr:rowOff>0</xdr:rowOff>
    </xdr:from>
    <xdr:to>
      <xdr:col>13</xdr:col>
      <xdr:colOff>9525</xdr:colOff>
      <xdr:row>20</xdr:row>
      <xdr:rowOff>9525</xdr:rowOff>
    </xdr:to>
    <xdr:pic>
      <xdr:nvPicPr>
        <xdr:cNvPr id="8" name="Picture 7"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twoCellAnchor>
  <xdr:twoCellAnchor editAs="oneCell">
    <xdr:from>
      <xdr:col>13</xdr:col>
      <xdr:colOff>0</xdr:colOff>
      <xdr:row>22</xdr:row>
      <xdr:rowOff>0</xdr:rowOff>
    </xdr:from>
    <xdr:to>
      <xdr:col>13</xdr:col>
      <xdr:colOff>9525</xdr:colOff>
      <xdr:row>22</xdr:row>
      <xdr:rowOff>9525</xdr:rowOff>
    </xdr:to>
    <xdr:pic>
      <xdr:nvPicPr>
        <xdr:cNvPr id="9" name="Picture 8"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twoCellAnchor>
  <xdr:twoCellAnchor editAs="oneCell">
    <xdr:from>
      <xdr:col>13</xdr:col>
      <xdr:colOff>0</xdr:colOff>
      <xdr:row>16</xdr:row>
      <xdr:rowOff>0</xdr:rowOff>
    </xdr:from>
    <xdr:to>
      <xdr:col>13</xdr:col>
      <xdr:colOff>9525</xdr:colOff>
      <xdr:row>16</xdr:row>
      <xdr:rowOff>9525</xdr:rowOff>
    </xdr:to>
    <xdr:pic>
      <xdr:nvPicPr>
        <xdr:cNvPr id="10" name="Picture 9"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11" name="Picture 10"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twoCellAnchor>
  <xdr:twoCellAnchor editAs="oneCell">
    <xdr:from>
      <xdr:col>13</xdr:col>
      <xdr:colOff>0</xdr:colOff>
      <xdr:row>27</xdr:row>
      <xdr:rowOff>0</xdr:rowOff>
    </xdr:from>
    <xdr:to>
      <xdr:col>13</xdr:col>
      <xdr:colOff>9525</xdr:colOff>
      <xdr:row>27</xdr:row>
      <xdr:rowOff>9525</xdr:rowOff>
    </xdr:to>
    <xdr:pic>
      <xdr:nvPicPr>
        <xdr:cNvPr id="12" name="Picture 11"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twoCellAnchor>
  <xdr:twoCellAnchor editAs="oneCell">
    <xdr:from>
      <xdr:col>13</xdr:col>
      <xdr:colOff>0</xdr:colOff>
      <xdr:row>18</xdr:row>
      <xdr:rowOff>0</xdr:rowOff>
    </xdr:from>
    <xdr:to>
      <xdr:col>13</xdr:col>
      <xdr:colOff>9525</xdr:colOff>
      <xdr:row>18</xdr:row>
      <xdr:rowOff>9525</xdr:rowOff>
    </xdr:to>
    <xdr:pic>
      <xdr:nvPicPr>
        <xdr:cNvPr id="13" name="Picture 12"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twoCellAnchor>
  <xdr:twoCellAnchor editAs="oneCell">
    <xdr:from>
      <xdr:col>13</xdr:col>
      <xdr:colOff>0</xdr:colOff>
      <xdr:row>29</xdr:row>
      <xdr:rowOff>0</xdr:rowOff>
    </xdr:from>
    <xdr:to>
      <xdr:col>13</xdr:col>
      <xdr:colOff>9525</xdr:colOff>
      <xdr:row>29</xdr:row>
      <xdr:rowOff>9525</xdr:rowOff>
    </xdr:to>
    <xdr:pic>
      <xdr:nvPicPr>
        <xdr:cNvPr id="14" name="Picture 13"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twoCellAnchor>
  <xdr:twoCellAnchor editAs="oneCell">
    <xdr:from>
      <xdr:col>13</xdr:col>
      <xdr:colOff>0</xdr:colOff>
      <xdr:row>30</xdr:row>
      <xdr:rowOff>0</xdr:rowOff>
    </xdr:from>
    <xdr:to>
      <xdr:col>13</xdr:col>
      <xdr:colOff>9525</xdr:colOff>
      <xdr:row>30</xdr:row>
      <xdr:rowOff>9525</xdr:rowOff>
    </xdr:to>
    <xdr:pic>
      <xdr:nvPicPr>
        <xdr:cNvPr id="15" name="Picture 14"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twoCellAnchor>
  <xdr:twoCellAnchor editAs="oneCell">
    <xdr:from>
      <xdr:col>13</xdr:col>
      <xdr:colOff>0</xdr:colOff>
      <xdr:row>32</xdr:row>
      <xdr:rowOff>0</xdr:rowOff>
    </xdr:from>
    <xdr:to>
      <xdr:col>13</xdr:col>
      <xdr:colOff>9525</xdr:colOff>
      <xdr:row>32</xdr:row>
      <xdr:rowOff>9525</xdr:rowOff>
    </xdr:to>
    <xdr:pic>
      <xdr:nvPicPr>
        <xdr:cNvPr id="16" name="Picture 15"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twoCellAnchor>
  <xdr:twoCellAnchor editAs="oneCell">
    <xdr:from>
      <xdr:col>13</xdr:col>
      <xdr:colOff>0</xdr:colOff>
      <xdr:row>33</xdr:row>
      <xdr:rowOff>0</xdr:rowOff>
    </xdr:from>
    <xdr:to>
      <xdr:col>13</xdr:col>
      <xdr:colOff>9525</xdr:colOff>
      <xdr:row>33</xdr:row>
      <xdr:rowOff>9525</xdr:rowOff>
    </xdr:to>
    <xdr:pic>
      <xdr:nvPicPr>
        <xdr:cNvPr id="17" name="Picture 16"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twoCellAnchor>
  <xdr:twoCellAnchor editAs="oneCell">
    <xdr:from>
      <xdr:col>13</xdr:col>
      <xdr:colOff>0</xdr:colOff>
      <xdr:row>34</xdr:row>
      <xdr:rowOff>0</xdr:rowOff>
    </xdr:from>
    <xdr:to>
      <xdr:col>13</xdr:col>
      <xdr:colOff>9525</xdr:colOff>
      <xdr:row>34</xdr:row>
      <xdr:rowOff>9525</xdr:rowOff>
    </xdr:to>
    <xdr:pic>
      <xdr:nvPicPr>
        <xdr:cNvPr id="18" name="Picture 17"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twoCellAnchor>
  <xdr:twoCellAnchor editAs="oneCell">
    <xdr:from>
      <xdr:col>13</xdr:col>
      <xdr:colOff>0</xdr:colOff>
      <xdr:row>36</xdr:row>
      <xdr:rowOff>0</xdr:rowOff>
    </xdr:from>
    <xdr:to>
      <xdr:col>13</xdr:col>
      <xdr:colOff>9525</xdr:colOff>
      <xdr:row>36</xdr:row>
      <xdr:rowOff>9525</xdr:rowOff>
    </xdr:to>
    <xdr:pic>
      <xdr:nvPicPr>
        <xdr:cNvPr id="19" name="Picture 18"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9525</xdr:colOff>
      <xdr:row>37</xdr:row>
      <xdr:rowOff>9525</xdr:rowOff>
    </xdr:to>
    <xdr:pic>
      <xdr:nvPicPr>
        <xdr:cNvPr id="20" name="Picture 19"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twoCellAnchor>
  <xdr:twoCellAnchor editAs="oneCell">
    <xdr:from>
      <xdr:col>13</xdr:col>
      <xdr:colOff>0</xdr:colOff>
      <xdr:row>19</xdr:row>
      <xdr:rowOff>0</xdr:rowOff>
    </xdr:from>
    <xdr:to>
      <xdr:col>13</xdr:col>
      <xdr:colOff>9525</xdr:colOff>
      <xdr:row>19</xdr:row>
      <xdr:rowOff>9525</xdr:rowOff>
    </xdr:to>
    <xdr:pic>
      <xdr:nvPicPr>
        <xdr:cNvPr id="21" name="Picture 20"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twoCellAnchor>
  <xdr:twoCellAnchor editAs="oneCell">
    <xdr:from>
      <xdr:col>13</xdr:col>
      <xdr:colOff>0</xdr:colOff>
      <xdr:row>39</xdr:row>
      <xdr:rowOff>0</xdr:rowOff>
    </xdr:from>
    <xdr:to>
      <xdr:col>13</xdr:col>
      <xdr:colOff>9525</xdr:colOff>
      <xdr:row>39</xdr:row>
      <xdr:rowOff>9525</xdr:rowOff>
    </xdr:to>
    <xdr:pic>
      <xdr:nvPicPr>
        <xdr:cNvPr id="22" name="Picture 21"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twoCellAnchor>
  <xdr:twoCellAnchor editAs="oneCell">
    <xdr:from>
      <xdr:col>13</xdr:col>
      <xdr:colOff>0</xdr:colOff>
      <xdr:row>21</xdr:row>
      <xdr:rowOff>0</xdr:rowOff>
    </xdr:from>
    <xdr:to>
      <xdr:col>13</xdr:col>
      <xdr:colOff>9525</xdr:colOff>
      <xdr:row>21</xdr:row>
      <xdr:rowOff>9525</xdr:rowOff>
    </xdr:to>
    <xdr:pic>
      <xdr:nvPicPr>
        <xdr:cNvPr id="23" name="Picture 22"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twoCellAnchor>
  <xdr:twoCellAnchor editAs="oneCell">
    <xdr:from>
      <xdr:col>13</xdr:col>
      <xdr:colOff>0</xdr:colOff>
      <xdr:row>41</xdr:row>
      <xdr:rowOff>0</xdr:rowOff>
    </xdr:from>
    <xdr:to>
      <xdr:col>13</xdr:col>
      <xdr:colOff>9525</xdr:colOff>
      <xdr:row>41</xdr:row>
      <xdr:rowOff>9525</xdr:rowOff>
    </xdr:to>
    <xdr:pic>
      <xdr:nvPicPr>
        <xdr:cNvPr id="24" name="Picture 23"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twoCellAnchor>
  <xdr:twoCellAnchor editAs="oneCell">
    <xdr:from>
      <xdr:col>13</xdr:col>
      <xdr:colOff>0</xdr:colOff>
      <xdr:row>42</xdr:row>
      <xdr:rowOff>0</xdr:rowOff>
    </xdr:from>
    <xdr:to>
      <xdr:col>13</xdr:col>
      <xdr:colOff>9525</xdr:colOff>
      <xdr:row>42</xdr:row>
      <xdr:rowOff>9525</xdr:rowOff>
    </xdr:to>
    <xdr:pic>
      <xdr:nvPicPr>
        <xdr:cNvPr id="25" name="Picture 24"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twoCellAnchor>
  <xdr:twoCellAnchor editAs="oneCell">
    <xdr:from>
      <xdr:col>13</xdr:col>
      <xdr:colOff>0</xdr:colOff>
      <xdr:row>46</xdr:row>
      <xdr:rowOff>0</xdr:rowOff>
    </xdr:from>
    <xdr:to>
      <xdr:col>13</xdr:col>
      <xdr:colOff>9525</xdr:colOff>
      <xdr:row>46</xdr:row>
      <xdr:rowOff>9525</xdr:rowOff>
    </xdr:to>
    <xdr:pic>
      <xdr:nvPicPr>
        <xdr:cNvPr id="26" name="Picture 25"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twoCellAnchor>
  <xdr:twoCellAnchor editAs="oneCell">
    <xdr:from>
      <xdr:col>13</xdr:col>
      <xdr:colOff>0</xdr:colOff>
      <xdr:row>43</xdr:row>
      <xdr:rowOff>0</xdr:rowOff>
    </xdr:from>
    <xdr:to>
      <xdr:col>13</xdr:col>
      <xdr:colOff>9525</xdr:colOff>
      <xdr:row>43</xdr:row>
      <xdr:rowOff>9525</xdr:rowOff>
    </xdr:to>
    <xdr:pic>
      <xdr:nvPicPr>
        <xdr:cNvPr id="27" name="Picture 26"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twoCellAnchor>
  <xdr:twoCellAnchor editAs="oneCell">
    <xdr:from>
      <xdr:col>13</xdr:col>
      <xdr:colOff>0</xdr:colOff>
      <xdr:row>23</xdr:row>
      <xdr:rowOff>0</xdr:rowOff>
    </xdr:from>
    <xdr:to>
      <xdr:col>13</xdr:col>
      <xdr:colOff>9525</xdr:colOff>
      <xdr:row>23</xdr:row>
      <xdr:rowOff>9525</xdr:rowOff>
    </xdr:to>
    <xdr:pic>
      <xdr:nvPicPr>
        <xdr:cNvPr id="28" name="Picture 27"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twoCellAnchor>
  <xdr:twoCellAnchor editAs="oneCell">
    <xdr:from>
      <xdr:col>13</xdr:col>
      <xdr:colOff>0</xdr:colOff>
      <xdr:row>24</xdr:row>
      <xdr:rowOff>0</xdr:rowOff>
    </xdr:from>
    <xdr:to>
      <xdr:col>13</xdr:col>
      <xdr:colOff>9525</xdr:colOff>
      <xdr:row>24</xdr:row>
      <xdr:rowOff>9525</xdr:rowOff>
    </xdr:to>
    <xdr:pic>
      <xdr:nvPicPr>
        <xdr:cNvPr id="29" name="Picture 28"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twoCellAnchor>
  <xdr:twoCellAnchor editAs="oneCell">
    <xdr:from>
      <xdr:col>13</xdr:col>
      <xdr:colOff>0</xdr:colOff>
      <xdr:row>47</xdr:row>
      <xdr:rowOff>0</xdr:rowOff>
    </xdr:from>
    <xdr:to>
      <xdr:col>13</xdr:col>
      <xdr:colOff>9525</xdr:colOff>
      <xdr:row>47</xdr:row>
      <xdr:rowOff>9525</xdr:rowOff>
    </xdr:to>
    <xdr:pic>
      <xdr:nvPicPr>
        <xdr:cNvPr id="30" name="Picture 29"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twoCellAnchor>
  <xdr:twoCellAnchor editAs="oneCell">
    <xdr:from>
      <xdr:col>13</xdr:col>
      <xdr:colOff>0</xdr:colOff>
      <xdr:row>48</xdr:row>
      <xdr:rowOff>0</xdr:rowOff>
    </xdr:from>
    <xdr:to>
      <xdr:col>13</xdr:col>
      <xdr:colOff>9525</xdr:colOff>
      <xdr:row>48</xdr:row>
      <xdr:rowOff>9525</xdr:rowOff>
    </xdr:to>
    <xdr:pic>
      <xdr:nvPicPr>
        <xdr:cNvPr id="31" name="Picture 30"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twoCellAnchor>
  <xdr:twoCellAnchor editAs="oneCell">
    <xdr:from>
      <xdr:col>13</xdr:col>
      <xdr:colOff>0</xdr:colOff>
      <xdr:row>49</xdr:row>
      <xdr:rowOff>0</xdr:rowOff>
    </xdr:from>
    <xdr:to>
      <xdr:col>13</xdr:col>
      <xdr:colOff>9525</xdr:colOff>
      <xdr:row>49</xdr:row>
      <xdr:rowOff>9525</xdr:rowOff>
    </xdr:to>
    <xdr:pic>
      <xdr:nvPicPr>
        <xdr:cNvPr id="32" name="Picture 31"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33" name="Picture 32"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twoCellAnchor>
  <xdr:twoCellAnchor editAs="oneCell">
    <xdr:from>
      <xdr:col>13</xdr:col>
      <xdr:colOff>0</xdr:colOff>
      <xdr:row>52</xdr:row>
      <xdr:rowOff>0</xdr:rowOff>
    </xdr:from>
    <xdr:to>
      <xdr:col>13</xdr:col>
      <xdr:colOff>9525</xdr:colOff>
      <xdr:row>52</xdr:row>
      <xdr:rowOff>9525</xdr:rowOff>
    </xdr:to>
    <xdr:pic>
      <xdr:nvPicPr>
        <xdr:cNvPr id="34" name="Picture 33"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twoCellAnchor>
  <xdr:twoCellAnchor editAs="oneCell">
    <xdr:from>
      <xdr:col>13</xdr:col>
      <xdr:colOff>0</xdr:colOff>
      <xdr:row>26</xdr:row>
      <xdr:rowOff>0</xdr:rowOff>
    </xdr:from>
    <xdr:to>
      <xdr:col>13</xdr:col>
      <xdr:colOff>9525</xdr:colOff>
      <xdr:row>26</xdr:row>
      <xdr:rowOff>9525</xdr:rowOff>
    </xdr:to>
    <xdr:pic>
      <xdr:nvPicPr>
        <xdr:cNvPr id="35" name="Picture 34"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twoCellAnchor>
  <xdr:twoCellAnchor editAs="oneCell">
    <xdr:from>
      <xdr:col>13</xdr:col>
      <xdr:colOff>0</xdr:colOff>
      <xdr:row>58</xdr:row>
      <xdr:rowOff>0</xdr:rowOff>
    </xdr:from>
    <xdr:to>
      <xdr:col>13</xdr:col>
      <xdr:colOff>9525</xdr:colOff>
      <xdr:row>58</xdr:row>
      <xdr:rowOff>9525</xdr:rowOff>
    </xdr:to>
    <xdr:pic>
      <xdr:nvPicPr>
        <xdr:cNvPr id="36" name="Picture 35"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twoCellAnchor>
  <xdr:twoCellAnchor editAs="oneCell">
    <xdr:from>
      <xdr:col>13</xdr:col>
      <xdr:colOff>0</xdr:colOff>
      <xdr:row>59</xdr:row>
      <xdr:rowOff>0</xdr:rowOff>
    </xdr:from>
    <xdr:to>
      <xdr:col>13</xdr:col>
      <xdr:colOff>9525</xdr:colOff>
      <xdr:row>59</xdr:row>
      <xdr:rowOff>9525</xdr:rowOff>
    </xdr:to>
    <xdr:pic>
      <xdr:nvPicPr>
        <xdr:cNvPr id="37" name="Picture 36"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twoCellAnchor>
  <xdr:twoCellAnchor editAs="oneCell">
    <xdr:from>
      <xdr:col>13</xdr:col>
      <xdr:colOff>0</xdr:colOff>
      <xdr:row>60</xdr:row>
      <xdr:rowOff>0</xdr:rowOff>
    </xdr:from>
    <xdr:to>
      <xdr:col>13</xdr:col>
      <xdr:colOff>9525</xdr:colOff>
      <xdr:row>60</xdr:row>
      <xdr:rowOff>9525</xdr:rowOff>
    </xdr:to>
    <xdr:pic>
      <xdr:nvPicPr>
        <xdr:cNvPr id="38" name="Picture 37"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twoCellAnchor>
  <xdr:twoCellAnchor editAs="oneCell">
    <xdr:from>
      <xdr:col>13</xdr:col>
      <xdr:colOff>0</xdr:colOff>
      <xdr:row>61</xdr:row>
      <xdr:rowOff>0</xdr:rowOff>
    </xdr:from>
    <xdr:to>
      <xdr:col>13</xdr:col>
      <xdr:colOff>9525</xdr:colOff>
      <xdr:row>61</xdr:row>
      <xdr:rowOff>9525</xdr:rowOff>
    </xdr:to>
    <xdr:pic>
      <xdr:nvPicPr>
        <xdr:cNvPr id="39" name="Picture 38"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twoCellAnchor>
  <xdr:twoCellAnchor editAs="oneCell">
    <xdr:from>
      <xdr:col>13</xdr:col>
      <xdr:colOff>0</xdr:colOff>
      <xdr:row>28</xdr:row>
      <xdr:rowOff>0</xdr:rowOff>
    </xdr:from>
    <xdr:to>
      <xdr:col>13</xdr:col>
      <xdr:colOff>9525</xdr:colOff>
      <xdr:row>28</xdr:row>
      <xdr:rowOff>9525</xdr:rowOff>
    </xdr:to>
    <xdr:pic>
      <xdr:nvPicPr>
        <xdr:cNvPr id="40" name="Picture 39"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twoCellAnchor>
  <xdr:twoCellAnchor editAs="oneCell">
    <xdr:from>
      <xdr:col>13</xdr:col>
      <xdr:colOff>0</xdr:colOff>
      <xdr:row>64</xdr:row>
      <xdr:rowOff>0</xdr:rowOff>
    </xdr:from>
    <xdr:to>
      <xdr:col>13</xdr:col>
      <xdr:colOff>9525</xdr:colOff>
      <xdr:row>64</xdr:row>
      <xdr:rowOff>9525</xdr:rowOff>
    </xdr:to>
    <xdr:pic>
      <xdr:nvPicPr>
        <xdr:cNvPr id="41" name="Picture 40"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twoCellAnchor>
  <xdr:twoCellAnchor editAs="oneCell">
    <xdr:from>
      <xdr:col>13</xdr:col>
      <xdr:colOff>0</xdr:colOff>
      <xdr:row>65</xdr:row>
      <xdr:rowOff>0</xdr:rowOff>
    </xdr:from>
    <xdr:to>
      <xdr:col>13</xdr:col>
      <xdr:colOff>9525</xdr:colOff>
      <xdr:row>65</xdr:row>
      <xdr:rowOff>9525</xdr:rowOff>
    </xdr:to>
    <xdr:pic>
      <xdr:nvPicPr>
        <xdr:cNvPr id="42" name="Picture 4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twoCellAnchor>
  <xdr:twoCellAnchor editAs="oneCell">
    <xdr:from>
      <xdr:col>13</xdr:col>
      <xdr:colOff>0</xdr:colOff>
      <xdr:row>31</xdr:row>
      <xdr:rowOff>0</xdr:rowOff>
    </xdr:from>
    <xdr:to>
      <xdr:col>13</xdr:col>
      <xdr:colOff>9525</xdr:colOff>
      <xdr:row>31</xdr:row>
      <xdr:rowOff>9525</xdr:rowOff>
    </xdr:to>
    <xdr:pic>
      <xdr:nvPicPr>
        <xdr:cNvPr id="43" name="Picture 42"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twoCellAnchor>
  <xdr:twoCellAnchor editAs="oneCell">
    <xdr:from>
      <xdr:col>13</xdr:col>
      <xdr:colOff>0</xdr:colOff>
      <xdr:row>38</xdr:row>
      <xdr:rowOff>0</xdr:rowOff>
    </xdr:from>
    <xdr:to>
      <xdr:col>13</xdr:col>
      <xdr:colOff>9525</xdr:colOff>
      <xdr:row>38</xdr:row>
      <xdr:rowOff>9525</xdr:rowOff>
    </xdr:to>
    <xdr:pic>
      <xdr:nvPicPr>
        <xdr:cNvPr id="44" name="Picture 43"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twoCellAnchor>
  <xdr:twoCellAnchor editAs="oneCell">
    <xdr:from>
      <xdr:col>13</xdr:col>
      <xdr:colOff>0</xdr:colOff>
      <xdr:row>35</xdr:row>
      <xdr:rowOff>0</xdr:rowOff>
    </xdr:from>
    <xdr:to>
      <xdr:col>13</xdr:col>
      <xdr:colOff>9525</xdr:colOff>
      <xdr:row>35</xdr:row>
      <xdr:rowOff>9525</xdr:rowOff>
    </xdr:to>
    <xdr:pic>
      <xdr:nvPicPr>
        <xdr:cNvPr id="45" name="Picture 44"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twoCellAnchor>
  <xdr:twoCellAnchor editAs="oneCell">
    <xdr:from>
      <xdr:col>13</xdr:col>
      <xdr:colOff>0</xdr:colOff>
      <xdr:row>70</xdr:row>
      <xdr:rowOff>0</xdr:rowOff>
    </xdr:from>
    <xdr:to>
      <xdr:col>13</xdr:col>
      <xdr:colOff>9525</xdr:colOff>
      <xdr:row>70</xdr:row>
      <xdr:rowOff>9525</xdr:rowOff>
    </xdr:to>
    <xdr:pic>
      <xdr:nvPicPr>
        <xdr:cNvPr id="46" name="Picture 45"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twoCellAnchor>
  <xdr:twoCellAnchor editAs="oneCell">
    <xdr:from>
      <xdr:col>13</xdr:col>
      <xdr:colOff>0</xdr:colOff>
      <xdr:row>71</xdr:row>
      <xdr:rowOff>0</xdr:rowOff>
    </xdr:from>
    <xdr:to>
      <xdr:col>13</xdr:col>
      <xdr:colOff>9525</xdr:colOff>
      <xdr:row>71</xdr:row>
      <xdr:rowOff>9525</xdr:rowOff>
    </xdr:to>
    <xdr:pic>
      <xdr:nvPicPr>
        <xdr:cNvPr id="47" name="Picture 46"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twoCellAnchor>
  <xdr:twoCellAnchor editAs="oneCell">
    <xdr:from>
      <xdr:col>13</xdr:col>
      <xdr:colOff>0</xdr:colOff>
      <xdr:row>40</xdr:row>
      <xdr:rowOff>0</xdr:rowOff>
    </xdr:from>
    <xdr:to>
      <xdr:col>13</xdr:col>
      <xdr:colOff>9525</xdr:colOff>
      <xdr:row>40</xdr:row>
      <xdr:rowOff>9525</xdr:rowOff>
    </xdr:to>
    <xdr:pic>
      <xdr:nvPicPr>
        <xdr:cNvPr id="48" name="Picture 47"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twoCellAnchor>
  <xdr:twoCellAnchor editAs="oneCell">
    <xdr:from>
      <xdr:col>13</xdr:col>
      <xdr:colOff>0</xdr:colOff>
      <xdr:row>73</xdr:row>
      <xdr:rowOff>0</xdr:rowOff>
    </xdr:from>
    <xdr:to>
      <xdr:col>13</xdr:col>
      <xdr:colOff>9525</xdr:colOff>
      <xdr:row>73</xdr:row>
      <xdr:rowOff>9525</xdr:rowOff>
    </xdr:to>
    <xdr:pic>
      <xdr:nvPicPr>
        <xdr:cNvPr id="49" name="Picture 48"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twoCellAnchor>
  <xdr:twoCellAnchor editAs="oneCell">
    <xdr:from>
      <xdr:col>13</xdr:col>
      <xdr:colOff>0</xdr:colOff>
      <xdr:row>44</xdr:row>
      <xdr:rowOff>0</xdr:rowOff>
    </xdr:from>
    <xdr:to>
      <xdr:col>13</xdr:col>
      <xdr:colOff>9525</xdr:colOff>
      <xdr:row>44</xdr:row>
      <xdr:rowOff>9525</xdr:rowOff>
    </xdr:to>
    <xdr:pic>
      <xdr:nvPicPr>
        <xdr:cNvPr id="50" name="Picture 49"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twoCellAnchor>
  <xdr:twoCellAnchor editAs="oneCell">
    <xdr:from>
      <xdr:col>13</xdr:col>
      <xdr:colOff>0</xdr:colOff>
      <xdr:row>76</xdr:row>
      <xdr:rowOff>0</xdr:rowOff>
    </xdr:from>
    <xdr:to>
      <xdr:col>13</xdr:col>
      <xdr:colOff>9525</xdr:colOff>
      <xdr:row>76</xdr:row>
      <xdr:rowOff>9525</xdr:rowOff>
    </xdr:to>
    <xdr:pic>
      <xdr:nvPicPr>
        <xdr:cNvPr id="51" name="Picture 50"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twoCellAnchor>
  <xdr:twoCellAnchor editAs="oneCell">
    <xdr:from>
      <xdr:col>13</xdr:col>
      <xdr:colOff>0</xdr:colOff>
      <xdr:row>45</xdr:row>
      <xdr:rowOff>0</xdr:rowOff>
    </xdr:from>
    <xdr:to>
      <xdr:col>13</xdr:col>
      <xdr:colOff>9525</xdr:colOff>
      <xdr:row>45</xdr:row>
      <xdr:rowOff>9525</xdr:rowOff>
    </xdr:to>
    <xdr:pic>
      <xdr:nvPicPr>
        <xdr:cNvPr id="52" name="Picture 51"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twoCellAnchor>
  <xdr:twoCellAnchor editAs="oneCell">
    <xdr:from>
      <xdr:col>13</xdr:col>
      <xdr:colOff>0</xdr:colOff>
      <xdr:row>54</xdr:row>
      <xdr:rowOff>0</xdr:rowOff>
    </xdr:from>
    <xdr:to>
      <xdr:col>13</xdr:col>
      <xdr:colOff>9525</xdr:colOff>
      <xdr:row>54</xdr:row>
      <xdr:rowOff>9525</xdr:rowOff>
    </xdr:to>
    <xdr:pic>
      <xdr:nvPicPr>
        <xdr:cNvPr id="53" name="Picture 52"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twoCellAnchor>
  <xdr:twoCellAnchor editAs="oneCell">
    <xdr:from>
      <xdr:col>13</xdr:col>
      <xdr:colOff>0</xdr:colOff>
      <xdr:row>80</xdr:row>
      <xdr:rowOff>0</xdr:rowOff>
    </xdr:from>
    <xdr:to>
      <xdr:col>13</xdr:col>
      <xdr:colOff>9525</xdr:colOff>
      <xdr:row>80</xdr:row>
      <xdr:rowOff>9525</xdr:rowOff>
    </xdr:to>
    <xdr:pic>
      <xdr:nvPicPr>
        <xdr:cNvPr id="54" name="Picture 53"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twoCellAnchor>
  <xdr:twoCellAnchor editAs="oneCell">
    <xdr:from>
      <xdr:col>13</xdr:col>
      <xdr:colOff>0</xdr:colOff>
      <xdr:row>82</xdr:row>
      <xdr:rowOff>0</xdr:rowOff>
    </xdr:from>
    <xdr:to>
      <xdr:col>13</xdr:col>
      <xdr:colOff>9525</xdr:colOff>
      <xdr:row>82</xdr:row>
      <xdr:rowOff>9525</xdr:rowOff>
    </xdr:to>
    <xdr:pic>
      <xdr:nvPicPr>
        <xdr:cNvPr id="55" name="Picture 54"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twoCellAnchor>
  <xdr:twoCellAnchor editAs="oneCell">
    <xdr:from>
      <xdr:col>13</xdr:col>
      <xdr:colOff>0</xdr:colOff>
      <xdr:row>83</xdr:row>
      <xdr:rowOff>0</xdr:rowOff>
    </xdr:from>
    <xdr:to>
      <xdr:col>13</xdr:col>
      <xdr:colOff>9525</xdr:colOff>
      <xdr:row>83</xdr:row>
      <xdr:rowOff>9525</xdr:rowOff>
    </xdr:to>
    <xdr:pic>
      <xdr:nvPicPr>
        <xdr:cNvPr id="56" name="Picture 55"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twoCellAnchor>
  <xdr:twoCellAnchor editAs="oneCell">
    <xdr:from>
      <xdr:col>13</xdr:col>
      <xdr:colOff>0</xdr:colOff>
      <xdr:row>85</xdr:row>
      <xdr:rowOff>0</xdr:rowOff>
    </xdr:from>
    <xdr:to>
      <xdr:col>13</xdr:col>
      <xdr:colOff>9525</xdr:colOff>
      <xdr:row>85</xdr:row>
      <xdr:rowOff>9525</xdr:rowOff>
    </xdr:to>
    <xdr:pic>
      <xdr:nvPicPr>
        <xdr:cNvPr id="57" name="Picture 56"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twoCellAnchor>
  <xdr:twoCellAnchor editAs="oneCell">
    <xdr:from>
      <xdr:col>13</xdr:col>
      <xdr:colOff>0</xdr:colOff>
      <xdr:row>86</xdr:row>
      <xdr:rowOff>0</xdr:rowOff>
    </xdr:from>
    <xdr:to>
      <xdr:col>13</xdr:col>
      <xdr:colOff>9525</xdr:colOff>
      <xdr:row>86</xdr:row>
      <xdr:rowOff>9525</xdr:rowOff>
    </xdr:to>
    <xdr:pic>
      <xdr:nvPicPr>
        <xdr:cNvPr id="58" name="Picture 57"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twoCellAnchor>
  <xdr:twoCellAnchor editAs="oneCell">
    <xdr:from>
      <xdr:col>13</xdr:col>
      <xdr:colOff>0</xdr:colOff>
      <xdr:row>87</xdr:row>
      <xdr:rowOff>0</xdr:rowOff>
    </xdr:from>
    <xdr:to>
      <xdr:col>13</xdr:col>
      <xdr:colOff>9525</xdr:colOff>
      <xdr:row>87</xdr:row>
      <xdr:rowOff>9525</xdr:rowOff>
    </xdr:to>
    <xdr:pic>
      <xdr:nvPicPr>
        <xdr:cNvPr id="59" name="Picture 58"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twoCellAnchor>
  <xdr:twoCellAnchor editAs="oneCell">
    <xdr:from>
      <xdr:col>13</xdr:col>
      <xdr:colOff>0</xdr:colOff>
      <xdr:row>50</xdr:row>
      <xdr:rowOff>0</xdr:rowOff>
    </xdr:from>
    <xdr:to>
      <xdr:col>13</xdr:col>
      <xdr:colOff>9525</xdr:colOff>
      <xdr:row>50</xdr:row>
      <xdr:rowOff>9525</xdr:rowOff>
    </xdr:to>
    <xdr:pic>
      <xdr:nvPicPr>
        <xdr:cNvPr id="60" name="Picture 59"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twoCellAnchor>
  <xdr:twoCellAnchor editAs="oneCell">
    <xdr:from>
      <xdr:col>13</xdr:col>
      <xdr:colOff>0</xdr:colOff>
      <xdr:row>51</xdr:row>
      <xdr:rowOff>0</xdr:rowOff>
    </xdr:from>
    <xdr:to>
      <xdr:col>13</xdr:col>
      <xdr:colOff>9525</xdr:colOff>
      <xdr:row>51</xdr:row>
      <xdr:rowOff>9525</xdr:rowOff>
    </xdr:to>
    <xdr:pic>
      <xdr:nvPicPr>
        <xdr:cNvPr id="61" name="Picture 60"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twoCellAnchor>
  <xdr:twoCellAnchor editAs="oneCell">
    <xdr:from>
      <xdr:col>13</xdr:col>
      <xdr:colOff>0</xdr:colOff>
      <xdr:row>55</xdr:row>
      <xdr:rowOff>0</xdr:rowOff>
    </xdr:from>
    <xdr:to>
      <xdr:col>13</xdr:col>
      <xdr:colOff>9525</xdr:colOff>
      <xdr:row>55</xdr:row>
      <xdr:rowOff>9525</xdr:rowOff>
    </xdr:to>
    <xdr:pic>
      <xdr:nvPicPr>
        <xdr:cNvPr id="62" name="Picture 61"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twoCellAnchor>
  <xdr:twoCellAnchor editAs="oneCell">
    <xdr:from>
      <xdr:col>13</xdr:col>
      <xdr:colOff>0</xdr:colOff>
      <xdr:row>56</xdr:row>
      <xdr:rowOff>0</xdr:rowOff>
    </xdr:from>
    <xdr:to>
      <xdr:col>13</xdr:col>
      <xdr:colOff>9525</xdr:colOff>
      <xdr:row>56</xdr:row>
      <xdr:rowOff>9525</xdr:rowOff>
    </xdr:to>
    <xdr:pic>
      <xdr:nvPicPr>
        <xdr:cNvPr id="63" name="Picture 62"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twoCellAnchor>
  <xdr:twoCellAnchor editAs="oneCell">
    <xdr:from>
      <xdr:col>13</xdr:col>
      <xdr:colOff>0</xdr:colOff>
      <xdr:row>92</xdr:row>
      <xdr:rowOff>0</xdr:rowOff>
    </xdr:from>
    <xdr:to>
      <xdr:col>13</xdr:col>
      <xdr:colOff>9525</xdr:colOff>
      <xdr:row>92</xdr:row>
      <xdr:rowOff>9525</xdr:rowOff>
    </xdr:to>
    <xdr:pic>
      <xdr:nvPicPr>
        <xdr:cNvPr id="64" name="Picture 63"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twoCellAnchor>
  <xdr:twoCellAnchor editAs="oneCell">
    <xdr:from>
      <xdr:col>13</xdr:col>
      <xdr:colOff>0</xdr:colOff>
      <xdr:row>57</xdr:row>
      <xdr:rowOff>0</xdr:rowOff>
    </xdr:from>
    <xdr:to>
      <xdr:col>13</xdr:col>
      <xdr:colOff>9525</xdr:colOff>
      <xdr:row>57</xdr:row>
      <xdr:rowOff>9525</xdr:rowOff>
    </xdr:to>
    <xdr:pic>
      <xdr:nvPicPr>
        <xdr:cNvPr id="65" name="Picture 64"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twoCellAnchor>
  <xdr:twoCellAnchor editAs="oneCell">
    <xdr:from>
      <xdr:col>13</xdr:col>
      <xdr:colOff>0</xdr:colOff>
      <xdr:row>94</xdr:row>
      <xdr:rowOff>0</xdr:rowOff>
    </xdr:from>
    <xdr:to>
      <xdr:col>13</xdr:col>
      <xdr:colOff>9525</xdr:colOff>
      <xdr:row>94</xdr:row>
      <xdr:rowOff>9525</xdr:rowOff>
    </xdr:to>
    <xdr:pic>
      <xdr:nvPicPr>
        <xdr:cNvPr id="66" name="Picture 65"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twoCellAnchor>
  <xdr:twoCellAnchor editAs="oneCell">
    <xdr:from>
      <xdr:col>13</xdr:col>
      <xdr:colOff>0</xdr:colOff>
      <xdr:row>95</xdr:row>
      <xdr:rowOff>0</xdr:rowOff>
    </xdr:from>
    <xdr:to>
      <xdr:col>13</xdr:col>
      <xdr:colOff>9525</xdr:colOff>
      <xdr:row>95</xdr:row>
      <xdr:rowOff>9525</xdr:rowOff>
    </xdr:to>
    <xdr:pic>
      <xdr:nvPicPr>
        <xdr:cNvPr id="67" name="Picture 66"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twoCellAnchor>
  <xdr:twoCellAnchor editAs="oneCell">
    <xdr:from>
      <xdr:col>13</xdr:col>
      <xdr:colOff>0</xdr:colOff>
      <xdr:row>96</xdr:row>
      <xdr:rowOff>0</xdr:rowOff>
    </xdr:from>
    <xdr:to>
      <xdr:col>13</xdr:col>
      <xdr:colOff>9525</xdr:colOff>
      <xdr:row>96</xdr:row>
      <xdr:rowOff>9525</xdr:rowOff>
    </xdr:to>
    <xdr:pic>
      <xdr:nvPicPr>
        <xdr:cNvPr id="68" name="Picture 67"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twoCellAnchor>
  <xdr:twoCellAnchor editAs="oneCell">
    <xdr:from>
      <xdr:col>13</xdr:col>
      <xdr:colOff>0</xdr:colOff>
      <xdr:row>62</xdr:row>
      <xdr:rowOff>0</xdr:rowOff>
    </xdr:from>
    <xdr:to>
      <xdr:col>13</xdr:col>
      <xdr:colOff>9525</xdr:colOff>
      <xdr:row>62</xdr:row>
      <xdr:rowOff>9525</xdr:rowOff>
    </xdr:to>
    <xdr:pic>
      <xdr:nvPicPr>
        <xdr:cNvPr id="69" name="Picture 68"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twoCellAnchor>
  <xdr:twoCellAnchor editAs="oneCell">
    <xdr:from>
      <xdr:col>13</xdr:col>
      <xdr:colOff>0</xdr:colOff>
      <xdr:row>147</xdr:row>
      <xdr:rowOff>0</xdr:rowOff>
    </xdr:from>
    <xdr:to>
      <xdr:col>13</xdr:col>
      <xdr:colOff>9525</xdr:colOff>
      <xdr:row>147</xdr:row>
      <xdr:rowOff>9525</xdr:rowOff>
    </xdr:to>
    <xdr:pic>
      <xdr:nvPicPr>
        <xdr:cNvPr id="70" name="Picture 69"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twoCellAnchor>
  <xdr:twoCellAnchor editAs="oneCell">
    <xdr:from>
      <xdr:col>13</xdr:col>
      <xdr:colOff>0</xdr:colOff>
      <xdr:row>63</xdr:row>
      <xdr:rowOff>0</xdr:rowOff>
    </xdr:from>
    <xdr:to>
      <xdr:col>13</xdr:col>
      <xdr:colOff>9525</xdr:colOff>
      <xdr:row>63</xdr:row>
      <xdr:rowOff>9525</xdr:rowOff>
    </xdr:to>
    <xdr:pic>
      <xdr:nvPicPr>
        <xdr:cNvPr id="71" name="Picture 70"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twoCellAnchor>
  <xdr:twoCellAnchor editAs="oneCell">
    <xdr:from>
      <xdr:col>13</xdr:col>
      <xdr:colOff>0</xdr:colOff>
      <xdr:row>99</xdr:row>
      <xdr:rowOff>0</xdr:rowOff>
    </xdr:from>
    <xdr:to>
      <xdr:col>13</xdr:col>
      <xdr:colOff>9525</xdr:colOff>
      <xdr:row>99</xdr:row>
      <xdr:rowOff>9525</xdr:rowOff>
    </xdr:to>
    <xdr:pic>
      <xdr:nvPicPr>
        <xdr:cNvPr id="72" name="Picture 71"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twoCellAnchor>
  <xdr:twoCellAnchor editAs="oneCell">
    <xdr:from>
      <xdr:col>13</xdr:col>
      <xdr:colOff>0</xdr:colOff>
      <xdr:row>100</xdr:row>
      <xdr:rowOff>0</xdr:rowOff>
    </xdr:from>
    <xdr:to>
      <xdr:col>13</xdr:col>
      <xdr:colOff>9525</xdr:colOff>
      <xdr:row>100</xdr:row>
      <xdr:rowOff>9525</xdr:rowOff>
    </xdr:to>
    <xdr:pic>
      <xdr:nvPicPr>
        <xdr:cNvPr id="73" name="Picture 72"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twoCellAnchor>
  <xdr:twoCellAnchor editAs="oneCell">
    <xdr:from>
      <xdr:col>13</xdr:col>
      <xdr:colOff>0</xdr:colOff>
      <xdr:row>101</xdr:row>
      <xdr:rowOff>0</xdr:rowOff>
    </xdr:from>
    <xdr:to>
      <xdr:col>13</xdr:col>
      <xdr:colOff>9525</xdr:colOff>
      <xdr:row>101</xdr:row>
      <xdr:rowOff>9525</xdr:rowOff>
    </xdr:to>
    <xdr:pic>
      <xdr:nvPicPr>
        <xdr:cNvPr id="74" name="Picture 73"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twoCellAnchor>
  <xdr:twoCellAnchor editAs="oneCell">
    <xdr:from>
      <xdr:col>13</xdr:col>
      <xdr:colOff>0</xdr:colOff>
      <xdr:row>66</xdr:row>
      <xdr:rowOff>0</xdr:rowOff>
    </xdr:from>
    <xdr:to>
      <xdr:col>13</xdr:col>
      <xdr:colOff>9525</xdr:colOff>
      <xdr:row>66</xdr:row>
      <xdr:rowOff>9525</xdr:rowOff>
    </xdr:to>
    <xdr:pic>
      <xdr:nvPicPr>
        <xdr:cNvPr id="75" name="Picture 74"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twoCellAnchor>
  <xdr:twoCellAnchor editAs="oneCell">
    <xdr:from>
      <xdr:col>13</xdr:col>
      <xdr:colOff>0</xdr:colOff>
      <xdr:row>103</xdr:row>
      <xdr:rowOff>0</xdr:rowOff>
    </xdr:from>
    <xdr:to>
      <xdr:col>13</xdr:col>
      <xdr:colOff>9525</xdr:colOff>
      <xdr:row>103</xdr:row>
      <xdr:rowOff>9525</xdr:rowOff>
    </xdr:to>
    <xdr:pic>
      <xdr:nvPicPr>
        <xdr:cNvPr id="76" name="Picture 75"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twoCellAnchor>
  <xdr:twoCellAnchor editAs="oneCell">
    <xdr:from>
      <xdr:col>13</xdr:col>
      <xdr:colOff>0</xdr:colOff>
      <xdr:row>67</xdr:row>
      <xdr:rowOff>0</xdr:rowOff>
    </xdr:from>
    <xdr:to>
      <xdr:col>13</xdr:col>
      <xdr:colOff>9525</xdr:colOff>
      <xdr:row>67</xdr:row>
      <xdr:rowOff>9525</xdr:rowOff>
    </xdr:to>
    <xdr:pic>
      <xdr:nvPicPr>
        <xdr:cNvPr id="77" name="Picture 76"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twoCellAnchor>
  <xdr:twoCellAnchor editAs="oneCell">
    <xdr:from>
      <xdr:col>13</xdr:col>
      <xdr:colOff>0</xdr:colOff>
      <xdr:row>68</xdr:row>
      <xdr:rowOff>0</xdr:rowOff>
    </xdr:from>
    <xdr:to>
      <xdr:col>13</xdr:col>
      <xdr:colOff>9525</xdr:colOff>
      <xdr:row>68</xdr:row>
      <xdr:rowOff>9525</xdr:rowOff>
    </xdr:to>
    <xdr:pic>
      <xdr:nvPicPr>
        <xdr:cNvPr id="78" name="Picture 77"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twoCellAnchor>
  <xdr:twoCellAnchor editAs="oneCell">
    <xdr:from>
      <xdr:col>13</xdr:col>
      <xdr:colOff>0</xdr:colOff>
      <xdr:row>107</xdr:row>
      <xdr:rowOff>0</xdr:rowOff>
    </xdr:from>
    <xdr:to>
      <xdr:col>13</xdr:col>
      <xdr:colOff>9525</xdr:colOff>
      <xdr:row>107</xdr:row>
      <xdr:rowOff>9525</xdr:rowOff>
    </xdr:to>
    <xdr:pic>
      <xdr:nvPicPr>
        <xdr:cNvPr id="79" name="Picture 78"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twoCellAnchor>
  <xdr:twoCellAnchor editAs="oneCell">
    <xdr:from>
      <xdr:col>13</xdr:col>
      <xdr:colOff>0</xdr:colOff>
      <xdr:row>181</xdr:row>
      <xdr:rowOff>0</xdr:rowOff>
    </xdr:from>
    <xdr:to>
      <xdr:col>13</xdr:col>
      <xdr:colOff>9525</xdr:colOff>
      <xdr:row>181</xdr:row>
      <xdr:rowOff>9525</xdr:rowOff>
    </xdr:to>
    <xdr:pic>
      <xdr:nvPicPr>
        <xdr:cNvPr id="80" name="Picture 79"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twoCellAnchor>
  <xdr:twoCellAnchor editAs="oneCell">
    <xdr:from>
      <xdr:col>13</xdr:col>
      <xdr:colOff>0</xdr:colOff>
      <xdr:row>109</xdr:row>
      <xdr:rowOff>0</xdr:rowOff>
    </xdr:from>
    <xdr:to>
      <xdr:col>13</xdr:col>
      <xdr:colOff>9525</xdr:colOff>
      <xdr:row>109</xdr:row>
      <xdr:rowOff>9525</xdr:rowOff>
    </xdr:to>
    <xdr:pic>
      <xdr:nvPicPr>
        <xdr:cNvPr id="81" name="Picture 80"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twoCellAnchor>
  <xdr:twoCellAnchor editAs="oneCell">
    <xdr:from>
      <xdr:col>13</xdr:col>
      <xdr:colOff>0</xdr:colOff>
      <xdr:row>110</xdr:row>
      <xdr:rowOff>0</xdr:rowOff>
    </xdr:from>
    <xdr:to>
      <xdr:col>13</xdr:col>
      <xdr:colOff>9525</xdr:colOff>
      <xdr:row>110</xdr:row>
      <xdr:rowOff>9525</xdr:rowOff>
    </xdr:to>
    <xdr:pic>
      <xdr:nvPicPr>
        <xdr:cNvPr id="82" name="Picture 81"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twoCellAnchor>
  <xdr:twoCellAnchor editAs="oneCell">
    <xdr:from>
      <xdr:col>13</xdr:col>
      <xdr:colOff>0</xdr:colOff>
      <xdr:row>111</xdr:row>
      <xdr:rowOff>0</xdr:rowOff>
    </xdr:from>
    <xdr:to>
      <xdr:col>13</xdr:col>
      <xdr:colOff>9525</xdr:colOff>
      <xdr:row>111</xdr:row>
      <xdr:rowOff>9525</xdr:rowOff>
    </xdr:to>
    <xdr:pic>
      <xdr:nvPicPr>
        <xdr:cNvPr id="83" name="Picture 82"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twoCellAnchor>
  <xdr:twoCellAnchor editAs="oneCell">
    <xdr:from>
      <xdr:col>13</xdr:col>
      <xdr:colOff>0</xdr:colOff>
      <xdr:row>113</xdr:row>
      <xdr:rowOff>0</xdr:rowOff>
    </xdr:from>
    <xdr:to>
      <xdr:col>13</xdr:col>
      <xdr:colOff>9525</xdr:colOff>
      <xdr:row>113</xdr:row>
      <xdr:rowOff>9525</xdr:rowOff>
    </xdr:to>
    <xdr:pic>
      <xdr:nvPicPr>
        <xdr:cNvPr id="84" name="Picture 83"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twoCellAnchor>
  <xdr:twoCellAnchor editAs="oneCell">
    <xdr:from>
      <xdr:col>13</xdr:col>
      <xdr:colOff>0</xdr:colOff>
      <xdr:row>116</xdr:row>
      <xdr:rowOff>0</xdr:rowOff>
    </xdr:from>
    <xdr:to>
      <xdr:col>13</xdr:col>
      <xdr:colOff>9525</xdr:colOff>
      <xdr:row>116</xdr:row>
      <xdr:rowOff>9525</xdr:rowOff>
    </xdr:to>
    <xdr:pic>
      <xdr:nvPicPr>
        <xdr:cNvPr id="85" name="Picture 84"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twoCellAnchor>
  <xdr:twoCellAnchor editAs="oneCell">
    <xdr:from>
      <xdr:col>13</xdr:col>
      <xdr:colOff>0</xdr:colOff>
      <xdr:row>69</xdr:row>
      <xdr:rowOff>0</xdr:rowOff>
    </xdr:from>
    <xdr:to>
      <xdr:col>13</xdr:col>
      <xdr:colOff>9525</xdr:colOff>
      <xdr:row>69</xdr:row>
      <xdr:rowOff>9525</xdr:rowOff>
    </xdr:to>
    <xdr:pic>
      <xdr:nvPicPr>
        <xdr:cNvPr id="86" name="Picture 85"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twoCellAnchor>
  <xdr:twoCellAnchor editAs="oneCell">
    <xdr:from>
      <xdr:col>13</xdr:col>
      <xdr:colOff>0</xdr:colOff>
      <xdr:row>118</xdr:row>
      <xdr:rowOff>0</xdr:rowOff>
    </xdr:from>
    <xdr:to>
      <xdr:col>13</xdr:col>
      <xdr:colOff>9525</xdr:colOff>
      <xdr:row>118</xdr:row>
      <xdr:rowOff>9525</xdr:rowOff>
    </xdr:to>
    <xdr:pic>
      <xdr:nvPicPr>
        <xdr:cNvPr id="87" name="Picture 86"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twoCellAnchor>
  <xdr:twoCellAnchor editAs="oneCell">
    <xdr:from>
      <xdr:col>13</xdr:col>
      <xdr:colOff>0</xdr:colOff>
      <xdr:row>148</xdr:row>
      <xdr:rowOff>0</xdr:rowOff>
    </xdr:from>
    <xdr:to>
      <xdr:col>13</xdr:col>
      <xdr:colOff>9525</xdr:colOff>
      <xdr:row>148</xdr:row>
      <xdr:rowOff>9525</xdr:rowOff>
    </xdr:to>
    <xdr:pic>
      <xdr:nvPicPr>
        <xdr:cNvPr id="88" name="Picture 87"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twoCellAnchor>
  <xdr:twoCellAnchor editAs="oneCell">
    <xdr:from>
      <xdr:col>13</xdr:col>
      <xdr:colOff>0</xdr:colOff>
      <xdr:row>121</xdr:row>
      <xdr:rowOff>0</xdr:rowOff>
    </xdr:from>
    <xdr:to>
      <xdr:col>13</xdr:col>
      <xdr:colOff>9525</xdr:colOff>
      <xdr:row>121</xdr:row>
      <xdr:rowOff>9525</xdr:rowOff>
    </xdr:to>
    <xdr:pic>
      <xdr:nvPicPr>
        <xdr:cNvPr id="89" name="Picture 88"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twoCellAnchor>
  <xdr:twoCellAnchor editAs="oneCell">
    <xdr:from>
      <xdr:col>13</xdr:col>
      <xdr:colOff>0</xdr:colOff>
      <xdr:row>123</xdr:row>
      <xdr:rowOff>0</xdr:rowOff>
    </xdr:from>
    <xdr:to>
      <xdr:col>13</xdr:col>
      <xdr:colOff>9525</xdr:colOff>
      <xdr:row>123</xdr:row>
      <xdr:rowOff>9525</xdr:rowOff>
    </xdr:to>
    <xdr:pic>
      <xdr:nvPicPr>
        <xdr:cNvPr id="90" name="Picture 89"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twoCellAnchor>
  <xdr:twoCellAnchor editAs="oneCell">
    <xdr:from>
      <xdr:col>13</xdr:col>
      <xdr:colOff>0</xdr:colOff>
      <xdr:row>124</xdr:row>
      <xdr:rowOff>0</xdr:rowOff>
    </xdr:from>
    <xdr:to>
      <xdr:col>13</xdr:col>
      <xdr:colOff>9525</xdr:colOff>
      <xdr:row>124</xdr:row>
      <xdr:rowOff>9525</xdr:rowOff>
    </xdr:to>
    <xdr:pic>
      <xdr:nvPicPr>
        <xdr:cNvPr id="91" name="Picture 90"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twoCellAnchor>
  <xdr:twoCellAnchor editAs="oneCell">
    <xdr:from>
      <xdr:col>13</xdr:col>
      <xdr:colOff>0</xdr:colOff>
      <xdr:row>72</xdr:row>
      <xdr:rowOff>0</xdr:rowOff>
    </xdr:from>
    <xdr:to>
      <xdr:col>13</xdr:col>
      <xdr:colOff>9525</xdr:colOff>
      <xdr:row>72</xdr:row>
      <xdr:rowOff>9525</xdr:rowOff>
    </xdr:to>
    <xdr:pic>
      <xdr:nvPicPr>
        <xdr:cNvPr id="92" name="Picture 91"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twoCellAnchor>
  <xdr:twoCellAnchor editAs="oneCell">
    <xdr:from>
      <xdr:col>13</xdr:col>
      <xdr:colOff>0</xdr:colOff>
      <xdr:row>126</xdr:row>
      <xdr:rowOff>0</xdr:rowOff>
    </xdr:from>
    <xdr:to>
      <xdr:col>13</xdr:col>
      <xdr:colOff>9525</xdr:colOff>
      <xdr:row>126</xdr:row>
      <xdr:rowOff>9525</xdr:rowOff>
    </xdr:to>
    <xdr:pic>
      <xdr:nvPicPr>
        <xdr:cNvPr id="93" name="Picture 92"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twoCellAnchor>
  <xdr:twoCellAnchor editAs="oneCell">
    <xdr:from>
      <xdr:col>13</xdr:col>
      <xdr:colOff>0</xdr:colOff>
      <xdr:row>128</xdr:row>
      <xdr:rowOff>0</xdr:rowOff>
    </xdr:from>
    <xdr:to>
      <xdr:col>13</xdr:col>
      <xdr:colOff>9525</xdr:colOff>
      <xdr:row>128</xdr:row>
      <xdr:rowOff>9525</xdr:rowOff>
    </xdr:to>
    <xdr:pic>
      <xdr:nvPicPr>
        <xdr:cNvPr id="94" name="Picture 93"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twoCellAnchor>
  <xdr:twoCellAnchor editAs="oneCell">
    <xdr:from>
      <xdr:col>13</xdr:col>
      <xdr:colOff>0</xdr:colOff>
      <xdr:row>74</xdr:row>
      <xdr:rowOff>0</xdr:rowOff>
    </xdr:from>
    <xdr:to>
      <xdr:col>13</xdr:col>
      <xdr:colOff>9525</xdr:colOff>
      <xdr:row>74</xdr:row>
      <xdr:rowOff>9525</xdr:rowOff>
    </xdr:to>
    <xdr:pic>
      <xdr:nvPicPr>
        <xdr:cNvPr id="95" name="Picture 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twoCellAnchor>
  <xdr:twoCellAnchor editAs="oneCell">
    <xdr:from>
      <xdr:col>13</xdr:col>
      <xdr:colOff>0</xdr:colOff>
      <xdr:row>75</xdr:row>
      <xdr:rowOff>0</xdr:rowOff>
    </xdr:from>
    <xdr:to>
      <xdr:col>13</xdr:col>
      <xdr:colOff>9525</xdr:colOff>
      <xdr:row>75</xdr:row>
      <xdr:rowOff>9525</xdr:rowOff>
    </xdr:to>
    <xdr:pic>
      <xdr:nvPicPr>
        <xdr:cNvPr id="96" name="Picture 95"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twoCellAnchor>
  <xdr:twoCellAnchor editAs="oneCell">
    <xdr:from>
      <xdr:col>13</xdr:col>
      <xdr:colOff>0</xdr:colOff>
      <xdr:row>131</xdr:row>
      <xdr:rowOff>0</xdr:rowOff>
    </xdr:from>
    <xdr:to>
      <xdr:col>13</xdr:col>
      <xdr:colOff>9525</xdr:colOff>
      <xdr:row>131</xdr:row>
      <xdr:rowOff>9525</xdr:rowOff>
    </xdr:to>
    <xdr:pic>
      <xdr:nvPicPr>
        <xdr:cNvPr id="97" name="Picture 96"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twoCellAnchor>
  <xdr:twoCellAnchor editAs="oneCell">
    <xdr:from>
      <xdr:col>13</xdr:col>
      <xdr:colOff>0</xdr:colOff>
      <xdr:row>132</xdr:row>
      <xdr:rowOff>0</xdr:rowOff>
    </xdr:from>
    <xdr:to>
      <xdr:col>13</xdr:col>
      <xdr:colOff>9525</xdr:colOff>
      <xdr:row>132</xdr:row>
      <xdr:rowOff>9525</xdr:rowOff>
    </xdr:to>
    <xdr:pic>
      <xdr:nvPicPr>
        <xdr:cNvPr id="98" name="Picture 97"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twoCellAnchor>
  <xdr:twoCellAnchor editAs="oneCell">
    <xdr:from>
      <xdr:col>13</xdr:col>
      <xdr:colOff>0</xdr:colOff>
      <xdr:row>133</xdr:row>
      <xdr:rowOff>0</xdr:rowOff>
    </xdr:from>
    <xdr:to>
      <xdr:col>13</xdr:col>
      <xdr:colOff>9525</xdr:colOff>
      <xdr:row>133</xdr:row>
      <xdr:rowOff>9525</xdr:rowOff>
    </xdr:to>
    <xdr:pic>
      <xdr:nvPicPr>
        <xdr:cNvPr id="99" name="Picture 98"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twoCellAnchor>
  <xdr:twoCellAnchor editAs="oneCell">
    <xdr:from>
      <xdr:col>13</xdr:col>
      <xdr:colOff>0</xdr:colOff>
      <xdr:row>77</xdr:row>
      <xdr:rowOff>0</xdr:rowOff>
    </xdr:from>
    <xdr:to>
      <xdr:col>13</xdr:col>
      <xdr:colOff>9525</xdr:colOff>
      <xdr:row>77</xdr:row>
      <xdr:rowOff>9525</xdr:rowOff>
    </xdr:to>
    <xdr:pic>
      <xdr:nvPicPr>
        <xdr:cNvPr id="100" name="Picture 99"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twoCellAnchor>
  <xdr:twoCellAnchor editAs="oneCell">
    <xdr:from>
      <xdr:col>13</xdr:col>
      <xdr:colOff>0</xdr:colOff>
      <xdr:row>78</xdr:row>
      <xdr:rowOff>0</xdr:rowOff>
    </xdr:from>
    <xdr:to>
      <xdr:col>13</xdr:col>
      <xdr:colOff>9525</xdr:colOff>
      <xdr:row>78</xdr:row>
      <xdr:rowOff>9525</xdr:rowOff>
    </xdr:to>
    <xdr:pic>
      <xdr:nvPicPr>
        <xdr:cNvPr id="101" name="Picture 100"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twoCellAnchor>
  <xdr:twoCellAnchor editAs="oneCell">
    <xdr:from>
      <xdr:col>13</xdr:col>
      <xdr:colOff>0</xdr:colOff>
      <xdr:row>137</xdr:row>
      <xdr:rowOff>0</xdr:rowOff>
    </xdr:from>
    <xdr:to>
      <xdr:col>13</xdr:col>
      <xdr:colOff>9525</xdr:colOff>
      <xdr:row>137</xdr:row>
      <xdr:rowOff>9525</xdr:rowOff>
    </xdr:to>
    <xdr:pic>
      <xdr:nvPicPr>
        <xdr:cNvPr id="102" name="Picture 101"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twoCellAnchor>
  <xdr:twoCellAnchor editAs="oneCell">
    <xdr:from>
      <xdr:col>13</xdr:col>
      <xdr:colOff>0</xdr:colOff>
      <xdr:row>139</xdr:row>
      <xdr:rowOff>0</xdr:rowOff>
    </xdr:from>
    <xdr:to>
      <xdr:col>13</xdr:col>
      <xdr:colOff>9525</xdr:colOff>
      <xdr:row>139</xdr:row>
      <xdr:rowOff>9525</xdr:rowOff>
    </xdr:to>
    <xdr:pic>
      <xdr:nvPicPr>
        <xdr:cNvPr id="103" name="Picture 102"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twoCellAnchor>
  <xdr:twoCellAnchor editAs="oneCell">
    <xdr:from>
      <xdr:col>13</xdr:col>
      <xdr:colOff>0</xdr:colOff>
      <xdr:row>80</xdr:row>
      <xdr:rowOff>0</xdr:rowOff>
    </xdr:from>
    <xdr:to>
      <xdr:col>13</xdr:col>
      <xdr:colOff>9525</xdr:colOff>
      <xdr:row>80</xdr:row>
      <xdr:rowOff>9525</xdr:rowOff>
    </xdr:to>
    <xdr:pic>
      <xdr:nvPicPr>
        <xdr:cNvPr id="104" name="Picture 103"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twoCellAnchor>
  <xdr:twoCellAnchor editAs="oneCell">
    <xdr:from>
      <xdr:col>13</xdr:col>
      <xdr:colOff>0</xdr:colOff>
      <xdr:row>141</xdr:row>
      <xdr:rowOff>0</xdr:rowOff>
    </xdr:from>
    <xdr:to>
      <xdr:col>13</xdr:col>
      <xdr:colOff>9525</xdr:colOff>
      <xdr:row>141</xdr:row>
      <xdr:rowOff>9525</xdr:rowOff>
    </xdr:to>
    <xdr:pic>
      <xdr:nvPicPr>
        <xdr:cNvPr id="105" name="Picture 104"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twoCellAnchor>
  <xdr:twoCellAnchor editAs="oneCell">
    <xdr:from>
      <xdr:col>13</xdr:col>
      <xdr:colOff>0</xdr:colOff>
      <xdr:row>142</xdr:row>
      <xdr:rowOff>0</xdr:rowOff>
    </xdr:from>
    <xdr:to>
      <xdr:col>13</xdr:col>
      <xdr:colOff>9525</xdr:colOff>
      <xdr:row>142</xdr:row>
      <xdr:rowOff>9525</xdr:rowOff>
    </xdr:to>
    <xdr:pic>
      <xdr:nvPicPr>
        <xdr:cNvPr id="106" name="Picture 105"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twoCellAnchor>
  <xdr:twoCellAnchor editAs="oneCell">
    <xdr:from>
      <xdr:col>13</xdr:col>
      <xdr:colOff>0</xdr:colOff>
      <xdr:row>143</xdr:row>
      <xdr:rowOff>0</xdr:rowOff>
    </xdr:from>
    <xdr:to>
      <xdr:col>13</xdr:col>
      <xdr:colOff>9525</xdr:colOff>
      <xdr:row>143</xdr:row>
      <xdr:rowOff>9525</xdr:rowOff>
    </xdr:to>
    <xdr:pic>
      <xdr:nvPicPr>
        <xdr:cNvPr id="107" name="Picture 106"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twoCellAnchor>
  <xdr:twoCellAnchor editAs="oneCell">
    <xdr:from>
      <xdr:col>13</xdr:col>
      <xdr:colOff>0</xdr:colOff>
      <xdr:row>144</xdr:row>
      <xdr:rowOff>0</xdr:rowOff>
    </xdr:from>
    <xdr:to>
      <xdr:col>13</xdr:col>
      <xdr:colOff>9525</xdr:colOff>
      <xdr:row>144</xdr:row>
      <xdr:rowOff>9525</xdr:rowOff>
    </xdr:to>
    <xdr:pic>
      <xdr:nvPicPr>
        <xdr:cNvPr id="108" name="Picture 1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twoCellAnchor>
  <xdr:twoCellAnchor editAs="oneCell">
    <xdr:from>
      <xdr:col>13</xdr:col>
      <xdr:colOff>0</xdr:colOff>
      <xdr:row>145</xdr:row>
      <xdr:rowOff>0</xdr:rowOff>
    </xdr:from>
    <xdr:to>
      <xdr:col>13</xdr:col>
      <xdr:colOff>9525</xdr:colOff>
      <xdr:row>145</xdr:row>
      <xdr:rowOff>9525</xdr:rowOff>
    </xdr:to>
    <xdr:pic>
      <xdr:nvPicPr>
        <xdr:cNvPr id="109" name="Picture 108"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twoCellAnchor>
  <xdr:twoCellAnchor editAs="oneCell">
    <xdr:from>
      <xdr:col>13</xdr:col>
      <xdr:colOff>0</xdr:colOff>
      <xdr:row>81</xdr:row>
      <xdr:rowOff>0</xdr:rowOff>
    </xdr:from>
    <xdr:to>
      <xdr:col>13</xdr:col>
      <xdr:colOff>9525</xdr:colOff>
      <xdr:row>81</xdr:row>
      <xdr:rowOff>9525</xdr:rowOff>
    </xdr:to>
    <xdr:pic>
      <xdr:nvPicPr>
        <xdr:cNvPr id="110" name="Picture 109"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twoCellAnchor>
  <xdr:twoCellAnchor editAs="oneCell">
    <xdr:from>
      <xdr:col>13</xdr:col>
      <xdr:colOff>0</xdr:colOff>
      <xdr:row>149</xdr:row>
      <xdr:rowOff>0</xdr:rowOff>
    </xdr:from>
    <xdr:to>
      <xdr:col>13</xdr:col>
      <xdr:colOff>9525</xdr:colOff>
      <xdr:row>149</xdr:row>
      <xdr:rowOff>9525</xdr:rowOff>
    </xdr:to>
    <xdr:pic>
      <xdr:nvPicPr>
        <xdr:cNvPr id="111" name="Picture 110"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twoCellAnchor>
  <xdr:twoCellAnchor editAs="oneCell">
    <xdr:from>
      <xdr:col>13</xdr:col>
      <xdr:colOff>0</xdr:colOff>
      <xdr:row>150</xdr:row>
      <xdr:rowOff>0</xdr:rowOff>
    </xdr:from>
    <xdr:to>
      <xdr:col>13</xdr:col>
      <xdr:colOff>9525</xdr:colOff>
      <xdr:row>150</xdr:row>
      <xdr:rowOff>9525</xdr:rowOff>
    </xdr:to>
    <xdr:pic>
      <xdr:nvPicPr>
        <xdr:cNvPr id="112" name="Picture 111"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twoCellAnchor>
  <xdr:twoCellAnchor editAs="oneCell">
    <xdr:from>
      <xdr:col>13</xdr:col>
      <xdr:colOff>0</xdr:colOff>
      <xdr:row>151</xdr:row>
      <xdr:rowOff>0</xdr:rowOff>
    </xdr:from>
    <xdr:to>
      <xdr:col>13</xdr:col>
      <xdr:colOff>9525</xdr:colOff>
      <xdr:row>151</xdr:row>
      <xdr:rowOff>9525</xdr:rowOff>
    </xdr:to>
    <xdr:pic>
      <xdr:nvPicPr>
        <xdr:cNvPr id="113" name="Picture 112"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twoCellAnchor>
  <xdr:twoCellAnchor editAs="oneCell">
    <xdr:from>
      <xdr:col>13</xdr:col>
      <xdr:colOff>0</xdr:colOff>
      <xdr:row>84</xdr:row>
      <xdr:rowOff>0</xdr:rowOff>
    </xdr:from>
    <xdr:to>
      <xdr:col>13</xdr:col>
      <xdr:colOff>9525</xdr:colOff>
      <xdr:row>84</xdr:row>
      <xdr:rowOff>9525</xdr:rowOff>
    </xdr:to>
    <xdr:pic>
      <xdr:nvPicPr>
        <xdr:cNvPr id="114" name="Picture 11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twoCellAnchor>
  <xdr:twoCellAnchor editAs="oneCell">
    <xdr:from>
      <xdr:col>13</xdr:col>
      <xdr:colOff>0</xdr:colOff>
      <xdr:row>159</xdr:row>
      <xdr:rowOff>0</xdr:rowOff>
    </xdr:from>
    <xdr:to>
      <xdr:col>13</xdr:col>
      <xdr:colOff>9525</xdr:colOff>
      <xdr:row>159</xdr:row>
      <xdr:rowOff>9525</xdr:rowOff>
    </xdr:to>
    <xdr:pic>
      <xdr:nvPicPr>
        <xdr:cNvPr id="115" name="Picture 114"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twoCellAnchor>
  <xdr:twoCellAnchor editAs="oneCell">
    <xdr:from>
      <xdr:col>13</xdr:col>
      <xdr:colOff>0</xdr:colOff>
      <xdr:row>162</xdr:row>
      <xdr:rowOff>0</xdr:rowOff>
    </xdr:from>
    <xdr:to>
      <xdr:col>13</xdr:col>
      <xdr:colOff>9525</xdr:colOff>
      <xdr:row>162</xdr:row>
      <xdr:rowOff>9525</xdr:rowOff>
    </xdr:to>
    <xdr:pic>
      <xdr:nvPicPr>
        <xdr:cNvPr id="116" name="Picture 115"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twoCellAnchor>
  <xdr:twoCellAnchor editAs="oneCell">
    <xdr:from>
      <xdr:col>13</xdr:col>
      <xdr:colOff>0</xdr:colOff>
      <xdr:row>88</xdr:row>
      <xdr:rowOff>0</xdr:rowOff>
    </xdr:from>
    <xdr:to>
      <xdr:col>13</xdr:col>
      <xdr:colOff>9525</xdr:colOff>
      <xdr:row>88</xdr:row>
      <xdr:rowOff>9525</xdr:rowOff>
    </xdr:to>
    <xdr:pic>
      <xdr:nvPicPr>
        <xdr:cNvPr id="117" name="Picture 116"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twoCellAnchor>
  <xdr:twoCellAnchor editAs="oneCell">
    <xdr:from>
      <xdr:col>13</xdr:col>
      <xdr:colOff>0</xdr:colOff>
      <xdr:row>164</xdr:row>
      <xdr:rowOff>0</xdr:rowOff>
    </xdr:from>
    <xdr:to>
      <xdr:col>13</xdr:col>
      <xdr:colOff>9525</xdr:colOff>
      <xdr:row>164</xdr:row>
      <xdr:rowOff>9525</xdr:rowOff>
    </xdr:to>
    <xdr:pic>
      <xdr:nvPicPr>
        <xdr:cNvPr id="118" name="Picture 11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twoCellAnchor>
  <xdr:twoCellAnchor editAs="oneCell">
    <xdr:from>
      <xdr:col>13</xdr:col>
      <xdr:colOff>0</xdr:colOff>
      <xdr:row>165</xdr:row>
      <xdr:rowOff>0</xdr:rowOff>
    </xdr:from>
    <xdr:to>
      <xdr:col>13</xdr:col>
      <xdr:colOff>9525</xdr:colOff>
      <xdr:row>165</xdr:row>
      <xdr:rowOff>9525</xdr:rowOff>
    </xdr:to>
    <xdr:pic>
      <xdr:nvPicPr>
        <xdr:cNvPr id="119" name="Picture 118"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twoCellAnchor>
  <xdr:twoCellAnchor editAs="oneCell">
    <xdr:from>
      <xdr:col>13</xdr:col>
      <xdr:colOff>0</xdr:colOff>
      <xdr:row>89</xdr:row>
      <xdr:rowOff>0</xdr:rowOff>
    </xdr:from>
    <xdr:to>
      <xdr:col>13</xdr:col>
      <xdr:colOff>9525</xdr:colOff>
      <xdr:row>89</xdr:row>
      <xdr:rowOff>9525</xdr:rowOff>
    </xdr:to>
    <xdr:pic>
      <xdr:nvPicPr>
        <xdr:cNvPr id="120" name="Picture 119"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twoCellAnchor>
  <xdr:twoCellAnchor editAs="oneCell">
    <xdr:from>
      <xdr:col>13</xdr:col>
      <xdr:colOff>0</xdr:colOff>
      <xdr:row>168</xdr:row>
      <xdr:rowOff>0</xdr:rowOff>
    </xdr:from>
    <xdr:to>
      <xdr:col>13</xdr:col>
      <xdr:colOff>9525</xdr:colOff>
      <xdr:row>168</xdr:row>
      <xdr:rowOff>9525</xdr:rowOff>
    </xdr:to>
    <xdr:pic>
      <xdr:nvPicPr>
        <xdr:cNvPr id="121" name="Picture 120"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twoCellAnchor>
  <xdr:twoCellAnchor editAs="oneCell">
    <xdr:from>
      <xdr:col>13</xdr:col>
      <xdr:colOff>0</xdr:colOff>
      <xdr:row>90</xdr:row>
      <xdr:rowOff>0</xdr:rowOff>
    </xdr:from>
    <xdr:to>
      <xdr:col>13</xdr:col>
      <xdr:colOff>9525</xdr:colOff>
      <xdr:row>90</xdr:row>
      <xdr:rowOff>9525</xdr:rowOff>
    </xdr:to>
    <xdr:pic>
      <xdr:nvPicPr>
        <xdr:cNvPr id="122" name="Picture 121"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twoCellAnchor>
  <xdr:twoCellAnchor editAs="oneCell">
    <xdr:from>
      <xdr:col>13</xdr:col>
      <xdr:colOff>0</xdr:colOff>
      <xdr:row>171</xdr:row>
      <xdr:rowOff>0</xdr:rowOff>
    </xdr:from>
    <xdr:to>
      <xdr:col>13</xdr:col>
      <xdr:colOff>9525</xdr:colOff>
      <xdr:row>171</xdr:row>
      <xdr:rowOff>9525</xdr:rowOff>
    </xdr:to>
    <xdr:pic>
      <xdr:nvPicPr>
        <xdr:cNvPr id="123" name="Picture 122"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twoCellAnchor>
  <xdr:twoCellAnchor editAs="oneCell">
    <xdr:from>
      <xdr:col>13</xdr:col>
      <xdr:colOff>0</xdr:colOff>
      <xdr:row>91</xdr:row>
      <xdr:rowOff>0</xdr:rowOff>
    </xdr:from>
    <xdr:to>
      <xdr:col>13</xdr:col>
      <xdr:colOff>9525</xdr:colOff>
      <xdr:row>91</xdr:row>
      <xdr:rowOff>9525</xdr:rowOff>
    </xdr:to>
    <xdr:pic>
      <xdr:nvPicPr>
        <xdr:cNvPr id="124" name="Picture 123"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twoCellAnchor>
  <xdr:twoCellAnchor editAs="oneCell">
    <xdr:from>
      <xdr:col>13</xdr:col>
      <xdr:colOff>0</xdr:colOff>
      <xdr:row>93</xdr:row>
      <xdr:rowOff>0</xdr:rowOff>
    </xdr:from>
    <xdr:to>
      <xdr:col>13</xdr:col>
      <xdr:colOff>9525</xdr:colOff>
      <xdr:row>93</xdr:row>
      <xdr:rowOff>9525</xdr:rowOff>
    </xdr:to>
    <xdr:pic>
      <xdr:nvPicPr>
        <xdr:cNvPr id="125" name="Picture 124"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twoCellAnchor>
  <xdr:twoCellAnchor editAs="oneCell">
    <xdr:from>
      <xdr:col>13</xdr:col>
      <xdr:colOff>0</xdr:colOff>
      <xdr:row>97</xdr:row>
      <xdr:rowOff>0</xdr:rowOff>
    </xdr:from>
    <xdr:to>
      <xdr:col>13</xdr:col>
      <xdr:colOff>9525</xdr:colOff>
      <xdr:row>97</xdr:row>
      <xdr:rowOff>9525</xdr:rowOff>
    </xdr:to>
    <xdr:pic>
      <xdr:nvPicPr>
        <xdr:cNvPr id="126" name="Picture 125"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twoCellAnchor>
  <xdr:twoCellAnchor editAs="oneCell">
    <xdr:from>
      <xdr:col>13</xdr:col>
      <xdr:colOff>0</xdr:colOff>
      <xdr:row>53</xdr:row>
      <xdr:rowOff>0</xdr:rowOff>
    </xdr:from>
    <xdr:to>
      <xdr:col>13</xdr:col>
      <xdr:colOff>9525</xdr:colOff>
      <xdr:row>53</xdr:row>
      <xdr:rowOff>9525</xdr:rowOff>
    </xdr:to>
    <xdr:pic>
      <xdr:nvPicPr>
        <xdr:cNvPr id="127" name="Picture 126"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twoCellAnchor>
  <xdr:twoCellAnchor editAs="oneCell">
    <xdr:from>
      <xdr:col>13</xdr:col>
      <xdr:colOff>0</xdr:colOff>
      <xdr:row>98</xdr:row>
      <xdr:rowOff>0</xdr:rowOff>
    </xdr:from>
    <xdr:to>
      <xdr:col>13</xdr:col>
      <xdr:colOff>9525</xdr:colOff>
      <xdr:row>98</xdr:row>
      <xdr:rowOff>9525</xdr:rowOff>
    </xdr:to>
    <xdr:pic>
      <xdr:nvPicPr>
        <xdr:cNvPr id="128" name="Picture 127"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twoCellAnchor>
  <xdr:twoCellAnchor editAs="oneCell">
    <xdr:from>
      <xdr:col>13</xdr:col>
      <xdr:colOff>0</xdr:colOff>
      <xdr:row>179</xdr:row>
      <xdr:rowOff>0</xdr:rowOff>
    </xdr:from>
    <xdr:to>
      <xdr:col>13</xdr:col>
      <xdr:colOff>9525</xdr:colOff>
      <xdr:row>179</xdr:row>
      <xdr:rowOff>9525</xdr:rowOff>
    </xdr:to>
    <xdr:pic>
      <xdr:nvPicPr>
        <xdr:cNvPr id="129" name="Picture 128"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twoCellAnchor>
  <xdr:twoCellAnchor editAs="oneCell">
    <xdr:from>
      <xdr:col>13</xdr:col>
      <xdr:colOff>0</xdr:colOff>
      <xdr:row>194</xdr:row>
      <xdr:rowOff>0</xdr:rowOff>
    </xdr:from>
    <xdr:to>
      <xdr:col>13</xdr:col>
      <xdr:colOff>9525</xdr:colOff>
      <xdr:row>194</xdr:row>
      <xdr:rowOff>9525</xdr:rowOff>
    </xdr:to>
    <xdr:pic>
      <xdr:nvPicPr>
        <xdr:cNvPr id="130" name="Picture 129"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twoCellAnchor>
  <xdr:twoCellAnchor editAs="oneCell">
    <xdr:from>
      <xdr:col>13</xdr:col>
      <xdr:colOff>0</xdr:colOff>
      <xdr:row>180</xdr:row>
      <xdr:rowOff>0</xdr:rowOff>
    </xdr:from>
    <xdr:to>
      <xdr:col>13</xdr:col>
      <xdr:colOff>9525</xdr:colOff>
      <xdr:row>180</xdr:row>
      <xdr:rowOff>9525</xdr:rowOff>
    </xdr:to>
    <xdr:pic>
      <xdr:nvPicPr>
        <xdr:cNvPr id="131" name="Picture 130"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twoCellAnchor>
  <xdr:twoCellAnchor editAs="oneCell">
    <xdr:from>
      <xdr:col>13</xdr:col>
      <xdr:colOff>0</xdr:colOff>
      <xdr:row>102</xdr:row>
      <xdr:rowOff>0</xdr:rowOff>
    </xdr:from>
    <xdr:to>
      <xdr:col>13</xdr:col>
      <xdr:colOff>9525</xdr:colOff>
      <xdr:row>102</xdr:row>
      <xdr:rowOff>9525</xdr:rowOff>
    </xdr:to>
    <xdr:pic>
      <xdr:nvPicPr>
        <xdr:cNvPr id="132" name="Picture 131"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twoCellAnchor>
  <xdr:twoCellAnchor editAs="oneCell">
    <xdr:from>
      <xdr:col>13</xdr:col>
      <xdr:colOff>0</xdr:colOff>
      <xdr:row>185</xdr:row>
      <xdr:rowOff>0</xdr:rowOff>
    </xdr:from>
    <xdr:to>
      <xdr:col>13</xdr:col>
      <xdr:colOff>9525</xdr:colOff>
      <xdr:row>185</xdr:row>
      <xdr:rowOff>9525</xdr:rowOff>
    </xdr:to>
    <xdr:pic>
      <xdr:nvPicPr>
        <xdr:cNvPr id="133" name="Picture 132"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twoCellAnchor>
  <xdr:twoCellAnchor editAs="oneCell">
    <xdr:from>
      <xdr:col>13</xdr:col>
      <xdr:colOff>0</xdr:colOff>
      <xdr:row>186</xdr:row>
      <xdr:rowOff>0</xdr:rowOff>
    </xdr:from>
    <xdr:to>
      <xdr:col>13</xdr:col>
      <xdr:colOff>9525</xdr:colOff>
      <xdr:row>186</xdr:row>
      <xdr:rowOff>9525</xdr:rowOff>
    </xdr:to>
    <xdr:pic>
      <xdr:nvPicPr>
        <xdr:cNvPr id="134" name="Picture 133"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twoCellAnchor>
  <xdr:twoCellAnchor editAs="oneCell">
    <xdr:from>
      <xdr:col>13</xdr:col>
      <xdr:colOff>0</xdr:colOff>
      <xdr:row>187</xdr:row>
      <xdr:rowOff>0</xdr:rowOff>
    </xdr:from>
    <xdr:to>
      <xdr:col>13</xdr:col>
      <xdr:colOff>9525</xdr:colOff>
      <xdr:row>187</xdr:row>
      <xdr:rowOff>9525</xdr:rowOff>
    </xdr:to>
    <xdr:pic>
      <xdr:nvPicPr>
        <xdr:cNvPr id="135" name="Picture 134"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twoCellAnchor>
  <xdr:twoCellAnchor editAs="oneCell">
    <xdr:from>
      <xdr:col>13</xdr:col>
      <xdr:colOff>0</xdr:colOff>
      <xdr:row>119</xdr:row>
      <xdr:rowOff>0</xdr:rowOff>
    </xdr:from>
    <xdr:to>
      <xdr:col>13</xdr:col>
      <xdr:colOff>9525</xdr:colOff>
      <xdr:row>119</xdr:row>
      <xdr:rowOff>9525</xdr:rowOff>
    </xdr:to>
    <xdr:pic>
      <xdr:nvPicPr>
        <xdr:cNvPr id="136" name="Picture 135"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twoCellAnchor>
  <xdr:twoCellAnchor editAs="oneCell">
    <xdr:from>
      <xdr:col>13</xdr:col>
      <xdr:colOff>0</xdr:colOff>
      <xdr:row>105</xdr:row>
      <xdr:rowOff>0</xdr:rowOff>
    </xdr:from>
    <xdr:to>
      <xdr:col>13</xdr:col>
      <xdr:colOff>9525</xdr:colOff>
      <xdr:row>105</xdr:row>
      <xdr:rowOff>9525</xdr:rowOff>
    </xdr:to>
    <xdr:pic>
      <xdr:nvPicPr>
        <xdr:cNvPr id="137" name="Picture 136"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twoCellAnchor>
  <xdr:twoCellAnchor editAs="oneCell">
    <xdr:from>
      <xdr:col>13</xdr:col>
      <xdr:colOff>0</xdr:colOff>
      <xdr:row>191</xdr:row>
      <xdr:rowOff>0</xdr:rowOff>
    </xdr:from>
    <xdr:to>
      <xdr:col>13</xdr:col>
      <xdr:colOff>9525</xdr:colOff>
      <xdr:row>191</xdr:row>
      <xdr:rowOff>9525</xdr:rowOff>
    </xdr:to>
    <xdr:pic>
      <xdr:nvPicPr>
        <xdr:cNvPr id="138" name="Picture 137"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twoCellAnchor>
  <xdr:twoCellAnchor editAs="oneCell">
    <xdr:from>
      <xdr:col>13</xdr:col>
      <xdr:colOff>0</xdr:colOff>
      <xdr:row>106</xdr:row>
      <xdr:rowOff>0</xdr:rowOff>
    </xdr:from>
    <xdr:to>
      <xdr:col>13</xdr:col>
      <xdr:colOff>9525</xdr:colOff>
      <xdr:row>106</xdr:row>
      <xdr:rowOff>9525</xdr:rowOff>
    </xdr:to>
    <xdr:pic>
      <xdr:nvPicPr>
        <xdr:cNvPr id="139" name="Picture 138"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twoCellAnchor>
  <xdr:twoCellAnchor editAs="oneCell">
    <xdr:from>
      <xdr:col>13</xdr:col>
      <xdr:colOff>0</xdr:colOff>
      <xdr:row>108</xdr:row>
      <xdr:rowOff>0</xdr:rowOff>
    </xdr:from>
    <xdr:to>
      <xdr:col>13</xdr:col>
      <xdr:colOff>9525</xdr:colOff>
      <xdr:row>108</xdr:row>
      <xdr:rowOff>9525</xdr:rowOff>
    </xdr:to>
    <xdr:pic>
      <xdr:nvPicPr>
        <xdr:cNvPr id="140" name="Picture 139"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twoCellAnchor>
  <xdr:twoCellAnchor editAs="oneCell">
    <xdr:from>
      <xdr:col>13</xdr:col>
      <xdr:colOff>0</xdr:colOff>
      <xdr:row>112</xdr:row>
      <xdr:rowOff>0</xdr:rowOff>
    </xdr:from>
    <xdr:to>
      <xdr:col>13</xdr:col>
      <xdr:colOff>9525</xdr:colOff>
      <xdr:row>112</xdr:row>
      <xdr:rowOff>9525</xdr:rowOff>
    </xdr:to>
    <xdr:pic>
      <xdr:nvPicPr>
        <xdr:cNvPr id="141" name="Picture 140"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twoCellAnchor>
  <xdr:twoCellAnchor editAs="oneCell">
    <xdr:from>
      <xdr:col>13</xdr:col>
      <xdr:colOff>0</xdr:colOff>
      <xdr:row>196</xdr:row>
      <xdr:rowOff>0</xdr:rowOff>
    </xdr:from>
    <xdr:to>
      <xdr:col>13</xdr:col>
      <xdr:colOff>9525</xdr:colOff>
      <xdr:row>196</xdr:row>
      <xdr:rowOff>9525</xdr:rowOff>
    </xdr:to>
    <xdr:pic>
      <xdr:nvPicPr>
        <xdr:cNvPr id="142" name="Picture 141"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twoCellAnchor>
  <xdr:twoCellAnchor editAs="oneCell">
    <xdr:from>
      <xdr:col>13</xdr:col>
      <xdr:colOff>0</xdr:colOff>
      <xdr:row>114</xdr:row>
      <xdr:rowOff>0</xdr:rowOff>
    </xdr:from>
    <xdr:to>
      <xdr:col>13</xdr:col>
      <xdr:colOff>9525</xdr:colOff>
      <xdr:row>114</xdr:row>
      <xdr:rowOff>9525</xdr:rowOff>
    </xdr:to>
    <xdr:pic>
      <xdr:nvPicPr>
        <xdr:cNvPr id="143" name="Picture 142"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twoCellAnchor>
  <xdr:twoCellAnchor editAs="oneCell">
    <xdr:from>
      <xdr:col>13</xdr:col>
      <xdr:colOff>0</xdr:colOff>
      <xdr:row>199</xdr:row>
      <xdr:rowOff>0</xdr:rowOff>
    </xdr:from>
    <xdr:to>
      <xdr:col>13</xdr:col>
      <xdr:colOff>9525</xdr:colOff>
      <xdr:row>199</xdr:row>
      <xdr:rowOff>9525</xdr:rowOff>
    </xdr:to>
    <xdr:pic>
      <xdr:nvPicPr>
        <xdr:cNvPr id="144" name="Picture 143"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twoCellAnchor>
  <xdr:twoCellAnchor editAs="oneCell">
    <xdr:from>
      <xdr:col>13</xdr:col>
      <xdr:colOff>0</xdr:colOff>
      <xdr:row>115</xdr:row>
      <xdr:rowOff>0</xdr:rowOff>
    </xdr:from>
    <xdr:to>
      <xdr:col>13</xdr:col>
      <xdr:colOff>9525</xdr:colOff>
      <xdr:row>115</xdr:row>
      <xdr:rowOff>9525</xdr:rowOff>
    </xdr:to>
    <xdr:pic>
      <xdr:nvPicPr>
        <xdr:cNvPr id="145" name="Picture 144"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twoCellAnchor>
  <xdr:twoCellAnchor editAs="oneCell">
    <xdr:from>
      <xdr:col>13</xdr:col>
      <xdr:colOff>0</xdr:colOff>
      <xdr:row>117</xdr:row>
      <xdr:rowOff>0</xdr:rowOff>
    </xdr:from>
    <xdr:to>
      <xdr:col>13</xdr:col>
      <xdr:colOff>9525</xdr:colOff>
      <xdr:row>117</xdr:row>
      <xdr:rowOff>9525</xdr:rowOff>
    </xdr:to>
    <xdr:pic>
      <xdr:nvPicPr>
        <xdr:cNvPr id="146" name="Picture 145"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twoCellAnchor>
  <xdr:twoCellAnchor editAs="oneCell">
    <xdr:from>
      <xdr:col>13</xdr:col>
      <xdr:colOff>0</xdr:colOff>
      <xdr:row>201</xdr:row>
      <xdr:rowOff>0</xdr:rowOff>
    </xdr:from>
    <xdr:to>
      <xdr:col>13</xdr:col>
      <xdr:colOff>9525</xdr:colOff>
      <xdr:row>201</xdr:row>
      <xdr:rowOff>9525</xdr:rowOff>
    </xdr:to>
    <xdr:pic>
      <xdr:nvPicPr>
        <xdr:cNvPr id="147" name="Picture 146"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twoCellAnchor>
  <xdr:twoCellAnchor editAs="oneCell">
    <xdr:from>
      <xdr:col>13</xdr:col>
      <xdr:colOff>0</xdr:colOff>
      <xdr:row>202</xdr:row>
      <xdr:rowOff>0</xdr:rowOff>
    </xdr:from>
    <xdr:to>
      <xdr:col>13</xdr:col>
      <xdr:colOff>9525</xdr:colOff>
      <xdr:row>202</xdr:row>
      <xdr:rowOff>9525</xdr:rowOff>
    </xdr:to>
    <xdr:pic>
      <xdr:nvPicPr>
        <xdr:cNvPr id="148" name="Picture 147"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twoCellAnchor>
  <xdr:twoCellAnchor editAs="oneCell">
    <xdr:from>
      <xdr:col>13</xdr:col>
      <xdr:colOff>0</xdr:colOff>
      <xdr:row>203</xdr:row>
      <xdr:rowOff>0</xdr:rowOff>
    </xdr:from>
    <xdr:to>
      <xdr:col>13</xdr:col>
      <xdr:colOff>9525</xdr:colOff>
      <xdr:row>203</xdr:row>
      <xdr:rowOff>9525</xdr:rowOff>
    </xdr:to>
    <xdr:pic>
      <xdr:nvPicPr>
        <xdr:cNvPr id="149" name="Picture 148"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twoCellAnchor>
  <xdr:twoCellAnchor editAs="oneCell">
    <xdr:from>
      <xdr:col>20</xdr:col>
      <xdr:colOff>0</xdr:colOff>
      <xdr:row>165</xdr:row>
      <xdr:rowOff>0</xdr:rowOff>
    </xdr:from>
    <xdr:to>
      <xdr:col>20</xdr:col>
      <xdr:colOff>9525</xdr:colOff>
      <xdr:row>165</xdr:row>
      <xdr:rowOff>9525</xdr:rowOff>
    </xdr:to>
    <xdr:pic>
      <xdr:nvPicPr>
        <xdr:cNvPr id="150" name="Picture 122" descr="space"/>
        <xdr:cNvPicPr>
          <a:picLocks noChangeAspect="1" noChangeArrowheads="1"/>
        </xdr:cNvPicPr>
      </xdr:nvPicPr>
      <xdr:blipFill>
        <a:blip xmlns:r="http://schemas.openxmlformats.org/officeDocument/2006/relationships" r:embed="rId1"/>
        <a:srcRect/>
        <a:stretch>
          <a:fillRect/>
        </a:stretch>
      </xdr:blipFill>
      <xdr:spPr bwMode="auto">
        <a:xfrm>
          <a:off x="7400925" y="28946475"/>
          <a:ext cx="9525" cy="9525"/>
        </a:xfrm>
        <a:prstGeom prst="rect">
          <a:avLst/>
        </a:prstGeom>
        <a:noFill/>
        <a:ln w="9525">
          <a:noFill/>
          <a:miter lim="800000"/>
          <a:headEnd/>
          <a:tailEnd/>
        </a:ln>
      </xdr:spPr>
    </xdr:pic>
    <xdr:clientData/>
  </xdr:twoCellAnchor>
  <xdr:twoCellAnchor editAs="oneCell">
    <xdr:from>
      <xdr:col>20</xdr:col>
      <xdr:colOff>0</xdr:colOff>
      <xdr:row>114</xdr:row>
      <xdr:rowOff>0</xdr:rowOff>
    </xdr:from>
    <xdr:to>
      <xdr:col>20</xdr:col>
      <xdr:colOff>9525</xdr:colOff>
      <xdr:row>114</xdr:row>
      <xdr:rowOff>9525</xdr:rowOff>
    </xdr:to>
    <xdr:pic>
      <xdr:nvPicPr>
        <xdr:cNvPr id="151" name="Picture 146" descr="space"/>
        <xdr:cNvPicPr>
          <a:picLocks noChangeAspect="1" noChangeArrowheads="1"/>
        </xdr:cNvPicPr>
      </xdr:nvPicPr>
      <xdr:blipFill>
        <a:blip xmlns:r="http://schemas.openxmlformats.org/officeDocument/2006/relationships" r:embed="rId1"/>
        <a:srcRect/>
        <a:stretch>
          <a:fillRect/>
        </a:stretch>
      </xdr:blipFill>
      <xdr:spPr bwMode="auto">
        <a:xfrm>
          <a:off x="7400925" y="20202525"/>
          <a:ext cx="9525" cy="9525"/>
        </a:xfrm>
        <a:prstGeom prst="rect">
          <a:avLst/>
        </a:prstGeom>
        <a:noFill/>
        <a:ln w="9525">
          <a:noFill/>
          <a:miter lim="800000"/>
          <a:headEnd/>
          <a:tailEnd/>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152" name="Picture 15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153" name="Picture 152"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154" name="Picture 153"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155" name="Picture 154"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156" name="Picture 1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157" name="Picture 156"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158" name="Picture 157"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59" name="Picture 15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twoCellAnchor>
  <xdr:twoCellAnchor editAs="oneCell">
    <xdr:from>
      <xdr:col>13</xdr:col>
      <xdr:colOff>0</xdr:colOff>
      <xdr:row>17</xdr:row>
      <xdr:rowOff>0</xdr:rowOff>
    </xdr:from>
    <xdr:to>
      <xdr:col>13</xdr:col>
      <xdr:colOff>9525</xdr:colOff>
      <xdr:row>17</xdr:row>
      <xdr:rowOff>9525</xdr:rowOff>
    </xdr:to>
    <xdr:pic>
      <xdr:nvPicPr>
        <xdr:cNvPr id="160" name="Picture 159"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twoCellAnchor>
  <xdr:twoCellAnchor editAs="oneCell">
    <xdr:from>
      <xdr:col>13</xdr:col>
      <xdr:colOff>0</xdr:colOff>
      <xdr:row>20</xdr:row>
      <xdr:rowOff>0</xdr:rowOff>
    </xdr:from>
    <xdr:to>
      <xdr:col>13</xdr:col>
      <xdr:colOff>9525</xdr:colOff>
      <xdr:row>20</xdr:row>
      <xdr:rowOff>9525</xdr:rowOff>
    </xdr:to>
    <xdr:pic>
      <xdr:nvPicPr>
        <xdr:cNvPr id="161" name="Picture 160"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twoCellAnchor>
  <xdr:twoCellAnchor editAs="oneCell">
    <xdr:from>
      <xdr:col>13</xdr:col>
      <xdr:colOff>0</xdr:colOff>
      <xdr:row>22</xdr:row>
      <xdr:rowOff>0</xdr:rowOff>
    </xdr:from>
    <xdr:to>
      <xdr:col>13</xdr:col>
      <xdr:colOff>9525</xdr:colOff>
      <xdr:row>22</xdr:row>
      <xdr:rowOff>9525</xdr:rowOff>
    </xdr:to>
    <xdr:pic>
      <xdr:nvPicPr>
        <xdr:cNvPr id="162" name="Picture 161"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twoCellAnchor>
  <xdr:twoCellAnchor editAs="oneCell">
    <xdr:from>
      <xdr:col>13</xdr:col>
      <xdr:colOff>0</xdr:colOff>
      <xdr:row>16</xdr:row>
      <xdr:rowOff>0</xdr:rowOff>
    </xdr:from>
    <xdr:to>
      <xdr:col>13</xdr:col>
      <xdr:colOff>9525</xdr:colOff>
      <xdr:row>16</xdr:row>
      <xdr:rowOff>9525</xdr:rowOff>
    </xdr:to>
    <xdr:pic>
      <xdr:nvPicPr>
        <xdr:cNvPr id="163" name="Picture 162"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164" name="Picture 163"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twoCellAnchor>
  <xdr:twoCellAnchor editAs="oneCell">
    <xdr:from>
      <xdr:col>13</xdr:col>
      <xdr:colOff>0</xdr:colOff>
      <xdr:row>27</xdr:row>
      <xdr:rowOff>0</xdr:rowOff>
    </xdr:from>
    <xdr:to>
      <xdr:col>13</xdr:col>
      <xdr:colOff>9525</xdr:colOff>
      <xdr:row>27</xdr:row>
      <xdr:rowOff>9525</xdr:rowOff>
    </xdr:to>
    <xdr:pic>
      <xdr:nvPicPr>
        <xdr:cNvPr id="165" name="Picture 164"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twoCellAnchor>
  <xdr:twoCellAnchor editAs="oneCell">
    <xdr:from>
      <xdr:col>13</xdr:col>
      <xdr:colOff>0</xdr:colOff>
      <xdr:row>18</xdr:row>
      <xdr:rowOff>0</xdr:rowOff>
    </xdr:from>
    <xdr:to>
      <xdr:col>13</xdr:col>
      <xdr:colOff>9525</xdr:colOff>
      <xdr:row>18</xdr:row>
      <xdr:rowOff>9525</xdr:rowOff>
    </xdr:to>
    <xdr:pic>
      <xdr:nvPicPr>
        <xdr:cNvPr id="166" name="Picture 165"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twoCellAnchor>
  <xdr:twoCellAnchor editAs="oneCell">
    <xdr:from>
      <xdr:col>13</xdr:col>
      <xdr:colOff>0</xdr:colOff>
      <xdr:row>29</xdr:row>
      <xdr:rowOff>0</xdr:rowOff>
    </xdr:from>
    <xdr:to>
      <xdr:col>13</xdr:col>
      <xdr:colOff>9525</xdr:colOff>
      <xdr:row>29</xdr:row>
      <xdr:rowOff>9525</xdr:rowOff>
    </xdr:to>
    <xdr:pic>
      <xdr:nvPicPr>
        <xdr:cNvPr id="167" name="Picture 166"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twoCellAnchor>
  <xdr:twoCellAnchor editAs="oneCell">
    <xdr:from>
      <xdr:col>13</xdr:col>
      <xdr:colOff>0</xdr:colOff>
      <xdr:row>30</xdr:row>
      <xdr:rowOff>0</xdr:rowOff>
    </xdr:from>
    <xdr:to>
      <xdr:col>13</xdr:col>
      <xdr:colOff>9525</xdr:colOff>
      <xdr:row>30</xdr:row>
      <xdr:rowOff>9525</xdr:rowOff>
    </xdr:to>
    <xdr:pic>
      <xdr:nvPicPr>
        <xdr:cNvPr id="168" name="Picture 167"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twoCellAnchor>
  <xdr:twoCellAnchor editAs="oneCell">
    <xdr:from>
      <xdr:col>13</xdr:col>
      <xdr:colOff>0</xdr:colOff>
      <xdr:row>32</xdr:row>
      <xdr:rowOff>0</xdr:rowOff>
    </xdr:from>
    <xdr:to>
      <xdr:col>13</xdr:col>
      <xdr:colOff>9525</xdr:colOff>
      <xdr:row>32</xdr:row>
      <xdr:rowOff>9525</xdr:rowOff>
    </xdr:to>
    <xdr:pic>
      <xdr:nvPicPr>
        <xdr:cNvPr id="169" name="Picture 168"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twoCellAnchor>
  <xdr:twoCellAnchor editAs="oneCell">
    <xdr:from>
      <xdr:col>13</xdr:col>
      <xdr:colOff>0</xdr:colOff>
      <xdr:row>33</xdr:row>
      <xdr:rowOff>0</xdr:rowOff>
    </xdr:from>
    <xdr:to>
      <xdr:col>13</xdr:col>
      <xdr:colOff>9525</xdr:colOff>
      <xdr:row>33</xdr:row>
      <xdr:rowOff>9525</xdr:rowOff>
    </xdr:to>
    <xdr:pic>
      <xdr:nvPicPr>
        <xdr:cNvPr id="170" name="Picture 169"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twoCellAnchor>
  <xdr:twoCellAnchor editAs="oneCell">
    <xdr:from>
      <xdr:col>13</xdr:col>
      <xdr:colOff>0</xdr:colOff>
      <xdr:row>34</xdr:row>
      <xdr:rowOff>0</xdr:rowOff>
    </xdr:from>
    <xdr:to>
      <xdr:col>13</xdr:col>
      <xdr:colOff>9525</xdr:colOff>
      <xdr:row>34</xdr:row>
      <xdr:rowOff>9525</xdr:rowOff>
    </xdr:to>
    <xdr:pic>
      <xdr:nvPicPr>
        <xdr:cNvPr id="171" name="Picture 170"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twoCellAnchor>
  <xdr:twoCellAnchor editAs="oneCell">
    <xdr:from>
      <xdr:col>13</xdr:col>
      <xdr:colOff>0</xdr:colOff>
      <xdr:row>36</xdr:row>
      <xdr:rowOff>0</xdr:rowOff>
    </xdr:from>
    <xdr:to>
      <xdr:col>13</xdr:col>
      <xdr:colOff>9525</xdr:colOff>
      <xdr:row>36</xdr:row>
      <xdr:rowOff>9525</xdr:rowOff>
    </xdr:to>
    <xdr:pic>
      <xdr:nvPicPr>
        <xdr:cNvPr id="172" name="Picture 171"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9525</xdr:colOff>
      <xdr:row>37</xdr:row>
      <xdr:rowOff>9525</xdr:rowOff>
    </xdr:to>
    <xdr:pic>
      <xdr:nvPicPr>
        <xdr:cNvPr id="173" name="Picture 172"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twoCellAnchor>
  <xdr:twoCellAnchor editAs="oneCell">
    <xdr:from>
      <xdr:col>13</xdr:col>
      <xdr:colOff>0</xdr:colOff>
      <xdr:row>19</xdr:row>
      <xdr:rowOff>0</xdr:rowOff>
    </xdr:from>
    <xdr:to>
      <xdr:col>13</xdr:col>
      <xdr:colOff>9525</xdr:colOff>
      <xdr:row>19</xdr:row>
      <xdr:rowOff>9525</xdr:rowOff>
    </xdr:to>
    <xdr:pic>
      <xdr:nvPicPr>
        <xdr:cNvPr id="174" name="Picture 173"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twoCellAnchor>
  <xdr:twoCellAnchor editAs="oneCell">
    <xdr:from>
      <xdr:col>13</xdr:col>
      <xdr:colOff>0</xdr:colOff>
      <xdr:row>39</xdr:row>
      <xdr:rowOff>0</xdr:rowOff>
    </xdr:from>
    <xdr:to>
      <xdr:col>13</xdr:col>
      <xdr:colOff>9525</xdr:colOff>
      <xdr:row>39</xdr:row>
      <xdr:rowOff>9525</xdr:rowOff>
    </xdr:to>
    <xdr:pic>
      <xdr:nvPicPr>
        <xdr:cNvPr id="175" name="Picture 174"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twoCellAnchor>
  <xdr:twoCellAnchor editAs="oneCell">
    <xdr:from>
      <xdr:col>13</xdr:col>
      <xdr:colOff>0</xdr:colOff>
      <xdr:row>21</xdr:row>
      <xdr:rowOff>0</xdr:rowOff>
    </xdr:from>
    <xdr:to>
      <xdr:col>13</xdr:col>
      <xdr:colOff>9525</xdr:colOff>
      <xdr:row>21</xdr:row>
      <xdr:rowOff>9525</xdr:rowOff>
    </xdr:to>
    <xdr:pic>
      <xdr:nvPicPr>
        <xdr:cNvPr id="176" name="Picture 175"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twoCellAnchor>
  <xdr:twoCellAnchor editAs="oneCell">
    <xdr:from>
      <xdr:col>13</xdr:col>
      <xdr:colOff>0</xdr:colOff>
      <xdr:row>41</xdr:row>
      <xdr:rowOff>0</xdr:rowOff>
    </xdr:from>
    <xdr:to>
      <xdr:col>13</xdr:col>
      <xdr:colOff>9525</xdr:colOff>
      <xdr:row>41</xdr:row>
      <xdr:rowOff>9525</xdr:rowOff>
    </xdr:to>
    <xdr:pic>
      <xdr:nvPicPr>
        <xdr:cNvPr id="177" name="Picture 176"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twoCellAnchor>
  <xdr:twoCellAnchor editAs="oneCell">
    <xdr:from>
      <xdr:col>13</xdr:col>
      <xdr:colOff>0</xdr:colOff>
      <xdr:row>42</xdr:row>
      <xdr:rowOff>0</xdr:rowOff>
    </xdr:from>
    <xdr:to>
      <xdr:col>13</xdr:col>
      <xdr:colOff>9525</xdr:colOff>
      <xdr:row>42</xdr:row>
      <xdr:rowOff>9525</xdr:rowOff>
    </xdr:to>
    <xdr:pic>
      <xdr:nvPicPr>
        <xdr:cNvPr id="178" name="Picture 177"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twoCellAnchor>
  <xdr:twoCellAnchor editAs="oneCell">
    <xdr:from>
      <xdr:col>13</xdr:col>
      <xdr:colOff>0</xdr:colOff>
      <xdr:row>46</xdr:row>
      <xdr:rowOff>0</xdr:rowOff>
    </xdr:from>
    <xdr:to>
      <xdr:col>13</xdr:col>
      <xdr:colOff>9525</xdr:colOff>
      <xdr:row>46</xdr:row>
      <xdr:rowOff>9525</xdr:rowOff>
    </xdr:to>
    <xdr:pic>
      <xdr:nvPicPr>
        <xdr:cNvPr id="179" name="Picture 178"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twoCellAnchor>
  <xdr:twoCellAnchor editAs="oneCell">
    <xdr:from>
      <xdr:col>13</xdr:col>
      <xdr:colOff>0</xdr:colOff>
      <xdr:row>43</xdr:row>
      <xdr:rowOff>0</xdr:rowOff>
    </xdr:from>
    <xdr:to>
      <xdr:col>13</xdr:col>
      <xdr:colOff>9525</xdr:colOff>
      <xdr:row>43</xdr:row>
      <xdr:rowOff>9525</xdr:rowOff>
    </xdr:to>
    <xdr:pic>
      <xdr:nvPicPr>
        <xdr:cNvPr id="180" name="Picture 179"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twoCellAnchor>
  <xdr:twoCellAnchor editAs="oneCell">
    <xdr:from>
      <xdr:col>13</xdr:col>
      <xdr:colOff>0</xdr:colOff>
      <xdr:row>23</xdr:row>
      <xdr:rowOff>0</xdr:rowOff>
    </xdr:from>
    <xdr:to>
      <xdr:col>13</xdr:col>
      <xdr:colOff>9525</xdr:colOff>
      <xdr:row>23</xdr:row>
      <xdr:rowOff>9525</xdr:rowOff>
    </xdr:to>
    <xdr:pic>
      <xdr:nvPicPr>
        <xdr:cNvPr id="181" name="Picture 180"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twoCellAnchor>
  <xdr:twoCellAnchor editAs="oneCell">
    <xdr:from>
      <xdr:col>13</xdr:col>
      <xdr:colOff>0</xdr:colOff>
      <xdr:row>24</xdr:row>
      <xdr:rowOff>0</xdr:rowOff>
    </xdr:from>
    <xdr:to>
      <xdr:col>13</xdr:col>
      <xdr:colOff>9525</xdr:colOff>
      <xdr:row>24</xdr:row>
      <xdr:rowOff>9525</xdr:rowOff>
    </xdr:to>
    <xdr:pic>
      <xdr:nvPicPr>
        <xdr:cNvPr id="182" name="Picture 181"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twoCellAnchor>
  <xdr:twoCellAnchor editAs="oneCell">
    <xdr:from>
      <xdr:col>13</xdr:col>
      <xdr:colOff>0</xdr:colOff>
      <xdr:row>47</xdr:row>
      <xdr:rowOff>0</xdr:rowOff>
    </xdr:from>
    <xdr:to>
      <xdr:col>13</xdr:col>
      <xdr:colOff>9525</xdr:colOff>
      <xdr:row>47</xdr:row>
      <xdr:rowOff>9525</xdr:rowOff>
    </xdr:to>
    <xdr:pic>
      <xdr:nvPicPr>
        <xdr:cNvPr id="183" name="Picture 182"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twoCellAnchor>
  <xdr:twoCellAnchor editAs="oneCell">
    <xdr:from>
      <xdr:col>13</xdr:col>
      <xdr:colOff>0</xdr:colOff>
      <xdr:row>48</xdr:row>
      <xdr:rowOff>0</xdr:rowOff>
    </xdr:from>
    <xdr:to>
      <xdr:col>13</xdr:col>
      <xdr:colOff>9525</xdr:colOff>
      <xdr:row>48</xdr:row>
      <xdr:rowOff>9525</xdr:rowOff>
    </xdr:to>
    <xdr:pic>
      <xdr:nvPicPr>
        <xdr:cNvPr id="184" name="Picture 183"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twoCellAnchor>
  <xdr:twoCellAnchor editAs="oneCell">
    <xdr:from>
      <xdr:col>13</xdr:col>
      <xdr:colOff>0</xdr:colOff>
      <xdr:row>49</xdr:row>
      <xdr:rowOff>0</xdr:rowOff>
    </xdr:from>
    <xdr:to>
      <xdr:col>13</xdr:col>
      <xdr:colOff>9525</xdr:colOff>
      <xdr:row>49</xdr:row>
      <xdr:rowOff>9525</xdr:rowOff>
    </xdr:to>
    <xdr:pic>
      <xdr:nvPicPr>
        <xdr:cNvPr id="185" name="Picture 184"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186" name="Picture 185"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twoCellAnchor>
  <xdr:twoCellAnchor editAs="oneCell">
    <xdr:from>
      <xdr:col>13</xdr:col>
      <xdr:colOff>0</xdr:colOff>
      <xdr:row>52</xdr:row>
      <xdr:rowOff>0</xdr:rowOff>
    </xdr:from>
    <xdr:to>
      <xdr:col>13</xdr:col>
      <xdr:colOff>9525</xdr:colOff>
      <xdr:row>52</xdr:row>
      <xdr:rowOff>9525</xdr:rowOff>
    </xdr:to>
    <xdr:pic>
      <xdr:nvPicPr>
        <xdr:cNvPr id="187" name="Picture 186"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twoCellAnchor>
  <xdr:twoCellAnchor editAs="oneCell">
    <xdr:from>
      <xdr:col>13</xdr:col>
      <xdr:colOff>0</xdr:colOff>
      <xdr:row>26</xdr:row>
      <xdr:rowOff>0</xdr:rowOff>
    </xdr:from>
    <xdr:to>
      <xdr:col>13</xdr:col>
      <xdr:colOff>9525</xdr:colOff>
      <xdr:row>26</xdr:row>
      <xdr:rowOff>9525</xdr:rowOff>
    </xdr:to>
    <xdr:pic>
      <xdr:nvPicPr>
        <xdr:cNvPr id="188" name="Picture 187"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twoCellAnchor>
  <xdr:twoCellAnchor editAs="oneCell">
    <xdr:from>
      <xdr:col>13</xdr:col>
      <xdr:colOff>0</xdr:colOff>
      <xdr:row>58</xdr:row>
      <xdr:rowOff>0</xdr:rowOff>
    </xdr:from>
    <xdr:to>
      <xdr:col>13</xdr:col>
      <xdr:colOff>9525</xdr:colOff>
      <xdr:row>58</xdr:row>
      <xdr:rowOff>9525</xdr:rowOff>
    </xdr:to>
    <xdr:pic>
      <xdr:nvPicPr>
        <xdr:cNvPr id="189" name="Picture 188"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twoCellAnchor>
  <xdr:twoCellAnchor editAs="oneCell">
    <xdr:from>
      <xdr:col>13</xdr:col>
      <xdr:colOff>0</xdr:colOff>
      <xdr:row>59</xdr:row>
      <xdr:rowOff>0</xdr:rowOff>
    </xdr:from>
    <xdr:to>
      <xdr:col>13</xdr:col>
      <xdr:colOff>9525</xdr:colOff>
      <xdr:row>59</xdr:row>
      <xdr:rowOff>9525</xdr:rowOff>
    </xdr:to>
    <xdr:pic>
      <xdr:nvPicPr>
        <xdr:cNvPr id="190" name="Picture 189"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twoCellAnchor>
  <xdr:twoCellAnchor editAs="oneCell">
    <xdr:from>
      <xdr:col>13</xdr:col>
      <xdr:colOff>0</xdr:colOff>
      <xdr:row>60</xdr:row>
      <xdr:rowOff>0</xdr:rowOff>
    </xdr:from>
    <xdr:to>
      <xdr:col>13</xdr:col>
      <xdr:colOff>9525</xdr:colOff>
      <xdr:row>60</xdr:row>
      <xdr:rowOff>9525</xdr:rowOff>
    </xdr:to>
    <xdr:pic>
      <xdr:nvPicPr>
        <xdr:cNvPr id="191" name="Picture 190"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twoCellAnchor>
  <xdr:twoCellAnchor editAs="oneCell">
    <xdr:from>
      <xdr:col>13</xdr:col>
      <xdr:colOff>0</xdr:colOff>
      <xdr:row>61</xdr:row>
      <xdr:rowOff>0</xdr:rowOff>
    </xdr:from>
    <xdr:to>
      <xdr:col>13</xdr:col>
      <xdr:colOff>9525</xdr:colOff>
      <xdr:row>61</xdr:row>
      <xdr:rowOff>9525</xdr:rowOff>
    </xdr:to>
    <xdr:pic>
      <xdr:nvPicPr>
        <xdr:cNvPr id="192" name="Picture 19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twoCellAnchor>
  <xdr:twoCellAnchor editAs="oneCell">
    <xdr:from>
      <xdr:col>13</xdr:col>
      <xdr:colOff>0</xdr:colOff>
      <xdr:row>28</xdr:row>
      <xdr:rowOff>0</xdr:rowOff>
    </xdr:from>
    <xdr:to>
      <xdr:col>13</xdr:col>
      <xdr:colOff>9525</xdr:colOff>
      <xdr:row>28</xdr:row>
      <xdr:rowOff>9525</xdr:rowOff>
    </xdr:to>
    <xdr:pic>
      <xdr:nvPicPr>
        <xdr:cNvPr id="193" name="Picture 192"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twoCellAnchor>
  <xdr:twoCellAnchor editAs="oneCell">
    <xdr:from>
      <xdr:col>13</xdr:col>
      <xdr:colOff>0</xdr:colOff>
      <xdr:row>64</xdr:row>
      <xdr:rowOff>0</xdr:rowOff>
    </xdr:from>
    <xdr:to>
      <xdr:col>13</xdr:col>
      <xdr:colOff>9525</xdr:colOff>
      <xdr:row>64</xdr:row>
      <xdr:rowOff>9525</xdr:rowOff>
    </xdr:to>
    <xdr:pic>
      <xdr:nvPicPr>
        <xdr:cNvPr id="194" name="Picture 193"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twoCellAnchor>
  <xdr:twoCellAnchor editAs="oneCell">
    <xdr:from>
      <xdr:col>13</xdr:col>
      <xdr:colOff>0</xdr:colOff>
      <xdr:row>65</xdr:row>
      <xdr:rowOff>0</xdr:rowOff>
    </xdr:from>
    <xdr:to>
      <xdr:col>13</xdr:col>
      <xdr:colOff>9525</xdr:colOff>
      <xdr:row>65</xdr:row>
      <xdr:rowOff>9525</xdr:rowOff>
    </xdr:to>
    <xdr:pic>
      <xdr:nvPicPr>
        <xdr:cNvPr id="195" name="Picture 1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twoCellAnchor>
  <xdr:twoCellAnchor editAs="oneCell">
    <xdr:from>
      <xdr:col>13</xdr:col>
      <xdr:colOff>0</xdr:colOff>
      <xdr:row>31</xdr:row>
      <xdr:rowOff>0</xdr:rowOff>
    </xdr:from>
    <xdr:to>
      <xdr:col>13</xdr:col>
      <xdr:colOff>9525</xdr:colOff>
      <xdr:row>31</xdr:row>
      <xdr:rowOff>9525</xdr:rowOff>
    </xdr:to>
    <xdr:pic>
      <xdr:nvPicPr>
        <xdr:cNvPr id="196" name="Picture 195"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twoCellAnchor>
  <xdr:twoCellAnchor editAs="oneCell">
    <xdr:from>
      <xdr:col>13</xdr:col>
      <xdr:colOff>0</xdr:colOff>
      <xdr:row>38</xdr:row>
      <xdr:rowOff>0</xdr:rowOff>
    </xdr:from>
    <xdr:to>
      <xdr:col>13</xdr:col>
      <xdr:colOff>9525</xdr:colOff>
      <xdr:row>38</xdr:row>
      <xdr:rowOff>9525</xdr:rowOff>
    </xdr:to>
    <xdr:pic>
      <xdr:nvPicPr>
        <xdr:cNvPr id="197" name="Picture 196"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twoCellAnchor>
  <xdr:twoCellAnchor editAs="oneCell">
    <xdr:from>
      <xdr:col>13</xdr:col>
      <xdr:colOff>0</xdr:colOff>
      <xdr:row>35</xdr:row>
      <xdr:rowOff>0</xdr:rowOff>
    </xdr:from>
    <xdr:to>
      <xdr:col>13</xdr:col>
      <xdr:colOff>9525</xdr:colOff>
      <xdr:row>35</xdr:row>
      <xdr:rowOff>9525</xdr:rowOff>
    </xdr:to>
    <xdr:pic>
      <xdr:nvPicPr>
        <xdr:cNvPr id="198" name="Picture 197"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twoCellAnchor>
  <xdr:twoCellAnchor editAs="oneCell">
    <xdr:from>
      <xdr:col>13</xdr:col>
      <xdr:colOff>0</xdr:colOff>
      <xdr:row>70</xdr:row>
      <xdr:rowOff>0</xdr:rowOff>
    </xdr:from>
    <xdr:to>
      <xdr:col>13</xdr:col>
      <xdr:colOff>9525</xdr:colOff>
      <xdr:row>70</xdr:row>
      <xdr:rowOff>9525</xdr:rowOff>
    </xdr:to>
    <xdr:pic>
      <xdr:nvPicPr>
        <xdr:cNvPr id="199" name="Picture 198"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twoCellAnchor>
  <xdr:twoCellAnchor editAs="oneCell">
    <xdr:from>
      <xdr:col>13</xdr:col>
      <xdr:colOff>0</xdr:colOff>
      <xdr:row>71</xdr:row>
      <xdr:rowOff>0</xdr:rowOff>
    </xdr:from>
    <xdr:to>
      <xdr:col>13</xdr:col>
      <xdr:colOff>9525</xdr:colOff>
      <xdr:row>71</xdr:row>
      <xdr:rowOff>9525</xdr:rowOff>
    </xdr:to>
    <xdr:pic>
      <xdr:nvPicPr>
        <xdr:cNvPr id="200" name="Picture 199"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twoCellAnchor>
  <xdr:twoCellAnchor editAs="oneCell">
    <xdr:from>
      <xdr:col>13</xdr:col>
      <xdr:colOff>0</xdr:colOff>
      <xdr:row>40</xdr:row>
      <xdr:rowOff>0</xdr:rowOff>
    </xdr:from>
    <xdr:to>
      <xdr:col>13</xdr:col>
      <xdr:colOff>9525</xdr:colOff>
      <xdr:row>40</xdr:row>
      <xdr:rowOff>9525</xdr:rowOff>
    </xdr:to>
    <xdr:pic>
      <xdr:nvPicPr>
        <xdr:cNvPr id="201" name="Picture 200"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twoCellAnchor>
  <xdr:twoCellAnchor editAs="oneCell">
    <xdr:from>
      <xdr:col>13</xdr:col>
      <xdr:colOff>0</xdr:colOff>
      <xdr:row>73</xdr:row>
      <xdr:rowOff>0</xdr:rowOff>
    </xdr:from>
    <xdr:to>
      <xdr:col>13</xdr:col>
      <xdr:colOff>9525</xdr:colOff>
      <xdr:row>73</xdr:row>
      <xdr:rowOff>9525</xdr:rowOff>
    </xdr:to>
    <xdr:pic>
      <xdr:nvPicPr>
        <xdr:cNvPr id="202" name="Picture 201"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twoCellAnchor>
  <xdr:twoCellAnchor editAs="oneCell">
    <xdr:from>
      <xdr:col>13</xdr:col>
      <xdr:colOff>0</xdr:colOff>
      <xdr:row>44</xdr:row>
      <xdr:rowOff>0</xdr:rowOff>
    </xdr:from>
    <xdr:to>
      <xdr:col>13</xdr:col>
      <xdr:colOff>9525</xdr:colOff>
      <xdr:row>44</xdr:row>
      <xdr:rowOff>9525</xdr:rowOff>
    </xdr:to>
    <xdr:pic>
      <xdr:nvPicPr>
        <xdr:cNvPr id="203" name="Picture 202"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twoCellAnchor>
  <xdr:twoCellAnchor editAs="oneCell">
    <xdr:from>
      <xdr:col>13</xdr:col>
      <xdr:colOff>0</xdr:colOff>
      <xdr:row>76</xdr:row>
      <xdr:rowOff>0</xdr:rowOff>
    </xdr:from>
    <xdr:to>
      <xdr:col>13</xdr:col>
      <xdr:colOff>9525</xdr:colOff>
      <xdr:row>76</xdr:row>
      <xdr:rowOff>9525</xdr:rowOff>
    </xdr:to>
    <xdr:pic>
      <xdr:nvPicPr>
        <xdr:cNvPr id="204" name="Picture 203"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twoCellAnchor>
  <xdr:twoCellAnchor editAs="oneCell">
    <xdr:from>
      <xdr:col>13</xdr:col>
      <xdr:colOff>0</xdr:colOff>
      <xdr:row>45</xdr:row>
      <xdr:rowOff>0</xdr:rowOff>
    </xdr:from>
    <xdr:to>
      <xdr:col>13</xdr:col>
      <xdr:colOff>9525</xdr:colOff>
      <xdr:row>45</xdr:row>
      <xdr:rowOff>9525</xdr:rowOff>
    </xdr:to>
    <xdr:pic>
      <xdr:nvPicPr>
        <xdr:cNvPr id="205" name="Picture 204"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twoCellAnchor>
  <xdr:twoCellAnchor editAs="oneCell">
    <xdr:from>
      <xdr:col>13</xdr:col>
      <xdr:colOff>0</xdr:colOff>
      <xdr:row>54</xdr:row>
      <xdr:rowOff>0</xdr:rowOff>
    </xdr:from>
    <xdr:to>
      <xdr:col>13</xdr:col>
      <xdr:colOff>9525</xdr:colOff>
      <xdr:row>54</xdr:row>
      <xdr:rowOff>9525</xdr:rowOff>
    </xdr:to>
    <xdr:pic>
      <xdr:nvPicPr>
        <xdr:cNvPr id="206" name="Picture 205"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twoCellAnchor>
  <xdr:twoCellAnchor editAs="oneCell">
    <xdr:from>
      <xdr:col>13</xdr:col>
      <xdr:colOff>0</xdr:colOff>
      <xdr:row>80</xdr:row>
      <xdr:rowOff>0</xdr:rowOff>
    </xdr:from>
    <xdr:to>
      <xdr:col>13</xdr:col>
      <xdr:colOff>9525</xdr:colOff>
      <xdr:row>80</xdr:row>
      <xdr:rowOff>9525</xdr:rowOff>
    </xdr:to>
    <xdr:pic>
      <xdr:nvPicPr>
        <xdr:cNvPr id="207" name="Picture 206"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twoCellAnchor>
  <xdr:twoCellAnchor editAs="oneCell">
    <xdr:from>
      <xdr:col>13</xdr:col>
      <xdr:colOff>0</xdr:colOff>
      <xdr:row>82</xdr:row>
      <xdr:rowOff>0</xdr:rowOff>
    </xdr:from>
    <xdr:to>
      <xdr:col>13</xdr:col>
      <xdr:colOff>9525</xdr:colOff>
      <xdr:row>82</xdr:row>
      <xdr:rowOff>9525</xdr:rowOff>
    </xdr:to>
    <xdr:pic>
      <xdr:nvPicPr>
        <xdr:cNvPr id="208" name="Picture 207"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twoCellAnchor>
  <xdr:twoCellAnchor editAs="oneCell">
    <xdr:from>
      <xdr:col>13</xdr:col>
      <xdr:colOff>0</xdr:colOff>
      <xdr:row>83</xdr:row>
      <xdr:rowOff>0</xdr:rowOff>
    </xdr:from>
    <xdr:to>
      <xdr:col>13</xdr:col>
      <xdr:colOff>9525</xdr:colOff>
      <xdr:row>83</xdr:row>
      <xdr:rowOff>9525</xdr:rowOff>
    </xdr:to>
    <xdr:pic>
      <xdr:nvPicPr>
        <xdr:cNvPr id="209" name="Picture 208"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twoCellAnchor>
  <xdr:twoCellAnchor editAs="oneCell">
    <xdr:from>
      <xdr:col>13</xdr:col>
      <xdr:colOff>0</xdr:colOff>
      <xdr:row>85</xdr:row>
      <xdr:rowOff>0</xdr:rowOff>
    </xdr:from>
    <xdr:to>
      <xdr:col>13</xdr:col>
      <xdr:colOff>9525</xdr:colOff>
      <xdr:row>85</xdr:row>
      <xdr:rowOff>9525</xdr:rowOff>
    </xdr:to>
    <xdr:pic>
      <xdr:nvPicPr>
        <xdr:cNvPr id="210" name="Picture 209"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twoCellAnchor>
  <xdr:twoCellAnchor editAs="oneCell">
    <xdr:from>
      <xdr:col>13</xdr:col>
      <xdr:colOff>0</xdr:colOff>
      <xdr:row>86</xdr:row>
      <xdr:rowOff>0</xdr:rowOff>
    </xdr:from>
    <xdr:to>
      <xdr:col>13</xdr:col>
      <xdr:colOff>9525</xdr:colOff>
      <xdr:row>86</xdr:row>
      <xdr:rowOff>9525</xdr:rowOff>
    </xdr:to>
    <xdr:pic>
      <xdr:nvPicPr>
        <xdr:cNvPr id="211" name="Picture 210"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twoCellAnchor>
  <xdr:twoCellAnchor editAs="oneCell">
    <xdr:from>
      <xdr:col>13</xdr:col>
      <xdr:colOff>0</xdr:colOff>
      <xdr:row>87</xdr:row>
      <xdr:rowOff>0</xdr:rowOff>
    </xdr:from>
    <xdr:to>
      <xdr:col>13</xdr:col>
      <xdr:colOff>9525</xdr:colOff>
      <xdr:row>87</xdr:row>
      <xdr:rowOff>9525</xdr:rowOff>
    </xdr:to>
    <xdr:pic>
      <xdr:nvPicPr>
        <xdr:cNvPr id="212" name="Picture 211"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twoCellAnchor>
  <xdr:twoCellAnchor editAs="oneCell">
    <xdr:from>
      <xdr:col>13</xdr:col>
      <xdr:colOff>0</xdr:colOff>
      <xdr:row>50</xdr:row>
      <xdr:rowOff>0</xdr:rowOff>
    </xdr:from>
    <xdr:to>
      <xdr:col>13</xdr:col>
      <xdr:colOff>9525</xdr:colOff>
      <xdr:row>50</xdr:row>
      <xdr:rowOff>9525</xdr:rowOff>
    </xdr:to>
    <xdr:pic>
      <xdr:nvPicPr>
        <xdr:cNvPr id="213" name="Picture 212"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twoCellAnchor>
  <xdr:twoCellAnchor editAs="oneCell">
    <xdr:from>
      <xdr:col>13</xdr:col>
      <xdr:colOff>0</xdr:colOff>
      <xdr:row>51</xdr:row>
      <xdr:rowOff>0</xdr:rowOff>
    </xdr:from>
    <xdr:to>
      <xdr:col>13</xdr:col>
      <xdr:colOff>9525</xdr:colOff>
      <xdr:row>51</xdr:row>
      <xdr:rowOff>9525</xdr:rowOff>
    </xdr:to>
    <xdr:pic>
      <xdr:nvPicPr>
        <xdr:cNvPr id="214" name="Picture 213"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twoCellAnchor>
  <xdr:twoCellAnchor editAs="oneCell">
    <xdr:from>
      <xdr:col>13</xdr:col>
      <xdr:colOff>0</xdr:colOff>
      <xdr:row>55</xdr:row>
      <xdr:rowOff>0</xdr:rowOff>
    </xdr:from>
    <xdr:to>
      <xdr:col>13</xdr:col>
      <xdr:colOff>9525</xdr:colOff>
      <xdr:row>55</xdr:row>
      <xdr:rowOff>9525</xdr:rowOff>
    </xdr:to>
    <xdr:pic>
      <xdr:nvPicPr>
        <xdr:cNvPr id="215" name="Picture 214"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twoCellAnchor>
  <xdr:twoCellAnchor editAs="oneCell">
    <xdr:from>
      <xdr:col>13</xdr:col>
      <xdr:colOff>0</xdr:colOff>
      <xdr:row>56</xdr:row>
      <xdr:rowOff>0</xdr:rowOff>
    </xdr:from>
    <xdr:to>
      <xdr:col>13</xdr:col>
      <xdr:colOff>9525</xdr:colOff>
      <xdr:row>56</xdr:row>
      <xdr:rowOff>9525</xdr:rowOff>
    </xdr:to>
    <xdr:pic>
      <xdr:nvPicPr>
        <xdr:cNvPr id="216" name="Picture 215"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twoCellAnchor>
  <xdr:twoCellAnchor editAs="oneCell">
    <xdr:from>
      <xdr:col>13</xdr:col>
      <xdr:colOff>0</xdr:colOff>
      <xdr:row>92</xdr:row>
      <xdr:rowOff>0</xdr:rowOff>
    </xdr:from>
    <xdr:to>
      <xdr:col>13</xdr:col>
      <xdr:colOff>9525</xdr:colOff>
      <xdr:row>92</xdr:row>
      <xdr:rowOff>9525</xdr:rowOff>
    </xdr:to>
    <xdr:pic>
      <xdr:nvPicPr>
        <xdr:cNvPr id="217" name="Picture 216"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twoCellAnchor>
  <xdr:twoCellAnchor editAs="oneCell">
    <xdr:from>
      <xdr:col>13</xdr:col>
      <xdr:colOff>0</xdr:colOff>
      <xdr:row>57</xdr:row>
      <xdr:rowOff>0</xdr:rowOff>
    </xdr:from>
    <xdr:to>
      <xdr:col>13</xdr:col>
      <xdr:colOff>9525</xdr:colOff>
      <xdr:row>57</xdr:row>
      <xdr:rowOff>9525</xdr:rowOff>
    </xdr:to>
    <xdr:pic>
      <xdr:nvPicPr>
        <xdr:cNvPr id="218" name="Picture 217"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twoCellAnchor>
  <xdr:twoCellAnchor editAs="oneCell">
    <xdr:from>
      <xdr:col>13</xdr:col>
      <xdr:colOff>0</xdr:colOff>
      <xdr:row>94</xdr:row>
      <xdr:rowOff>0</xdr:rowOff>
    </xdr:from>
    <xdr:to>
      <xdr:col>13</xdr:col>
      <xdr:colOff>9525</xdr:colOff>
      <xdr:row>94</xdr:row>
      <xdr:rowOff>9525</xdr:rowOff>
    </xdr:to>
    <xdr:pic>
      <xdr:nvPicPr>
        <xdr:cNvPr id="219" name="Picture 218"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twoCellAnchor>
  <xdr:twoCellAnchor editAs="oneCell">
    <xdr:from>
      <xdr:col>13</xdr:col>
      <xdr:colOff>0</xdr:colOff>
      <xdr:row>95</xdr:row>
      <xdr:rowOff>0</xdr:rowOff>
    </xdr:from>
    <xdr:to>
      <xdr:col>13</xdr:col>
      <xdr:colOff>9525</xdr:colOff>
      <xdr:row>95</xdr:row>
      <xdr:rowOff>9525</xdr:rowOff>
    </xdr:to>
    <xdr:pic>
      <xdr:nvPicPr>
        <xdr:cNvPr id="220" name="Picture 219"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twoCellAnchor>
  <xdr:twoCellAnchor editAs="oneCell">
    <xdr:from>
      <xdr:col>13</xdr:col>
      <xdr:colOff>0</xdr:colOff>
      <xdr:row>96</xdr:row>
      <xdr:rowOff>0</xdr:rowOff>
    </xdr:from>
    <xdr:to>
      <xdr:col>13</xdr:col>
      <xdr:colOff>9525</xdr:colOff>
      <xdr:row>96</xdr:row>
      <xdr:rowOff>9525</xdr:rowOff>
    </xdr:to>
    <xdr:pic>
      <xdr:nvPicPr>
        <xdr:cNvPr id="221" name="Picture 220"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twoCellAnchor>
  <xdr:twoCellAnchor editAs="oneCell">
    <xdr:from>
      <xdr:col>13</xdr:col>
      <xdr:colOff>0</xdr:colOff>
      <xdr:row>62</xdr:row>
      <xdr:rowOff>0</xdr:rowOff>
    </xdr:from>
    <xdr:to>
      <xdr:col>13</xdr:col>
      <xdr:colOff>9525</xdr:colOff>
      <xdr:row>62</xdr:row>
      <xdr:rowOff>9525</xdr:rowOff>
    </xdr:to>
    <xdr:pic>
      <xdr:nvPicPr>
        <xdr:cNvPr id="222" name="Picture 22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twoCellAnchor>
  <xdr:twoCellAnchor editAs="oneCell">
    <xdr:from>
      <xdr:col>13</xdr:col>
      <xdr:colOff>0</xdr:colOff>
      <xdr:row>147</xdr:row>
      <xdr:rowOff>0</xdr:rowOff>
    </xdr:from>
    <xdr:to>
      <xdr:col>13</xdr:col>
      <xdr:colOff>9525</xdr:colOff>
      <xdr:row>147</xdr:row>
      <xdr:rowOff>9525</xdr:rowOff>
    </xdr:to>
    <xdr:pic>
      <xdr:nvPicPr>
        <xdr:cNvPr id="223" name="Picture 22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twoCellAnchor>
  <xdr:twoCellAnchor editAs="oneCell">
    <xdr:from>
      <xdr:col>13</xdr:col>
      <xdr:colOff>0</xdr:colOff>
      <xdr:row>63</xdr:row>
      <xdr:rowOff>0</xdr:rowOff>
    </xdr:from>
    <xdr:to>
      <xdr:col>13</xdr:col>
      <xdr:colOff>9525</xdr:colOff>
      <xdr:row>63</xdr:row>
      <xdr:rowOff>9525</xdr:rowOff>
    </xdr:to>
    <xdr:pic>
      <xdr:nvPicPr>
        <xdr:cNvPr id="224" name="Picture 223"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twoCellAnchor>
  <xdr:twoCellAnchor editAs="oneCell">
    <xdr:from>
      <xdr:col>13</xdr:col>
      <xdr:colOff>0</xdr:colOff>
      <xdr:row>99</xdr:row>
      <xdr:rowOff>0</xdr:rowOff>
    </xdr:from>
    <xdr:to>
      <xdr:col>13</xdr:col>
      <xdr:colOff>9525</xdr:colOff>
      <xdr:row>99</xdr:row>
      <xdr:rowOff>9525</xdr:rowOff>
    </xdr:to>
    <xdr:pic>
      <xdr:nvPicPr>
        <xdr:cNvPr id="225" name="Picture 224"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twoCellAnchor>
  <xdr:twoCellAnchor editAs="oneCell">
    <xdr:from>
      <xdr:col>13</xdr:col>
      <xdr:colOff>0</xdr:colOff>
      <xdr:row>100</xdr:row>
      <xdr:rowOff>0</xdr:rowOff>
    </xdr:from>
    <xdr:to>
      <xdr:col>13</xdr:col>
      <xdr:colOff>9525</xdr:colOff>
      <xdr:row>100</xdr:row>
      <xdr:rowOff>9525</xdr:rowOff>
    </xdr:to>
    <xdr:pic>
      <xdr:nvPicPr>
        <xdr:cNvPr id="226" name="Picture 225"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twoCellAnchor>
  <xdr:twoCellAnchor editAs="oneCell">
    <xdr:from>
      <xdr:col>13</xdr:col>
      <xdr:colOff>0</xdr:colOff>
      <xdr:row>101</xdr:row>
      <xdr:rowOff>0</xdr:rowOff>
    </xdr:from>
    <xdr:to>
      <xdr:col>13</xdr:col>
      <xdr:colOff>9525</xdr:colOff>
      <xdr:row>101</xdr:row>
      <xdr:rowOff>9525</xdr:rowOff>
    </xdr:to>
    <xdr:pic>
      <xdr:nvPicPr>
        <xdr:cNvPr id="227" name="Picture 226"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twoCellAnchor>
  <xdr:twoCellAnchor editAs="oneCell">
    <xdr:from>
      <xdr:col>13</xdr:col>
      <xdr:colOff>0</xdr:colOff>
      <xdr:row>66</xdr:row>
      <xdr:rowOff>0</xdr:rowOff>
    </xdr:from>
    <xdr:to>
      <xdr:col>13</xdr:col>
      <xdr:colOff>9525</xdr:colOff>
      <xdr:row>66</xdr:row>
      <xdr:rowOff>9525</xdr:rowOff>
    </xdr:to>
    <xdr:pic>
      <xdr:nvPicPr>
        <xdr:cNvPr id="228" name="Picture 227"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twoCellAnchor>
  <xdr:twoCellAnchor editAs="oneCell">
    <xdr:from>
      <xdr:col>13</xdr:col>
      <xdr:colOff>0</xdr:colOff>
      <xdr:row>103</xdr:row>
      <xdr:rowOff>0</xdr:rowOff>
    </xdr:from>
    <xdr:to>
      <xdr:col>13</xdr:col>
      <xdr:colOff>9525</xdr:colOff>
      <xdr:row>103</xdr:row>
      <xdr:rowOff>9525</xdr:rowOff>
    </xdr:to>
    <xdr:pic>
      <xdr:nvPicPr>
        <xdr:cNvPr id="229" name="Picture 228"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twoCellAnchor>
  <xdr:twoCellAnchor editAs="oneCell">
    <xdr:from>
      <xdr:col>13</xdr:col>
      <xdr:colOff>0</xdr:colOff>
      <xdr:row>67</xdr:row>
      <xdr:rowOff>0</xdr:rowOff>
    </xdr:from>
    <xdr:to>
      <xdr:col>13</xdr:col>
      <xdr:colOff>9525</xdr:colOff>
      <xdr:row>67</xdr:row>
      <xdr:rowOff>9525</xdr:rowOff>
    </xdr:to>
    <xdr:pic>
      <xdr:nvPicPr>
        <xdr:cNvPr id="230" name="Picture 229"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twoCellAnchor>
  <xdr:twoCellAnchor editAs="oneCell">
    <xdr:from>
      <xdr:col>13</xdr:col>
      <xdr:colOff>0</xdr:colOff>
      <xdr:row>68</xdr:row>
      <xdr:rowOff>0</xdr:rowOff>
    </xdr:from>
    <xdr:to>
      <xdr:col>13</xdr:col>
      <xdr:colOff>9525</xdr:colOff>
      <xdr:row>68</xdr:row>
      <xdr:rowOff>9525</xdr:rowOff>
    </xdr:to>
    <xdr:pic>
      <xdr:nvPicPr>
        <xdr:cNvPr id="231" name="Picture 230"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twoCellAnchor>
  <xdr:twoCellAnchor editAs="oneCell">
    <xdr:from>
      <xdr:col>13</xdr:col>
      <xdr:colOff>0</xdr:colOff>
      <xdr:row>107</xdr:row>
      <xdr:rowOff>0</xdr:rowOff>
    </xdr:from>
    <xdr:to>
      <xdr:col>13</xdr:col>
      <xdr:colOff>9525</xdr:colOff>
      <xdr:row>107</xdr:row>
      <xdr:rowOff>9525</xdr:rowOff>
    </xdr:to>
    <xdr:pic>
      <xdr:nvPicPr>
        <xdr:cNvPr id="232" name="Picture 231"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twoCellAnchor>
  <xdr:twoCellAnchor editAs="oneCell">
    <xdr:from>
      <xdr:col>13</xdr:col>
      <xdr:colOff>0</xdr:colOff>
      <xdr:row>181</xdr:row>
      <xdr:rowOff>0</xdr:rowOff>
    </xdr:from>
    <xdr:to>
      <xdr:col>13</xdr:col>
      <xdr:colOff>9525</xdr:colOff>
      <xdr:row>181</xdr:row>
      <xdr:rowOff>9525</xdr:rowOff>
    </xdr:to>
    <xdr:pic>
      <xdr:nvPicPr>
        <xdr:cNvPr id="233" name="Picture 232"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twoCellAnchor>
  <xdr:twoCellAnchor editAs="oneCell">
    <xdr:from>
      <xdr:col>13</xdr:col>
      <xdr:colOff>0</xdr:colOff>
      <xdr:row>109</xdr:row>
      <xdr:rowOff>0</xdr:rowOff>
    </xdr:from>
    <xdr:to>
      <xdr:col>13</xdr:col>
      <xdr:colOff>9525</xdr:colOff>
      <xdr:row>109</xdr:row>
      <xdr:rowOff>9525</xdr:rowOff>
    </xdr:to>
    <xdr:pic>
      <xdr:nvPicPr>
        <xdr:cNvPr id="234" name="Picture 233"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twoCellAnchor>
  <xdr:twoCellAnchor editAs="oneCell">
    <xdr:from>
      <xdr:col>13</xdr:col>
      <xdr:colOff>0</xdr:colOff>
      <xdr:row>110</xdr:row>
      <xdr:rowOff>0</xdr:rowOff>
    </xdr:from>
    <xdr:to>
      <xdr:col>13</xdr:col>
      <xdr:colOff>9525</xdr:colOff>
      <xdr:row>110</xdr:row>
      <xdr:rowOff>9525</xdr:rowOff>
    </xdr:to>
    <xdr:pic>
      <xdr:nvPicPr>
        <xdr:cNvPr id="235" name="Picture 234"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twoCellAnchor>
  <xdr:twoCellAnchor editAs="oneCell">
    <xdr:from>
      <xdr:col>13</xdr:col>
      <xdr:colOff>0</xdr:colOff>
      <xdr:row>111</xdr:row>
      <xdr:rowOff>0</xdr:rowOff>
    </xdr:from>
    <xdr:to>
      <xdr:col>13</xdr:col>
      <xdr:colOff>9525</xdr:colOff>
      <xdr:row>111</xdr:row>
      <xdr:rowOff>9525</xdr:rowOff>
    </xdr:to>
    <xdr:pic>
      <xdr:nvPicPr>
        <xdr:cNvPr id="236" name="Picture 23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twoCellAnchor>
  <xdr:twoCellAnchor editAs="oneCell">
    <xdr:from>
      <xdr:col>13</xdr:col>
      <xdr:colOff>0</xdr:colOff>
      <xdr:row>113</xdr:row>
      <xdr:rowOff>0</xdr:rowOff>
    </xdr:from>
    <xdr:to>
      <xdr:col>13</xdr:col>
      <xdr:colOff>9525</xdr:colOff>
      <xdr:row>113</xdr:row>
      <xdr:rowOff>9525</xdr:rowOff>
    </xdr:to>
    <xdr:pic>
      <xdr:nvPicPr>
        <xdr:cNvPr id="237" name="Picture 236"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twoCellAnchor>
  <xdr:twoCellAnchor editAs="oneCell">
    <xdr:from>
      <xdr:col>13</xdr:col>
      <xdr:colOff>0</xdr:colOff>
      <xdr:row>116</xdr:row>
      <xdr:rowOff>0</xdr:rowOff>
    </xdr:from>
    <xdr:to>
      <xdr:col>13</xdr:col>
      <xdr:colOff>9525</xdr:colOff>
      <xdr:row>116</xdr:row>
      <xdr:rowOff>9525</xdr:rowOff>
    </xdr:to>
    <xdr:pic>
      <xdr:nvPicPr>
        <xdr:cNvPr id="238" name="Picture 237"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twoCellAnchor>
  <xdr:twoCellAnchor editAs="oneCell">
    <xdr:from>
      <xdr:col>13</xdr:col>
      <xdr:colOff>0</xdr:colOff>
      <xdr:row>69</xdr:row>
      <xdr:rowOff>0</xdr:rowOff>
    </xdr:from>
    <xdr:to>
      <xdr:col>13</xdr:col>
      <xdr:colOff>9525</xdr:colOff>
      <xdr:row>69</xdr:row>
      <xdr:rowOff>9525</xdr:rowOff>
    </xdr:to>
    <xdr:pic>
      <xdr:nvPicPr>
        <xdr:cNvPr id="239" name="Picture 238"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twoCellAnchor>
  <xdr:twoCellAnchor editAs="oneCell">
    <xdr:from>
      <xdr:col>13</xdr:col>
      <xdr:colOff>0</xdr:colOff>
      <xdr:row>118</xdr:row>
      <xdr:rowOff>0</xdr:rowOff>
    </xdr:from>
    <xdr:to>
      <xdr:col>13</xdr:col>
      <xdr:colOff>9525</xdr:colOff>
      <xdr:row>118</xdr:row>
      <xdr:rowOff>9525</xdr:rowOff>
    </xdr:to>
    <xdr:pic>
      <xdr:nvPicPr>
        <xdr:cNvPr id="240" name="Picture 23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twoCellAnchor>
  <xdr:twoCellAnchor editAs="oneCell">
    <xdr:from>
      <xdr:col>13</xdr:col>
      <xdr:colOff>0</xdr:colOff>
      <xdr:row>148</xdr:row>
      <xdr:rowOff>0</xdr:rowOff>
    </xdr:from>
    <xdr:to>
      <xdr:col>13</xdr:col>
      <xdr:colOff>9525</xdr:colOff>
      <xdr:row>148</xdr:row>
      <xdr:rowOff>9525</xdr:rowOff>
    </xdr:to>
    <xdr:pic>
      <xdr:nvPicPr>
        <xdr:cNvPr id="241" name="Picture 240"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twoCellAnchor>
  <xdr:twoCellAnchor editAs="oneCell">
    <xdr:from>
      <xdr:col>13</xdr:col>
      <xdr:colOff>0</xdr:colOff>
      <xdr:row>121</xdr:row>
      <xdr:rowOff>0</xdr:rowOff>
    </xdr:from>
    <xdr:to>
      <xdr:col>13</xdr:col>
      <xdr:colOff>9525</xdr:colOff>
      <xdr:row>121</xdr:row>
      <xdr:rowOff>9525</xdr:rowOff>
    </xdr:to>
    <xdr:pic>
      <xdr:nvPicPr>
        <xdr:cNvPr id="242" name="Picture 241"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twoCellAnchor>
  <xdr:twoCellAnchor editAs="oneCell">
    <xdr:from>
      <xdr:col>13</xdr:col>
      <xdr:colOff>0</xdr:colOff>
      <xdr:row>123</xdr:row>
      <xdr:rowOff>0</xdr:rowOff>
    </xdr:from>
    <xdr:to>
      <xdr:col>13</xdr:col>
      <xdr:colOff>9525</xdr:colOff>
      <xdr:row>123</xdr:row>
      <xdr:rowOff>9525</xdr:rowOff>
    </xdr:to>
    <xdr:pic>
      <xdr:nvPicPr>
        <xdr:cNvPr id="243" name="Picture 242"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twoCellAnchor>
  <xdr:twoCellAnchor editAs="oneCell">
    <xdr:from>
      <xdr:col>13</xdr:col>
      <xdr:colOff>0</xdr:colOff>
      <xdr:row>124</xdr:row>
      <xdr:rowOff>0</xdr:rowOff>
    </xdr:from>
    <xdr:to>
      <xdr:col>13</xdr:col>
      <xdr:colOff>9525</xdr:colOff>
      <xdr:row>124</xdr:row>
      <xdr:rowOff>9525</xdr:rowOff>
    </xdr:to>
    <xdr:pic>
      <xdr:nvPicPr>
        <xdr:cNvPr id="244" name="Picture 243"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twoCellAnchor>
  <xdr:twoCellAnchor editAs="oneCell">
    <xdr:from>
      <xdr:col>13</xdr:col>
      <xdr:colOff>0</xdr:colOff>
      <xdr:row>72</xdr:row>
      <xdr:rowOff>0</xdr:rowOff>
    </xdr:from>
    <xdr:to>
      <xdr:col>13</xdr:col>
      <xdr:colOff>9525</xdr:colOff>
      <xdr:row>72</xdr:row>
      <xdr:rowOff>9525</xdr:rowOff>
    </xdr:to>
    <xdr:pic>
      <xdr:nvPicPr>
        <xdr:cNvPr id="245" name="Picture 244"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twoCellAnchor>
  <xdr:twoCellAnchor editAs="oneCell">
    <xdr:from>
      <xdr:col>13</xdr:col>
      <xdr:colOff>0</xdr:colOff>
      <xdr:row>126</xdr:row>
      <xdr:rowOff>0</xdr:rowOff>
    </xdr:from>
    <xdr:to>
      <xdr:col>13</xdr:col>
      <xdr:colOff>9525</xdr:colOff>
      <xdr:row>126</xdr:row>
      <xdr:rowOff>9525</xdr:rowOff>
    </xdr:to>
    <xdr:pic>
      <xdr:nvPicPr>
        <xdr:cNvPr id="246" name="Picture 245"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twoCellAnchor>
  <xdr:twoCellAnchor editAs="oneCell">
    <xdr:from>
      <xdr:col>13</xdr:col>
      <xdr:colOff>0</xdr:colOff>
      <xdr:row>128</xdr:row>
      <xdr:rowOff>0</xdr:rowOff>
    </xdr:from>
    <xdr:to>
      <xdr:col>13</xdr:col>
      <xdr:colOff>9525</xdr:colOff>
      <xdr:row>128</xdr:row>
      <xdr:rowOff>9525</xdr:rowOff>
    </xdr:to>
    <xdr:pic>
      <xdr:nvPicPr>
        <xdr:cNvPr id="247" name="Picture 246"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twoCellAnchor>
  <xdr:twoCellAnchor editAs="oneCell">
    <xdr:from>
      <xdr:col>13</xdr:col>
      <xdr:colOff>0</xdr:colOff>
      <xdr:row>74</xdr:row>
      <xdr:rowOff>0</xdr:rowOff>
    </xdr:from>
    <xdr:to>
      <xdr:col>13</xdr:col>
      <xdr:colOff>9525</xdr:colOff>
      <xdr:row>74</xdr:row>
      <xdr:rowOff>9525</xdr:rowOff>
    </xdr:to>
    <xdr:pic>
      <xdr:nvPicPr>
        <xdr:cNvPr id="248" name="Picture 247"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twoCellAnchor>
  <xdr:twoCellAnchor editAs="oneCell">
    <xdr:from>
      <xdr:col>13</xdr:col>
      <xdr:colOff>0</xdr:colOff>
      <xdr:row>75</xdr:row>
      <xdr:rowOff>0</xdr:rowOff>
    </xdr:from>
    <xdr:to>
      <xdr:col>13</xdr:col>
      <xdr:colOff>9525</xdr:colOff>
      <xdr:row>75</xdr:row>
      <xdr:rowOff>9525</xdr:rowOff>
    </xdr:to>
    <xdr:pic>
      <xdr:nvPicPr>
        <xdr:cNvPr id="249" name="Picture 248"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twoCellAnchor>
  <xdr:twoCellAnchor editAs="oneCell">
    <xdr:from>
      <xdr:col>13</xdr:col>
      <xdr:colOff>0</xdr:colOff>
      <xdr:row>131</xdr:row>
      <xdr:rowOff>0</xdr:rowOff>
    </xdr:from>
    <xdr:to>
      <xdr:col>13</xdr:col>
      <xdr:colOff>9525</xdr:colOff>
      <xdr:row>131</xdr:row>
      <xdr:rowOff>9525</xdr:rowOff>
    </xdr:to>
    <xdr:pic>
      <xdr:nvPicPr>
        <xdr:cNvPr id="250" name="Picture 249"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twoCellAnchor>
  <xdr:twoCellAnchor editAs="oneCell">
    <xdr:from>
      <xdr:col>13</xdr:col>
      <xdr:colOff>0</xdr:colOff>
      <xdr:row>132</xdr:row>
      <xdr:rowOff>0</xdr:rowOff>
    </xdr:from>
    <xdr:to>
      <xdr:col>13</xdr:col>
      <xdr:colOff>9525</xdr:colOff>
      <xdr:row>132</xdr:row>
      <xdr:rowOff>9525</xdr:rowOff>
    </xdr:to>
    <xdr:pic>
      <xdr:nvPicPr>
        <xdr:cNvPr id="251" name="Picture 250"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twoCellAnchor>
  <xdr:twoCellAnchor editAs="oneCell">
    <xdr:from>
      <xdr:col>13</xdr:col>
      <xdr:colOff>0</xdr:colOff>
      <xdr:row>133</xdr:row>
      <xdr:rowOff>0</xdr:rowOff>
    </xdr:from>
    <xdr:to>
      <xdr:col>13</xdr:col>
      <xdr:colOff>9525</xdr:colOff>
      <xdr:row>133</xdr:row>
      <xdr:rowOff>9525</xdr:rowOff>
    </xdr:to>
    <xdr:pic>
      <xdr:nvPicPr>
        <xdr:cNvPr id="252" name="Picture 25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twoCellAnchor>
  <xdr:twoCellAnchor editAs="oneCell">
    <xdr:from>
      <xdr:col>13</xdr:col>
      <xdr:colOff>0</xdr:colOff>
      <xdr:row>77</xdr:row>
      <xdr:rowOff>0</xdr:rowOff>
    </xdr:from>
    <xdr:to>
      <xdr:col>13</xdr:col>
      <xdr:colOff>9525</xdr:colOff>
      <xdr:row>77</xdr:row>
      <xdr:rowOff>9525</xdr:rowOff>
    </xdr:to>
    <xdr:pic>
      <xdr:nvPicPr>
        <xdr:cNvPr id="253" name="Picture 252"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twoCellAnchor>
  <xdr:twoCellAnchor editAs="oneCell">
    <xdr:from>
      <xdr:col>13</xdr:col>
      <xdr:colOff>0</xdr:colOff>
      <xdr:row>78</xdr:row>
      <xdr:rowOff>0</xdr:rowOff>
    </xdr:from>
    <xdr:to>
      <xdr:col>13</xdr:col>
      <xdr:colOff>9525</xdr:colOff>
      <xdr:row>78</xdr:row>
      <xdr:rowOff>9525</xdr:rowOff>
    </xdr:to>
    <xdr:pic>
      <xdr:nvPicPr>
        <xdr:cNvPr id="254" name="Picture 253"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twoCellAnchor>
  <xdr:twoCellAnchor editAs="oneCell">
    <xdr:from>
      <xdr:col>13</xdr:col>
      <xdr:colOff>0</xdr:colOff>
      <xdr:row>137</xdr:row>
      <xdr:rowOff>0</xdr:rowOff>
    </xdr:from>
    <xdr:to>
      <xdr:col>13</xdr:col>
      <xdr:colOff>9525</xdr:colOff>
      <xdr:row>137</xdr:row>
      <xdr:rowOff>9525</xdr:rowOff>
    </xdr:to>
    <xdr:pic>
      <xdr:nvPicPr>
        <xdr:cNvPr id="255" name="Picture 254"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twoCellAnchor>
  <xdr:twoCellAnchor editAs="oneCell">
    <xdr:from>
      <xdr:col>13</xdr:col>
      <xdr:colOff>0</xdr:colOff>
      <xdr:row>139</xdr:row>
      <xdr:rowOff>0</xdr:rowOff>
    </xdr:from>
    <xdr:to>
      <xdr:col>13</xdr:col>
      <xdr:colOff>9525</xdr:colOff>
      <xdr:row>139</xdr:row>
      <xdr:rowOff>9525</xdr:rowOff>
    </xdr:to>
    <xdr:pic>
      <xdr:nvPicPr>
        <xdr:cNvPr id="256" name="Picture 2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twoCellAnchor>
  <xdr:twoCellAnchor editAs="oneCell">
    <xdr:from>
      <xdr:col>13</xdr:col>
      <xdr:colOff>0</xdr:colOff>
      <xdr:row>80</xdr:row>
      <xdr:rowOff>0</xdr:rowOff>
    </xdr:from>
    <xdr:to>
      <xdr:col>13</xdr:col>
      <xdr:colOff>9525</xdr:colOff>
      <xdr:row>80</xdr:row>
      <xdr:rowOff>9525</xdr:rowOff>
    </xdr:to>
    <xdr:pic>
      <xdr:nvPicPr>
        <xdr:cNvPr id="257" name="Picture 256"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twoCellAnchor>
  <xdr:twoCellAnchor editAs="oneCell">
    <xdr:from>
      <xdr:col>13</xdr:col>
      <xdr:colOff>0</xdr:colOff>
      <xdr:row>141</xdr:row>
      <xdr:rowOff>0</xdr:rowOff>
    </xdr:from>
    <xdr:to>
      <xdr:col>13</xdr:col>
      <xdr:colOff>9525</xdr:colOff>
      <xdr:row>141</xdr:row>
      <xdr:rowOff>9525</xdr:rowOff>
    </xdr:to>
    <xdr:pic>
      <xdr:nvPicPr>
        <xdr:cNvPr id="258" name="Picture 257"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twoCellAnchor>
  <xdr:twoCellAnchor editAs="oneCell">
    <xdr:from>
      <xdr:col>13</xdr:col>
      <xdr:colOff>0</xdr:colOff>
      <xdr:row>142</xdr:row>
      <xdr:rowOff>0</xdr:rowOff>
    </xdr:from>
    <xdr:to>
      <xdr:col>13</xdr:col>
      <xdr:colOff>9525</xdr:colOff>
      <xdr:row>142</xdr:row>
      <xdr:rowOff>9525</xdr:rowOff>
    </xdr:to>
    <xdr:pic>
      <xdr:nvPicPr>
        <xdr:cNvPr id="259" name="Picture 258"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twoCellAnchor>
  <xdr:twoCellAnchor editAs="oneCell">
    <xdr:from>
      <xdr:col>13</xdr:col>
      <xdr:colOff>0</xdr:colOff>
      <xdr:row>143</xdr:row>
      <xdr:rowOff>0</xdr:rowOff>
    </xdr:from>
    <xdr:to>
      <xdr:col>13</xdr:col>
      <xdr:colOff>9525</xdr:colOff>
      <xdr:row>143</xdr:row>
      <xdr:rowOff>9525</xdr:rowOff>
    </xdr:to>
    <xdr:pic>
      <xdr:nvPicPr>
        <xdr:cNvPr id="260" name="Picture 259"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twoCellAnchor>
  <xdr:twoCellAnchor editAs="oneCell">
    <xdr:from>
      <xdr:col>13</xdr:col>
      <xdr:colOff>0</xdr:colOff>
      <xdr:row>144</xdr:row>
      <xdr:rowOff>0</xdr:rowOff>
    </xdr:from>
    <xdr:to>
      <xdr:col>13</xdr:col>
      <xdr:colOff>9525</xdr:colOff>
      <xdr:row>144</xdr:row>
      <xdr:rowOff>9525</xdr:rowOff>
    </xdr:to>
    <xdr:pic>
      <xdr:nvPicPr>
        <xdr:cNvPr id="261" name="Picture 260"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twoCellAnchor>
  <xdr:twoCellAnchor editAs="oneCell">
    <xdr:from>
      <xdr:col>13</xdr:col>
      <xdr:colOff>0</xdr:colOff>
      <xdr:row>145</xdr:row>
      <xdr:rowOff>0</xdr:rowOff>
    </xdr:from>
    <xdr:to>
      <xdr:col>13</xdr:col>
      <xdr:colOff>9525</xdr:colOff>
      <xdr:row>145</xdr:row>
      <xdr:rowOff>9525</xdr:rowOff>
    </xdr:to>
    <xdr:pic>
      <xdr:nvPicPr>
        <xdr:cNvPr id="262" name="Picture 261"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twoCellAnchor>
  <xdr:twoCellAnchor editAs="oneCell">
    <xdr:from>
      <xdr:col>13</xdr:col>
      <xdr:colOff>0</xdr:colOff>
      <xdr:row>81</xdr:row>
      <xdr:rowOff>0</xdr:rowOff>
    </xdr:from>
    <xdr:to>
      <xdr:col>13</xdr:col>
      <xdr:colOff>9525</xdr:colOff>
      <xdr:row>81</xdr:row>
      <xdr:rowOff>9525</xdr:rowOff>
    </xdr:to>
    <xdr:pic>
      <xdr:nvPicPr>
        <xdr:cNvPr id="263" name="Picture 262"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twoCellAnchor>
  <xdr:twoCellAnchor editAs="oneCell">
    <xdr:from>
      <xdr:col>13</xdr:col>
      <xdr:colOff>0</xdr:colOff>
      <xdr:row>149</xdr:row>
      <xdr:rowOff>0</xdr:rowOff>
    </xdr:from>
    <xdr:to>
      <xdr:col>13</xdr:col>
      <xdr:colOff>9525</xdr:colOff>
      <xdr:row>149</xdr:row>
      <xdr:rowOff>9525</xdr:rowOff>
    </xdr:to>
    <xdr:pic>
      <xdr:nvPicPr>
        <xdr:cNvPr id="264" name="Picture 263"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twoCellAnchor>
  <xdr:twoCellAnchor editAs="oneCell">
    <xdr:from>
      <xdr:col>13</xdr:col>
      <xdr:colOff>0</xdr:colOff>
      <xdr:row>150</xdr:row>
      <xdr:rowOff>0</xdr:rowOff>
    </xdr:from>
    <xdr:to>
      <xdr:col>13</xdr:col>
      <xdr:colOff>9525</xdr:colOff>
      <xdr:row>150</xdr:row>
      <xdr:rowOff>9525</xdr:rowOff>
    </xdr:to>
    <xdr:pic>
      <xdr:nvPicPr>
        <xdr:cNvPr id="265" name="Picture 264"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twoCellAnchor>
  <xdr:twoCellAnchor editAs="oneCell">
    <xdr:from>
      <xdr:col>13</xdr:col>
      <xdr:colOff>0</xdr:colOff>
      <xdr:row>151</xdr:row>
      <xdr:rowOff>0</xdr:rowOff>
    </xdr:from>
    <xdr:to>
      <xdr:col>13</xdr:col>
      <xdr:colOff>9525</xdr:colOff>
      <xdr:row>151</xdr:row>
      <xdr:rowOff>9525</xdr:rowOff>
    </xdr:to>
    <xdr:pic>
      <xdr:nvPicPr>
        <xdr:cNvPr id="266" name="Picture 265"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twoCellAnchor>
  <xdr:twoCellAnchor editAs="oneCell">
    <xdr:from>
      <xdr:col>13</xdr:col>
      <xdr:colOff>0</xdr:colOff>
      <xdr:row>84</xdr:row>
      <xdr:rowOff>0</xdr:rowOff>
    </xdr:from>
    <xdr:to>
      <xdr:col>13</xdr:col>
      <xdr:colOff>9525</xdr:colOff>
      <xdr:row>84</xdr:row>
      <xdr:rowOff>9525</xdr:rowOff>
    </xdr:to>
    <xdr:pic>
      <xdr:nvPicPr>
        <xdr:cNvPr id="267" name="Picture 266"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twoCellAnchor>
  <xdr:twoCellAnchor editAs="oneCell">
    <xdr:from>
      <xdr:col>13</xdr:col>
      <xdr:colOff>0</xdr:colOff>
      <xdr:row>159</xdr:row>
      <xdr:rowOff>0</xdr:rowOff>
    </xdr:from>
    <xdr:to>
      <xdr:col>13</xdr:col>
      <xdr:colOff>9525</xdr:colOff>
      <xdr:row>159</xdr:row>
      <xdr:rowOff>9525</xdr:rowOff>
    </xdr:to>
    <xdr:pic>
      <xdr:nvPicPr>
        <xdr:cNvPr id="268" name="Picture 267"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twoCellAnchor>
  <xdr:twoCellAnchor editAs="oneCell">
    <xdr:from>
      <xdr:col>13</xdr:col>
      <xdr:colOff>0</xdr:colOff>
      <xdr:row>7</xdr:row>
      <xdr:rowOff>0</xdr:rowOff>
    </xdr:from>
    <xdr:to>
      <xdr:col>13</xdr:col>
      <xdr:colOff>9525</xdr:colOff>
      <xdr:row>7</xdr:row>
      <xdr:rowOff>9525</xdr:rowOff>
    </xdr:to>
    <xdr:pic>
      <xdr:nvPicPr>
        <xdr:cNvPr id="269" name="Picture 268" descr="space"/>
        <xdr:cNvPicPr>
          <a:picLocks noChangeAspect="1" noChangeArrowheads="1"/>
        </xdr:cNvPicPr>
      </xdr:nvPicPr>
      <xdr:blipFill>
        <a:blip xmlns:r="http://schemas.openxmlformats.org/officeDocument/2006/relationships" r:embed="rId1"/>
        <a:srcRect/>
        <a:stretch>
          <a:fillRect/>
        </a:stretch>
      </xdr:blipFill>
      <xdr:spPr bwMode="auto">
        <a:xfrm>
          <a:off x="5686425" y="1857375"/>
          <a:ext cx="9525" cy="9525"/>
        </a:xfrm>
        <a:prstGeom prst="rect">
          <a:avLst/>
        </a:prstGeom>
        <a:noFill/>
        <a:ln w="9525">
          <a:noFill/>
          <a:miter lim="800000"/>
          <a:headEnd/>
          <a:tailEnd/>
        </a:ln>
      </xdr:spPr>
    </xdr:pic>
    <xdr:clientData/>
  </xdr:twoCellAnchor>
  <xdr:twoCellAnchor editAs="oneCell">
    <xdr:from>
      <xdr:col>13</xdr:col>
      <xdr:colOff>0</xdr:colOff>
      <xdr:row>162</xdr:row>
      <xdr:rowOff>0</xdr:rowOff>
    </xdr:from>
    <xdr:to>
      <xdr:col>13</xdr:col>
      <xdr:colOff>9525</xdr:colOff>
      <xdr:row>162</xdr:row>
      <xdr:rowOff>9525</xdr:rowOff>
    </xdr:to>
    <xdr:pic>
      <xdr:nvPicPr>
        <xdr:cNvPr id="270" name="Picture 269"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twoCellAnchor>
  <xdr:twoCellAnchor editAs="oneCell">
    <xdr:from>
      <xdr:col>13</xdr:col>
      <xdr:colOff>0</xdr:colOff>
      <xdr:row>88</xdr:row>
      <xdr:rowOff>0</xdr:rowOff>
    </xdr:from>
    <xdr:to>
      <xdr:col>13</xdr:col>
      <xdr:colOff>9525</xdr:colOff>
      <xdr:row>88</xdr:row>
      <xdr:rowOff>9525</xdr:rowOff>
    </xdr:to>
    <xdr:pic>
      <xdr:nvPicPr>
        <xdr:cNvPr id="271" name="Picture 270"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twoCellAnchor>
  <xdr:twoCellAnchor editAs="oneCell">
    <xdr:from>
      <xdr:col>13</xdr:col>
      <xdr:colOff>0</xdr:colOff>
      <xdr:row>164</xdr:row>
      <xdr:rowOff>0</xdr:rowOff>
    </xdr:from>
    <xdr:to>
      <xdr:col>13</xdr:col>
      <xdr:colOff>9525</xdr:colOff>
      <xdr:row>164</xdr:row>
      <xdr:rowOff>9525</xdr:rowOff>
    </xdr:to>
    <xdr:pic>
      <xdr:nvPicPr>
        <xdr:cNvPr id="272" name="Picture 271"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twoCellAnchor>
  <xdr:twoCellAnchor editAs="oneCell">
    <xdr:from>
      <xdr:col>13</xdr:col>
      <xdr:colOff>0</xdr:colOff>
      <xdr:row>165</xdr:row>
      <xdr:rowOff>0</xdr:rowOff>
    </xdr:from>
    <xdr:to>
      <xdr:col>13</xdr:col>
      <xdr:colOff>9525</xdr:colOff>
      <xdr:row>165</xdr:row>
      <xdr:rowOff>9525</xdr:rowOff>
    </xdr:to>
    <xdr:pic>
      <xdr:nvPicPr>
        <xdr:cNvPr id="273" name="Picture 272"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twoCellAnchor>
  <xdr:twoCellAnchor editAs="oneCell">
    <xdr:from>
      <xdr:col>13</xdr:col>
      <xdr:colOff>0</xdr:colOff>
      <xdr:row>89</xdr:row>
      <xdr:rowOff>0</xdr:rowOff>
    </xdr:from>
    <xdr:to>
      <xdr:col>13</xdr:col>
      <xdr:colOff>9525</xdr:colOff>
      <xdr:row>89</xdr:row>
      <xdr:rowOff>9525</xdr:rowOff>
    </xdr:to>
    <xdr:pic>
      <xdr:nvPicPr>
        <xdr:cNvPr id="274" name="Picture 27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twoCellAnchor>
  <xdr:twoCellAnchor editAs="oneCell">
    <xdr:from>
      <xdr:col>13</xdr:col>
      <xdr:colOff>0</xdr:colOff>
      <xdr:row>168</xdr:row>
      <xdr:rowOff>0</xdr:rowOff>
    </xdr:from>
    <xdr:to>
      <xdr:col>13</xdr:col>
      <xdr:colOff>9525</xdr:colOff>
      <xdr:row>168</xdr:row>
      <xdr:rowOff>9525</xdr:rowOff>
    </xdr:to>
    <xdr:pic>
      <xdr:nvPicPr>
        <xdr:cNvPr id="275" name="Picture 274"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twoCellAnchor>
  <xdr:twoCellAnchor editAs="oneCell">
    <xdr:from>
      <xdr:col>13</xdr:col>
      <xdr:colOff>0</xdr:colOff>
      <xdr:row>90</xdr:row>
      <xdr:rowOff>0</xdr:rowOff>
    </xdr:from>
    <xdr:to>
      <xdr:col>13</xdr:col>
      <xdr:colOff>9525</xdr:colOff>
      <xdr:row>90</xdr:row>
      <xdr:rowOff>9525</xdr:rowOff>
    </xdr:to>
    <xdr:pic>
      <xdr:nvPicPr>
        <xdr:cNvPr id="276" name="Picture 275"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twoCellAnchor>
  <xdr:twoCellAnchor editAs="oneCell">
    <xdr:from>
      <xdr:col>13</xdr:col>
      <xdr:colOff>0</xdr:colOff>
      <xdr:row>171</xdr:row>
      <xdr:rowOff>0</xdr:rowOff>
    </xdr:from>
    <xdr:to>
      <xdr:col>13</xdr:col>
      <xdr:colOff>9525</xdr:colOff>
      <xdr:row>171</xdr:row>
      <xdr:rowOff>9525</xdr:rowOff>
    </xdr:to>
    <xdr:pic>
      <xdr:nvPicPr>
        <xdr:cNvPr id="277" name="Picture 276"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twoCellAnchor>
  <xdr:twoCellAnchor editAs="oneCell">
    <xdr:from>
      <xdr:col>13</xdr:col>
      <xdr:colOff>0</xdr:colOff>
      <xdr:row>91</xdr:row>
      <xdr:rowOff>0</xdr:rowOff>
    </xdr:from>
    <xdr:to>
      <xdr:col>13</xdr:col>
      <xdr:colOff>9525</xdr:colOff>
      <xdr:row>91</xdr:row>
      <xdr:rowOff>9525</xdr:rowOff>
    </xdr:to>
    <xdr:pic>
      <xdr:nvPicPr>
        <xdr:cNvPr id="278" name="Picture 277"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twoCellAnchor>
  <xdr:twoCellAnchor editAs="oneCell">
    <xdr:from>
      <xdr:col>13</xdr:col>
      <xdr:colOff>0</xdr:colOff>
      <xdr:row>93</xdr:row>
      <xdr:rowOff>0</xdr:rowOff>
    </xdr:from>
    <xdr:to>
      <xdr:col>13</xdr:col>
      <xdr:colOff>9525</xdr:colOff>
      <xdr:row>93</xdr:row>
      <xdr:rowOff>9525</xdr:rowOff>
    </xdr:to>
    <xdr:pic>
      <xdr:nvPicPr>
        <xdr:cNvPr id="279" name="Picture 278"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twoCellAnchor>
  <xdr:twoCellAnchor editAs="oneCell">
    <xdr:from>
      <xdr:col>13</xdr:col>
      <xdr:colOff>0</xdr:colOff>
      <xdr:row>97</xdr:row>
      <xdr:rowOff>0</xdr:rowOff>
    </xdr:from>
    <xdr:to>
      <xdr:col>13</xdr:col>
      <xdr:colOff>9525</xdr:colOff>
      <xdr:row>97</xdr:row>
      <xdr:rowOff>9525</xdr:rowOff>
    </xdr:to>
    <xdr:pic>
      <xdr:nvPicPr>
        <xdr:cNvPr id="280" name="Picture 279"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twoCellAnchor>
  <xdr:twoCellAnchor editAs="oneCell">
    <xdr:from>
      <xdr:col>13</xdr:col>
      <xdr:colOff>0</xdr:colOff>
      <xdr:row>53</xdr:row>
      <xdr:rowOff>0</xdr:rowOff>
    </xdr:from>
    <xdr:to>
      <xdr:col>13</xdr:col>
      <xdr:colOff>9525</xdr:colOff>
      <xdr:row>53</xdr:row>
      <xdr:rowOff>9525</xdr:rowOff>
    </xdr:to>
    <xdr:pic>
      <xdr:nvPicPr>
        <xdr:cNvPr id="281" name="Picture 280"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twoCellAnchor>
  <xdr:twoCellAnchor editAs="oneCell">
    <xdr:from>
      <xdr:col>13</xdr:col>
      <xdr:colOff>0</xdr:colOff>
      <xdr:row>98</xdr:row>
      <xdr:rowOff>0</xdr:rowOff>
    </xdr:from>
    <xdr:to>
      <xdr:col>13</xdr:col>
      <xdr:colOff>9525</xdr:colOff>
      <xdr:row>98</xdr:row>
      <xdr:rowOff>9525</xdr:rowOff>
    </xdr:to>
    <xdr:pic>
      <xdr:nvPicPr>
        <xdr:cNvPr id="282" name="Picture 281"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twoCellAnchor>
  <xdr:twoCellAnchor editAs="oneCell">
    <xdr:from>
      <xdr:col>13</xdr:col>
      <xdr:colOff>0</xdr:colOff>
      <xdr:row>179</xdr:row>
      <xdr:rowOff>0</xdr:rowOff>
    </xdr:from>
    <xdr:to>
      <xdr:col>13</xdr:col>
      <xdr:colOff>9525</xdr:colOff>
      <xdr:row>179</xdr:row>
      <xdr:rowOff>9525</xdr:rowOff>
    </xdr:to>
    <xdr:pic>
      <xdr:nvPicPr>
        <xdr:cNvPr id="283" name="Picture 282"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twoCellAnchor>
  <xdr:twoCellAnchor editAs="oneCell">
    <xdr:from>
      <xdr:col>13</xdr:col>
      <xdr:colOff>0</xdr:colOff>
      <xdr:row>194</xdr:row>
      <xdr:rowOff>0</xdr:rowOff>
    </xdr:from>
    <xdr:to>
      <xdr:col>13</xdr:col>
      <xdr:colOff>9525</xdr:colOff>
      <xdr:row>194</xdr:row>
      <xdr:rowOff>9525</xdr:rowOff>
    </xdr:to>
    <xdr:pic>
      <xdr:nvPicPr>
        <xdr:cNvPr id="284" name="Picture 283"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twoCellAnchor>
  <xdr:twoCellAnchor editAs="oneCell">
    <xdr:from>
      <xdr:col>13</xdr:col>
      <xdr:colOff>0</xdr:colOff>
      <xdr:row>180</xdr:row>
      <xdr:rowOff>0</xdr:rowOff>
    </xdr:from>
    <xdr:to>
      <xdr:col>13</xdr:col>
      <xdr:colOff>9525</xdr:colOff>
      <xdr:row>180</xdr:row>
      <xdr:rowOff>9525</xdr:rowOff>
    </xdr:to>
    <xdr:pic>
      <xdr:nvPicPr>
        <xdr:cNvPr id="285" name="Picture 284"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twoCellAnchor>
  <xdr:twoCellAnchor editAs="oneCell">
    <xdr:from>
      <xdr:col>13</xdr:col>
      <xdr:colOff>0</xdr:colOff>
      <xdr:row>102</xdr:row>
      <xdr:rowOff>0</xdr:rowOff>
    </xdr:from>
    <xdr:to>
      <xdr:col>13</xdr:col>
      <xdr:colOff>9525</xdr:colOff>
      <xdr:row>102</xdr:row>
      <xdr:rowOff>9525</xdr:rowOff>
    </xdr:to>
    <xdr:pic>
      <xdr:nvPicPr>
        <xdr:cNvPr id="286" name="Picture 285"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twoCellAnchor>
  <xdr:twoCellAnchor editAs="oneCell">
    <xdr:from>
      <xdr:col>13</xdr:col>
      <xdr:colOff>0</xdr:colOff>
      <xdr:row>185</xdr:row>
      <xdr:rowOff>0</xdr:rowOff>
    </xdr:from>
    <xdr:to>
      <xdr:col>13</xdr:col>
      <xdr:colOff>9525</xdr:colOff>
      <xdr:row>185</xdr:row>
      <xdr:rowOff>9525</xdr:rowOff>
    </xdr:to>
    <xdr:pic>
      <xdr:nvPicPr>
        <xdr:cNvPr id="287" name="Picture 286"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twoCellAnchor>
  <xdr:twoCellAnchor editAs="oneCell">
    <xdr:from>
      <xdr:col>13</xdr:col>
      <xdr:colOff>0</xdr:colOff>
      <xdr:row>186</xdr:row>
      <xdr:rowOff>0</xdr:rowOff>
    </xdr:from>
    <xdr:to>
      <xdr:col>13</xdr:col>
      <xdr:colOff>9525</xdr:colOff>
      <xdr:row>186</xdr:row>
      <xdr:rowOff>9525</xdr:rowOff>
    </xdr:to>
    <xdr:pic>
      <xdr:nvPicPr>
        <xdr:cNvPr id="288" name="Picture 287"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twoCellAnchor>
  <xdr:twoCellAnchor editAs="oneCell">
    <xdr:from>
      <xdr:col>13</xdr:col>
      <xdr:colOff>0</xdr:colOff>
      <xdr:row>187</xdr:row>
      <xdr:rowOff>0</xdr:rowOff>
    </xdr:from>
    <xdr:to>
      <xdr:col>13</xdr:col>
      <xdr:colOff>9525</xdr:colOff>
      <xdr:row>187</xdr:row>
      <xdr:rowOff>9525</xdr:rowOff>
    </xdr:to>
    <xdr:pic>
      <xdr:nvPicPr>
        <xdr:cNvPr id="289" name="Picture 28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twoCellAnchor>
  <xdr:twoCellAnchor editAs="oneCell">
    <xdr:from>
      <xdr:col>13</xdr:col>
      <xdr:colOff>0</xdr:colOff>
      <xdr:row>119</xdr:row>
      <xdr:rowOff>0</xdr:rowOff>
    </xdr:from>
    <xdr:to>
      <xdr:col>13</xdr:col>
      <xdr:colOff>9525</xdr:colOff>
      <xdr:row>119</xdr:row>
      <xdr:rowOff>9525</xdr:rowOff>
    </xdr:to>
    <xdr:pic>
      <xdr:nvPicPr>
        <xdr:cNvPr id="290" name="Picture 289"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twoCellAnchor>
  <xdr:twoCellAnchor editAs="oneCell">
    <xdr:from>
      <xdr:col>13</xdr:col>
      <xdr:colOff>0</xdr:colOff>
      <xdr:row>105</xdr:row>
      <xdr:rowOff>0</xdr:rowOff>
    </xdr:from>
    <xdr:to>
      <xdr:col>13</xdr:col>
      <xdr:colOff>9525</xdr:colOff>
      <xdr:row>105</xdr:row>
      <xdr:rowOff>9525</xdr:rowOff>
    </xdr:to>
    <xdr:pic>
      <xdr:nvPicPr>
        <xdr:cNvPr id="291" name="Picture 290"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twoCellAnchor>
  <xdr:twoCellAnchor editAs="oneCell">
    <xdr:from>
      <xdr:col>13</xdr:col>
      <xdr:colOff>0</xdr:colOff>
      <xdr:row>191</xdr:row>
      <xdr:rowOff>0</xdr:rowOff>
    </xdr:from>
    <xdr:to>
      <xdr:col>13</xdr:col>
      <xdr:colOff>9525</xdr:colOff>
      <xdr:row>191</xdr:row>
      <xdr:rowOff>9525</xdr:rowOff>
    </xdr:to>
    <xdr:pic>
      <xdr:nvPicPr>
        <xdr:cNvPr id="292" name="Picture 291"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twoCellAnchor>
  <xdr:twoCellAnchor editAs="oneCell">
    <xdr:from>
      <xdr:col>13</xdr:col>
      <xdr:colOff>0</xdr:colOff>
      <xdr:row>106</xdr:row>
      <xdr:rowOff>0</xdr:rowOff>
    </xdr:from>
    <xdr:to>
      <xdr:col>13</xdr:col>
      <xdr:colOff>9525</xdr:colOff>
      <xdr:row>106</xdr:row>
      <xdr:rowOff>9525</xdr:rowOff>
    </xdr:to>
    <xdr:pic>
      <xdr:nvPicPr>
        <xdr:cNvPr id="293" name="Picture 292"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twoCellAnchor>
  <xdr:twoCellAnchor editAs="oneCell">
    <xdr:from>
      <xdr:col>13</xdr:col>
      <xdr:colOff>0</xdr:colOff>
      <xdr:row>108</xdr:row>
      <xdr:rowOff>0</xdr:rowOff>
    </xdr:from>
    <xdr:to>
      <xdr:col>13</xdr:col>
      <xdr:colOff>9525</xdr:colOff>
      <xdr:row>108</xdr:row>
      <xdr:rowOff>9525</xdr:rowOff>
    </xdr:to>
    <xdr:pic>
      <xdr:nvPicPr>
        <xdr:cNvPr id="294" name="Picture 293"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twoCellAnchor>
  <xdr:twoCellAnchor editAs="oneCell">
    <xdr:from>
      <xdr:col>13</xdr:col>
      <xdr:colOff>0</xdr:colOff>
      <xdr:row>112</xdr:row>
      <xdr:rowOff>0</xdr:rowOff>
    </xdr:from>
    <xdr:to>
      <xdr:col>13</xdr:col>
      <xdr:colOff>9525</xdr:colOff>
      <xdr:row>112</xdr:row>
      <xdr:rowOff>9525</xdr:rowOff>
    </xdr:to>
    <xdr:pic>
      <xdr:nvPicPr>
        <xdr:cNvPr id="295" name="Picture 2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twoCellAnchor>
  <xdr:twoCellAnchor editAs="oneCell">
    <xdr:from>
      <xdr:col>13</xdr:col>
      <xdr:colOff>0</xdr:colOff>
      <xdr:row>196</xdr:row>
      <xdr:rowOff>0</xdr:rowOff>
    </xdr:from>
    <xdr:to>
      <xdr:col>13</xdr:col>
      <xdr:colOff>9525</xdr:colOff>
      <xdr:row>196</xdr:row>
      <xdr:rowOff>9525</xdr:rowOff>
    </xdr:to>
    <xdr:pic>
      <xdr:nvPicPr>
        <xdr:cNvPr id="296" name="Picture 295"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twoCellAnchor>
  <xdr:twoCellAnchor editAs="oneCell">
    <xdr:from>
      <xdr:col>13</xdr:col>
      <xdr:colOff>0</xdr:colOff>
      <xdr:row>114</xdr:row>
      <xdr:rowOff>0</xdr:rowOff>
    </xdr:from>
    <xdr:to>
      <xdr:col>13</xdr:col>
      <xdr:colOff>9525</xdr:colOff>
      <xdr:row>114</xdr:row>
      <xdr:rowOff>9525</xdr:rowOff>
    </xdr:to>
    <xdr:pic>
      <xdr:nvPicPr>
        <xdr:cNvPr id="297" name="Picture 296"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twoCellAnchor>
  <xdr:twoCellAnchor editAs="oneCell">
    <xdr:from>
      <xdr:col>13</xdr:col>
      <xdr:colOff>0</xdr:colOff>
      <xdr:row>199</xdr:row>
      <xdr:rowOff>0</xdr:rowOff>
    </xdr:from>
    <xdr:to>
      <xdr:col>13</xdr:col>
      <xdr:colOff>9525</xdr:colOff>
      <xdr:row>199</xdr:row>
      <xdr:rowOff>9525</xdr:rowOff>
    </xdr:to>
    <xdr:pic>
      <xdr:nvPicPr>
        <xdr:cNvPr id="298" name="Picture 297"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twoCellAnchor>
  <xdr:twoCellAnchor editAs="oneCell">
    <xdr:from>
      <xdr:col>13</xdr:col>
      <xdr:colOff>0</xdr:colOff>
      <xdr:row>115</xdr:row>
      <xdr:rowOff>0</xdr:rowOff>
    </xdr:from>
    <xdr:to>
      <xdr:col>13</xdr:col>
      <xdr:colOff>9525</xdr:colOff>
      <xdr:row>115</xdr:row>
      <xdr:rowOff>9525</xdr:rowOff>
    </xdr:to>
    <xdr:pic>
      <xdr:nvPicPr>
        <xdr:cNvPr id="299" name="Picture 29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twoCellAnchor>
  <xdr:twoCellAnchor editAs="oneCell">
    <xdr:from>
      <xdr:col>13</xdr:col>
      <xdr:colOff>0</xdr:colOff>
      <xdr:row>117</xdr:row>
      <xdr:rowOff>0</xdr:rowOff>
    </xdr:from>
    <xdr:to>
      <xdr:col>13</xdr:col>
      <xdr:colOff>9525</xdr:colOff>
      <xdr:row>117</xdr:row>
      <xdr:rowOff>9525</xdr:rowOff>
    </xdr:to>
    <xdr:pic>
      <xdr:nvPicPr>
        <xdr:cNvPr id="300" name="Picture 29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twoCellAnchor>
  <xdr:twoCellAnchor editAs="oneCell">
    <xdr:from>
      <xdr:col>13</xdr:col>
      <xdr:colOff>0</xdr:colOff>
      <xdr:row>201</xdr:row>
      <xdr:rowOff>0</xdr:rowOff>
    </xdr:from>
    <xdr:to>
      <xdr:col>13</xdr:col>
      <xdr:colOff>9525</xdr:colOff>
      <xdr:row>201</xdr:row>
      <xdr:rowOff>9525</xdr:rowOff>
    </xdr:to>
    <xdr:pic>
      <xdr:nvPicPr>
        <xdr:cNvPr id="301" name="Picture 300"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twoCellAnchor>
  <xdr:twoCellAnchor editAs="oneCell">
    <xdr:from>
      <xdr:col>13</xdr:col>
      <xdr:colOff>0</xdr:colOff>
      <xdr:row>202</xdr:row>
      <xdr:rowOff>0</xdr:rowOff>
    </xdr:from>
    <xdr:to>
      <xdr:col>13</xdr:col>
      <xdr:colOff>9525</xdr:colOff>
      <xdr:row>202</xdr:row>
      <xdr:rowOff>9525</xdr:rowOff>
    </xdr:to>
    <xdr:pic>
      <xdr:nvPicPr>
        <xdr:cNvPr id="302" name="Picture 301"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twoCellAnchor>
  <xdr:twoCellAnchor editAs="oneCell">
    <xdr:from>
      <xdr:col>13</xdr:col>
      <xdr:colOff>0</xdr:colOff>
      <xdr:row>203</xdr:row>
      <xdr:rowOff>0</xdr:rowOff>
    </xdr:from>
    <xdr:to>
      <xdr:col>13</xdr:col>
      <xdr:colOff>9525</xdr:colOff>
      <xdr:row>203</xdr:row>
      <xdr:rowOff>9525</xdr:rowOff>
    </xdr:to>
    <xdr:pic>
      <xdr:nvPicPr>
        <xdr:cNvPr id="303" name="Picture 302"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304" name="Picture 303"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305" name="Picture 304"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306" name="Picture 305"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307" name="Picture 306"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308" name="Picture 3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309" name="Picture 308"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310" name="Picture 309"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311" name="Picture 310"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twoCellAnchor>
  <xdr:twoCellAnchor editAs="oneCell">
    <xdr:from>
      <xdr:col>13</xdr:col>
      <xdr:colOff>0</xdr:colOff>
      <xdr:row>17</xdr:row>
      <xdr:rowOff>0</xdr:rowOff>
    </xdr:from>
    <xdr:to>
      <xdr:col>13</xdr:col>
      <xdr:colOff>9525</xdr:colOff>
      <xdr:row>17</xdr:row>
      <xdr:rowOff>9525</xdr:rowOff>
    </xdr:to>
    <xdr:pic>
      <xdr:nvPicPr>
        <xdr:cNvPr id="312" name="Picture 311"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twoCellAnchor>
  <xdr:twoCellAnchor editAs="oneCell">
    <xdr:from>
      <xdr:col>13</xdr:col>
      <xdr:colOff>0</xdr:colOff>
      <xdr:row>20</xdr:row>
      <xdr:rowOff>0</xdr:rowOff>
    </xdr:from>
    <xdr:to>
      <xdr:col>13</xdr:col>
      <xdr:colOff>9525</xdr:colOff>
      <xdr:row>20</xdr:row>
      <xdr:rowOff>9525</xdr:rowOff>
    </xdr:to>
    <xdr:pic>
      <xdr:nvPicPr>
        <xdr:cNvPr id="313" name="Picture 312"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twoCellAnchor>
  <xdr:twoCellAnchor editAs="oneCell">
    <xdr:from>
      <xdr:col>13</xdr:col>
      <xdr:colOff>0</xdr:colOff>
      <xdr:row>22</xdr:row>
      <xdr:rowOff>0</xdr:rowOff>
    </xdr:from>
    <xdr:to>
      <xdr:col>13</xdr:col>
      <xdr:colOff>9525</xdr:colOff>
      <xdr:row>22</xdr:row>
      <xdr:rowOff>9525</xdr:rowOff>
    </xdr:to>
    <xdr:pic>
      <xdr:nvPicPr>
        <xdr:cNvPr id="314" name="Picture 313"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twoCellAnchor>
  <xdr:twoCellAnchor editAs="oneCell">
    <xdr:from>
      <xdr:col>13</xdr:col>
      <xdr:colOff>0</xdr:colOff>
      <xdr:row>16</xdr:row>
      <xdr:rowOff>0</xdr:rowOff>
    </xdr:from>
    <xdr:to>
      <xdr:col>13</xdr:col>
      <xdr:colOff>9525</xdr:colOff>
      <xdr:row>16</xdr:row>
      <xdr:rowOff>9525</xdr:rowOff>
    </xdr:to>
    <xdr:pic>
      <xdr:nvPicPr>
        <xdr:cNvPr id="315" name="Picture 314"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316" name="Picture 315"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twoCellAnchor>
  <xdr:twoCellAnchor editAs="oneCell">
    <xdr:from>
      <xdr:col>13</xdr:col>
      <xdr:colOff>0</xdr:colOff>
      <xdr:row>27</xdr:row>
      <xdr:rowOff>0</xdr:rowOff>
    </xdr:from>
    <xdr:to>
      <xdr:col>13</xdr:col>
      <xdr:colOff>9525</xdr:colOff>
      <xdr:row>27</xdr:row>
      <xdr:rowOff>9525</xdr:rowOff>
    </xdr:to>
    <xdr:pic>
      <xdr:nvPicPr>
        <xdr:cNvPr id="317" name="Picture 316"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twoCellAnchor>
  <xdr:twoCellAnchor editAs="oneCell">
    <xdr:from>
      <xdr:col>13</xdr:col>
      <xdr:colOff>0</xdr:colOff>
      <xdr:row>18</xdr:row>
      <xdr:rowOff>0</xdr:rowOff>
    </xdr:from>
    <xdr:to>
      <xdr:col>13</xdr:col>
      <xdr:colOff>9525</xdr:colOff>
      <xdr:row>18</xdr:row>
      <xdr:rowOff>9525</xdr:rowOff>
    </xdr:to>
    <xdr:pic>
      <xdr:nvPicPr>
        <xdr:cNvPr id="318" name="Picture 317"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twoCellAnchor>
  <xdr:twoCellAnchor editAs="oneCell">
    <xdr:from>
      <xdr:col>13</xdr:col>
      <xdr:colOff>0</xdr:colOff>
      <xdr:row>29</xdr:row>
      <xdr:rowOff>0</xdr:rowOff>
    </xdr:from>
    <xdr:to>
      <xdr:col>13</xdr:col>
      <xdr:colOff>9525</xdr:colOff>
      <xdr:row>29</xdr:row>
      <xdr:rowOff>9525</xdr:rowOff>
    </xdr:to>
    <xdr:pic>
      <xdr:nvPicPr>
        <xdr:cNvPr id="319" name="Picture 318"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twoCellAnchor>
  <xdr:twoCellAnchor editAs="oneCell">
    <xdr:from>
      <xdr:col>13</xdr:col>
      <xdr:colOff>0</xdr:colOff>
      <xdr:row>30</xdr:row>
      <xdr:rowOff>0</xdr:rowOff>
    </xdr:from>
    <xdr:to>
      <xdr:col>13</xdr:col>
      <xdr:colOff>9525</xdr:colOff>
      <xdr:row>30</xdr:row>
      <xdr:rowOff>9525</xdr:rowOff>
    </xdr:to>
    <xdr:pic>
      <xdr:nvPicPr>
        <xdr:cNvPr id="320" name="Picture 319"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twoCellAnchor>
  <xdr:twoCellAnchor editAs="oneCell">
    <xdr:from>
      <xdr:col>13</xdr:col>
      <xdr:colOff>0</xdr:colOff>
      <xdr:row>32</xdr:row>
      <xdr:rowOff>0</xdr:rowOff>
    </xdr:from>
    <xdr:to>
      <xdr:col>13</xdr:col>
      <xdr:colOff>9525</xdr:colOff>
      <xdr:row>32</xdr:row>
      <xdr:rowOff>9525</xdr:rowOff>
    </xdr:to>
    <xdr:pic>
      <xdr:nvPicPr>
        <xdr:cNvPr id="321" name="Picture 320"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twoCellAnchor>
  <xdr:twoCellAnchor editAs="oneCell">
    <xdr:from>
      <xdr:col>13</xdr:col>
      <xdr:colOff>0</xdr:colOff>
      <xdr:row>33</xdr:row>
      <xdr:rowOff>0</xdr:rowOff>
    </xdr:from>
    <xdr:to>
      <xdr:col>13</xdr:col>
      <xdr:colOff>9525</xdr:colOff>
      <xdr:row>33</xdr:row>
      <xdr:rowOff>9525</xdr:rowOff>
    </xdr:to>
    <xdr:pic>
      <xdr:nvPicPr>
        <xdr:cNvPr id="322" name="Picture 321"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twoCellAnchor>
  <xdr:twoCellAnchor editAs="oneCell">
    <xdr:from>
      <xdr:col>13</xdr:col>
      <xdr:colOff>0</xdr:colOff>
      <xdr:row>34</xdr:row>
      <xdr:rowOff>0</xdr:rowOff>
    </xdr:from>
    <xdr:to>
      <xdr:col>13</xdr:col>
      <xdr:colOff>9525</xdr:colOff>
      <xdr:row>34</xdr:row>
      <xdr:rowOff>9525</xdr:rowOff>
    </xdr:to>
    <xdr:pic>
      <xdr:nvPicPr>
        <xdr:cNvPr id="323" name="Picture 322"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twoCellAnchor>
  <xdr:twoCellAnchor editAs="oneCell">
    <xdr:from>
      <xdr:col>13</xdr:col>
      <xdr:colOff>0</xdr:colOff>
      <xdr:row>36</xdr:row>
      <xdr:rowOff>0</xdr:rowOff>
    </xdr:from>
    <xdr:to>
      <xdr:col>13</xdr:col>
      <xdr:colOff>9525</xdr:colOff>
      <xdr:row>36</xdr:row>
      <xdr:rowOff>9525</xdr:rowOff>
    </xdr:to>
    <xdr:pic>
      <xdr:nvPicPr>
        <xdr:cNvPr id="324" name="Picture 323"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9525</xdr:colOff>
      <xdr:row>37</xdr:row>
      <xdr:rowOff>9525</xdr:rowOff>
    </xdr:to>
    <xdr:pic>
      <xdr:nvPicPr>
        <xdr:cNvPr id="325" name="Picture 324"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twoCellAnchor>
  <xdr:twoCellAnchor editAs="oneCell">
    <xdr:from>
      <xdr:col>13</xdr:col>
      <xdr:colOff>0</xdr:colOff>
      <xdr:row>19</xdr:row>
      <xdr:rowOff>0</xdr:rowOff>
    </xdr:from>
    <xdr:to>
      <xdr:col>13</xdr:col>
      <xdr:colOff>9525</xdr:colOff>
      <xdr:row>19</xdr:row>
      <xdr:rowOff>9525</xdr:rowOff>
    </xdr:to>
    <xdr:pic>
      <xdr:nvPicPr>
        <xdr:cNvPr id="326" name="Picture 325"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twoCellAnchor>
  <xdr:twoCellAnchor editAs="oneCell">
    <xdr:from>
      <xdr:col>13</xdr:col>
      <xdr:colOff>0</xdr:colOff>
      <xdr:row>39</xdr:row>
      <xdr:rowOff>0</xdr:rowOff>
    </xdr:from>
    <xdr:to>
      <xdr:col>13</xdr:col>
      <xdr:colOff>9525</xdr:colOff>
      <xdr:row>39</xdr:row>
      <xdr:rowOff>9525</xdr:rowOff>
    </xdr:to>
    <xdr:pic>
      <xdr:nvPicPr>
        <xdr:cNvPr id="327" name="Picture 326"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twoCellAnchor>
  <xdr:twoCellAnchor editAs="oneCell">
    <xdr:from>
      <xdr:col>13</xdr:col>
      <xdr:colOff>0</xdr:colOff>
      <xdr:row>21</xdr:row>
      <xdr:rowOff>0</xdr:rowOff>
    </xdr:from>
    <xdr:to>
      <xdr:col>13</xdr:col>
      <xdr:colOff>9525</xdr:colOff>
      <xdr:row>21</xdr:row>
      <xdr:rowOff>9525</xdr:rowOff>
    </xdr:to>
    <xdr:pic>
      <xdr:nvPicPr>
        <xdr:cNvPr id="328" name="Picture 327"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twoCellAnchor>
  <xdr:twoCellAnchor editAs="oneCell">
    <xdr:from>
      <xdr:col>13</xdr:col>
      <xdr:colOff>0</xdr:colOff>
      <xdr:row>41</xdr:row>
      <xdr:rowOff>0</xdr:rowOff>
    </xdr:from>
    <xdr:to>
      <xdr:col>13</xdr:col>
      <xdr:colOff>9525</xdr:colOff>
      <xdr:row>41</xdr:row>
      <xdr:rowOff>9525</xdr:rowOff>
    </xdr:to>
    <xdr:pic>
      <xdr:nvPicPr>
        <xdr:cNvPr id="329" name="Picture 328"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twoCellAnchor>
  <xdr:twoCellAnchor editAs="oneCell">
    <xdr:from>
      <xdr:col>13</xdr:col>
      <xdr:colOff>0</xdr:colOff>
      <xdr:row>42</xdr:row>
      <xdr:rowOff>0</xdr:rowOff>
    </xdr:from>
    <xdr:to>
      <xdr:col>13</xdr:col>
      <xdr:colOff>9525</xdr:colOff>
      <xdr:row>42</xdr:row>
      <xdr:rowOff>9525</xdr:rowOff>
    </xdr:to>
    <xdr:pic>
      <xdr:nvPicPr>
        <xdr:cNvPr id="330" name="Picture 329"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twoCellAnchor>
  <xdr:twoCellAnchor editAs="oneCell">
    <xdr:from>
      <xdr:col>13</xdr:col>
      <xdr:colOff>0</xdr:colOff>
      <xdr:row>46</xdr:row>
      <xdr:rowOff>0</xdr:rowOff>
    </xdr:from>
    <xdr:to>
      <xdr:col>13</xdr:col>
      <xdr:colOff>9525</xdr:colOff>
      <xdr:row>46</xdr:row>
      <xdr:rowOff>9525</xdr:rowOff>
    </xdr:to>
    <xdr:pic>
      <xdr:nvPicPr>
        <xdr:cNvPr id="331" name="Picture 330"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twoCellAnchor>
  <xdr:twoCellAnchor editAs="oneCell">
    <xdr:from>
      <xdr:col>13</xdr:col>
      <xdr:colOff>0</xdr:colOff>
      <xdr:row>43</xdr:row>
      <xdr:rowOff>0</xdr:rowOff>
    </xdr:from>
    <xdr:to>
      <xdr:col>13</xdr:col>
      <xdr:colOff>9525</xdr:colOff>
      <xdr:row>43</xdr:row>
      <xdr:rowOff>9525</xdr:rowOff>
    </xdr:to>
    <xdr:pic>
      <xdr:nvPicPr>
        <xdr:cNvPr id="332" name="Picture 331"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twoCellAnchor>
  <xdr:twoCellAnchor editAs="oneCell">
    <xdr:from>
      <xdr:col>13</xdr:col>
      <xdr:colOff>0</xdr:colOff>
      <xdr:row>23</xdr:row>
      <xdr:rowOff>0</xdr:rowOff>
    </xdr:from>
    <xdr:to>
      <xdr:col>13</xdr:col>
      <xdr:colOff>9525</xdr:colOff>
      <xdr:row>23</xdr:row>
      <xdr:rowOff>9525</xdr:rowOff>
    </xdr:to>
    <xdr:pic>
      <xdr:nvPicPr>
        <xdr:cNvPr id="333" name="Picture 332"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twoCellAnchor>
  <xdr:twoCellAnchor editAs="oneCell">
    <xdr:from>
      <xdr:col>13</xdr:col>
      <xdr:colOff>0</xdr:colOff>
      <xdr:row>24</xdr:row>
      <xdr:rowOff>0</xdr:rowOff>
    </xdr:from>
    <xdr:to>
      <xdr:col>13</xdr:col>
      <xdr:colOff>9525</xdr:colOff>
      <xdr:row>24</xdr:row>
      <xdr:rowOff>9525</xdr:rowOff>
    </xdr:to>
    <xdr:pic>
      <xdr:nvPicPr>
        <xdr:cNvPr id="334" name="Picture 333"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twoCellAnchor>
  <xdr:twoCellAnchor editAs="oneCell">
    <xdr:from>
      <xdr:col>13</xdr:col>
      <xdr:colOff>0</xdr:colOff>
      <xdr:row>47</xdr:row>
      <xdr:rowOff>0</xdr:rowOff>
    </xdr:from>
    <xdr:to>
      <xdr:col>13</xdr:col>
      <xdr:colOff>9525</xdr:colOff>
      <xdr:row>47</xdr:row>
      <xdr:rowOff>9525</xdr:rowOff>
    </xdr:to>
    <xdr:pic>
      <xdr:nvPicPr>
        <xdr:cNvPr id="335" name="Picture 334"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twoCellAnchor>
  <xdr:twoCellAnchor editAs="oneCell">
    <xdr:from>
      <xdr:col>13</xdr:col>
      <xdr:colOff>0</xdr:colOff>
      <xdr:row>48</xdr:row>
      <xdr:rowOff>0</xdr:rowOff>
    </xdr:from>
    <xdr:to>
      <xdr:col>13</xdr:col>
      <xdr:colOff>9525</xdr:colOff>
      <xdr:row>48</xdr:row>
      <xdr:rowOff>9525</xdr:rowOff>
    </xdr:to>
    <xdr:pic>
      <xdr:nvPicPr>
        <xdr:cNvPr id="336" name="Picture 335"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twoCellAnchor>
  <xdr:twoCellAnchor editAs="oneCell">
    <xdr:from>
      <xdr:col>13</xdr:col>
      <xdr:colOff>0</xdr:colOff>
      <xdr:row>49</xdr:row>
      <xdr:rowOff>0</xdr:rowOff>
    </xdr:from>
    <xdr:to>
      <xdr:col>13</xdr:col>
      <xdr:colOff>9525</xdr:colOff>
      <xdr:row>49</xdr:row>
      <xdr:rowOff>9525</xdr:rowOff>
    </xdr:to>
    <xdr:pic>
      <xdr:nvPicPr>
        <xdr:cNvPr id="337" name="Picture 336"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338" name="Picture 337"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twoCellAnchor>
  <xdr:twoCellAnchor editAs="oneCell">
    <xdr:from>
      <xdr:col>13</xdr:col>
      <xdr:colOff>0</xdr:colOff>
      <xdr:row>52</xdr:row>
      <xdr:rowOff>0</xdr:rowOff>
    </xdr:from>
    <xdr:to>
      <xdr:col>13</xdr:col>
      <xdr:colOff>9525</xdr:colOff>
      <xdr:row>52</xdr:row>
      <xdr:rowOff>9525</xdr:rowOff>
    </xdr:to>
    <xdr:pic>
      <xdr:nvPicPr>
        <xdr:cNvPr id="339" name="Picture 338"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twoCellAnchor>
  <xdr:twoCellAnchor editAs="oneCell">
    <xdr:from>
      <xdr:col>13</xdr:col>
      <xdr:colOff>0</xdr:colOff>
      <xdr:row>26</xdr:row>
      <xdr:rowOff>0</xdr:rowOff>
    </xdr:from>
    <xdr:to>
      <xdr:col>13</xdr:col>
      <xdr:colOff>9525</xdr:colOff>
      <xdr:row>26</xdr:row>
      <xdr:rowOff>9525</xdr:rowOff>
    </xdr:to>
    <xdr:pic>
      <xdr:nvPicPr>
        <xdr:cNvPr id="340" name="Picture 339"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twoCellAnchor>
  <xdr:twoCellAnchor editAs="oneCell">
    <xdr:from>
      <xdr:col>13</xdr:col>
      <xdr:colOff>0</xdr:colOff>
      <xdr:row>58</xdr:row>
      <xdr:rowOff>0</xdr:rowOff>
    </xdr:from>
    <xdr:to>
      <xdr:col>13</xdr:col>
      <xdr:colOff>9525</xdr:colOff>
      <xdr:row>58</xdr:row>
      <xdr:rowOff>9525</xdr:rowOff>
    </xdr:to>
    <xdr:pic>
      <xdr:nvPicPr>
        <xdr:cNvPr id="341" name="Picture 340"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twoCellAnchor>
  <xdr:twoCellAnchor editAs="oneCell">
    <xdr:from>
      <xdr:col>13</xdr:col>
      <xdr:colOff>0</xdr:colOff>
      <xdr:row>59</xdr:row>
      <xdr:rowOff>0</xdr:rowOff>
    </xdr:from>
    <xdr:to>
      <xdr:col>13</xdr:col>
      <xdr:colOff>9525</xdr:colOff>
      <xdr:row>59</xdr:row>
      <xdr:rowOff>9525</xdr:rowOff>
    </xdr:to>
    <xdr:pic>
      <xdr:nvPicPr>
        <xdr:cNvPr id="342" name="Picture 341"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twoCellAnchor>
  <xdr:twoCellAnchor editAs="oneCell">
    <xdr:from>
      <xdr:col>13</xdr:col>
      <xdr:colOff>0</xdr:colOff>
      <xdr:row>60</xdr:row>
      <xdr:rowOff>0</xdr:rowOff>
    </xdr:from>
    <xdr:to>
      <xdr:col>13</xdr:col>
      <xdr:colOff>9525</xdr:colOff>
      <xdr:row>60</xdr:row>
      <xdr:rowOff>9525</xdr:rowOff>
    </xdr:to>
    <xdr:pic>
      <xdr:nvPicPr>
        <xdr:cNvPr id="343" name="Picture 342"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twoCellAnchor>
  <xdr:twoCellAnchor editAs="oneCell">
    <xdr:from>
      <xdr:col>13</xdr:col>
      <xdr:colOff>0</xdr:colOff>
      <xdr:row>61</xdr:row>
      <xdr:rowOff>0</xdr:rowOff>
    </xdr:from>
    <xdr:to>
      <xdr:col>13</xdr:col>
      <xdr:colOff>9525</xdr:colOff>
      <xdr:row>61</xdr:row>
      <xdr:rowOff>9525</xdr:rowOff>
    </xdr:to>
    <xdr:pic>
      <xdr:nvPicPr>
        <xdr:cNvPr id="344" name="Picture 343"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twoCellAnchor>
  <xdr:twoCellAnchor editAs="oneCell">
    <xdr:from>
      <xdr:col>13</xdr:col>
      <xdr:colOff>0</xdr:colOff>
      <xdr:row>28</xdr:row>
      <xdr:rowOff>0</xdr:rowOff>
    </xdr:from>
    <xdr:to>
      <xdr:col>13</xdr:col>
      <xdr:colOff>9525</xdr:colOff>
      <xdr:row>28</xdr:row>
      <xdr:rowOff>9525</xdr:rowOff>
    </xdr:to>
    <xdr:pic>
      <xdr:nvPicPr>
        <xdr:cNvPr id="345" name="Picture 344"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twoCellAnchor>
  <xdr:twoCellAnchor editAs="oneCell">
    <xdr:from>
      <xdr:col>13</xdr:col>
      <xdr:colOff>0</xdr:colOff>
      <xdr:row>64</xdr:row>
      <xdr:rowOff>0</xdr:rowOff>
    </xdr:from>
    <xdr:to>
      <xdr:col>13</xdr:col>
      <xdr:colOff>9525</xdr:colOff>
      <xdr:row>64</xdr:row>
      <xdr:rowOff>9525</xdr:rowOff>
    </xdr:to>
    <xdr:pic>
      <xdr:nvPicPr>
        <xdr:cNvPr id="346" name="Picture 345"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twoCellAnchor>
  <xdr:twoCellAnchor editAs="oneCell">
    <xdr:from>
      <xdr:col>13</xdr:col>
      <xdr:colOff>0</xdr:colOff>
      <xdr:row>65</xdr:row>
      <xdr:rowOff>0</xdr:rowOff>
    </xdr:from>
    <xdr:to>
      <xdr:col>13</xdr:col>
      <xdr:colOff>9525</xdr:colOff>
      <xdr:row>65</xdr:row>
      <xdr:rowOff>9525</xdr:rowOff>
    </xdr:to>
    <xdr:pic>
      <xdr:nvPicPr>
        <xdr:cNvPr id="347" name="Picture 346"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twoCellAnchor>
  <xdr:twoCellAnchor editAs="oneCell">
    <xdr:from>
      <xdr:col>13</xdr:col>
      <xdr:colOff>0</xdr:colOff>
      <xdr:row>31</xdr:row>
      <xdr:rowOff>0</xdr:rowOff>
    </xdr:from>
    <xdr:to>
      <xdr:col>13</xdr:col>
      <xdr:colOff>9525</xdr:colOff>
      <xdr:row>31</xdr:row>
      <xdr:rowOff>9525</xdr:rowOff>
    </xdr:to>
    <xdr:pic>
      <xdr:nvPicPr>
        <xdr:cNvPr id="348" name="Picture 347"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twoCellAnchor>
  <xdr:twoCellAnchor editAs="oneCell">
    <xdr:from>
      <xdr:col>13</xdr:col>
      <xdr:colOff>0</xdr:colOff>
      <xdr:row>38</xdr:row>
      <xdr:rowOff>0</xdr:rowOff>
    </xdr:from>
    <xdr:to>
      <xdr:col>13</xdr:col>
      <xdr:colOff>9525</xdr:colOff>
      <xdr:row>38</xdr:row>
      <xdr:rowOff>9525</xdr:rowOff>
    </xdr:to>
    <xdr:pic>
      <xdr:nvPicPr>
        <xdr:cNvPr id="349" name="Picture 348"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twoCellAnchor>
  <xdr:twoCellAnchor editAs="oneCell">
    <xdr:from>
      <xdr:col>13</xdr:col>
      <xdr:colOff>0</xdr:colOff>
      <xdr:row>35</xdr:row>
      <xdr:rowOff>0</xdr:rowOff>
    </xdr:from>
    <xdr:to>
      <xdr:col>13</xdr:col>
      <xdr:colOff>9525</xdr:colOff>
      <xdr:row>35</xdr:row>
      <xdr:rowOff>9525</xdr:rowOff>
    </xdr:to>
    <xdr:pic>
      <xdr:nvPicPr>
        <xdr:cNvPr id="350" name="Picture 349"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twoCellAnchor>
  <xdr:twoCellAnchor editAs="oneCell">
    <xdr:from>
      <xdr:col>13</xdr:col>
      <xdr:colOff>0</xdr:colOff>
      <xdr:row>70</xdr:row>
      <xdr:rowOff>0</xdr:rowOff>
    </xdr:from>
    <xdr:to>
      <xdr:col>13</xdr:col>
      <xdr:colOff>9525</xdr:colOff>
      <xdr:row>70</xdr:row>
      <xdr:rowOff>9525</xdr:rowOff>
    </xdr:to>
    <xdr:pic>
      <xdr:nvPicPr>
        <xdr:cNvPr id="351" name="Picture 350"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twoCellAnchor>
  <xdr:twoCellAnchor editAs="oneCell">
    <xdr:from>
      <xdr:col>13</xdr:col>
      <xdr:colOff>0</xdr:colOff>
      <xdr:row>71</xdr:row>
      <xdr:rowOff>0</xdr:rowOff>
    </xdr:from>
    <xdr:to>
      <xdr:col>13</xdr:col>
      <xdr:colOff>9525</xdr:colOff>
      <xdr:row>71</xdr:row>
      <xdr:rowOff>9525</xdr:rowOff>
    </xdr:to>
    <xdr:pic>
      <xdr:nvPicPr>
        <xdr:cNvPr id="352" name="Picture 351"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twoCellAnchor>
  <xdr:twoCellAnchor editAs="oneCell">
    <xdr:from>
      <xdr:col>13</xdr:col>
      <xdr:colOff>0</xdr:colOff>
      <xdr:row>40</xdr:row>
      <xdr:rowOff>0</xdr:rowOff>
    </xdr:from>
    <xdr:to>
      <xdr:col>13</xdr:col>
      <xdr:colOff>9525</xdr:colOff>
      <xdr:row>40</xdr:row>
      <xdr:rowOff>9525</xdr:rowOff>
    </xdr:to>
    <xdr:pic>
      <xdr:nvPicPr>
        <xdr:cNvPr id="353" name="Picture 352"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twoCellAnchor>
  <xdr:twoCellAnchor editAs="oneCell">
    <xdr:from>
      <xdr:col>13</xdr:col>
      <xdr:colOff>0</xdr:colOff>
      <xdr:row>73</xdr:row>
      <xdr:rowOff>0</xdr:rowOff>
    </xdr:from>
    <xdr:to>
      <xdr:col>13</xdr:col>
      <xdr:colOff>9525</xdr:colOff>
      <xdr:row>73</xdr:row>
      <xdr:rowOff>9525</xdr:rowOff>
    </xdr:to>
    <xdr:pic>
      <xdr:nvPicPr>
        <xdr:cNvPr id="354" name="Picture 353"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twoCellAnchor>
  <xdr:twoCellAnchor editAs="oneCell">
    <xdr:from>
      <xdr:col>13</xdr:col>
      <xdr:colOff>0</xdr:colOff>
      <xdr:row>44</xdr:row>
      <xdr:rowOff>0</xdr:rowOff>
    </xdr:from>
    <xdr:to>
      <xdr:col>13</xdr:col>
      <xdr:colOff>9525</xdr:colOff>
      <xdr:row>44</xdr:row>
      <xdr:rowOff>9525</xdr:rowOff>
    </xdr:to>
    <xdr:pic>
      <xdr:nvPicPr>
        <xdr:cNvPr id="355" name="Picture 354"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twoCellAnchor>
  <xdr:twoCellAnchor editAs="oneCell">
    <xdr:from>
      <xdr:col>13</xdr:col>
      <xdr:colOff>0</xdr:colOff>
      <xdr:row>76</xdr:row>
      <xdr:rowOff>0</xdr:rowOff>
    </xdr:from>
    <xdr:to>
      <xdr:col>13</xdr:col>
      <xdr:colOff>9525</xdr:colOff>
      <xdr:row>76</xdr:row>
      <xdr:rowOff>9525</xdr:rowOff>
    </xdr:to>
    <xdr:pic>
      <xdr:nvPicPr>
        <xdr:cNvPr id="356" name="Picture 355"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twoCellAnchor>
  <xdr:twoCellAnchor editAs="oneCell">
    <xdr:from>
      <xdr:col>13</xdr:col>
      <xdr:colOff>0</xdr:colOff>
      <xdr:row>45</xdr:row>
      <xdr:rowOff>0</xdr:rowOff>
    </xdr:from>
    <xdr:to>
      <xdr:col>13</xdr:col>
      <xdr:colOff>9525</xdr:colOff>
      <xdr:row>45</xdr:row>
      <xdr:rowOff>9525</xdr:rowOff>
    </xdr:to>
    <xdr:pic>
      <xdr:nvPicPr>
        <xdr:cNvPr id="357" name="Picture 356"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twoCellAnchor>
  <xdr:twoCellAnchor editAs="oneCell">
    <xdr:from>
      <xdr:col>13</xdr:col>
      <xdr:colOff>0</xdr:colOff>
      <xdr:row>54</xdr:row>
      <xdr:rowOff>0</xdr:rowOff>
    </xdr:from>
    <xdr:to>
      <xdr:col>13</xdr:col>
      <xdr:colOff>9525</xdr:colOff>
      <xdr:row>54</xdr:row>
      <xdr:rowOff>9525</xdr:rowOff>
    </xdr:to>
    <xdr:pic>
      <xdr:nvPicPr>
        <xdr:cNvPr id="358" name="Picture 357"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twoCellAnchor>
  <xdr:twoCellAnchor editAs="oneCell">
    <xdr:from>
      <xdr:col>13</xdr:col>
      <xdr:colOff>0</xdr:colOff>
      <xdr:row>80</xdr:row>
      <xdr:rowOff>0</xdr:rowOff>
    </xdr:from>
    <xdr:to>
      <xdr:col>13</xdr:col>
      <xdr:colOff>9525</xdr:colOff>
      <xdr:row>80</xdr:row>
      <xdr:rowOff>9525</xdr:rowOff>
    </xdr:to>
    <xdr:pic>
      <xdr:nvPicPr>
        <xdr:cNvPr id="359" name="Picture 358"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twoCellAnchor>
  <xdr:twoCellAnchor editAs="oneCell">
    <xdr:from>
      <xdr:col>13</xdr:col>
      <xdr:colOff>0</xdr:colOff>
      <xdr:row>82</xdr:row>
      <xdr:rowOff>0</xdr:rowOff>
    </xdr:from>
    <xdr:to>
      <xdr:col>13</xdr:col>
      <xdr:colOff>9525</xdr:colOff>
      <xdr:row>82</xdr:row>
      <xdr:rowOff>9525</xdr:rowOff>
    </xdr:to>
    <xdr:pic>
      <xdr:nvPicPr>
        <xdr:cNvPr id="360" name="Picture 359"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twoCellAnchor>
  <xdr:twoCellAnchor editAs="oneCell">
    <xdr:from>
      <xdr:col>13</xdr:col>
      <xdr:colOff>0</xdr:colOff>
      <xdr:row>83</xdr:row>
      <xdr:rowOff>0</xdr:rowOff>
    </xdr:from>
    <xdr:to>
      <xdr:col>13</xdr:col>
      <xdr:colOff>9525</xdr:colOff>
      <xdr:row>83</xdr:row>
      <xdr:rowOff>9525</xdr:rowOff>
    </xdr:to>
    <xdr:pic>
      <xdr:nvPicPr>
        <xdr:cNvPr id="361" name="Picture 360"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twoCellAnchor>
  <xdr:twoCellAnchor editAs="oneCell">
    <xdr:from>
      <xdr:col>13</xdr:col>
      <xdr:colOff>0</xdr:colOff>
      <xdr:row>85</xdr:row>
      <xdr:rowOff>0</xdr:rowOff>
    </xdr:from>
    <xdr:to>
      <xdr:col>13</xdr:col>
      <xdr:colOff>9525</xdr:colOff>
      <xdr:row>85</xdr:row>
      <xdr:rowOff>9525</xdr:rowOff>
    </xdr:to>
    <xdr:pic>
      <xdr:nvPicPr>
        <xdr:cNvPr id="362" name="Picture 361"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twoCellAnchor>
  <xdr:twoCellAnchor editAs="oneCell">
    <xdr:from>
      <xdr:col>13</xdr:col>
      <xdr:colOff>0</xdr:colOff>
      <xdr:row>86</xdr:row>
      <xdr:rowOff>0</xdr:rowOff>
    </xdr:from>
    <xdr:to>
      <xdr:col>13</xdr:col>
      <xdr:colOff>9525</xdr:colOff>
      <xdr:row>86</xdr:row>
      <xdr:rowOff>9525</xdr:rowOff>
    </xdr:to>
    <xdr:pic>
      <xdr:nvPicPr>
        <xdr:cNvPr id="363" name="Picture 362"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twoCellAnchor>
  <xdr:twoCellAnchor editAs="oneCell">
    <xdr:from>
      <xdr:col>13</xdr:col>
      <xdr:colOff>0</xdr:colOff>
      <xdr:row>87</xdr:row>
      <xdr:rowOff>0</xdr:rowOff>
    </xdr:from>
    <xdr:to>
      <xdr:col>13</xdr:col>
      <xdr:colOff>9525</xdr:colOff>
      <xdr:row>87</xdr:row>
      <xdr:rowOff>9525</xdr:rowOff>
    </xdr:to>
    <xdr:pic>
      <xdr:nvPicPr>
        <xdr:cNvPr id="364" name="Picture 36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twoCellAnchor>
  <xdr:twoCellAnchor editAs="oneCell">
    <xdr:from>
      <xdr:col>13</xdr:col>
      <xdr:colOff>0</xdr:colOff>
      <xdr:row>50</xdr:row>
      <xdr:rowOff>0</xdr:rowOff>
    </xdr:from>
    <xdr:to>
      <xdr:col>13</xdr:col>
      <xdr:colOff>9525</xdr:colOff>
      <xdr:row>50</xdr:row>
      <xdr:rowOff>9525</xdr:rowOff>
    </xdr:to>
    <xdr:pic>
      <xdr:nvPicPr>
        <xdr:cNvPr id="365" name="Picture 364"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twoCellAnchor>
  <xdr:twoCellAnchor editAs="oneCell">
    <xdr:from>
      <xdr:col>13</xdr:col>
      <xdr:colOff>0</xdr:colOff>
      <xdr:row>51</xdr:row>
      <xdr:rowOff>0</xdr:rowOff>
    </xdr:from>
    <xdr:to>
      <xdr:col>13</xdr:col>
      <xdr:colOff>9525</xdr:colOff>
      <xdr:row>51</xdr:row>
      <xdr:rowOff>9525</xdr:rowOff>
    </xdr:to>
    <xdr:pic>
      <xdr:nvPicPr>
        <xdr:cNvPr id="366" name="Picture 365"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twoCellAnchor>
  <xdr:twoCellAnchor editAs="oneCell">
    <xdr:from>
      <xdr:col>13</xdr:col>
      <xdr:colOff>0</xdr:colOff>
      <xdr:row>55</xdr:row>
      <xdr:rowOff>0</xdr:rowOff>
    </xdr:from>
    <xdr:to>
      <xdr:col>13</xdr:col>
      <xdr:colOff>9525</xdr:colOff>
      <xdr:row>55</xdr:row>
      <xdr:rowOff>9525</xdr:rowOff>
    </xdr:to>
    <xdr:pic>
      <xdr:nvPicPr>
        <xdr:cNvPr id="367" name="Picture 366"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twoCellAnchor>
  <xdr:twoCellAnchor editAs="oneCell">
    <xdr:from>
      <xdr:col>13</xdr:col>
      <xdr:colOff>0</xdr:colOff>
      <xdr:row>56</xdr:row>
      <xdr:rowOff>0</xdr:rowOff>
    </xdr:from>
    <xdr:to>
      <xdr:col>13</xdr:col>
      <xdr:colOff>9525</xdr:colOff>
      <xdr:row>56</xdr:row>
      <xdr:rowOff>9525</xdr:rowOff>
    </xdr:to>
    <xdr:pic>
      <xdr:nvPicPr>
        <xdr:cNvPr id="368" name="Picture 367"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twoCellAnchor>
  <xdr:twoCellAnchor editAs="oneCell">
    <xdr:from>
      <xdr:col>13</xdr:col>
      <xdr:colOff>0</xdr:colOff>
      <xdr:row>92</xdr:row>
      <xdr:rowOff>0</xdr:rowOff>
    </xdr:from>
    <xdr:to>
      <xdr:col>13</xdr:col>
      <xdr:colOff>9525</xdr:colOff>
      <xdr:row>92</xdr:row>
      <xdr:rowOff>9525</xdr:rowOff>
    </xdr:to>
    <xdr:pic>
      <xdr:nvPicPr>
        <xdr:cNvPr id="369" name="Picture 368"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twoCellAnchor>
  <xdr:twoCellAnchor editAs="oneCell">
    <xdr:from>
      <xdr:col>13</xdr:col>
      <xdr:colOff>0</xdr:colOff>
      <xdr:row>57</xdr:row>
      <xdr:rowOff>0</xdr:rowOff>
    </xdr:from>
    <xdr:to>
      <xdr:col>13</xdr:col>
      <xdr:colOff>9525</xdr:colOff>
      <xdr:row>57</xdr:row>
      <xdr:rowOff>9525</xdr:rowOff>
    </xdr:to>
    <xdr:pic>
      <xdr:nvPicPr>
        <xdr:cNvPr id="370" name="Picture 369"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twoCellAnchor>
  <xdr:twoCellAnchor editAs="oneCell">
    <xdr:from>
      <xdr:col>13</xdr:col>
      <xdr:colOff>0</xdr:colOff>
      <xdr:row>94</xdr:row>
      <xdr:rowOff>0</xdr:rowOff>
    </xdr:from>
    <xdr:to>
      <xdr:col>13</xdr:col>
      <xdr:colOff>9525</xdr:colOff>
      <xdr:row>94</xdr:row>
      <xdr:rowOff>9525</xdr:rowOff>
    </xdr:to>
    <xdr:pic>
      <xdr:nvPicPr>
        <xdr:cNvPr id="371" name="Picture 370"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twoCellAnchor>
  <xdr:twoCellAnchor editAs="oneCell">
    <xdr:from>
      <xdr:col>13</xdr:col>
      <xdr:colOff>0</xdr:colOff>
      <xdr:row>95</xdr:row>
      <xdr:rowOff>0</xdr:rowOff>
    </xdr:from>
    <xdr:to>
      <xdr:col>13</xdr:col>
      <xdr:colOff>9525</xdr:colOff>
      <xdr:row>95</xdr:row>
      <xdr:rowOff>9525</xdr:rowOff>
    </xdr:to>
    <xdr:pic>
      <xdr:nvPicPr>
        <xdr:cNvPr id="372" name="Picture 371"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twoCellAnchor>
  <xdr:twoCellAnchor editAs="oneCell">
    <xdr:from>
      <xdr:col>13</xdr:col>
      <xdr:colOff>0</xdr:colOff>
      <xdr:row>96</xdr:row>
      <xdr:rowOff>0</xdr:rowOff>
    </xdr:from>
    <xdr:to>
      <xdr:col>13</xdr:col>
      <xdr:colOff>9525</xdr:colOff>
      <xdr:row>96</xdr:row>
      <xdr:rowOff>9525</xdr:rowOff>
    </xdr:to>
    <xdr:pic>
      <xdr:nvPicPr>
        <xdr:cNvPr id="373" name="Picture 372"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twoCellAnchor>
  <xdr:twoCellAnchor editAs="oneCell">
    <xdr:from>
      <xdr:col>13</xdr:col>
      <xdr:colOff>0</xdr:colOff>
      <xdr:row>62</xdr:row>
      <xdr:rowOff>0</xdr:rowOff>
    </xdr:from>
    <xdr:to>
      <xdr:col>13</xdr:col>
      <xdr:colOff>9525</xdr:colOff>
      <xdr:row>62</xdr:row>
      <xdr:rowOff>9525</xdr:rowOff>
    </xdr:to>
    <xdr:pic>
      <xdr:nvPicPr>
        <xdr:cNvPr id="374" name="Picture 373"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twoCellAnchor>
  <xdr:twoCellAnchor editAs="oneCell">
    <xdr:from>
      <xdr:col>13</xdr:col>
      <xdr:colOff>0</xdr:colOff>
      <xdr:row>147</xdr:row>
      <xdr:rowOff>0</xdr:rowOff>
    </xdr:from>
    <xdr:to>
      <xdr:col>13</xdr:col>
      <xdr:colOff>9525</xdr:colOff>
      <xdr:row>147</xdr:row>
      <xdr:rowOff>9525</xdr:rowOff>
    </xdr:to>
    <xdr:pic>
      <xdr:nvPicPr>
        <xdr:cNvPr id="375" name="Picture 374"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twoCellAnchor>
  <xdr:twoCellAnchor editAs="oneCell">
    <xdr:from>
      <xdr:col>13</xdr:col>
      <xdr:colOff>0</xdr:colOff>
      <xdr:row>63</xdr:row>
      <xdr:rowOff>0</xdr:rowOff>
    </xdr:from>
    <xdr:to>
      <xdr:col>13</xdr:col>
      <xdr:colOff>9525</xdr:colOff>
      <xdr:row>63</xdr:row>
      <xdr:rowOff>9525</xdr:rowOff>
    </xdr:to>
    <xdr:pic>
      <xdr:nvPicPr>
        <xdr:cNvPr id="376" name="Picture 375"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twoCellAnchor>
  <xdr:twoCellAnchor editAs="oneCell">
    <xdr:from>
      <xdr:col>13</xdr:col>
      <xdr:colOff>0</xdr:colOff>
      <xdr:row>99</xdr:row>
      <xdr:rowOff>0</xdr:rowOff>
    </xdr:from>
    <xdr:to>
      <xdr:col>13</xdr:col>
      <xdr:colOff>9525</xdr:colOff>
      <xdr:row>99</xdr:row>
      <xdr:rowOff>9525</xdr:rowOff>
    </xdr:to>
    <xdr:pic>
      <xdr:nvPicPr>
        <xdr:cNvPr id="377" name="Picture 376"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twoCellAnchor>
  <xdr:twoCellAnchor editAs="oneCell">
    <xdr:from>
      <xdr:col>13</xdr:col>
      <xdr:colOff>0</xdr:colOff>
      <xdr:row>100</xdr:row>
      <xdr:rowOff>0</xdr:rowOff>
    </xdr:from>
    <xdr:to>
      <xdr:col>13</xdr:col>
      <xdr:colOff>9525</xdr:colOff>
      <xdr:row>100</xdr:row>
      <xdr:rowOff>9525</xdr:rowOff>
    </xdr:to>
    <xdr:pic>
      <xdr:nvPicPr>
        <xdr:cNvPr id="378" name="Picture 377"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twoCellAnchor>
  <xdr:twoCellAnchor editAs="oneCell">
    <xdr:from>
      <xdr:col>13</xdr:col>
      <xdr:colOff>0</xdr:colOff>
      <xdr:row>101</xdr:row>
      <xdr:rowOff>0</xdr:rowOff>
    </xdr:from>
    <xdr:to>
      <xdr:col>13</xdr:col>
      <xdr:colOff>9525</xdr:colOff>
      <xdr:row>101</xdr:row>
      <xdr:rowOff>9525</xdr:rowOff>
    </xdr:to>
    <xdr:pic>
      <xdr:nvPicPr>
        <xdr:cNvPr id="379" name="Picture 378"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twoCellAnchor>
  <xdr:twoCellAnchor editAs="oneCell">
    <xdr:from>
      <xdr:col>13</xdr:col>
      <xdr:colOff>0</xdr:colOff>
      <xdr:row>66</xdr:row>
      <xdr:rowOff>0</xdr:rowOff>
    </xdr:from>
    <xdr:to>
      <xdr:col>13</xdr:col>
      <xdr:colOff>9525</xdr:colOff>
      <xdr:row>66</xdr:row>
      <xdr:rowOff>9525</xdr:rowOff>
    </xdr:to>
    <xdr:pic>
      <xdr:nvPicPr>
        <xdr:cNvPr id="380" name="Picture 379"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twoCellAnchor>
  <xdr:twoCellAnchor editAs="oneCell">
    <xdr:from>
      <xdr:col>13</xdr:col>
      <xdr:colOff>0</xdr:colOff>
      <xdr:row>103</xdr:row>
      <xdr:rowOff>0</xdr:rowOff>
    </xdr:from>
    <xdr:to>
      <xdr:col>13</xdr:col>
      <xdr:colOff>9525</xdr:colOff>
      <xdr:row>103</xdr:row>
      <xdr:rowOff>9525</xdr:rowOff>
    </xdr:to>
    <xdr:pic>
      <xdr:nvPicPr>
        <xdr:cNvPr id="381" name="Picture 380"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twoCellAnchor>
  <xdr:twoCellAnchor editAs="oneCell">
    <xdr:from>
      <xdr:col>13</xdr:col>
      <xdr:colOff>0</xdr:colOff>
      <xdr:row>67</xdr:row>
      <xdr:rowOff>0</xdr:rowOff>
    </xdr:from>
    <xdr:to>
      <xdr:col>13</xdr:col>
      <xdr:colOff>9525</xdr:colOff>
      <xdr:row>67</xdr:row>
      <xdr:rowOff>9525</xdr:rowOff>
    </xdr:to>
    <xdr:pic>
      <xdr:nvPicPr>
        <xdr:cNvPr id="382" name="Picture 381"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twoCellAnchor>
  <xdr:twoCellAnchor editAs="oneCell">
    <xdr:from>
      <xdr:col>13</xdr:col>
      <xdr:colOff>0</xdr:colOff>
      <xdr:row>68</xdr:row>
      <xdr:rowOff>0</xdr:rowOff>
    </xdr:from>
    <xdr:to>
      <xdr:col>13</xdr:col>
      <xdr:colOff>9525</xdr:colOff>
      <xdr:row>68</xdr:row>
      <xdr:rowOff>9525</xdr:rowOff>
    </xdr:to>
    <xdr:pic>
      <xdr:nvPicPr>
        <xdr:cNvPr id="383" name="Picture 382"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twoCellAnchor>
  <xdr:twoCellAnchor editAs="oneCell">
    <xdr:from>
      <xdr:col>13</xdr:col>
      <xdr:colOff>0</xdr:colOff>
      <xdr:row>107</xdr:row>
      <xdr:rowOff>0</xdr:rowOff>
    </xdr:from>
    <xdr:to>
      <xdr:col>13</xdr:col>
      <xdr:colOff>9525</xdr:colOff>
      <xdr:row>107</xdr:row>
      <xdr:rowOff>9525</xdr:rowOff>
    </xdr:to>
    <xdr:pic>
      <xdr:nvPicPr>
        <xdr:cNvPr id="384" name="Picture 383"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twoCellAnchor>
  <xdr:twoCellAnchor editAs="oneCell">
    <xdr:from>
      <xdr:col>13</xdr:col>
      <xdr:colOff>0</xdr:colOff>
      <xdr:row>181</xdr:row>
      <xdr:rowOff>0</xdr:rowOff>
    </xdr:from>
    <xdr:to>
      <xdr:col>13</xdr:col>
      <xdr:colOff>9525</xdr:colOff>
      <xdr:row>181</xdr:row>
      <xdr:rowOff>9525</xdr:rowOff>
    </xdr:to>
    <xdr:pic>
      <xdr:nvPicPr>
        <xdr:cNvPr id="385" name="Picture 384"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twoCellAnchor>
  <xdr:twoCellAnchor editAs="oneCell">
    <xdr:from>
      <xdr:col>13</xdr:col>
      <xdr:colOff>0</xdr:colOff>
      <xdr:row>109</xdr:row>
      <xdr:rowOff>0</xdr:rowOff>
    </xdr:from>
    <xdr:to>
      <xdr:col>13</xdr:col>
      <xdr:colOff>9525</xdr:colOff>
      <xdr:row>109</xdr:row>
      <xdr:rowOff>9525</xdr:rowOff>
    </xdr:to>
    <xdr:pic>
      <xdr:nvPicPr>
        <xdr:cNvPr id="386" name="Picture 38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twoCellAnchor>
  <xdr:twoCellAnchor editAs="oneCell">
    <xdr:from>
      <xdr:col>13</xdr:col>
      <xdr:colOff>0</xdr:colOff>
      <xdr:row>110</xdr:row>
      <xdr:rowOff>0</xdr:rowOff>
    </xdr:from>
    <xdr:to>
      <xdr:col>13</xdr:col>
      <xdr:colOff>9525</xdr:colOff>
      <xdr:row>110</xdr:row>
      <xdr:rowOff>9525</xdr:rowOff>
    </xdr:to>
    <xdr:pic>
      <xdr:nvPicPr>
        <xdr:cNvPr id="387" name="Picture 386"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twoCellAnchor>
  <xdr:twoCellAnchor editAs="oneCell">
    <xdr:from>
      <xdr:col>13</xdr:col>
      <xdr:colOff>0</xdr:colOff>
      <xdr:row>111</xdr:row>
      <xdr:rowOff>0</xdr:rowOff>
    </xdr:from>
    <xdr:to>
      <xdr:col>13</xdr:col>
      <xdr:colOff>9525</xdr:colOff>
      <xdr:row>111</xdr:row>
      <xdr:rowOff>9525</xdr:rowOff>
    </xdr:to>
    <xdr:pic>
      <xdr:nvPicPr>
        <xdr:cNvPr id="388" name="Picture 387"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twoCellAnchor>
  <xdr:twoCellAnchor editAs="oneCell">
    <xdr:from>
      <xdr:col>13</xdr:col>
      <xdr:colOff>0</xdr:colOff>
      <xdr:row>113</xdr:row>
      <xdr:rowOff>0</xdr:rowOff>
    </xdr:from>
    <xdr:to>
      <xdr:col>13</xdr:col>
      <xdr:colOff>9525</xdr:colOff>
      <xdr:row>113</xdr:row>
      <xdr:rowOff>9525</xdr:rowOff>
    </xdr:to>
    <xdr:pic>
      <xdr:nvPicPr>
        <xdr:cNvPr id="389" name="Picture 38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twoCellAnchor>
  <xdr:twoCellAnchor editAs="oneCell">
    <xdr:from>
      <xdr:col>13</xdr:col>
      <xdr:colOff>0</xdr:colOff>
      <xdr:row>116</xdr:row>
      <xdr:rowOff>0</xdr:rowOff>
    </xdr:from>
    <xdr:to>
      <xdr:col>13</xdr:col>
      <xdr:colOff>9525</xdr:colOff>
      <xdr:row>116</xdr:row>
      <xdr:rowOff>9525</xdr:rowOff>
    </xdr:to>
    <xdr:pic>
      <xdr:nvPicPr>
        <xdr:cNvPr id="390" name="Picture 38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twoCellAnchor>
  <xdr:twoCellAnchor editAs="oneCell">
    <xdr:from>
      <xdr:col>13</xdr:col>
      <xdr:colOff>0</xdr:colOff>
      <xdr:row>69</xdr:row>
      <xdr:rowOff>0</xdr:rowOff>
    </xdr:from>
    <xdr:to>
      <xdr:col>13</xdr:col>
      <xdr:colOff>9525</xdr:colOff>
      <xdr:row>69</xdr:row>
      <xdr:rowOff>9525</xdr:rowOff>
    </xdr:to>
    <xdr:pic>
      <xdr:nvPicPr>
        <xdr:cNvPr id="391" name="Picture 390"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twoCellAnchor>
  <xdr:twoCellAnchor editAs="oneCell">
    <xdr:from>
      <xdr:col>13</xdr:col>
      <xdr:colOff>0</xdr:colOff>
      <xdr:row>118</xdr:row>
      <xdr:rowOff>0</xdr:rowOff>
    </xdr:from>
    <xdr:to>
      <xdr:col>13</xdr:col>
      <xdr:colOff>9525</xdr:colOff>
      <xdr:row>118</xdr:row>
      <xdr:rowOff>9525</xdr:rowOff>
    </xdr:to>
    <xdr:pic>
      <xdr:nvPicPr>
        <xdr:cNvPr id="392" name="Picture 391"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twoCellAnchor>
  <xdr:twoCellAnchor editAs="oneCell">
    <xdr:from>
      <xdr:col>13</xdr:col>
      <xdr:colOff>0</xdr:colOff>
      <xdr:row>148</xdr:row>
      <xdr:rowOff>0</xdr:rowOff>
    </xdr:from>
    <xdr:to>
      <xdr:col>13</xdr:col>
      <xdr:colOff>9525</xdr:colOff>
      <xdr:row>148</xdr:row>
      <xdr:rowOff>9525</xdr:rowOff>
    </xdr:to>
    <xdr:pic>
      <xdr:nvPicPr>
        <xdr:cNvPr id="393" name="Picture 392"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twoCellAnchor>
  <xdr:twoCellAnchor editAs="oneCell">
    <xdr:from>
      <xdr:col>13</xdr:col>
      <xdr:colOff>0</xdr:colOff>
      <xdr:row>121</xdr:row>
      <xdr:rowOff>0</xdr:rowOff>
    </xdr:from>
    <xdr:to>
      <xdr:col>13</xdr:col>
      <xdr:colOff>9525</xdr:colOff>
      <xdr:row>121</xdr:row>
      <xdr:rowOff>9525</xdr:rowOff>
    </xdr:to>
    <xdr:pic>
      <xdr:nvPicPr>
        <xdr:cNvPr id="394" name="Picture 393"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twoCellAnchor>
  <xdr:twoCellAnchor editAs="oneCell">
    <xdr:from>
      <xdr:col>13</xdr:col>
      <xdr:colOff>0</xdr:colOff>
      <xdr:row>123</xdr:row>
      <xdr:rowOff>0</xdr:rowOff>
    </xdr:from>
    <xdr:to>
      <xdr:col>13</xdr:col>
      <xdr:colOff>9525</xdr:colOff>
      <xdr:row>123</xdr:row>
      <xdr:rowOff>9525</xdr:rowOff>
    </xdr:to>
    <xdr:pic>
      <xdr:nvPicPr>
        <xdr:cNvPr id="395" name="Picture 394"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twoCellAnchor>
  <xdr:twoCellAnchor editAs="oneCell">
    <xdr:from>
      <xdr:col>13</xdr:col>
      <xdr:colOff>0</xdr:colOff>
      <xdr:row>124</xdr:row>
      <xdr:rowOff>0</xdr:rowOff>
    </xdr:from>
    <xdr:to>
      <xdr:col>13</xdr:col>
      <xdr:colOff>9525</xdr:colOff>
      <xdr:row>124</xdr:row>
      <xdr:rowOff>9525</xdr:rowOff>
    </xdr:to>
    <xdr:pic>
      <xdr:nvPicPr>
        <xdr:cNvPr id="396" name="Picture 395"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twoCellAnchor>
  <xdr:twoCellAnchor editAs="oneCell">
    <xdr:from>
      <xdr:col>13</xdr:col>
      <xdr:colOff>0</xdr:colOff>
      <xdr:row>72</xdr:row>
      <xdr:rowOff>0</xdr:rowOff>
    </xdr:from>
    <xdr:to>
      <xdr:col>13</xdr:col>
      <xdr:colOff>9525</xdr:colOff>
      <xdr:row>72</xdr:row>
      <xdr:rowOff>9525</xdr:rowOff>
    </xdr:to>
    <xdr:pic>
      <xdr:nvPicPr>
        <xdr:cNvPr id="397" name="Picture 396"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twoCellAnchor>
  <xdr:twoCellAnchor editAs="oneCell">
    <xdr:from>
      <xdr:col>13</xdr:col>
      <xdr:colOff>0</xdr:colOff>
      <xdr:row>126</xdr:row>
      <xdr:rowOff>0</xdr:rowOff>
    </xdr:from>
    <xdr:to>
      <xdr:col>13</xdr:col>
      <xdr:colOff>9525</xdr:colOff>
      <xdr:row>126</xdr:row>
      <xdr:rowOff>9525</xdr:rowOff>
    </xdr:to>
    <xdr:pic>
      <xdr:nvPicPr>
        <xdr:cNvPr id="398" name="Picture 397"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twoCellAnchor>
  <xdr:twoCellAnchor editAs="oneCell">
    <xdr:from>
      <xdr:col>13</xdr:col>
      <xdr:colOff>0</xdr:colOff>
      <xdr:row>128</xdr:row>
      <xdr:rowOff>0</xdr:rowOff>
    </xdr:from>
    <xdr:to>
      <xdr:col>13</xdr:col>
      <xdr:colOff>9525</xdr:colOff>
      <xdr:row>128</xdr:row>
      <xdr:rowOff>9525</xdr:rowOff>
    </xdr:to>
    <xdr:pic>
      <xdr:nvPicPr>
        <xdr:cNvPr id="399" name="Picture 398"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twoCellAnchor>
  <xdr:twoCellAnchor editAs="oneCell">
    <xdr:from>
      <xdr:col>13</xdr:col>
      <xdr:colOff>0</xdr:colOff>
      <xdr:row>74</xdr:row>
      <xdr:rowOff>0</xdr:rowOff>
    </xdr:from>
    <xdr:to>
      <xdr:col>13</xdr:col>
      <xdr:colOff>9525</xdr:colOff>
      <xdr:row>74</xdr:row>
      <xdr:rowOff>9525</xdr:rowOff>
    </xdr:to>
    <xdr:pic>
      <xdr:nvPicPr>
        <xdr:cNvPr id="400" name="Picture 399"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twoCellAnchor>
  <xdr:twoCellAnchor editAs="oneCell">
    <xdr:from>
      <xdr:col>13</xdr:col>
      <xdr:colOff>0</xdr:colOff>
      <xdr:row>75</xdr:row>
      <xdr:rowOff>0</xdr:rowOff>
    </xdr:from>
    <xdr:to>
      <xdr:col>13</xdr:col>
      <xdr:colOff>9525</xdr:colOff>
      <xdr:row>75</xdr:row>
      <xdr:rowOff>9525</xdr:rowOff>
    </xdr:to>
    <xdr:pic>
      <xdr:nvPicPr>
        <xdr:cNvPr id="401" name="Picture 400"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twoCellAnchor>
  <xdr:twoCellAnchor editAs="oneCell">
    <xdr:from>
      <xdr:col>13</xdr:col>
      <xdr:colOff>0</xdr:colOff>
      <xdr:row>131</xdr:row>
      <xdr:rowOff>0</xdr:rowOff>
    </xdr:from>
    <xdr:to>
      <xdr:col>13</xdr:col>
      <xdr:colOff>9525</xdr:colOff>
      <xdr:row>131</xdr:row>
      <xdr:rowOff>9525</xdr:rowOff>
    </xdr:to>
    <xdr:pic>
      <xdr:nvPicPr>
        <xdr:cNvPr id="402" name="Picture 40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twoCellAnchor>
  <xdr:twoCellAnchor editAs="oneCell">
    <xdr:from>
      <xdr:col>13</xdr:col>
      <xdr:colOff>0</xdr:colOff>
      <xdr:row>132</xdr:row>
      <xdr:rowOff>0</xdr:rowOff>
    </xdr:from>
    <xdr:to>
      <xdr:col>13</xdr:col>
      <xdr:colOff>9525</xdr:colOff>
      <xdr:row>132</xdr:row>
      <xdr:rowOff>9525</xdr:rowOff>
    </xdr:to>
    <xdr:pic>
      <xdr:nvPicPr>
        <xdr:cNvPr id="403" name="Picture 402"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twoCellAnchor>
  <xdr:twoCellAnchor editAs="oneCell">
    <xdr:from>
      <xdr:col>13</xdr:col>
      <xdr:colOff>0</xdr:colOff>
      <xdr:row>133</xdr:row>
      <xdr:rowOff>0</xdr:rowOff>
    </xdr:from>
    <xdr:to>
      <xdr:col>13</xdr:col>
      <xdr:colOff>9525</xdr:colOff>
      <xdr:row>133</xdr:row>
      <xdr:rowOff>9525</xdr:rowOff>
    </xdr:to>
    <xdr:pic>
      <xdr:nvPicPr>
        <xdr:cNvPr id="404" name="Picture 403"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twoCellAnchor>
  <xdr:twoCellAnchor editAs="oneCell">
    <xdr:from>
      <xdr:col>13</xdr:col>
      <xdr:colOff>0</xdr:colOff>
      <xdr:row>77</xdr:row>
      <xdr:rowOff>0</xdr:rowOff>
    </xdr:from>
    <xdr:to>
      <xdr:col>13</xdr:col>
      <xdr:colOff>9525</xdr:colOff>
      <xdr:row>77</xdr:row>
      <xdr:rowOff>9525</xdr:rowOff>
    </xdr:to>
    <xdr:pic>
      <xdr:nvPicPr>
        <xdr:cNvPr id="405" name="Picture 404"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twoCellAnchor>
  <xdr:twoCellAnchor editAs="oneCell">
    <xdr:from>
      <xdr:col>13</xdr:col>
      <xdr:colOff>0</xdr:colOff>
      <xdr:row>78</xdr:row>
      <xdr:rowOff>0</xdr:rowOff>
    </xdr:from>
    <xdr:to>
      <xdr:col>13</xdr:col>
      <xdr:colOff>9525</xdr:colOff>
      <xdr:row>78</xdr:row>
      <xdr:rowOff>9525</xdr:rowOff>
    </xdr:to>
    <xdr:pic>
      <xdr:nvPicPr>
        <xdr:cNvPr id="406" name="Picture 405"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twoCellAnchor>
  <xdr:twoCellAnchor editAs="oneCell">
    <xdr:from>
      <xdr:col>13</xdr:col>
      <xdr:colOff>0</xdr:colOff>
      <xdr:row>137</xdr:row>
      <xdr:rowOff>0</xdr:rowOff>
    </xdr:from>
    <xdr:to>
      <xdr:col>13</xdr:col>
      <xdr:colOff>9525</xdr:colOff>
      <xdr:row>137</xdr:row>
      <xdr:rowOff>9525</xdr:rowOff>
    </xdr:to>
    <xdr:pic>
      <xdr:nvPicPr>
        <xdr:cNvPr id="407" name="Picture 406"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twoCellAnchor>
  <xdr:twoCellAnchor editAs="oneCell">
    <xdr:from>
      <xdr:col>13</xdr:col>
      <xdr:colOff>0</xdr:colOff>
      <xdr:row>139</xdr:row>
      <xdr:rowOff>0</xdr:rowOff>
    </xdr:from>
    <xdr:to>
      <xdr:col>13</xdr:col>
      <xdr:colOff>9525</xdr:colOff>
      <xdr:row>139</xdr:row>
      <xdr:rowOff>9525</xdr:rowOff>
    </xdr:to>
    <xdr:pic>
      <xdr:nvPicPr>
        <xdr:cNvPr id="408" name="Picture 4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twoCellAnchor>
  <xdr:twoCellAnchor editAs="oneCell">
    <xdr:from>
      <xdr:col>13</xdr:col>
      <xdr:colOff>0</xdr:colOff>
      <xdr:row>80</xdr:row>
      <xdr:rowOff>0</xdr:rowOff>
    </xdr:from>
    <xdr:to>
      <xdr:col>13</xdr:col>
      <xdr:colOff>9525</xdr:colOff>
      <xdr:row>80</xdr:row>
      <xdr:rowOff>9525</xdr:rowOff>
    </xdr:to>
    <xdr:pic>
      <xdr:nvPicPr>
        <xdr:cNvPr id="409" name="Picture 408"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twoCellAnchor>
  <xdr:twoCellAnchor editAs="oneCell">
    <xdr:from>
      <xdr:col>13</xdr:col>
      <xdr:colOff>0</xdr:colOff>
      <xdr:row>141</xdr:row>
      <xdr:rowOff>0</xdr:rowOff>
    </xdr:from>
    <xdr:to>
      <xdr:col>13</xdr:col>
      <xdr:colOff>9525</xdr:colOff>
      <xdr:row>141</xdr:row>
      <xdr:rowOff>9525</xdr:rowOff>
    </xdr:to>
    <xdr:pic>
      <xdr:nvPicPr>
        <xdr:cNvPr id="410" name="Picture 409"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twoCellAnchor>
  <xdr:twoCellAnchor editAs="oneCell">
    <xdr:from>
      <xdr:col>13</xdr:col>
      <xdr:colOff>0</xdr:colOff>
      <xdr:row>142</xdr:row>
      <xdr:rowOff>0</xdr:rowOff>
    </xdr:from>
    <xdr:to>
      <xdr:col>13</xdr:col>
      <xdr:colOff>9525</xdr:colOff>
      <xdr:row>142</xdr:row>
      <xdr:rowOff>9525</xdr:rowOff>
    </xdr:to>
    <xdr:pic>
      <xdr:nvPicPr>
        <xdr:cNvPr id="411" name="Picture 410"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twoCellAnchor>
  <xdr:twoCellAnchor editAs="oneCell">
    <xdr:from>
      <xdr:col>13</xdr:col>
      <xdr:colOff>0</xdr:colOff>
      <xdr:row>143</xdr:row>
      <xdr:rowOff>0</xdr:rowOff>
    </xdr:from>
    <xdr:to>
      <xdr:col>13</xdr:col>
      <xdr:colOff>9525</xdr:colOff>
      <xdr:row>143</xdr:row>
      <xdr:rowOff>9525</xdr:rowOff>
    </xdr:to>
    <xdr:pic>
      <xdr:nvPicPr>
        <xdr:cNvPr id="412" name="Picture 411"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twoCellAnchor>
  <xdr:twoCellAnchor editAs="oneCell">
    <xdr:from>
      <xdr:col>13</xdr:col>
      <xdr:colOff>0</xdr:colOff>
      <xdr:row>144</xdr:row>
      <xdr:rowOff>0</xdr:rowOff>
    </xdr:from>
    <xdr:to>
      <xdr:col>13</xdr:col>
      <xdr:colOff>9525</xdr:colOff>
      <xdr:row>144</xdr:row>
      <xdr:rowOff>9525</xdr:rowOff>
    </xdr:to>
    <xdr:pic>
      <xdr:nvPicPr>
        <xdr:cNvPr id="413" name="Picture 41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twoCellAnchor>
  <xdr:twoCellAnchor editAs="oneCell">
    <xdr:from>
      <xdr:col>13</xdr:col>
      <xdr:colOff>0</xdr:colOff>
      <xdr:row>145</xdr:row>
      <xdr:rowOff>0</xdr:rowOff>
    </xdr:from>
    <xdr:to>
      <xdr:col>13</xdr:col>
      <xdr:colOff>9525</xdr:colOff>
      <xdr:row>145</xdr:row>
      <xdr:rowOff>9525</xdr:rowOff>
    </xdr:to>
    <xdr:pic>
      <xdr:nvPicPr>
        <xdr:cNvPr id="414" name="Picture 413"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twoCellAnchor>
  <xdr:twoCellAnchor editAs="oneCell">
    <xdr:from>
      <xdr:col>13</xdr:col>
      <xdr:colOff>0</xdr:colOff>
      <xdr:row>81</xdr:row>
      <xdr:rowOff>0</xdr:rowOff>
    </xdr:from>
    <xdr:to>
      <xdr:col>13</xdr:col>
      <xdr:colOff>9525</xdr:colOff>
      <xdr:row>81</xdr:row>
      <xdr:rowOff>9525</xdr:rowOff>
    </xdr:to>
    <xdr:pic>
      <xdr:nvPicPr>
        <xdr:cNvPr id="415" name="Picture 414"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twoCellAnchor>
  <xdr:twoCellAnchor editAs="oneCell">
    <xdr:from>
      <xdr:col>13</xdr:col>
      <xdr:colOff>0</xdr:colOff>
      <xdr:row>149</xdr:row>
      <xdr:rowOff>0</xdr:rowOff>
    </xdr:from>
    <xdr:to>
      <xdr:col>13</xdr:col>
      <xdr:colOff>9525</xdr:colOff>
      <xdr:row>149</xdr:row>
      <xdr:rowOff>9525</xdr:rowOff>
    </xdr:to>
    <xdr:pic>
      <xdr:nvPicPr>
        <xdr:cNvPr id="416" name="Picture 415"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twoCellAnchor>
  <xdr:twoCellAnchor editAs="oneCell">
    <xdr:from>
      <xdr:col>13</xdr:col>
      <xdr:colOff>0</xdr:colOff>
      <xdr:row>150</xdr:row>
      <xdr:rowOff>0</xdr:rowOff>
    </xdr:from>
    <xdr:to>
      <xdr:col>13</xdr:col>
      <xdr:colOff>9525</xdr:colOff>
      <xdr:row>150</xdr:row>
      <xdr:rowOff>9525</xdr:rowOff>
    </xdr:to>
    <xdr:pic>
      <xdr:nvPicPr>
        <xdr:cNvPr id="417" name="Picture 416"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twoCellAnchor>
  <xdr:twoCellAnchor editAs="oneCell">
    <xdr:from>
      <xdr:col>13</xdr:col>
      <xdr:colOff>0</xdr:colOff>
      <xdr:row>151</xdr:row>
      <xdr:rowOff>0</xdr:rowOff>
    </xdr:from>
    <xdr:to>
      <xdr:col>13</xdr:col>
      <xdr:colOff>9525</xdr:colOff>
      <xdr:row>151</xdr:row>
      <xdr:rowOff>9525</xdr:rowOff>
    </xdr:to>
    <xdr:pic>
      <xdr:nvPicPr>
        <xdr:cNvPr id="418" name="Picture 417"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twoCellAnchor>
  <xdr:twoCellAnchor editAs="oneCell">
    <xdr:from>
      <xdr:col>13</xdr:col>
      <xdr:colOff>0</xdr:colOff>
      <xdr:row>84</xdr:row>
      <xdr:rowOff>0</xdr:rowOff>
    </xdr:from>
    <xdr:to>
      <xdr:col>13</xdr:col>
      <xdr:colOff>9525</xdr:colOff>
      <xdr:row>84</xdr:row>
      <xdr:rowOff>9525</xdr:rowOff>
    </xdr:to>
    <xdr:pic>
      <xdr:nvPicPr>
        <xdr:cNvPr id="419" name="Picture 418"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twoCellAnchor>
  <xdr:twoCellAnchor editAs="oneCell">
    <xdr:from>
      <xdr:col>13</xdr:col>
      <xdr:colOff>0</xdr:colOff>
      <xdr:row>159</xdr:row>
      <xdr:rowOff>0</xdr:rowOff>
    </xdr:from>
    <xdr:to>
      <xdr:col>13</xdr:col>
      <xdr:colOff>9525</xdr:colOff>
      <xdr:row>159</xdr:row>
      <xdr:rowOff>9525</xdr:rowOff>
    </xdr:to>
    <xdr:pic>
      <xdr:nvPicPr>
        <xdr:cNvPr id="420" name="Picture 419"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twoCellAnchor>
  <xdr:twoCellAnchor editAs="oneCell">
    <xdr:from>
      <xdr:col>13</xdr:col>
      <xdr:colOff>0</xdr:colOff>
      <xdr:row>7</xdr:row>
      <xdr:rowOff>0</xdr:rowOff>
    </xdr:from>
    <xdr:to>
      <xdr:col>13</xdr:col>
      <xdr:colOff>9525</xdr:colOff>
      <xdr:row>7</xdr:row>
      <xdr:rowOff>9525</xdr:rowOff>
    </xdr:to>
    <xdr:pic>
      <xdr:nvPicPr>
        <xdr:cNvPr id="421" name="Picture 420" descr="space"/>
        <xdr:cNvPicPr>
          <a:picLocks noChangeAspect="1" noChangeArrowheads="1"/>
        </xdr:cNvPicPr>
      </xdr:nvPicPr>
      <xdr:blipFill>
        <a:blip xmlns:r="http://schemas.openxmlformats.org/officeDocument/2006/relationships" r:embed="rId1"/>
        <a:srcRect/>
        <a:stretch>
          <a:fillRect/>
        </a:stretch>
      </xdr:blipFill>
      <xdr:spPr bwMode="auto">
        <a:xfrm>
          <a:off x="5686425" y="1857375"/>
          <a:ext cx="9525" cy="9525"/>
        </a:xfrm>
        <a:prstGeom prst="rect">
          <a:avLst/>
        </a:prstGeom>
        <a:noFill/>
        <a:ln w="9525">
          <a:noFill/>
          <a:miter lim="800000"/>
          <a:headEnd/>
          <a:tailEnd/>
        </a:ln>
      </xdr:spPr>
    </xdr:pic>
    <xdr:clientData/>
  </xdr:twoCellAnchor>
  <xdr:twoCellAnchor editAs="oneCell">
    <xdr:from>
      <xdr:col>13</xdr:col>
      <xdr:colOff>0</xdr:colOff>
      <xdr:row>162</xdr:row>
      <xdr:rowOff>0</xdr:rowOff>
    </xdr:from>
    <xdr:to>
      <xdr:col>13</xdr:col>
      <xdr:colOff>9525</xdr:colOff>
      <xdr:row>162</xdr:row>
      <xdr:rowOff>9525</xdr:rowOff>
    </xdr:to>
    <xdr:pic>
      <xdr:nvPicPr>
        <xdr:cNvPr id="422" name="Picture 421"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twoCellAnchor>
  <xdr:twoCellAnchor editAs="oneCell">
    <xdr:from>
      <xdr:col>13</xdr:col>
      <xdr:colOff>0</xdr:colOff>
      <xdr:row>88</xdr:row>
      <xdr:rowOff>0</xdr:rowOff>
    </xdr:from>
    <xdr:to>
      <xdr:col>13</xdr:col>
      <xdr:colOff>9525</xdr:colOff>
      <xdr:row>88</xdr:row>
      <xdr:rowOff>9525</xdr:rowOff>
    </xdr:to>
    <xdr:pic>
      <xdr:nvPicPr>
        <xdr:cNvPr id="423" name="Picture 422"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twoCellAnchor>
  <xdr:twoCellAnchor editAs="oneCell">
    <xdr:from>
      <xdr:col>13</xdr:col>
      <xdr:colOff>0</xdr:colOff>
      <xdr:row>164</xdr:row>
      <xdr:rowOff>0</xdr:rowOff>
    </xdr:from>
    <xdr:to>
      <xdr:col>13</xdr:col>
      <xdr:colOff>9525</xdr:colOff>
      <xdr:row>164</xdr:row>
      <xdr:rowOff>9525</xdr:rowOff>
    </xdr:to>
    <xdr:pic>
      <xdr:nvPicPr>
        <xdr:cNvPr id="424" name="Picture 423"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twoCellAnchor>
  <xdr:twoCellAnchor editAs="oneCell">
    <xdr:from>
      <xdr:col>13</xdr:col>
      <xdr:colOff>0</xdr:colOff>
      <xdr:row>165</xdr:row>
      <xdr:rowOff>0</xdr:rowOff>
    </xdr:from>
    <xdr:to>
      <xdr:col>13</xdr:col>
      <xdr:colOff>9525</xdr:colOff>
      <xdr:row>165</xdr:row>
      <xdr:rowOff>9525</xdr:rowOff>
    </xdr:to>
    <xdr:pic>
      <xdr:nvPicPr>
        <xdr:cNvPr id="425" name="Picture 424"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twoCellAnchor>
  <xdr:twoCellAnchor editAs="oneCell">
    <xdr:from>
      <xdr:col>13</xdr:col>
      <xdr:colOff>0</xdr:colOff>
      <xdr:row>89</xdr:row>
      <xdr:rowOff>0</xdr:rowOff>
    </xdr:from>
    <xdr:to>
      <xdr:col>13</xdr:col>
      <xdr:colOff>9525</xdr:colOff>
      <xdr:row>89</xdr:row>
      <xdr:rowOff>9525</xdr:rowOff>
    </xdr:to>
    <xdr:pic>
      <xdr:nvPicPr>
        <xdr:cNvPr id="426" name="Picture 425"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twoCellAnchor>
  <xdr:twoCellAnchor editAs="oneCell">
    <xdr:from>
      <xdr:col>13</xdr:col>
      <xdr:colOff>0</xdr:colOff>
      <xdr:row>168</xdr:row>
      <xdr:rowOff>0</xdr:rowOff>
    </xdr:from>
    <xdr:to>
      <xdr:col>13</xdr:col>
      <xdr:colOff>9525</xdr:colOff>
      <xdr:row>168</xdr:row>
      <xdr:rowOff>9525</xdr:rowOff>
    </xdr:to>
    <xdr:pic>
      <xdr:nvPicPr>
        <xdr:cNvPr id="427" name="Picture 426"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twoCellAnchor>
  <xdr:twoCellAnchor editAs="oneCell">
    <xdr:from>
      <xdr:col>13</xdr:col>
      <xdr:colOff>0</xdr:colOff>
      <xdr:row>90</xdr:row>
      <xdr:rowOff>0</xdr:rowOff>
    </xdr:from>
    <xdr:to>
      <xdr:col>13</xdr:col>
      <xdr:colOff>9525</xdr:colOff>
      <xdr:row>90</xdr:row>
      <xdr:rowOff>9525</xdr:rowOff>
    </xdr:to>
    <xdr:pic>
      <xdr:nvPicPr>
        <xdr:cNvPr id="428" name="Picture 427"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twoCellAnchor>
  <xdr:twoCellAnchor editAs="oneCell">
    <xdr:from>
      <xdr:col>13</xdr:col>
      <xdr:colOff>0</xdr:colOff>
      <xdr:row>171</xdr:row>
      <xdr:rowOff>0</xdr:rowOff>
    </xdr:from>
    <xdr:to>
      <xdr:col>13</xdr:col>
      <xdr:colOff>9525</xdr:colOff>
      <xdr:row>171</xdr:row>
      <xdr:rowOff>9525</xdr:rowOff>
    </xdr:to>
    <xdr:pic>
      <xdr:nvPicPr>
        <xdr:cNvPr id="429" name="Picture 428"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twoCellAnchor>
  <xdr:twoCellAnchor editAs="oneCell">
    <xdr:from>
      <xdr:col>13</xdr:col>
      <xdr:colOff>0</xdr:colOff>
      <xdr:row>91</xdr:row>
      <xdr:rowOff>0</xdr:rowOff>
    </xdr:from>
    <xdr:to>
      <xdr:col>13</xdr:col>
      <xdr:colOff>9525</xdr:colOff>
      <xdr:row>91</xdr:row>
      <xdr:rowOff>9525</xdr:rowOff>
    </xdr:to>
    <xdr:pic>
      <xdr:nvPicPr>
        <xdr:cNvPr id="430" name="Picture 429"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twoCellAnchor>
  <xdr:twoCellAnchor editAs="oneCell">
    <xdr:from>
      <xdr:col>13</xdr:col>
      <xdr:colOff>0</xdr:colOff>
      <xdr:row>93</xdr:row>
      <xdr:rowOff>0</xdr:rowOff>
    </xdr:from>
    <xdr:to>
      <xdr:col>13</xdr:col>
      <xdr:colOff>9525</xdr:colOff>
      <xdr:row>93</xdr:row>
      <xdr:rowOff>9525</xdr:rowOff>
    </xdr:to>
    <xdr:pic>
      <xdr:nvPicPr>
        <xdr:cNvPr id="431" name="Picture 430"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twoCellAnchor>
  <xdr:twoCellAnchor editAs="oneCell">
    <xdr:from>
      <xdr:col>13</xdr:col>
      <xdr:colOff>0</xdr:colOff>
      <xdr:row>97</xdr:row>
      <xdr:rowOff>0</xdr:rowOff>
    </xdr:from>
    <xdr:to>
      <xdr:col>13</xdr:col>
      <xdr:colOff>9525</xdr:colOff>
      <xdr:row>97</xdr:row>
      <xdr:rowOff>9525</xdr:rowOff>
    </xdr:to>
    <xdr:pic>
      <xdr:nvPicPr>
        <xdr:cNvPr id="432" name="Picture 431"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twoCellAnchor>
  <xdr:twoCellAnchor editAs="oneCell">
    <xdr:from>
      <xdr:col>13</xdr:col>
      <xdr:colOff>0</xdr:colOff>
      <xdr:row>53</xdr:row>
      <xdr:rowOff>0</xdr:rowOff>
    </xdr:from>
    <xdr:to>
      <xdr:col>13</xdr:col>
      <xdr:colOff>9525</xdr:colOff>
      <xdr:row>53</xdr:row>
      <xdr:rowOff>9525</xdr:rowOff>
    </xdr:to>
    <xdr:pic>
      <xdr:nvPicPr>
        <xdr:cNvPr id="433" name="Picture 432"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twoCellAnchor>
  <xdr:twoCellAnchor editAs="oneCell">
    <xdr:from>
      <xdr:col>13</xdr:col>
      <xdr:colOff>0</xdr:colOff>
      <xdr:row>98</xdr:row>
      <xdr:rowOff>0</xdr:rowOff>
    </xdr:from>
    <xdr:to>
      <xdr:col>13</xdr:col>
      <xdr:colOff>9525</xdr:colOff>
      <xdr:row>98</xdr:row>
      <xdr:rowOff>9525</xdr:rowOff>
    </xdr:to>
    <xdr:pic>
      <xdr:nvPicPr>
        <xdr:cNvPr id="434" name="Picture 433"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twoCellAnchor>
  <xdr:twoCellAnchor editAs="oneCell">
    <xdr:from>
      <xdr:col>13</xdr:col>
      <xdr:colOff>0</xdr:colOff>
      <xdr:row>179</xdr:row>
      <xdr:rowOff>0</xdr:rowOff>
    </xdr:from>
    <xdr:to>
      <xdr:col>13</xdr:col>
      <xdr:colOff>9525</xdr:colOff>
      <xdr:row>179</xdr:row>
      <xdr:rowOff>9525</xdr:rowOff>
    </xdr:to>
    <xdr:pic>
      <xdr:nvPicPr>
        <xdr:cNvPr id="435" name="Picture 434"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twoCellAnchor>
  <xdr:twoCellAnchor editAs="oneCell">
    <xdr:from>
      <xdr:col>13</xdr:col>
      <xdr:colOff>0</xdr:colOff>
      <xdr:row>194</xdr:row>
      <xdr:rowOff>0</xdr:rowOff>
    </xdr:from>
    <xdr:to>
      <xdr:col>13</xdr:col>
      <xdr:colOff>9525</xdr:colOff>
      <xdr:row>194</xdr:row>
      <xdr:rowOff>9525</xdr:rowOff>
    </xdr:to>
    <xdr:pic>
      <xdr:nvPicPr>
        <xdr:cNvPr id="436" name="Picture 435"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twoCellAnchor>
  <xdr:twoCellAnchor editAs="oneCell">
    <xdr:from>
      <xdr:col>13</xdr:col>
      <xdr:colOff>0</xdr:colOff>
      <xdr:row>180</xdr:row>
      <xdr:rowOff>0</xdr:rowOff>
    </xdr:from>
    <xdr:to>
      <xdr:col>13</xdr:col>
      <xdr:colOff>9525</xdr:colOff>
      <xdr:row>180</xdr:row>
      <xdr:rowOff>9525</xdr:rowOff>
    </xdr:to>
    <xdr:pic>
      <xdr:nvPicPr>
        <xdr:cNvPr id="437" name="Picture 436"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twoCellAnchor>
  <xdr:twoCellAnchor editAs="oneCell">
    <xdr:from>
      <xdr:col>13</xdr:col>
      <xdr:colOff>0</xdr:colOff>
      <xdr:row>102</xdr:row>
      <xdr:rowOff>0</xdr:rowOff>
    </xdr:from>
    <xdr:to>
      <xdr:col>13</xdr:col>
      <xdr:colOff>9525</xdr:colOff>
      <xdr:row>102</xdr:row>
      <xdr:rowOff>9525</xdr:rowOff>
    </xdr:to>
    <xdr:pic>
      <xdr:nvPicPr>
        <xdr:cNvPr id="438" name="Picture 437"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twoCellAnchor>
  <xdr:twoCellAnchor editAs="oneCell">
    <xdr:from>
      <xdr:col>13</xdr:col>
      <xdr:colOff>0</xdr:colOff>
      <xdr:row>185</xdr:row>
      <xdr:rowOff>0</xdr:rowOff>
    </xdr:from>
    <xdr:to>
      <xdr:col>13</xdr:col>
      <xdr:colOff>9525</xdr:colOff>
      <xdr:row>185</xdr:row>
      <xdr:rowOff>9525</xdr:rowOff>
    </xdr:to>
    <xdr:pic>
      <xdr:nvPicPr>
        <xdr:cNvPr id="439" name="Picture 43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twoCellAnchor>
  <xdr:twoCellAnchor editAs="oneCell">
    <xdr:from>
      <xdr:col>13</xdr:col>
      <xdr:colOff>0</xdr:colOff>
      <xdr:row>186</xdr:row>
      <xdr:rowOff>0</xdr:rowOff>
    </xdr:from>
    <xdr:to>
      <xdr:col>13</xdr:col>
      <xdr:colOff>9525</xdr:colOff>
      <xdr:row>186</xdr:row>
      <xdr:rowOff>9525</xdr:rowOff>
    </xdr:to>
    <xdr:pic>
      <xdr:nvPicPr>
        <xdr:cNvPr id="440" name="Picture 439"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twoCellAnchor>
  <xdr:twoCellAnchor editAs="oneCell">
    <xdr:from>
      <xdr:col>13</xdr:col>
      <xdr:colOff>0</xdr:colOff>
      <xdr:row>187</xdr:row>
      <xdr:rowOff>0</xdr:rowOff>
    </xdr:from>
    <xdr:to>
      <xdr:col>13</xdr:col>
      <xdr:colOff>9525</xdr:colOff>
      <xdr:row>187</xdr:row>
      <xdr:rowOff>9525</xdr:rowOff>
    </xdr:to>
    <xdr:pic>
      <xdr:nvPicPr>
        <xdr:cNvPr id="441" name="Picture 440"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twoCellAnchor>
  <xdr:twoCellAnchor editAs="oneCell">
    <xdr:from>
      <xdr:col>13</xdr:col>
      <xdr:colOff>0</xdr:colOff>
      <xdr:row>119</xdr:row>
      <xdr:rowOff>0</xdr:rowOff>
    </xdr:from>
    <xdr:to>
      <xdr:col>13</xdr:col>
      <xdr:colOff>9525</xdr:colOff>
      <xdr:row>119</xdr:row>
      <xdr:rowOff>9525</xdr:rowOff>
    </xdr:to>
    <xdr:pic>
      <xdr:nvPicPr>
        <xdr:cNvPr id="442" name="Picture 441"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twoCellAnchor>
  <xdr:twoCellAnchor editAs="oneCell">
    <xdr:from>
      <xdr:col>13</xdr:col>
      <xdr:colOff>0</xdr:colOff>
      <xdr:row>105</xdr:row>
      <xdr:rowOff>0</xdr:rowOff>
    </xdr:from>
    <xdr:to>
      <xdr:col>13</xdr:col>
      <xdr:colOff>9525</xdr:colOff>
      <xdr:row>105</xdr:row>
      <xdr:rowOff>9525</xdr:rowOff>
    </xdr:to>
    <xdr:pic>
      <xdr:nvPicPr>
        <xdr:cNvPr id="443" name="Picture 442"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twoCellAnchor>
  <xdr:twoCellAnchor editAs="oneCell">
    <xdr:from>
      <xdr:col>13</xdr:col>
      <xdr:colOff>0</xdr:colOff>
      <xdr:row>191</xdr:row>
      <xdr:rowOff>0</xdr:rowOff>
    </xdr:from>
    <xdr:to>
      <xdr:col>13</xdr:col>
      <xdr:colOff>9525</xdr:colOff>
      <xdr:row>191</xdr:row>
      <xdr:rowOff>9525</xdr:rowOff>
    </xdr:to>
    <xdr:pic>
      <xdr:nvPicPr>
        <xdr:cNvPr id="444" name="Picture 443"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twoCellAnchor>
  <xdr:twoCellAnchor editAs="oneCell">
    <xdr:from>
      <xdr:col>13</xdr:col>
      <xdr:colOff>0</xdr:colOff>
      <xdr:row>106</xdr:row>
      <xdr:rowOff>0</xdr:rowOff>
    </xdr:from>
    <xdr:to>
      <xdr:col>13</xdr:col>
      <xdr:colOff>9525</xdr:colOff>
      <xdr:row>106</xdr:row>
      <xdr:rowOff>9525</xdr:rowOff>
    </xdr:to>
    <xdr:pic>
      <xdr:nvPicPr>
        <xdr:cNvPr id="445" name="Picture 444"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twoCellAnchor>
  <xdr:twoCellAnchor editAs="oneCell">
    <xdr:from>
      <xdr:col>13</xdr:col>
      <xdr:colOff>0</xdr:colOff>
      <xdr:row>108</xdr:row>
      <xdr:rowOff>0</xdr:rowOff>
    </xdr:from>
    <xdr:to>
      <xdr:col>13</xdr:col>
      <xdr:colOff>9525</xdr:colOff>
      <xdr:row>108</xdr:row>
      <xdr:rowOff>9525</xdr:rowOff>
    </xdr:to>
    <xdr:pic>
      <xdr:nvPicPr>
        <xdr:cNvPr id="446" name="Picture 44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twoCellAnchor>
  <xdr:twoCellAnchor editAs="oneCell">
    <xdr:from>
      <xdr:col>13</xdr:col>
      <xdr:colOff>0</xdr:colOff>
      <xdr:row>112</xdr:row>
      <xdr:rowOff>0</xdr:rowOff>
    </xdr:from>
    <xdr:to>
      <xdr:col>13</xdr:col>
      <xdr:colOff>9525</xdr:colOff>
      <xdr:row>112</xdr:row>
      <xdr:rowOff>9525</xdr:rowOff>
    </xdr:to>
    <xdr:pic>
      <xdr:nvPicPr>
        <xdr:cNvPr id="447" name="Picture 446"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twoCellAnchor>
  <xdr:twoCellAnchor editAs="oneCell">
    <xdr:from>
      <xdr:col>13</xdr:col>
      <xdr:colOff>0</xdr:colOff>
      <xdr:row>196</xdr:row>
      <xdr:rowOff>0</xdr:rowOff>
    </xdr:from>
    <xdr:to>
      <xdr:col>13</xdr:col>
      <xdr:colOff>9525</xdr:colOff>
      <xdr:row>196</xdr:row>
      <xdr:rowOff>9525</xdr:rowOff>
    </xdr:to>
    <xdr:pic>
      <xdr:nvPicPr>
        <xdr:cNvPr id="448" name="Picture 447"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twoCellAnchor>
  <xdr:twoCellAnchor editAs="oneCell">
    <xdr:from>
      <xdr:col>13</xdr:col>
      <xdr:colOff>0</xdr:colOff>
      <xdr:row>114</xdr:row>
      <xdr:rowOff>0</xdr:rowOff>
    </xdr:from>
    <xdr:to>
      <xdr:col>13</xdr:col>
      <xdr:colOff>9525</xdr:colOff>
      <xdr:row>114</xdr:row>
      <xdr:rowOff>9525</xdr:rowOff>
    </xdr:to>
    <xdr:pic>
      <xdr:nvPicPr>
        <xdr:cNvPr id="449" name="Picture 44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twoCellAnchor>
  <xdr:twoCellAnchor editAs="oneCell">
    <xdr:from>
      <xdr:col>13</xdr:col>
      <xdr:colOff>0</xdr:colOff>
      <xdr:row>199</xdr:row>
      <xdr:rowOff>0</xdr:rowOff>
    </xdr:from>
    <xdr:to>
      <xdr:col>13</xdr:col>
      <xdr:colOff>9525</xdr:colOff>
      <xdr:row>199</xdr:row>
      <xdr:rowOff>9525</xdr:rowOff>
    </xdr:to>
    <xdr:pic>
      <xdr:nvPicPr>
        <xdr:cNvPr id="450" name="Picture 449"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twoCellAnchor>
  <xdr:twoCellAnchor editAs="oneCell">
    <xdr:from>
      <xdr:col>13</xdr:col>
      <xdr:colOff>0</xdr:colOff>
      <xdr:row>115</xdr:row>
      <xdr:rowOff>0</xdr:rowOff>
    </xdr:from>
    <xdr:to>
      <xdr:col>13</xdr:col>
      <xdr:colOff>9525</xdr:colOff>
      <xdr:row>115</xdr:row>
      <xdr:rowOff>9525</xdr:rowOff>
    </xdr:to>
    <xdr:pic>
      <xdr:nvPicPr>
        <xdr:cNvPr id="451" name="Picture 45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twoCellAnchor>
  <xdr:twoCellAnchor editAs="oneCell">
    <xdr:from>
      <xdr:col>13</xdr:col>
      <xdr:colOff>0</xdr:colOff>
      <xdr:row>117</xdr:row>
      <xdr:rowOff>0</xdr:rowOff>
    </xdr:from>
    <xdr:to>
      <xdr:col>13</xdr:col>
      <xdr:colOff>9525</xdr:colOff>
      <xdr:row>117</xdr:row>
      <xdr:rowOff>9525</xdr:rowOff>
    </xdr:to>
    <xdr:pic>
      <xdr:nvPicPr>
        <xdr:cNvPr id="452" name="Picture 451"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twoCellAnchor>
  <xdr:twoCellAnchor editAs="oneCell">
    <xdr:from>
      <xdr:col>13</xdr:col>
      <xdr:colOff>0</xdr:colOff>
      <xdr:row>201</xdr:row>
      <xdr:rowOff>0</xdr:rowOff>
    </xdr:from>
    <xdr:to>
      <xdr:col>13</xdr:col>
      <xdr:colOff>9525</xdr:colOff>
      <xdr:row>201</xdr:row>
      <xdr:rowOff>9525</xdr:rowOff>
    </xdr:to>
    <xdr:pic>
      <xdr:nvPicPr>
        <xdr:cNvPr id="453" name="Picture 452"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twoCellAnchor>
  <xdr:twoCellAnchor editAs="oneCell">
    <xdr:from>
      <xdr:col>13</xdr:col>
      <xdr:colOff>0</xdr:colOff>
      <xdr:row>202</xdr:row>
      <xdr:rowOff>0</xdr:rowOff>
    </xdr:from>
    <xdr:to>
      <xdr:col>13</xdr:col>
      <xdr:colOff>9525</xdr:colOff>
      <xdr:row>202</xdr:row>
      <xdr:rowOff>9525</xdr:rowOff>
    </xdr:to>
    <xdr:pic>
      <xdr:nvPicPr>
        <xdr:cNvPr id="454" name="Picture 453"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twoCellAnchor>
  <xdr:twoCellAnchor editAs="oneCell">
    <xdr:from>
      <xdr:col>13</xdr:col>
      <xdr:colOff>0</xdr:colOff>
      <xdr:row>203</xdr:row>
      <xdr:rowOff>0</xdr:rowOff>
    </xdr:from>
    <xdr:to>
      <xdr:col>13</xdr:col>
      <xdr:colOff>9525</xdr:colOff>
      <xdr:row>203</xdr:row>
      <xdr:rowOff>9525</xdr:rowOff>
    </xdr:to>
    <xdr:pic>
      <xdr:nvPicPr>
        <xdr:cNvPr id="455" name="Picture 454"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twoCellAnchor>
  <xdr:twoCellAnchor editAs="oneCell">
    <xdr:from>
      <xdr:col>13</xdr:col>
      <xdr:colOff>0</xdr:colOff>
      <xdr:row>10</xdr:row>
      <xdr:rowOff>0</xdr:rowOff>
    </xdr:from>
    <xdr:to>
      <xdr:col>13</xdr:col>
      <xdr:colOff>9525</xdr:colOff>
      <xdr:row>10</xdr:row>
      <xdr:rowOff>9525</xdr:rowOff>
    </xdr:to>
    <xdr:pic>
      <xdr:nvPicPr>
        <xdr:cNvPr id="456" name="Picture 4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twoCellAnchor>
  <xdr:twoCellAnchor editAs="oneCell">
    <xdr:from>
      <xdr:col>13</xdr:col>
      <xdr:colOff>0</xdr:colOff>
      <xdr:row>8</xdr:row>
      <xdr:rowOff>0</xdr:rowOff>
    </xdr:from>
    <xdr:to>
      <xdr:col>13</xdr:col>
      <xdr:colOff>9525</xdr:colOff>
      <xdr:row>8</xdr:row>
      <xdr:rowOff>9525</xdr:rowOff>
    </xdr:to>
    <xdr:pic>
      <xdr:nvPicPr>
        <xdr:cNvPr id="457" name="Picture 456"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twoCellAnchor>
  <xdr:twoCellAnchor editAs="oneCell">
    <xdr:from>
      <xdr:col>13</xdr:col>
      <xdr:colOff>0</xdr:colOff>
      <xdr:row>9</xdr:row>
      <xdr:rowOff>0</xdr:rowOff>
    </xdr:from>
    <xdr:to>
      <xdr:col>13</xdr:col>
      <xdr:colOff>9525</xdr:colOff>
      <xdr:row>9</xdr:row>
      <xdr:rowOff>9525</xdr:rowOff>
    </xdr:to>
    <xdr:pic>
      <xdr:nvPicPr>
        <xdr:cNvPr id="458" name="Picture 457"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twoCellAnchor>
  <xdr:twoCellAnchor editAs="oneCell">
    <xdr:from>
      <xdr:col>13</xdr:col>
      <xdr:colOff>0</xdr:colOff>
      <xdr:row>11</xdr:row>
      <xdr:rowOff>0</xdr:rowOff>
    </xdr:from>
    <xdr:to>
      <xdr:col>13</xdr:col>
      <xdr:colOff>9525</xdr:colOff>
      <xdr:row>11</xdr:row>
      <xdr:rowOff>9525</xdr:rowOff>
    </xdr:to>
    <xdr:pic>
      <xdr:nvPicPr>
        <xdr:cNvPr id="459" name="Picture 458"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460" name="Picture 459"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461" name="Picture 460"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twoCellAnchor>
  <xdr:twoCellAnchor editAs="oneCell">
    <xdr:from>
      <xdr:col>13</xdr:col>
      <xdr:colOff>0</xdr:colOff>
      <xdr:row>12</xdr:row>
      <xdr:rowOff>0</xdr:rowOff>
    </xdr:from>
    <xdr:to>
      <xdr:col>13</xdr:col>
      <xdr:colOff>9525</xdr:colOff>
      <xdr:row>12</xdr:row>
      <xdr:rowOff>9525</xdr:rowOff>
    </xdr:to>
    <xdr:pic>
      <xdr:nvPicPr>
        <xdr:cNvPr id="462" name="Picture 461"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463" name="Picture 462"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twoCellAnchor>
  <xdr:twoCellAnchor editAs="oneCell">
    <xdr:from>
      <xdr:col>13</xdr:col>
      <xdr:colOff>0</xdr:colOff>
      <xdr:row>17</xdr:row>
      <xdr:rowOff>0</xdr:rowOff>
    </xdr:from>
    <xdr:to>
      <xdr:col>13</xdr:col>
      <xdr:colOff>9525</xdr:colOff>
      <xdr:row>17</xdr:row>
      <xdr:rowOff>9525</xdr:rowOff>
    </xdr:to>
    <xdr:pic>
      <xdr:nvPicPr>
        <xdr:cNvPr id="464" name="Picture 463"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twoCellAnchor>
  <xdr:twoCellAnchor editAs="oneCell">
    <xdr:from>
      <xdr:col>13</xdr:col>
      <xdr:colOff>0</xdr:colOff>
      <xdr:row>20</xdr:row>
      <xdr:rowOff>0</xdr:rowOff>
    </xdr:from>
    <xdr:to>
      <xdr:col>13</xdr:col>
      <xdr:colOff>9525</xdr:colOff>
      <xdr:row>20</xdr:row>
      <xdr:rowOff>9525</xdr:rowOff>
    </xdr:to>
    <xdr:pic>
      <xdr:nvPicPr>
        <xdr:cNvPr id="465" name="Picture 464"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twoCellAnchor>
  <xdr:twoCellAnchor editAs="oneCell">
    <xdr:from>
      <xdr:col>13</xdr:col>
      <xdr:colOff>0</xdr:colOff>
      <xdr:row>22</xdr:row>
      <xdr:rowOff>0</xdr:rowOff>
    </xdr:from>
    <xdr:to>
      <xdr:col>13</xdr:col>
      <xdr:colOff>9525</xdr:colOff>
      <xdr:row>22</xdr:row>
      <xdr:rowOff>9525</xdr:rowOff>
    </xdr:to>
    <xdr:pic>
      <xdr:nvPicPr>
        <xdr:cNvPr id="466" name="Picture 465"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twoCellAnchor>
  <xdr:twoCellAnchor editAs="oneCell">
    <xdr:from>
      <xdr:col>13</xdr:col>
      <xdr:colOff>0</xdr:colOff>
      <xdr:row>16</xdr:row>
      <xdr:rowOff>0</xdr:rowOff>
    </xdr:from>
    <xdr:to>
      <xdr:col>13</xdr:col>
      <xdr:colOff>9525</xdr:colOff>
      <xdr:row>16</xdr:row>
      <xdr:rowOff>9525</xdr:rowOff>
    </xdr:to>
    <xdr:pic>
      <xdr:nvPicPr>
        <xdr:cNvPr id="467" name="Picture 466"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468" name="Picture 467"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twoCellAnchor>
  <xdr:twoCellAnchor editAs="oneCell">
    <xdr:from>
      <xdr:col>13</xdr:col>
      <xdr:colOff>0</xdr:colOff>
      <xdr:row>27</xdr:row>
      <xdr:rowOff>0</xdr:rowOff>
    </xdr:from>
    <xdr:to>
      <xdr:col>13</xdr:col>
      <xdr:colOff>9525</xdr:colOff>
      <xdr:row>27</xdr:row>
      <xdr:rowOff>9525</xdr:rowOff>
    </xdr:to>
    <xdr:pic>
      <xdr:nvPicPr>
        <xdr:cNvPr id="469" name="Picture 468"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twoCellAnchor>
  <xdr:twoCellAnchor editAs="oneCell">
    <xdr:from>
      <xdr:col>13</xdr:col>
      <xdr:colOff>0</xdr:colOff>
      <xdr:row>18</xdr:row>
      <xdr:rowOff>0</xdr:rowOff>
    </xdr:from>
    <xdr:to>
      <xdr:col>13</xdr:col>
      <xdr:colOff>9525</xdr:colOff>
      <xdr:row>18</xdr:row>
      <xdr:rowOff>9525</xdr:rowOff>
    </xdr:to>
    <xdr:pic>
      <xdr:nvPicPr>
        <xdr:cNvPr id="470" name="Picture 469"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twoCellAnchor>
  <xdr:twoCellAnchor editAs="oneCell">
    <xdr:from>
      <xdr:col>13</xdr:col>
      <xdr:colOff>0</xdr:colOff>
      <xdr:row>29</xdr:row>
      <xdr:rowOff>0</xdr:rowOff>
    </xdr:from>
    <xdr:to>
      <xdr:col>13</xdr:col>
      <xdr:colOff>9525</xdr:colOff>
      <xdr:row>29</xdr:row>
      <xdr:rowOff>9525</xdr:rowOff>
    </xdr:to>
    <xdr:pic>
      <xdr:nvPicPr>
        <xdr:cNvPr id="471" name="Picture 470"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twoCellAnchor>
  <xdr:twoCellAnchor editAs="oneCell">
    <xdr:from>
      <xdr:col>13</xdr:col>
      <xdr:colOff>0</xdr:colOff>
      <xdr:row>30</xdr:row>
      <xdr:rowOff>0</xdr:rowOff>
    </xdr:from>
    <xdr:to>
      <xdr:col>13</xdr:col>
      <xdr:colOff>9525</xdr:colOff>
      <xdr:row>30</xdr:row>
      <xdr:rowOff>9525</xdr:rowOff>
    </xdr:to>
    <xdr:pic>
      <xdr:nvPicPr>
        <xdr:cNvPr id="472" name="Picture 471"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twoCellAnchor>
  <xdr:twoCellAnchor editAs="oneCell">
    <xdr:from>
      <xdr:col>13</xdr:col>
      <xdr:colOff>0</xdr:colOff>
      <xdr:row>32</xdr:row>
      <xdr:rowOff>0</xdr:rowOff>
    </xdr:from>
    <xdr:to>
      <xdr:col>13</xdr:col>
      <xdr:colOff>9525</xdr:colOff>
      <xdr:row>32</xdr:row>
      <xdr:rowOff>9525</xdr:rowOff>
    </xdr:to>
    <xdr:pic>
      <xdr:nvPicPr>
        <xdr:cNvPr id="473" name="Picture 472"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twoCellAnchor>
  <xdr:twoCellAnchor editAs="oneCell">
    <xdr:from>
      <xdr:col>13</xdr:col>
      <xdr:colOff>0</xdr:colOff>
      <xdr:row>33</xdr:row>
      <xdr:rowOff>0</xdr:rowOff>
    </xdr:from>
    <xdr:to>
      <xdr:col>13</xdr:col>
      <xdr:colOff>9525</xdr:colOff>
      <xdr:row>33</xdr:row>
      <xdr:rowOff>9525</xdr:rowOff>
    </xdr:to>
    <xdr:pic>
      <xdr:nvPicPr>
        <xdr:cNvPr id="474" name="Picture 473"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twoCellAnchor>
  <xdr:twoCellAnchor editAs="oneCell">
    <xdr:from>
      <xdr:col>13</xdr:col>
      <xdr:colOff>0</xdr:colOff>
      <xdr:row>34</xdr:row>
      <xdr:rowOff>0</xdr:rowOff>
    </xdr:from>
    <xdr:to>
      <xdr:col>13</xdr:col>
      <xdr:colOff>9525</xdr:colOff>
      <xdr:row>34</xdr:row>
      <xdr:rowOff>9525</xdr:rowOff>
    </xdr:to>
    <xdr:pic>
      <xdr:nvPicPr>
        <xdr:cNvPr id="475" name="Picture 474"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twoCellAnchor>
  <xdr:twoCellAnchor editAs="oneCell">
    <xdr:from>
      <xdr:col>13</xdr:col>
      <xdr:colOff>0</xdr:colOff>
      <xdr:row>36</xdr:row>
      <xdr:rowOff>0</xdr:rowOff>
    </xdr:from>
    <xdr:to>
      <xdr:col>13</xdr:col>
      <xdr:colOff>9525</xdr:colOff>
      <xdr:row>36</xdr:row>
      <xdr:rowOff>9525</xdr:rowOff>
    </xdr:to>
    <xdr:pic>
      <xdr:nvPicPr>
        <xdr:cNvPr id="476" name="Picture 475"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9525</xdr:colOff>
      <xdr:row>37</xdr:row>
      <xdr:rowOff>9525</xdr:rowOff>
    </xdr:to>
    <xdr:pic>
      <xdr:nvPicPr>
        <xdr:cNvPr id="477" name="Picture 476"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twoCellAnchor>
  <xdr:twoCellAnchor editAs="oneCell">
    <xdr:from>
      <xdr:col>13</xdr:col>
      <xdr:colOff>0</xdr:colOff>
      <xdr:row>19</xdr:row>
      <xdr:rowOff>0</xdr:rowOff>
    </xdr:from>
    <xdr:to>
      <xdr:col>13</xdr:col>
      <xdr:colOff>9525</xdr:colOff>
      <xdr:row>19</xdr:row>
      <xdr:rowOff>9525</xdr:rowOff>
    </xdr:to>
    <xdr:pic>
      <xdr:nvPicPr>
        <xdr:cNvPr id="478" name="Picture 477"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twoCellAnchor>
  <xdr:twoCellAnchor editAs="oneCell">
    <xdr:from>
      <xdr:col>13</xdr:col>
      <xdr:colOff>0</xdr:colOff>
      <xdr:row>39</xdr:row>
      <xdr:rowOff>0</xdr:rowOff>
    </xdr:from>
    <xdr:to>
      <xdr:col>13</xdr:col>
      <xdr:colOff>9525</xdr:colOff>
      <xdr:row>39</xdr:row>
      <xdr:rowOff>9525</xdr:rowOff>
    </xdr:to>
    <xdr:pic>
      <xdr:nvPicPr>
        <xdr:cNvPr id="479" name="Picture 478"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twoCellAnchor>
  <xdr:twoCellAnchor editAs="oneCell">
    <xdr:from>
      <xdr:col>13</xdr:col>
      <xdr:colOff>0</xdr:colOff>
      <xdr:row>21</xdr:row>
      <xdr:rowOff>0</xdr:rowOff>
    </xdr:from>
    <xdr:to>
      <xdr:col>13</xdr:col>
      <xdr:colOff>9525</xdr:colOff>
      <xdr:row>21</xdr:row>
      <xdr:rowOff>9525</xdr:rowOff>
    </xdr:to>
    <xdr:pic>
      <xdr:nvPicPr>
        <xdr:cNvPr id="480" name="Picture 479"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twoCellAnchor>
  <xdr:twoCellAnchor editAs="oneCell">
    <xdr:from>
      <xdr:col>13</xdr:col>
      <xdr:colOff>0</xdr:colOff>
      <xdr:row>41</xdr:row>
      <xdr:rowOff>0</xdr:rowOff>
    </xdr:from>
    <xdr:to>
      <xdr:col>13</xdr:col>
      <xdr:colOff>9525</xdr:colOff>
      <xdr:row>41</xdr:row>
      <xdr:rowOff>9525</xdr:rowOff>
    </xdr:to>
    <xdr:pic>
      <xdr:nvPicPr>
        <xdr:cNvPr id="481" name="Picture 480"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twoCellAnchor>
  <xdr:twoCellAnchor editAs="oneCell">
    <xdr:from>
      <xdr:col>13</xdr:col>
      <xdr:colOff>0</xdr:colOff>
      <xdr:row>42</xdr:row>
      <xdr:rowOff>0</xdr:rowOff>
    </xdr:from>
    <xdr:to>
      <xdr:col>13</xdr:col>
      <xdr:colOff>9525</xdr:colOff>
      <xdr:row>42</xdr:row>
      <xdr:rowOff>9525</xdr:rowOff>
    </xdr:to>
    <xdr:pic>
      <xdr:nvPicPr>
        <xdr:cNvPr id="482" name="Picture 481"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twoCellAnchor>
  <xdr:twoCellAnchor editAs="oneCell">
    <xdr:from>
      <xdr:col>13</xdr:col>
      <xdr:colOff>0</xdr:colOff>
      <xdr:row>46</xdr:row>
      <xdr:rowOff>0</xdr:rowOff>
    </xdr:from>
    <xdr:to>
      <xdr:col>13</xdr:col>
      <xdr:colOff>9525</xdr:colOff>
      <xdr:row>46</xdr:row>
      <xdr:rowOff>9525</xdr:rowOff>
    </xdr:to>
    <xdr:pic>
      <xdr:nvPicPr>
        <xdr:cNvPr id="483" name="Picture 482"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twoCellAnchor>
  <xdr:twoCellAnchor editAs="oneCell">
    <xdr:from>
      <xdr:col>13</xdr:col>
      <xdr:colOff>0</xdr:colOff>
      <xdr:row>43</xdr:row>
      <xdr:rowOff>0</xdr:rowOff>
    </xdr:from>
    <xdr:to>
      <xdr:col>13</xdr:col>
      <xdr:colOff>9525</xdr:colOff>
      <xdr:row>43</xdr:row>
      <xdr:rowOff>9525</xdr:rowOff>
    </xdr:to>
    <xdr:pic>
      <xdr:nvPicPr>
        <xdr:cNvPr id="484" name="Picture 483"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twoCellAnchor>
  <xdr:twoCellAnchor editAs="oneCell">
    <xdr:from>
      <xdr:col>13</xdr:col>
      <xdr:colOff>0</xdr:colOff>
      <xdr:row>23</xdr:row>
      <xdr:rowOff>0</xdr:rowOff>
    </xdr:from>
    <xdr:to>
      <xdr:col>13</xdr:col>
      <xdr:colOff>9525</xdr:colOff>
      <xdr:row>23</xdr:row>
      <xdr:rowOff>9525</xdr:rowOff>
    </xdr:to>
    <xdr:pic>
      <xdr:nvPicPr>
        <xdr:cNvPr id="485" name="Picture 484"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twoCellAnchor>
  <xdr:twoCellAnchor editAs="oneCell">
    <xdr:from>
      <xdr:col>13</xdr:col>
      <xdr:colOff>0</xdr:colOff>
      <xdr:row>24</xdr:row>
      <xdr:rowOff>0</xdr:rowOff>
    </xdr:from>
    <xdr:to>
      <xdr:col>13</xdr:col>
      <xdr:colOff>9525</xdr:colOff>
      <xdr:row>24</xdr:row>
      <xdr:rowOff>9525</xdr:rowOff>
    </xdr:to>
    <xdr:pic>
      <xdr:nvPicPr>
        <xdr:cNvPr id="486" name="Picture 485"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twoCellAnchor>
  <xdr:twoCellAnchor editAs="oneCell">
    <xdr:from>
      <xdr:col>13</xdr:col>
      <xdr:colOff>0</xdr:colOff>
      <xdr:row>47</xdr:row>
      <xdr:rowOff>0</xdr:rowOff>
    </xdr:from>
    <xdr:to>
      <xdr:col>13</xdr:col>
      <xdr:colOff>9525</xdr:colOff>
      <xdr:row>47</xdr:row>
      <xdr:rowOff>9525</xdr:rowOff>
    </xdr:to>
    <xdr:pic>
      <xdr:nvPicPr>
        <xdr:cNvPr id="487" name="Picture 486"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twoCellAnchor>
  <xdr:twoCellAnchor editAs="oneCell">
    <xdr:from>
      <xdr:col>13</xdr:col>
      <xdr:colOff>0</xdr:colOff>
      <xdr:row>48</xdr:row>
      <xdr:rowOff>0</xdr:rowOff>
    </xdr:from>
    <xdr:to>
      <xdr:col>13</xdr:col>
      <xdr:colOff>9525</xdr:colOff>
      <xdr:row>48</xdr:row>
      <xdr:rowOff>9525</xdr:rowOff>
    </xdr:to>
    <xdr:pic>
      <xdr:nvPicPr>
        <xdr:cNvPr id="488" name="Picture 487"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twoCellAnchor>
  <xdr:twoCellAnchor editAs="oneCell">
    <xdr:from>
      <xdr:col>13</xdr:col>
      <xdr:colOff>0</xdr:colOff>
      <xdr:row>49</xdr:row>
      <xdr:rowOff>0</xdr:rowOff>
    </xdr:from>
    <xdr:to>
      <xdr:col>13</xdr:col>
      <xdr:colOff>9525</xdr:colOff>
      <xdr:row>49</xdr:row>
      <xdr:rowOff>9525</xdr:rowOff>
    </xdr:to>
    <xdr:pic>
      <xdr:nvPicPr>
        <xdr:cNvPr id="489" name="Picture 488"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490" name="Picture 489"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twoCellAnchor>
  <xdr:twoCellAnchor editAs="oneCell">
    <xdr:from>
      <xdr:col>13</xdr:col>
      <xdr:colOff>0</xdr:colOff>
      <xdr:row>52</xdr:row>
      <xdr:rowOff>0</xdr:rowOff>
    </xdr:from>
    <xdr:to>
      <xdr:col>13</xdr:col>
      <xdr:colOff>9525</xdr:colOff>
      <xdr:row>52</xdr:row>
      <xdr:rowOff>9525</xdr:rowOff>
    </xdr:to>
    <xdr:pic>
      <xdr:nvPicPr>
        <xdr:cNvPr id="491" name="Picture 490"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twoCellAnchor>
  <xdr:twoCellAnchor editAs="oneCell">
    <xdr:from>
      <xdr:col>13</xdr:col>
      <xdr:colOff>0</xdr:colOff>
      <xdr:row>26</xdr:row>
      <xdr:rowOff>0</xdr:rowOff>
    </xdr:from>
    <xdr:to>
      <xdr:col>13</xdr:col>
      <xdr:colOff>9525</xdr:colOff>
      <xdr:row>26</xdr:row>
      <xdr:rowOff>9525</xdr:rowOff>
    </xdr:to>
    <xdr:pic>
      <xdr:nvPicPr>
        <xdr:cNvPr id="492" name="Picture 491"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twoCellAnchor>
  <xdr:twoCellAnchor editAs="oneCell">
    <xdr:from>
      <xdr:col>13</xdr:col>
      <xdr:colOff>0</xdr:colOff>
      <xdr:row>58</xdr:row>
      <xdr:rowOff>0</xdr:rowOff>
    </xdr:from>
    <xdr:to>
      <xdr:col>13</xdr:col>
      <xdr:colOff>9525</xdr:colOff>
      <xdr:row>58</xdr:row>
      <xdr:rowOff>9525</xdr:rowOff>
    </xdr:to>
    <xdr:pic>
      <xdr:nvPicPr>
        <xdr:cNvPr id="493" name="Picture 492"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twoCellAnchor>
  <xdr:twoCellAnchor editAs="oneCell">
    <xdr:from>
      <xdr:col>13</xdr:col>
      <xdr:colOff>0</xdr:colOff>
      <xdr:row>59</xdr:row>
      <xdr:rowOff>0</xdr:rowOff>
    </xdr:from>
    <xdr:to>
      <xdr:col>13</xdr:col>
      <xdr:colOff>9525</xdr:colOff>
      <xdr:row>59</xdr:row>
      <xdr:rowOff>9525</xdr:rowOff>
    </xdr:to>
    <xdr:pic>
      <xdr:nvPicPr>
        <xdr:cNvPr id="494" name="Picture 493"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twoCellAnchor>
  <xdr:twoCellAnchor editAs="oneCell">
    <xdr:from>
      <xdr:col>13</xdr:col>
      <xdr:colOff>0</xdr:colOff>
      <xdr:row>60</xdr:row>
      <xdr:rowOff>0</xdr:rowOff>
    </xdr:from>
    <xdr:to>
      <xdr:col>13</xdr:col>
      <xdr:colOff>9525</xdr:colOff>
      <xdr:row>60</xdr:row>
      <xdr:rowOff>9525</xdr:rowOff>
    </xdr:to>
    <xdr:pic>
      <xdr:nvPicPr>
        <xdr:cNvPr id="495" name="Picture 4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twoCellAnchor>
  <xdr:twoCellAnchor editAs="oneCell">
    <xdr:from>
      <xdr:col>13</xdr:col>
      <xdr:colOff>0</xdr:colOff>
      <xdr:row>61</xdr:row>
      <xdr:rowOff>0</xdr:rowOff>
    </xdr:from>
    <xdr:to>
      <xdr:col>13</xdr:col>
      <xdr:colOff>9525</xdr:colOff>
      <xdr:row>61</xdr:row>
      <xdr:rowOff>9525</xdr:rowOff>
    </xdr:to>
    <xdr:pic>
      <xdr:nvPicPr>
        <xdr:cNvPr id="496" name="Picture 495"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twoCellAnchor>
  <xdr:twoCellAnchor editAs="oneCell">
    <xdr:from>
      <xdr:col>13</xdr:col>
      <xdr:colOff>0</xdr:colOff>
      <xdr:row>28</xdr:row>
      <xdr:rowOff>0</xdr:rowOff>
    </xdr:from>
    <xdr:to>
      <xdr:col>13</xdr:col>
      <xdr:colOff>9525</xdr:colOff>
      <xdr:row>28</xdr:row>
      <xdr:rowOff>9525</xdr:rowOff>
    </xdr:to>
    <xdr:pic>
      <xdr:nvPicPr>
        <xdr:cNvPr id="497" name="Picture 496"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twoCellAnchor>
  <xdr:twoCellAnchor editAs="oneCell">
    <xdr:from>
      <xdr:col>13</xdr:col>
      <xdr:colOff>0</xdr:colOff>
      <xdr:row>64</xdr:row>
      <xdr:rowOff>0</xdr:rowOff>
    </xdr:from>
    <xdr:to>
      <xdr:col>13</xdr:col>
      <xdr:colOff>9525</xdr:colOff>
      <xdr:row>64</xdr:row>
      <xdr:rowOff>9525</xdr:rowOff>
    </xdr:to>
    <xdr:pic>
      <xdr:nvPicPr>
        <xdr:cNvPr id="498" name="Picture 497"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twoCellAnchor>
  <xdr:twoCellAnchor editAs="oneCell">
    <xdr:from>
      <xdr:col>13</xdr:col>
      <xdr:colOff>0</xdr:colOff>
      <xdr:row>65</xdr:row>
      <xdr:rowOff>0</xdr:rowOff>
    </xdr:from>
    <xdr:to>
      <xdr:col>13</xdr:col>
      <xdr:colOff>9525</xdr:colOff>
      <xdr:row>65</xdr:row>
      <xdr:rowOff>9525</xdr:rowOff>
    </xdr:to>
    <xdr:pic>
      <xdr:nvPicPr>
        <xdr:cNvPr id="499" name="Picture 498"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twoCellAnchor>
  <xdr:twoCellAnchor editAs="oneCell">
    <xdr:from>
      <xdr:col>13</xdr:col>
      <xdr:colOff>0</xdr:colOff>
      <xdr:row>31</xdr:row>
      <xdr:rowOff>0</xdr:rowOff>
    </xdr:from>
    <xdr:to>
      <xdr:col>13</xdr:col>
      <xdr:colOff>9525</xdr:colOff>
      <xdr:row>31</xdr:row>
      <xdr:rowOff>9525</xdr:rowOff>
    </xdr:to>
    <xdr:pic>
      <xdr:nvPicPr>
        <xdr:cNvPr id="500" name="Picture 499"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twoCellAnchor>
  <xdr:twoCellAnchor editAs="oneCell">
    <xdr:from>
      <xdr:col>13</xdr:col>
      <xdr:colOff>0</xdr:colOff>
      <xdr:row>38</xdr:row>
      <xdr:rowOff>0</xdr:rowOff>
    </xdr:from>
    <xdr:to>
      <xdr:col>13</xdr:col>
      <xdr:colOff>9525</xdr:colOff>
      <xdr:row>38</xdr:row>
      <xdr:rowOff>9525</xdr:rowOff>
    </xdr:to>
    <xdr:pic>
      <xdr:nvPicPr>
        <xdr:cNvPr id="501" name="Picture 500"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twoCellAnchor>
  <xdr:twoCellAnchor editAs="oneCell">
    <xdr:from>
      <xdr:col>13</xdr:col>
      <xdr:colOff>0</xdr:colOff>
      <xdr:row>35</xdr:row>
      <xdr:rowOff>0</xdr:rowOff>
    </xdr:from>
    <xdr:to>
      <xdr:col>13</xdr:col>
      <xdr:colOff>9525</xdr:colOff>
      <xdr:row>35</xdr:row>
      <xdr:rowOff>9525</xdr:rowOff>
    </xdr:to>
    <xdr:pic>
      <xdr:nvPicPr>
        <xdr:cNvPr id="502" name="Picture 501"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twoCellAnchor>
  <xdr:twoCellAnchor editAs="oneCell">
    <xdr:from>
      <xdr:col>13</xdr:col>
      <xdr:colOff>0</xdr:colOff>
      <xdr:row>70</xdr:row>
      <xdr:rowOff>0</xdr:rowOff>
    </xdr:from>
    <xdr:to>
      <xdr:col>13</xdr:col>
      <xdr:colOff>9525</xdr:colOff>
      <xdr:row>70</xdr:row>
      <xdr:rowOff>9525</xdr:rowOff>
    </xdr:to>
    <xdr:pic>
      <xdr:nvPicPr>
        <xdr:cNvPr id="503" name="Picture 502"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twoCellAnchor>
  <xdr:twoCellAnchor editAs="oneCell">
    <xdr:from>
      <xdr:col>13</xdr:col>
      <xdr:colOff>0</xdr:colOff>
      <xdr:row>71</xdr:row>
      <xdr:rowOff>0</xdr:rowOff>
    </xdr:from>
    <xdr:to>
      <xdr:col>13</xdr:col>
      <xdr:colOff>9525</xdr:colOff>
      <xdr:row>71</xdr:row>
      <xdr:rowOff>9525</xdr:rowOff>
    </xdr:to>
    <xdr:pic>
      <xdr:nvPicPr>
        <xdr:cNvPr id="504" name="Picture 503"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twoCellAnchor>
  <xdr:twoCellAnchor editAs="oneCell">
    <xdr:from>
      <xdr:col>13</xdr:col>
      <xdr:colOff>0</xdr:colOff>
      <xdr:row>40</xdr:row>
      <xdr:rowOff>0</xdr:rowOff>
    </xdr:from>
    <xdr:to>
      <xdr:col>13</xdr:col>
      <xdr:colOff>9525</xdr:colOff>
      <xdr:row>40</xdr:row>
      <xdr:rowOff>9525</xdr:rowOff>
    </xdr:to>
    <xdr:pic>
      <xdr:nvPicPr>
        <xdr:cNvPr id="505" name="Picture 504"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twoCellAnchor>
  <xdr:twoCellAnchor editAs="oneCell">
    <xdr:from>
      <xdr:col>13</xdr:col>
      <xdr:colOff>0</xdr:colOff>
      <xdr:row>73</xdr:row>
      <xdr:rowOff>0</xdr:rowOff>
    </xdr:from>
    <xdr:to>
      <xdr:col>13</xdr:col>
      <xdr:colOff>9525</xdr:colOff>
      <xdr:row>73</xdr:row>
      <xdr:rowOff>9525</xdr:rowOff>
    </xdr:to>
    <xdr:pic>
      <xdr:nvPicPr>
        <xdr:cNvPr id="506" name="Picture 505"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twoCellAnchor>
  <xdr:twoCellAnchor editAs="oneCell">
    <xdr:from>
      <xdr:col>13</xdr:col>
      <xdr:colOff>0</xdr:colOff>
      <xdr:row>44</xdr:row>
      <xdr:rowOff>0</xdr:rowOff>
    </xdr:from>
    <xdr:to>
      <xdr:col>13</xdr:col>
      <xdr:colOff>9525</xdr:colOff>
      <xdr:row>44</xdr:row>
      <xdr:rowOff>9525</xdr:rowOff>
    </xdr:to>
    <xdr:pic>
      <xdr:nvPicPr>
        <xdr:cNvPr id="507" name="Picture 506"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twoCellAnchor>
  <xdr:twoCellAnchor editAs="oneCell">
    <xdr:from>
      <xdr:col>13</xdr:col>
      <xdr:colOff>0</xdr:colOff>
      <xdr:row>76</xdr:row>
      <xdr:rowOff>0</xdr:rowOff>
    </xdr:from>
    <xdr:to>
      <xdr:col>13</xdr:col>
      <xdr:colOff>9525</xdr:colOff>
      <xdr:row>76</xdr:row>
      <xdr:rowOff>9525</xdr:rowOff>
    </xdr:to>
    <xdr:pic>
      <xdr:nvPicPr>
        <xdr:cNvPr id="508" name="Picture 507"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twoCellAnchor>
  <xdr:twoCellAnchor editAs="oneCell">
    <xdr:from>
      <xdr:col>13</xdr:col>
      <xdr:colOff>0</xdr:colOff>
      <xdr:row>45</xdr:row>
      <xdr:rowOff>0</xdr:rowOff>
    </xdr:from>
    <xdr:to>
      <xdr:col>13</xdr:col>
      <xdr:colOff>9525</xdr:colOff>
      <xdr:row>45</xdr:row>
      <xdr:rowOff>9525</xdr:rowOff>
    </xdr:to>
    <xdr:pic>
      <xdr:nvPicPr>
        <xdr:cNvPr id="509" name="Picture 508"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twoCellAnchor>
  <xdr:twoCellAnchor editAs="oneCell">
    <xdr:from>
      <xdr:col>13</xdr:col>
      <xdr:colOff>0</xdr:colOff>
      <xdr:row>54</xdr:row>
      <xdr:rowOff>0</xdr:rowOff>
    </xdr:from>
    <xdr:to>
      <xdr:col>13</xdr:col>
      <xdr:colOff>9525</xdr:colOff>
      <xdr:row>54</xdr:row>
      <xdr:rowOff>9525</xdr:rowOff>
    </xdr:to>
    <xdr:pic>
      <xdr:nvPicPr>
        <xdr:cNvPr id="510" name="Picture 509"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twoCellAnchor>
  <xdr:twoCellAnchor editAs="oneCell">
    <xdr:from>
      <xdr:col>13</xdr:col>
      <xdr:colOff>0</xdr:colOff>
      <xdr:row>80</xdr:row>
      <xdr:rowOff>0</xdr:rowOff>
    </xdr:from>
    <xdr:to>
      <xdr:col>13</xdr:col>
      <xdr:colOff>9525</xdr:colOff>
      <xdr:row>80</xdr:row>
      <xdr:rowOff>9525</xdr:rowOff>
    </xdr:to>
    <xdr:pic>
      <xdr:nvPicPr>
        <xdr:cNvPr id="511" name="Picture 510"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twoCellAnchor>
  <xdr:twoCellAnchor editAs="oneCell">
    <xdr:from>
      <xdr:col>13</xdr:col>
      <xdr:colOff>0</xdr:colOff>
      <xdr:row>82</xdr:row>
      <xdr:rowOff>0</xdr:rowOff>
    </xdr:from>
    <xdr:to>
      <xdr:col>13</xdr:col>
      <xdr:colOff>9525</xdr:colOff>
      <xdr:row>82</xdr:row>
      <xdr:rowOff>9525</xdr:rowOff>
    </xdr:to>
    <xdr:pic>
      <xdr:nvPicPr>
        <xdr:cNvPr id="512" name="Picture 511"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twoCellAnchor>
  <xdr:twoCellAnchor editAs="oneCell">
    <xdr:from>
      <xdr:col>13</xdr:col>
      <xdr:colOff>0</xdr:colOff>
      <xdr:row>83</xdr:row>
      <xdr:rowOff>0</xdr:rowOff>
    </xdr:from>
    <xdr:to>
      <xdr:col>13</xdr:col>
      <xdr:colOff>9525</xdr:colOff>
      <xdr:row>83</xdr:row>
      <xdr:rowOff>9525</xdr:rowOff>
    </xdr:to>
    <xdr:pic>
      <xdr:nvPicPr>
        <xdr:cNvPr id="513" name="Picture 512"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twoCellAnchor>
  <xdr:twoCellAnchor editAs="oneCell">
    <xdr:from>
      <xdr:col>13</xdr:col>
      <xdr:colOff>0</xdr:colOff>
      <xdr:row>85</xdr:row>
      <xdr:rowOff>0</xdr:rowOff>
    </xdr:from>
    <xdr:to>
      <xdr:col>13</xdr:col>
      <xdr:colOff>9525</xdr:colOff>
      <xdr:row>85</xdr:row>
      <xdr:rowOff>9525</xdr:rowOff>
    </xdr:to>
    <xdr:pic>
      <xdr:nvPicPr>
        <xdr:cNvPr id="514" name="Picture 51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twoCellAnchor>
  <xdr:twoCellAnchor editAs="oneCell">
    <xdr:from>
      <xdr:col>13</xdr:col>
      <xdr:colOff>0</xdr:colOff>
      <xdr:row>86</xdr:row>
      <xdr:rowOff>0</xdr:rowOff>
    </xdr:from>
    <xdr:to>
      <xdr:col>13</xdr:col>
      <xdr:colOff>9525</xdr:colOff>
      <xdr:row>86</xdr:row>
      <xdr:rowOff>9525</xdr:rowOff>
    </xdr:to>
    <xdr:pic>
      <xdr:nvPicPr>
        <xdr:cNvPr id="515" name="Picture 514"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twoCellAnchor>
  <xdr:twoCellAnchor editAs="oneCell">
    <xdr:from>
      <xdr:col>13</xdr:col>
      <xdr:colOff>0</xdr:colOff>
      <xdr:row>87</xdr:row>
      <xdr:rowOff>0</xdr:rowOff>
    </xdr:from>
    <xdr:to>
      <xdr:col>13</xdr:col>
      <xdr:colOff>9525</xdr:colOff>
      <xdr:row>87</xdr:row>
      <xdr:rowOff>9525</xdr:rowOff>
    </xdr:to>
    <xdr:pic>
      <xdr:nvPicPr>
        <xdr:cNvPr id="516" name="Picture 515"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twoCellAnchor>
  <xdr:twoCellAnchor editAs="oneCell">
    <xdr:from>
      <xdr:col>13</xdr:col>
      <xdr:colOff>0</xdr:colOff>
      <xdr:row>50</xdr:row>
      <xdr:rowOff>0</xdr:rowOff>
    </xdr:from>
    <xdr:to>
      <xdr:col>13</xdr:col>
      <xdr:colOff>9525</xdr:colOff>
      <xdr:row>50</xdr:row>
      <xdr:rowOff>9525</xdr:rowOff>
    </xdr:to>
    <xdr:pic>
      <xdr:nvPicPr>
        <xdr:cNvPr id="517" name="Picture 516"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twoCellAnchor>
  <xdr:twoCellAnchor editAs="oneCell">
    <xdr:from>
      <xdr:col>13</xdr:col>
      <xdr:colOff>0</xdr:colOff>
      <xdr:row>51</xdr:row>
      <xdr:rowOff>0</xdr:rowOff>
    </xdr:from>
    <xdr:to>
      <xdr:col>13</xdr:col>
      <xdr:colOff>9525</xdr:colOff>
      <xdr:row>51</xdr:row>
      <xdr:rowOff>9525</xdr:rowOff>
    </xdr:to>
    <xdr:pic>
      <xdr:nvPicPr>
        <xdr:cNvPr id="518" name="Picture 517"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twoCellAnchor>
  <xdr:twoCellAnchor editAs="oneCell">
    <xdr:from>
      <xdr:col>13</xdr:col>
      <xdr:colOff>0</xdr:colOff>
      <xdr:row>55</xdr:row>
      <xdr:rowOff>0</xdr:rowOff>
    </xdr:from>
    <xdr:to>
      <xdr:col>13</xdr:col>
      <xdr:colOff>9525</xdr:colOff>
      <xdr:row>55</xdr:row>
      <xdr:rowOff>9525</xdr:rowOff>
    </xdr:to>
    <xdr:pic>
      <xdr:nvPicPr>
        <xdr:cNvPr id="519" name="Picture 518"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twoCellAnchor>
  <xdr:twoCellAnchor editAs="oneCell">
    <xdr:from>
      <xdr:col>13</xdr:col>
      <xdr:colOff>0</xdr:colOff>
      <xdr:row>56</xdr:row>
      <xdr:rowOff>0</xdr:rowOff>
    </xdr:from>
    <xdr:to>
      <xdr:col>13</xdr:col>
      <xdr:colOff>9525</xdr:colOff>
      <xdr:row>56</xdr:row>
      <xdr:rowOff>9525</xdr:rowOff>
    </xdr:to>
    <xdr:pic>
      <xdr:nvPicPr>
        <xdr:cNvPr id="520" name="Picture 519"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twoCellAnchor>
  <xdr:twoCellAnchor editAs="oneCell">
    <xdr:from>
      <xdr:col>13</xdr:col>
      <xdr:colOff>0</xdr:colOff>
      <xdr:row>92</xdr:row>
      <xdr:rowOff>0</xdr:rowOff>
    </xdr:from>
    <xdr:to>
      <xdr:col>13</xdr:col>
      <xdr:colOff>9525</xdr:colOff>
      <xdr:row>92</xdr:row>
      <xdr:rowOff>9525</xdr:rowOff>
    </xdr:to>
    <xdr:pic>
      <xdr:nvPicPr>
        <xdr:cNvPr id="521" name="Picture 520"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twoCellAnchor>
  <xdr:twoCellAnchor editAs="oneCell">
    <xdr:from>
      <xdr:col>13</xdr:col>
      <xdr:colOff>0</xdr:colOff>
      <xdr:row>57</xdr:row>
      <xdr:rowOff>0</xdr:rowOff>
    </xdr:from>
    <xdr:to>
      <xdr:col>13</xdr:col>
      <xdr:colOff>9525</xdr:colOff>
      <xdr:row>57</xdr:row>
      <xdr:rowOff>9525</xdr:rowOff>
    </xdr:to>
    <xdr:pic>
      <xdr:nvPicPr>
        <xdr:cNvPr id="522" name="Picture 521"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twoCellAnchor>
  <xdr:twoCellAnchor editAs="oneCell">
    <xdr:from>
      <xdr:col>13</xdr:col>
      <xdr:colOff>0</xdr:colOff>
      <xdr:row>94</xdr:row>
      <xdr:rowOff>0</xdr:rowOff>
    </xdr:from>
    <xdr:to>
      <xdr:col>13</xdr:col>
      <xdr:colOff>9525</xdr:colOff>
      <xdr:row>94</xdr:row>
      <xdr:rowOff>9525</xdr:rowOff>
    </xdr:to>
    <xdr:pic>
      <xdr:nvPicPr>
        <xdr:cNvPr id="523" name="Picture 522"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twoCellAnchor>
  <xdr:twoCellAnchor editAs="oneCell">
    <xdr:from>
      <xdr:col>13</xdr:col>
      <xdr:colOff>0</xdr:colOff>
      <xdr:row>95</xdr:row>
      <xdr:rowOff>0</xdr:rowOff>
    </xdr:from>
    <xdr:to>
      <xdr:col>13</xdr:col>
      <xdr:colOff>9525</xdr:colOff>
      <xdr:row>95</xdr:row>
      <xdr:rowOff>9525</xdr:rowOff>
    </xdr:to>
    <xdr:pic>
      <xdr:nvPicPr>
        <xdr:cNvPr id="524" name="Picture 523"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twoCellAnchor>
  <xdr:twoCellAnchor editAs="oneCell">
    <xdr:from>
      <xdr:col>13</xdr:col>
      <xdr:colOff>0</xdr:colOff>
      <xdr:row>96</xdr:row>
      <xdr:rowOff>0</xdr:rowOff>
    </xdr:from>
    <xdr:to>
      <xdr:col>13</xdr:col>
      <xdr:colOff>9525</xdr:colOff>
      <xdr:row>96</xdr:row>
      <xdr:rowOff>9525</xdr:rowOff>
    </xdr:to>
    <xdr:pic>
      <xdr:nvPicPr>
        <xdr:cNvPr id="525" name="Picture 524"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twoCellAnchor>
  <xdr:twoCellAnchor editAs="oneCell">
    <xdr:from>
      <xdr:col>13</xdr:col>
      <xdr:colOff>0</xdr:colOff>
      <xdr:row>62</xdr:row>
      <xdr:rowOff>0</xdr:rowOff>
    </xdr:from>
    <xdr:to>
      <xdr:col>13</xdr:col>
      <xdr:colOff>9525</xdr:colOff>
      <xdr:row>62</xdr:row>
      <xdr:rowOff>9525</xdr:rowOff>
    </xdr:to>
    <xdr:pic>
      <xdr:nvPicPr>
        <xdr:cNvPr id="526" name="Picture 525"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twoCellAnchor>
  <xdr:twoCellAnchor editAs="oneCell">
    <xdr:from>
      <xdr:col>13</xdr:col>
      <xdr:colOff>0</xdr:colOff>
      <xdr:row>147</xdr:row>
      <xdr:rowOff>0</xdr:rowOff>
    </xdr:from>
    <xdr:to>
      <xdr:col>13</xdr:col>
      <xdr:colOff>9525</xdr:colOff>
      <xdr:row>147</xdr:row>
      <xdr:rowOff>9525</xdr:rowOff>
    </xdr:to>
    <xdr:pic>
      <xdr:nvPicPr>
        <xdr:cNvPr id="527" name="Picture 526"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twoCellAnchor>
  <xdr:twoCellAnchor editAs="oneCell">
    <xdr:from>
      <xdr:col>13</xdr:col>
      <xdr:colOff>0</xdr:colOff>
      <xdr:row>63</xdr:row>
      <xdr:rowOff>0</xdr:rowOff>
    </xdr:from>
    <xdr:to>
      <xdr:col>13</xdr:col>
      <xdr:colOff>9525</xdr:colOff>
      <xdr:row>63</xdr:row>
      <xdr:rowOff>9525</xdr:rowOff>
    </xdr:to>
    <xdr:pic>
      <xdr:nvPicPr>
        <xdr:cNvPr id="528" name="Picture 527"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twoCellAnchor>
  <xdr:twoCellAnchor editAs="oneCell">
    <xdr:from>
      <xdr:col>13</xdr:col>
      <xdr:colOff>0</xdr:colOff>
      <xdr:row>99</xdr:row>
      <xdr:rowOff>0</xdr:rowOff>
    </xdr:from>
    <xdr:to>
      <xdr:col>13</xdr:col>
      <xdr:colOff>9525</xdr:colOff>
      <xdr:row>99</xdr:row>
      <xdr:rowOff>9525</xdr:rowOff>
    </xdr:to>
    <xdr:pic>
      <xdr:nvPicPr>
        <xdr:cNvPr id="529" name="Picture 528"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twoCellAnchor>
  <xdr:twoCellAnchor editAs="oneCell">
    <xdr:from>
      <xdr:col>13</xdr:col>
      <xdr:colOff>0</xdr:colOff>
      <xdr:row>100</xdr:row>
      <xdr:rowOff>0</xdr:rowOff>
    </xdr:from>
    <xdr:to>
      <xdr:col>13</xdr:col>
      <xdr:colOff>9525</xdr:colOff>
      <xdr:row>100</xdr:row>
      <xdr:rowOff>9525</xdr:rowOff>
    </xdr:to>
    <xdr:pic>
      <xdr:nvPicPr>
        <xdr:cNvPr id="530" name="Picture 529"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twoCellAnchor>
  <xdr:twoCellAnchor editAs="oneCell">
    <xdr:from>
      <xdr:col>13</xdr:col>
      <xdr:colOff>0</xdr:colOff>
      <xdr:row>101</xdr:row>
      <xdr:rowOff>0</xdr:rowOff>
    </xdr:from>
    <xdr:to>
      <xdr:col>13</xdr:col>
      <xdr:colOff>9525</xdr:colOff>
      <xdr:row>101</xdr:row>
      <xdr:rowOff>9525</xdr:rowOff>
    </xdr:to>
    <xdr:pic>
      <xdr:nvPicPr>
        <xdr:cNvPr id="531" name="Picture 530"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twoCellAnchor>
  <xdr:twoCellAnchor editAs="oneCell">
    <xdr:from>
      <xdr:col>13</xdr:col>
      <xdr:colOff>0</xdr:colOff>
      <xdr:row>66</xdr:row>
      <xdr:rowOff>0</xdr:rowOff>
    </xdr:from>
    <xdr:to>
      <xdr:col>13</xdr:col>
      <xdr:colOff>9525</xdr:colOff>
      <xdr:row>66</xdr:row>
      <xdr:rowOff>9525</xdr:rowOff>
    </xdr:to>
    <xdr:pic>
      <xdr:nvPicPr>
        <xdr:cNvPr id="532" name="Picture 53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twoCellAnchor>
  <xdr:twoCellAnchor editAs="oneCell">
    <xdr:from>
      <xdr:col>13</xdr:col>
      <xdr:colOff>0</xdr:colOff>
      <xdr:row>103</xdr:row>
      <xdr:rowOff>0</xdr:rowOff>
    </xdr:from>
    <xdr:to>
      <xdr:col>13</xdr:col>
      <xdr:colOff>9525</xdr:colOff>
      <xdr:row>103</xdr:row>
      <xdr:rowOff>9525</xdr:rowOff>
    </xdr:to>
    <xdr:pic>
      <xdr:nvPicPr>
        <xdr:cNvPr id="533" name="Picture 532"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twoCellAnchor>
  <xdr:twoCellAnchor editAs="oneCell">
    <xdr:from>
      <xdr:col>13</xdr:col>
      <xdr:colOff>0</xdr:colOff>
      <xdr:row>67</xdr:row>
      <xdr:rowOff>0</xdr:rowOff>
    </xdr:from>
    <xdr:to>
      <xdr:col>13</xdr:col>
      <xdr:colOff>9525</xdr:colOff>
      <xdr:row>67</xdr:row>
      <xdr:rowOff>9525</xdr:rowOff>
    </xdr:to>
    <xdr:pic>
      <xdr:nvPicPr>
        <xdr:cNvPr id="534" name="Picture 533"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twoCellAnchor>
  <xdr:twoCellAnchor editAs="oneCell">
    <xdr:from>
      <xdr:col>13</xdr:col>
      <xdr:colOff>0</xdr:colOff>
      <xdr:row>68</xdr:row>
      <xdr:rowOff>0</xdr:rowOff>
    </xdr:from>
    <xdr:to>
      <xdr:col>13</xdr:col>
      <xdr:colOff>9525</xdr:colOff>
      <xdr:row>68</xdr:row>
      <xdr:rowOff>9525</xdr:rowOff>
    </xdr:to>
    <xdr:pic>
      <xdr:nvPicPr>
        <xdr:cNvPr id="535" name="Picture 534"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twoCellAnchor>
  <xdr:twoCellAnchor editAs="oneCell">
    <xdr:from>
      <xdr:col>13</xdr:col>
      <xdr:colOff>0</xdr:colOff>
      <xdr:row>107</xdr:row>
      <xdr:rowOff>0</xdr:rowOff>
    </xdr:from>
    <xdr:to>
      <xdr:col>13</xdr:col>
      <xdr:colOff>9525</xdr:colOff>
      <xdr:row>107</xdr:row>
      <xdr:rowOff>9525</xdr:rowOff>
    </xdr:to>
    <xdr:pic>
      <xdr:nvPicPr>
        <xdr:cNvPr id="536" name="Picture 53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twoCellAnchor>
  <xdr:twoCellAnchor editAs="oneCell">
    <xdr:from>
      <xdr:col>13</xdr:col>
      <xdr:colOff>0</xdr:colOff>
      <xdr:row>181</xdr:row>
      <xdr:rowOff>0</xdr:rowOff>
    </xdr:from>
    <xdr:to>
      <xdr:col>13</xdr:col>
      <xdr:colOff>9525</xdr:colOff>
      <xdr:row>181</xdr:row>
      <xdr:rowOff>9525</xdr:rowOff>
    </xdr:to>
    <xdr:pic>
      <xdr:nvPicPr>
        <xdr:cNvPr id="537" name="Picture 536"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twoCellAnchor>
  <xdr:twoCellAnchor editAs="oneCell">
    <xdr:from>
      <xdr:col>13</xdr:col>
      <xdr:colOff>0</xdr:colOff>
      <xdr:row>109</xdr:row>
      <xdr:rowOff>0</xdr:rowOff>
    </xdr:from>
    <xdr:to>
      <xdr:col>13</xdr:col>
      <xdr:colOff>9525</xdr:colOff>
      <xdr:row>109</xdr:row>
      <xdr:rowOff>9525</xdr:rowOff>
    </xdr:to>
    <xdr:pic>
      <xdr:nvPicPr>
        <xdr:cNvPr id="538" name="Picture 537"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twoCellAnchor>
  <xdr:twoCellAnchor editAs="oneCell">
    <xdr:from>
      <xdr:col>13</xdr:col>
      <xdr:colOff>0</xdr:colOff>
      <xdr:row>110</xdr:row>
      <xdr:rowOff>0</xdr:rowOff>
    </xdr:from>
    <xdr:to>
      <xdr:col>13</xdr:col>
      <xdr:colOff>9525</xdr:colOff>
      <xdr:row>110</xdr:row>
      <xdr:rowOff>9525</xdr:rowOff>
    </xdr:to>
    <xdr:pic>
      <xdr:nvPicPr>
        <xdr:cNvPr id="539" name="Picture 538"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twoCellAnchor>
  <xdr:twoCellAnchor editAs="oneCell">
    <xdr:from>
      <xdr:col>13</xdr:col>
      <xdr:colOff>0</xdr:colOff>
      <xdr:row>111</xdr:row>
      <xdr:rowOff>0</xdr:rowOff>
    </xdr:from>
    <xdr:to>
      <xdr:col>13</xdr:col>
      <xdr:colOff>9525</xdr:colOff>
      <xdr:row>111</xdr:row>
      <xdr:rowOff>9525</xdr:rowOff>
    </xdr:to>
    <xdr:pic>
      <xdr:nvPicPr>
        <xdr:cNvPr id="540" name="Picture 539"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twoCellAnchor>
  <xdr:twoCellAnchor editAs="oneCell">
    <xdr:from>
      <xdr:col>13</xdr:col>
      <xdr:colOff>0</xdr:colOff>
      <xdr:row>113</xdr:row>
      <xdr:rowOff>0</xdr:rowOff>
    </xdr:from>
    <xdr:to>
      <xdr:col>13</xdr:col>
      <xdr:colOff>9525</xdr:colOff>
      <xdr:row>113</xdr:row>
      <xdr:rowOff>9525</xdr:rowOff>
    </xdr:to>
    <xdr:pic>
      <xdr:nvPicPr>
        <xdr:cNvPr id="541" name="Picture 54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twoCellAnchor>
  <xdr:twoCellAnchor editAs="oneCell">
    <xdr:from>
      <xdr:col>13</xdr:col>
      <xdr:colOff>0</xdr:colOff>
      <xdr:row>116</xdr:row>
      <xdr:rowOff>0</xdr:rowOff>
    </xdr:from>
    <xdr:to>
      <xdr:col>13</xdr:col>
      <xdr:colOff>9525</xdr:colOff>
      <xdr:row>116</xdr:row>
      <xdr:rowOff>9525</xdr:rowOff>
    </xdr:to>
    <xdr:pic>
      <xdr:nvPicPr>
        <xdr:cNvPr id="542" name="Picture 541"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twoCellAnchor>
  <xdr:twoCellAnchor editAs="oneCell">
    <xdr:from>
      <xdr:col>13</xdr:col>
      <xdr:colOff>0</xdr:colOff>
      <xdr:row>69</xdr:row>
      <xdr:rowOff>0</xdr:rowOff>
    </xdr:from>
    <xdr:to>
      <xdr:col>13</xdr:col>
      <xdr:colOff>9525</xdr:colOff>
      <xdr:row>69</xdr:row>
      <xdr:rowOff>9525</xdr:rowOff>
    </xdr:to>
    <xdr:pic>
      <xdr:nvPicPr>
        <xdr:cNvPr id="543" name="Picture 542"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twoCellAnchor>
  <xdr:twoCellAnchor editAs="oneCell">
    <xdr:from>
      <xdr:col>13</xdr:col>
      <xdr:colOff>0</xdr:colOff>
      <xdr:row>118</xdr:row>
      <xdr:rowOff>0</xdr:rowOff>
    </xdr:from>
    <xdr:to>
      <xdr:col>13</xdr:col>
      <xdr:colOff>9525</xdr:colOff>
      <xdr:row>118</xdr:row>
      <xdr:rowOff>9525</xdr:rowOff>
    </xdr:to>
    <xdr:pic>
      <xdr:nvPicPr>
        <xdr:cNvPr id="544" name="Picture 543"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twoCellAnchor>
  <xdr:twoCellAnchor editAs="oneCell">
    <xdr:from>
      <xdr:col>13</xdr:col>
      <xdr:colOff>0</xdr:colOff>
      <xdr:row>148</xdr:row>
      <xdr:rowOff>0</xdr:rowOff>
    </xdr:from>
    <xdr:to>
      <xdr:col>13</xdr:col>
      <xdr:colOff>9525</xdr:colOff>
      <xdr:row>148</xdr:row>
      <xdr:rowOff>9525</xdr:rowOff>
    </xdr:to>
    <xdr:pic>
      <xdr:nvPicPr>
        <xdr:cNvPr id="545" name="Picture 544"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twoCellAnchor>
  <xdr:twoCellAnchor editAs="oneCell">
    <xdr:from>
      <xdr:col>13</xdr:col>
      <xdr:colOff>0</xdr:colOff>
      <xdr:row>121</xdr:row>
      <xdr:rowOff>0</xdr:rowOff>
    </xdr:from>
    <xdr:to>
      <xdr:col>13</xdr:col>
      <xdr:colOff>9525</xdr:colOff>
      <xdr:row>121</xdr:row>
      <xdr:rowOff>9525</xdr:rowOff>
    </xdr:to>
    <xdr:pic>
      <xdr:nvPicPr>
        <xdr:cNvPr id="546" name="Picture 545"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twoCellAnchor>
  <xdr:twoCellAnchor editAs="oneCell">
    <xdr:from>
      <xdr:col>13</xdr:col>
      <xdr:colOff>0</xdr:colOff>
      <xdr:row>123</xdr:row>
      <xdr:rowOff>0</xdr:rowOff>
    </xdr:from>
    <xdr:to>
      <xdr:col>13</xdr:col>
      <xdr:colOff>9525</xdr:colOff>
      <xdr:row>123</xdr:row>
      <xdr:rowOff>9525</xdr:rowOff>
    </xdr:to>
    <xdr:pic>
      <xdr:nvPicPr>
        <xdr:cNvPr id="547" name="Picture 546"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twoCellAnchor>
  <xdr:twoCellAnchor editAs="oneCell">
    <xdr:from>
      <xdr:col>13</xdr:col>
      <xdr:colOff>0</xdr:colOff>
      <xdr:row>124</xdr:row>
      <xdr:rowOff>0</xdr:rowOff>
    </xdr:from>
    <xdr:to>
      <xdr:col>13</xdr:col>
      <xdr:colOff>9525</xdr:colOff>
      <xdr:row>124</xdr:row>
      <xdr:rowOff>9525</xdr:rowOff>
    </xdr:to>
    <xdr:pic>
      <xdr:nvPicPr>
        <xdr:cNvPr id="548" name="Picture 547"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twoCellAnchor>
  <xdr:twoCellAnchor editAs="oneCell">
    <xdr:from>
      <xdr:col>13</xdr:col>
      <xdr:colOff>0</xdr:colOff>
      <xdr:row>72</xdr:row>
      <xdr:rowOff>0</xdr:rowOff>
    </xdr:from>
    <xdr:to>
      <xdr:col>13</xdr:col>
      <xdr:colOff>9525</xdr:colOff>
      <xdr:row>72</xdr:row>
      <xdr:rowOff>9525</xdr:rowOff>
    </xdr:to>
    <xdr:pic>
      <xdr:nvPicPr>
        <xdr:cNvPr id="549" name="Picture 548"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twoCellAnchor>
  <xdr:twoCellAnchor editAs="oneCell">
    <xdr:from>
      <xdr:col>13</xdr:col>
      <xdr:colOff>0</xdr:colOff>
      <xdr:row>126</xdr:row>
      <xdr:rowOff>0</xdr:rowOff>
    </xdr:from>
    <xdr:to>
      <xdr:col>13</xdr:col>
      <xdr:colOff>9525</xdr:colOff>
      <xdr:row>126</xdr:row>
      <xdr:rowOff>9525</xdr:rowOff>
    </xdr:to>
    <xdr:pic>
      <xdr:nvPicPr>
        <xdr:cNvPr id="550" name="Picture 549"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twoCellAnchor>
  <xdr:twoCellAnchor editAs="oneCell">
    <xdr:from>
      <xdr:col>13</xdr:col>
      <xdr:colOff>0</xdr:colOff>
      <xdr:row>128</xdr:row>
      <xdr:rowOff>0</xdr:rowOff>
    </xdr:from>
    <xdr:to>
      <xdr:col>13</xdr:col>
      <xdr:colOff>9525</xdr:colOff>
      <xdr:row>128</xdr:row>
      <xdr:rowOff>9525</xdr:rowOff>
    </xdr:to>
    <xdr:pic>
      <xdr:nvPicPr>
        <xdr:cNvPr id="551" name="Picture 550"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twoCellAnchor>
  <xdr:twoCellAnchor editAs="oneCell">
    <xdr:from>
      <xdr:col>13</xdr:col>
      <xdr:colOff>0</xdr:colOff>
      <xdr:row>74</xdr:row>
      <xdr:rowOff>0</xdr:rowOff>
    </xdr:from>
    <xdr:to>
      <xdr:col>13</xdr:col>
      <xdr:colOff>9525</xdr:colOff>
      <xdr:row>74</xdr:row>
      <xdr:rowOff>9525</xdr:rowOff>
    </xdr:to>
    <xdr:pic>
      <xdr:nvPicPr>
        <xdr:cNvPr id="552" name="Picture 551"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twoCellAnchor>
  <xdr:twoCellAnchor editAs="oneCell">
    <xdr:from>
      <xdr:col>13</xdr:col>
      <xdr:colOff>0</xdr:colOff>
      <xdr:row>75</xdr:row>
      <xdr:rowOff>0</xdr:rowOff>
    </xdr:from>
    <xdr:to>
      <xdr:col>13</xdr:col>
      <xdr:colOff>9525</xdr:colOff>
      <xdr:row>75</xdr:row>
      <xdr:rowOff>9525</xdr:rowOff>
    </xdr:to>
    <xdr:pic>
      <xdr:nvPicPr>
        <xdr:cNvPr id="553" name="Picture 552"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twoCellAnchor>
  <xdr:twoCellAnchor editAs="oneCell">
    <xdr:from>
      <xdr:col>13</xdr:col>
      <xdr:colOff>0</xdr:colOff>
      <xdr:row>131</xdr:row>
      <xdr:rowOff>0</xdr:rowOff>
    </xdr:from>
    <xdr:to>
      <xdr:col>13</xdr:col>
      <xdr:colOff>9525</xdr:colOff>
      <xdr:row>131</xdr:row>
      <xdr:rowOff>9525</xdr:rowOff>
    </xdr:to>
    <xdr:pic>
      <xdr:nvPicPr>
        <xdr:cNvPr id="554" name="Picture 553"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twoCellAnchor>
  <xdr:twoCellAnchor editAs="oneCell">
    <xdr:from>
      <xdr:col>13</xdr:col>
      <xdr:colOff>0</xdr:colOff>
      <xdr:row>132</xdr:row>
      <xdr:rowOff>0</xdr:rowOff>
    </xdr:from>
    <xdr:to>
      <xdr:col>13</xdr:col>
      <xdr:colOff>9525</xdr:colOff>
      <xdr:row>132</xdr:row>
      <xdr:rowOff>9525</xdr:rowOff>
    </xdr:to>
    <xdr:pic>
      <xdr:nvPicPr>
        <xdr:cNvPr id="555" name="Picture 554"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twoCellAnchor>
  <xdr:twoCellAnchor editAs="oneCell">
    <xdr:from>
      <xdr:col>13</xdr:col>
      <xdr:colOff>0</xdr:colOff>
      <xdr:row>133</xdr:row>
      <xdr:rowOff>0</xdr:rowOff>
    </xdr:from>
    <xdr:to>
      <xdr:col>13</xdr:col>
      <xdr:colOff>9525</xdr:colOff>
      <xdr:row>133</xdr:row>
      <xdr:rowOff>9525</xdr:rowOff>
    </xdr:to>
    <xdr:pic>
      <xdr:nvPicPr>
        <xdr:cNvPr id="556" name="Picture 5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twoCellAnchor>
  <xdr:twoCellAnchor editAs="oneCell">
    <xdr:from>
      <xdr:col>13</xdr:col>
      <xdr:colOff>0</xdr:colOff>
      <xdr:row>77</xdr:row>
      <xdr:rowOff>0</xdr:rowOff>
    </xdr:from>
    <xdr:to>
      <xdr:col>13</xdr:col>
      <xdr:colOff>9525</xdr:colOff>
      <xdr:row>77</xdr:row>
      <xdr:rowOff>9525</xdr:rowOff>
    </xdr:to>
    <xdr:pic>
      <xdr:nvPicPr>
        <xdr:cNvPr id="557" name="Picture 556"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twoCellAnchor>
  <xdr:twoCellAnchor editAs="oneCell">
    <xdr:from>
      <xdr:col>13</xdr:col>
      <xdr:colOff>0</xdr:colOff>
      <xdr:row>78</xdr:row>
      <xdr:rowOff>0</xdr:rowOff>
    </xdr:from>
    <xdr:to>
      <xdr:col>13</xdr:col>
      <xdr:colOff>9525</xdr:colOff>
      <xdr:row>78</xdr:row>
      <xdr:rowOff>9525</xdr:rowOff>
    </xdr:to>
    <xdr:pic>
      <xdr:nvPicPr>
        <xdr:cNvPr id="558" name="Picture 557"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twoCellAnchor>
  <xdr:twoCellAnchor editAs="oneCell">
    <xdr:from>
      <xdr:col>13</xdr:col>
      <xdr:colOff>0</xdr:colOff>
      <xdr:row>137</xdr:row>
      <xdr:rowOff>0</xdr:rowOff>
    </xdr:from>
    <xdr:to>
      <xdr:col>13</xdr:col>
      <xdr:colOff>9525</xdr:colOff>
      <xdr:row>137</xdr:row>
      <xdr:rowOff>9525</xdr:rowOff>
    </xdr:to>
    <xdr:pic>
      <xdr:nvPicPr>
        <xdr:cNvPr id="559" name="Picture 558"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twoCellAnchor>
  <xdr:twoCellAnchor editAs="oneCell">
    <xdr:from>
      <xdr:col>13</xdr:col>
      <xdr:colOff>0</xdr:colOff>
      <xdr:row>139</xdr:row>
      <xdr:rowOff>0</xdr:rowOff>
    </xdr:from>
    <xdr:to>
      <xdr:col>13</xdr:col>
      <xdr:colOff>9525</xdr:colOff>
      <xdr:row>139</xdr:row>
      <xdr:rowOff>9525</xdr:rowOff>
    </xdr:to>
    <xdr:pic>
      <xdr:nvPicPr>
        <xdr:cNvPr id="560" name="Picture 559"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twoCellAnchor>
  <xdr:twoCellAnchor editAs="oneCell">
    <xdr:from>
      <xdr:col>13</xdr:col>
      <xdr:colOff>0</xdr:colOff>
      <xdr:row>80</xdr:row>
      <xdr:rowOff>0</xdr:rowOff>
    </xdr:from>
    <xdr:to>
      <xdr:col>13</xdr:col>
      <xdr:colOff>9525</xdr:colOff>
      <xdr:row>80</xdr:row>
      <xdr:rowOff>9525</xdr:rowOff>
    </xdr:to>
    <xdr:pic>
      <xdr:nvPicPr>
        <xdr:cNvPr id="561" name="Picture 560"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twoCellAnchor>
  <xdr:twoCellAnchor editAs="oneCell">
    <xdr:from>
      <xdr:col>13</xdr:col>
      <xdr:colOff>0</xdr:colOff>
      <xdr:row>141</xdr:row>
      <xdr:rowOff>0</xdr:rowOff>
    </xdr:from>
    <xdr:to>
      <xdr:col>13</xdr:col>
      <xdr:colOff>9525</xdr:colOff>
      <xdr:row>141</xdr:row>
      <xdr:rowOff>9525</xdr:rowOff>
    </xdr:to>
    <xdr:pic>
      <xdr:nvPicPr>
        <xdr:cNvPr id="562" name="Picture 561"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twoCellAnchor>
  <xdr:twoCellAnchor editAs="oneCell">
    <xdr:from>
      <xdr:col>13</xdr:col>
      <xdr:colOff>0</xdr:colOff>
      <xdr:row>142</xdr:row>
      <xdr:rowOff>0</xdr:rowOff>
    </xdr:from>
    <xdr:to>
      <xdr:col>13</xdr:col>
      <xdr:colOff>9525</xdr:colOff>
      <xdr:row>142</xdr:row>
      <xdr:rowOff>9525</xdr:rowOff>
    </xdr:to>
    <xdr:pic>
      <xdr:nvPicPr>
        <xdr:cNvPr id="563" name="Picture 56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twoCellAnchor>
  <xdr:twoCellAnchor editAs="oneCell">
    <xdr:from>
      <xdr:col>13</xdr:col>
      <xdr:colOff>0</xdr:colOff>
      <xdr:row>143</xdr:row>
      <xdr:rowOff>0</xdr:rowOff>
    </xdr:from>
    <xdr:to>
      <xdr:col>13</xdr:col>
      <xdr:colOff>9525</xdr:colOff>
      <xdr:row>143</xdr:row>
      <xdr:rowOff>9525</xdr:rowOff>
    </xdr:to>
    <xdr:pic>
      <xdr:nvPicPr>
        <xdr:cNvPr id="564" name="Picture 563"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twoCellAnchor>
  <xdr:twoCellAnchor editAs="oneCell">
    <xdr:from>
      <xdr:col>13</xdr:col>
      <xdr:colOff>0</xdr:colOff>
      <xdr:row>144</xdr:row>
      <xdr:rowOff>0</xdr:rowOff>
    </xdr:from>
    <xdr:to>
      <xdr:col>13</xdr:col>
      <xdr:colOff>9525</xdr:colOff>
      <xdr:row>144</xdr:row>
      <xdr:rowOff>9525</xdr:rowOff>
    </xdr:to>
    <xdr:pic>
      <xdr:nvPicPr>
        <xdr:cNvPr id="565" name="Picture 564"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twoCellAnchor>
  <xdr:twoCellAnchor editAs="oneCell">
    <xdr:from>
      <xdr:col>13</xdr:col>
      <xdr:colOff>0</xdr:colOff>
      <xdr:row>145</xdr:row>
      <xdr:rowOff>0</xdr:rowOff>
    </xdr:from>
    <xdr:to>
      <xdr:col>13</xdr:col>
      <xdr:colOff>9525</xdr:colOff>
      <xdr:row>145</xdr:row>
      <xdr:rowOff>9525</xdr:rowOff>
    </xdr:to>
    <xdr:pic>
      <xdr:nvPicPr>
        <xdr:cNvPr id="566" name="Picture 565"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twoCellAnchor>
  <xdr:twoCellAnchor editAs="oneCell">
    <xdr:from>
      <xdr:col>13</xdr:col>
      <xdr:colOff>0</xdr:colOff>
      <xdr:row>81</xdr:row>
      <xdr:rowOff>0</xdr:rowOff>
    </xdr:from>
    <xdr:to>
      <xdr:col>13</xdr:col>
      <xdr:colOff>9525</xdr:colOff>
      <xdr:row>81</xdr:row>
      <xdr:rowOff>9525</xdr:rowOff>
    </xdr:to>
    <xdr:pic>
      <xdr:nvPicPr>
        <xdr:cNvPr id="567" name="Picture 566"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twoCellAnchor>
  <xdr:twoCellAnchor editAs="oneCell">
    <xdr:from>
      <xdr:col>13</xdr:col>
      <xdr:colOff>0</xdr:colOff>
      <xdr:row>149</xdr:row>
      <xdr:rowOff>0</xdr:rowOff>
    </xdr:from>
    <xdr:to>
      <xdr:col>13</xdr:col>
      <xdr:colOff>9525</xdr:colOff>
      <xdr:row>149</xdr:row>
      <xdr:rowOff>9525</xdr:rowOff>
    </xdr:to>
    <xdr:pic>
      <xdr:nvPicPr>
        <xdr:cNvPr id="568" name="Picture 567"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twoCellAnchor>
  <xdr:twoCellAnchor editAs="oneCell">
    <xdr:from>
      <xdr:col>13</xdr:col>
      <xdr:colOff>0</xdr:colOff>
      <xdr:row>150</xdr:row>
      <xdr:rowOff>0</xdr:rowOff>
    </xdr:from>
    <xdr:to>
      <xdr:col>13</xdr:col>
      <xdr:colOff>9525</xdr:colOff>
      <xdr:row>150</xdr:row>
      <xdr:rowOff>9525</xdr:rowOff>
    </xdr:to>
    <xdr:pic>
      <xdr:nvPicPr>
        <xdr:cNvPr id="569" name="Picture 568"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twoCellAnchor>
  <xdr:twoCellAnchor editAs="oneCell">
    <xdr:from>
      <xdr:col>13</xdr:col>
      <xdr:colOff>0</xdr:colOff>
      <xdr:row>151</xdr:row>
      <xdr:rowOff>0</xdr:rowOff>
    </xdr:from>
    <xdr:to>
      <xdr:col>13</xdr:col>
      <xdr:colOff>9525</xdr:colOff>
      <xdr:row>151</xdr:row>
      <xdr:rowOff>9525</xdr:rowOff>
    </xdr:to>
    <xdr:pic>
      <xdr:nvPicPr>
        <xdr:cNvPr id="570" name="Picture 569"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twoCellAnchor>
  <xdr:twoCellAnchor editAs="oneCell">
    <xdr:from>
      <xdr:col>13</xdr:col>
      <xdr:colOff>0</xdr:colOff>
      <xdr:row>84</xdr:row>
      <xdr:rowOff>0</xdr:rowOff>
    </xdr:from>
    <xdr:to>
      <xdr:col>13</xdr:col>
      <xdr:colOff>9525</xdr:colOff>
      <xdr:row>84</xdr:row>
      <xdr:rowOff>9525</xdr:rowOff>
    </xdr:to>
    <xdr:pic>
      <xdr:nvPicPr>
        <xdr:cNvPr id="571" name="Picture 570"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twoCellAnchor>
  <xdr:twoCellAnchor editAs="oneCell">
    <xdr:from>
      <xdr:col>13</xdr:col>
      <xdr:colOff>0</xdr:colOff>
      <xdr:row>159</xdr:row>
      <xdr:rowOff>0</xdr:rowOff>
    </xdr:from>
    <xdr:to>
      <xdr:col>13</xdr:col>
      <xdr:colOff>9525</xdr:colOff>
      <xdr:row>159</xdr:row>
      <xdr:rowOff>9525</xdr:rowOff>
    </xdr:to>
    <xdr:pic>
      <xdr:nvPicPr>
        <xdr:cNvPr id="572" name="Picture 571"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twoCellAnchor>
  <xdr:twoCellAnchor editAs="oneCell">
    <xdr:from>
      <xdr:col>13</xdr:col>
      <xdr:colOff>0</xdr:colOff>
      <xdr:row>7</xdr:row>
      <xdr:rowOff>0</xdr:rowOff>
    </xdr:from>
    <xdr:to>
      <xdr:col>13</xdr:col>
      <xdr:colOff>9525</xdr:colOff>
      <xdr:row>7</xdr:row>
      <xdr:rowOff>9525</xdr:rowOff>
    </xdr:to>
    <xdr:pic>
      <xdr:nvPicPr>
        <xdr:cNvPr id="573" name="Picture 572" descr="space"/>
        <xdr:cNvPicPr>
          <a:picLocks noChangeAspect="1" noChangeArrowheads="1"/>
        </xdr:cNvPicPr>
      </xdr:nvPicPr>
      <xdr:blipFill>
        <a:blip xmlns:r="http://schemas.openxmlformats.org/officeDocument/2006/relationships" r:embed="rId1"/>
        <a:srcRect/>
        <a:stretch>
          <a:fillRect/>
        </a:stretch>
      </xdr:blipFill>
      <xdr:spPr bwMode="auto">
        <a:xfrm>
          <a:off x="5686425" y="1857375"/>
          <a:ext cx="9525" cy="9525"/>
        </a:xfrm>
        <a:prstGeom prst="rect">
          <a:avLst/>
        </a:prstGeom>
        <a:noFill/>
        <a:ln w="9525">
          <a:noFill/>
          <a:miter lim="800000"/>
          <a:headEnd/>
          <a:tailEnd/>
        </a:ln>
      </xdr:spPr>
    </xdr:pic>
    <xdr:clientData/>
  </xdr:twoCellAnchor>
  <xdr:twoCellAnchor editAs="oneCell">
    <xdr:from>
      <xdr:col>13</xdr:col>
      <xdr:colOff>0</xdr:colOff>
      <xdr:row>162</xdr:row>
      <xdr:rowOff>0</xdr:rowOff>
    </xdr:from>
    <xdr:to>
      <xdr:col>13</xdr:col>
      <xdr:colOff>9525</xdr:colOff>
      <xdr:row>162</xdr:row>
      <xdr:rowOff>9525</xdr:rowOff>
    </xdr:to>
    <xdr:pic>
      <xdr:nvPicPr>
        <xdr:cNvPr id="574" name="Picture 573"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twoCellAnchor>
  <xdr:twoCellAnchor editAs="oneCell">
    <xdr:from>
      <xdr:col>13</xdr:col>
      <xdr:colOff>0</xdr:colOff>
      <xdr:row>88</xdr:row>
      <xdr:rowOff>0</xdr:rowOff>
    </xdr:from>
    <xdr:to>
      <xdr:col>13</xdr:col>
      <xdr:colOff>9525</xdr:colOff>
      <xdr:row>88</xdr:row>
      <xdr:rowOff>9525</xdr:rowOff>
    </xdr:to>
    <xdr:pic>
      <xdr:nvPicPr>
        <xdr:cNvPr id="575" name="Picture 574"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twoCellAnchor>
  <xdr:twoCellAnchor editAs="oneCell">
    <xdr:from>
      <xdr:col>13</xdr:col>
      <xdr:colOff>0</xdr:colOff>
      <xdr:row>164</xdr:row>
      <xdr:rowOff>0</xdr:rowOff>
    </xdr:from>
    <xdr:to>
      <xdr:col>13</xdr:col>
      <xdr:colOff>9525</xdr:colOff>
      <xdr:row>164</xdr:row>
      <xdr:rowOff>9525</xdr:rowOff>
    </xdr:to>
    <xdr:pic>
      <xdr:nvPicPr>
        <xdr:cNvPr id="576" name="Picture 575"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twoCellAnchor>
  <xdr:twoCellAnchor editAs="oneCell">
    <xdr:from>
      <xdr:col>13</xdr:col>
      <xdr:colOff>0</xdr:colOff>
      <xdr:row>165</xdr:row>
      <xdr:rowOff>0</xdr:rowOff>
    </xdr:from>
    <xdr:to>
      <xdr:col>13</xdr:col>
      <xdr:colOff>9525</xdr:colOff>
      <xdr:row>165</xdr:row>
      <xdr:rowOff>9525</xdr:rowOff>
    </xdr:to>
    <xdr:pic>
      <xdr:nvPicPr>
        <xdr:cNvPr id="577" name="Picture 576"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twoCellAnchor>
  <xdr:twoCellAnchor editAs="oneCell">
    <xdr:from>
      <xdr:col>13</xdr:col>
      <xdr:colOff>0</xdr:colOff>
      <xdr:row>89</xdr:row>
      <xdr:rowOff>0</xdr:rowOff>
    </xdr:from>
    <xdr:to>
      <xdr:col>13</xdr:col>
      <xdr:colOff>9525</xdr:colOff>
      <xdr:row>89</xdr:row>
      <xdr:rowOff>9525</xdr:rowOff>
    </xdr:to>
    <xdr:pic>
      <xdr:nvPicPr>
        <xdr:cNvPr id="578" name="Picture 577"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twoCellAnchor>
  <xdr:twoCellAnchor editAs="oneCell">
    <xdr:from>
      <xdr:col>13</xdr:col>
      <xdr:colOff>0</xdr:colOff>
      <xdr:row>168</xdr:row>
      <xdr:rowOff>0</xdr:rowOff>
    </xdr:from>
    <xdr:to>
      <xdr:col>13</xdr:col>
      <xdr:colOff>9525</xdr:colOff>
      <xdr:row>168</xdr:row>
      <xdr:rowOff>9525</xdr:rowOff>
    </xdr:to>
    <xdr:pic>
      <xdr:nvPicPr>
        <xdr:cNvPr id="579" name="Picture 578"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twoCellAnchor>
  <xdr:twoCellAnchor editAs="oneCell">
    <xdr:from>
      <xdr:col>13</xdr:col>
      <xdr:colOff>0</xdr:colOff>
      <xdr:row>90</xdr:row>
      <xdr:rowOff>0</xdr:rowOff>
    </xdr:from>
    <xdr:to>
      <xdr:col>13</xdr:col>
      <xdr:colOff>9525</xdr:colOff>
      <xdr:row>90</xdr:row>
      <xdr:rowOff>9525</xdr:rowOff>
    </xdr:to>
    <xdr:pic>
      <xdr:nvPicPr>
        <xdr:cNvPr id="580" name="Picture 579"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twoCellAnchor>
  <xdr:twoCellAnchor editAs="oneCell">
    <xdr:from>
      <xdr:col>13</xdr:col>
      <xdr:colOff>0</xdr:colOff>
      <xdr:row>171</xdr:row>
      <xdr:rowOff>0</xdr:rowOff>
    </xdr:from>
    <xdr:to>
      <xdr:col>13</xdr:col>
      <xdr:colOff>9525</xdr:colOff>
      <xdr:row>171</xdr:row>
      <xdr:rowOff>9525</xdr:rowOff>
    </xdr:to>
    <xdr:pic>
      <xdr:nvPicPr>
        <xdr:cNvPr id="581" name="Picture 580"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twoCellAnchor>
  <xdr:twoCellAnchor editAs="oneCell">
    <xdr:from>
      <xdr:col>13</xdr:col>
      <xdr:colOff>0</xdr:colOff>
      <xdr:row>91</xdr:row>
      <xdr:rowOff>0</xdr:rowOff>
    </xdr:from>
    <xdr:to>
      <xdr:col>13</xdr:col>
      <xdr:colOff>9525</xdr:colOff>
      <xdr:row>91</xdr:row>
      <xdr:rowOff>9525</xdr:rowOff>
    </xdr:to>
    <xdr:pic>
      <xdr:nvPicPr>
        <xdr:cNvPr id="582" name="Picture 581"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twoCellAnchor>
  <xdr:twoCellAnchor editAs="oneCell">
    <xdr:from>
      <xdr:col>13</xdr:col>
      <xdr:colOff>0</xdr:colOff>
      <xdr:row>93</xdr:row>
      <xdr:rowOff>0</xdr:rowOff>
    </xdr:from>
    <xdr:to>
      <xdr:col>13</xdr:col>
      <xdr:colOff>9525</xdr:colOff>
      <xdr:row>93</xdr:row>
      <xdr:rowOff>9525</xdr:rowOff>
    </xdr:to>
    <xdr:pic>
      <xdr:nvPicPr>
        <xdr:cNvPr id="583" name="Picture 582"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twoCellAnchor>
  <xdr:twoCellAnchor editAs="oneCell">
    <xdr:from>
      <xdr:col>13</xdr:col>
      <xdr:colOff>0</xdr:colOff>
      <xdr:row>97</xdr:row>
      <xdr:rowOff>0</xdr:rowOff>
    </xdr:from>
    <xdr:to>
      <xdr:col>13</xdr:col>
      <xdr:colOff>9525</xdr:colOff>
      <xdr:row>97</xdr:row>
      <xdr:rowOff>9525</xdr:rowOff>
    </xdr:to>
    <xdr:pic>
      <xdr:nvPicPr>
        <xdr:cNvPr id="584" name="Picture 583"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twoCellAnchor>
  <xdr:twoCellAnchor editAs="oneCell">
    <xdr:from>
      <xdr:col>13</xdr:col>
      <xdr:colOff>0</xdr:colOff>
      <xdr:row>53</xdr:row>
      <xdr:rowOff>0</xdr:rowOff>
    </xdr:from>
    <xdr:to>
      <xdr:col>13</xdr:col>
      <xdr:colOff>9525</xdr:colOff>
      <xdr:row>53</xdr:row>
      <xdr:rowOff>9525</xdr:rowOff>
    </xdr:to>
    <xdr:pic>
      <xdr:nvPicPr>
        <xdr:cNvPr id="585" name="Picture 584"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twoCellAnchor>
  <xdr:twoCellAnchor editAs="oneCell">
    <xdr:from>
      <xdr:col>13</xdr:col>
      <xdr:colOff>0</xdr:colOff>
      <xdr:row>98</xdr:row>
      <xdr:rowOff>0</xdr:rowOff>
    </xdr:from>
    <xdr:to>
      <xdr:col>13</xdr:col>
      <xdr:colOff>9525</xdr:colOff>
      <xdr:row>98</xdr:row>
      <xdr:rowOff>9525</xdr:rowOff>
    </xdr:to>
    <xdr:pic>
      <xdr:nvPicPr>
        <xdr:cNvPr id="586" name="Picture 585"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twoCellAnchor>
  <xdr:twoCellAnchor editAs="oneCell">
    <xdr:from>
      <xdr:col>13</xdr:col>
      <xdr:colOff>0</xdr:colOff>
      <xdr:row>179</xdr:row>
      <xdr:rowOff>0</xdr:rowOff>
    </xdr:from>
    <xdr:to>
      <xdr:col>13</xdr:col>
      <xdr:colOff>9525</xdr:colOff>
      <xdr:row>179</xdr:row>
      <xdr:rowOff>9525</xdr:rowOff>
    </xdr:to>
    <xdr:pic>
      <xdr:nvPicPr>
        <xdr:cNvPr id="587" name="Picture 586"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twoCellAnchor>
  <xdr:twoCellAnchor editAs="oneCell">
    <xdr:from>
      <xdr:col>13</xdr:col>
      <xdr:colOff>0</xdr:colOff>
      <xdr:row>194</xdr:row>
      <xdr:rowOff>0</xdr:rowOff>
    </xdr:from>
    <xdr:to>
      <xdr:col>13</xdr:col>
      <xdr:colOff>9525</xdr:colOff>
      <xdr:row>194</xdr:row>
      <xdr:rowOff>9525</xdr:rowOff>
    </xdr:to>
    <xdr:pic>
      <xdr:nvPicPr>
        <xdr:cNvPr id="588" name="Picture 587"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twoCellAnchor>
  <xdr:twoCellAnchor editAs="oneCell">
    <xdr:from>
      <xdr:col>13</xdr:col>
      <xdr:colOff>0</xdr:colOff>
      <xdr:row>180</xdr:row>
      <xdr:rowOff>0</xdr:rowOff>
    </xdr:from>
    <xdr:to>
      <xdr:col>13</xdr:col>
      <xdr:colOff>9525</xdr:colOff>
      <xdr:row>180</xdr:row>
      <xdr:rowOff>9525</xdr:rowOff>
    </xdr:to>
    <xdr:pic>
      <xdr:nvPicPr>
        <xdr:cNvPr id="589" name="Picture 588"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twoCellAnchor>
  <xdr:twoCellAnchor editAs="oneCell">
    <xdr:from>
      <xdr:col>13</xdr:col>
      <xdr:colOff>0</xdr:colOff>
      <xdr:row>102</xdr:row>
      <xdr:rowOff>0</xdr:rowOff>
    </xdr:from>
    <xdr:to>
      <xdr:col>13</xdr:col>
      <xdr:colOff>9525</xdr:colOff>
      <xdr:row>102</xdr:row>
      <xdr:rowOff>9525</xdr:rowOff>
    </xdr:to>
    <xdr:pic>
      <xdr:nvPicPr>
        <xdr:cNvPr id="590" name="Picture 589"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twoCellAnchor>
  <xdr:twoCellAnchor editAs="oneCell">
    <xdr:from>
      <xdr:col>13</xdr:col>
      <xdr:colOff>0</xdr:colOff>
      <xdr:row>185</xdr:row>
      <xdr:rowOff>0</xdr:rowOff>
    </xdr:from>
    <xdr:to>
      <xdr:col>13</xdr:col>
      <xdr:colOff>9525</xdr:colOff>
      <xdr:row>185</xdr:row>
      <xdr:rowOff>9525</xdr:rowOff>
    </xdr:to>
    <xdr:pic>
      <xdr:nvPicPr>
        <xdr:cNvPr id="591" name="Picture 590"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twoCellAnchor>
  <xdr:twoCellAnchor editAs="oneCell">
    <xdr:from>
      <xdr:col>13</xdr:col>
      <xdr:colOff>0</xdr:colOff>
      <xdr:row>186</xdr:row>
      <xdr:rowOff>0</xdr:rowOff>
    </xdr:from>
    <xdr:to>
      <xdr:col>13</xdr:col>
      <xdr:colOff>9525</xdr:colOff>
      <xdr:row>186</xdr:row>
      <xdr:rowOff>9525</xdr:rowOff>
    </xdr:to>
    <xdr:pic>
      <xdr:nvPicPr>
        <xdr:cNvPr id="592" name="Picture 591"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twoCellAnchor>
  <xdr:twoCellAnchor editAs="oneCell">
    <xdr:from>
      <xdr:col>13</xdr:col>
      <xdr:colOff>0</xdr:colOff>
      <xdr:row>187</xdr:row>
      <xdr:rowOff>0</xdr:rowOff>
    </xdr:from>
    <xdr:to>
      <xdr:col>13</xdr:col>
      <xdr:colOff>9525</xdr:colOff>
      <xdr:row>187</xdr:row>
      <xdr:rowOff>9525</xdr:rowOff>
    </xdr:to>
    <xdr:pic>
      <xdr:nvPicPr>
        <xdr:cNvPr id="593" name="Picture 592"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twoCellAnchor>
  <xdr:twoCellAnchor editAs="oneCell">
    <xdr:from>
      <xdr:col>13</xdr:col>
      <xdr:colOff>0</xdr:colOff>
      <xdr:row>119</xdr:row>
      <xdr:rowOff>0</xdr:rowOff>
    </xdr:from>
    <xdr:to>
      <xdr:col>13</xdr:col>
      <xdr:colOff>9525</xdr:colOff>
      <xdr:row>119</xdr:row>
      <xdr:rowOff>9525</xdr:rowOff>
    </xdr:to>
    <xdr:pic>
      <xdr:nvPicPr>
        <xdr:cNvPr id="594" name="Picture 593"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twoCellAnchor>
  <xdr:twoCellAnchor editAs="oneCell">
    <xdr:from>
      <xdr:col>13</xdr:col>
      <xdr:colOff>0</xdr:colOff>
      <xdr:row>105</xdr:row>
      <xdr:rowOff>0</xdr:rowOff>
    </xdr:from>
    <xdr:to>
      <xdr:col>13</xdr:col>
      <xdr:colOff>9525</xdr:colOff>
      <xdr:row>105</xdr:row>
      <xdr:rowOff>9525</xdr:rowOff>
    </xdr:to>
    <xdr:pic>
      <xdr:nvPicPr>
        <xdr:cNvPr id="595" name="Picture 5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twoCellAnchor>
  <xdr:twoCellAnchor editAs="oneCell">
    <xdr:from>
      <xdr:col>13</xdr:col>
      <xdr:colOff>0</xdr:colOff>
      <xdr:row>191</xdr:row>
      <xdr:rowOff>0</xdr:rowOff>
    </xdr:from>
    <xdr:to>
      <xdr:col>13</xdr:col>
      <xdr:colOff>9525</xdr:colOff>
      <xdr:row>191</xdr:row>
      <xdr:rowOff>9525</xdr:rowOff>
    </xdr:to>
    <xdr:pic>
      <xdr:nvPicPr>
        <xdr:cNvPr id="596" name="Picture 595"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twoCellAnchor>
  <xdr:twoCellAnchor editAs="oneCell">
    <xdr:from>
      <xdr:col>13</xdr:col>
      <xdr:colOff>0</xdr:colOff>
      <xdr:row>106</xdr:row>
      <xdr:rowOff>0</xdr:rowOff>
    </xdr:from>
    <xdr:to>
      <xdr:col>13</xdr:col>
      <xdr:colOff>9525</xdr:colOff>
      <xdr:row>106</xdr:row>
      <xdr:rowOff>9525</xdr:rowOff>
    </xdr:to>
    <xdr:pic>
      <xdr:nvPicPr>
        <xdr:cNvPr id="597" name="Picture 596"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twoCellAnchor>
  <xdr:twoCellAnchor editAs="oneCell">
    <xdr:from>
      <xdr:col>13</xdr:col>
      <xdr:colOff>0</xdr:colOff>
      <xdr:row>108</xdr:row>
      <xdr:rowOff>0</xdr:rowOff>
    </xdr:from>
    <xdr:to>
      <xdr:col>13</xdr:col>
      <xdr:colOff>9525</xdr:colOff>
      <xdr:row>108</xdr:row>
      <xdr:rowOff>9525</xdr:rowOff>
    </xdr:to>
    <xdr:pic>
      <xdr:nvPicPr>
        <xdr:cNvPr id="598" name="Picture 597"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twoCellAnchor>
  <xdr:twoCellAnchor editAs="oneCell">
    <xdr:from>
      <xdr:col>13</xdr:col>
      <xdr:colOff>0</xdr:colOff>
      <xdr:row>112</xdr:row>
      <xdr:rowOff>0</xdr:rowOff>
    </xdr:from>
    <xdr:to>
      <xdr:col>13</xdr:col>
      <xdr:colOff>9525</xdr:colOff>
      <xdr:row>112</xdr:row>
      <xdr:rowOff>9525</xdr:rowOff>
    </xdr:to>
    <xdr:pic>
      <xdr:nvPicPr>
        <xdr:cNvPr id="599" name="Picture 598"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twoCellAnchor>
  <xdr:twoCellAnchor editAs="oneCell">
    <xdr:from>
      <xdr:col>13</xdr:col>
      <xdr:colOff>0</xdr:colOff>
      <xdr:row>196</xdr:row>
      <xdr:rowOff>0</xdr:rowOff>
    </xdr:from>
    <xdr:to>
      <xdr:col>13</xdr:col>
      <xdr:colOff>9525</xdr:colOff>
      <xdr:row>196</xdr:row>
      <xdr:rowOff>9525</xdr:rowOff>
    </xdr:to>
    <xdr:pic>
      <xdr:nvPicPr>
        <xdr:cNvPr id="600" name="Picture 599"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twoCellAnchor>
  <xdr:twoCellAnchor editAs="oneCell">
    <xdr:from>
      <xdr:col>13</xdr:col>
      <xdr:colOff>0</xdr:colOff>
      <xdr:row>114</xdr:row>
      <xdr:rowOff>0</xdr:rowOff>
    </xdr:from>
    <xdr:to>
      <xdr:col>13</xdr:col>
      <xdr:colOff>9525</xdr:colOff>
      <xdr:row>114</xdr:row>
      <xdr:rowOff>9525</xdr:rowOff>
    </xdr:to>
    <xdr:pic>
      <xdr:nvPicPr>
        <xdr:cNvPr id="601" name="Picture 60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twoCellAnchor>
  <xdr:twoCellAnchor editAs="oneCell">
    <xdr:from>
      <xdr:col>13</xdr:col>
      <xdr:colOff>0</xdr:colOff>
      <xdr:row>199</xdr:row>
      <xdr:rowOff>0</xdr:rowOff>
    </xdr:from>
    <xdr:to>
      <xdr:col>13</xdr:col>
      <xdr:colOff>9525</xdr:colOff>
      <xdr:row>199</xdr:row>
      <xdr:rowOff>9525</xdr:rowOff>
    </xdr:to>
    <xdr:pic>
      <xdr:nvPicPr>
        <xdr:cNvPr id="602" name="Picture 601"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twoCellAnchor>
  <xdr:twoCellAnchor editAs="oneCell">
    <xdr:from>
      <xdr:col>13</xdr:col>
      <xdr:colOff>0</xdr:colOff>
      <xdr:row>115</xdr:row>
      <xdr:rowOff>0</xdr:rowOff>
    </xdr:from>
    <xdr:to>
      <xdr:col>13</xdr:col>
      <xdr:colOff>9525</xdr:colOff>
      <xdr:row>115</xdr:row>
      <xdr:rowOff>9525</xdr:rowOff>
    </xdr:to>
    <xdr:pic>
      <xdr:nvPicPr>
        <xdr:cNvPr id="603" name="Picture 602"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twoCellAnchor>
  <xdr:twoCellAnchor editAs="oneCell">
    <xdr:from>
      <xdr:col>13</xdr:col>
      <xdr:colOff>0</xdr:colOff>
      <xdr:row>117</xdr:row>
      <xdr:rowOff>0</xdr:rowOff>
    </xdr:from>
    <xdr:to>
      <xdr:col>13</xdr:col>
      <xdr:colOff>9525</xdr:colOff>
      <xdr:row>117</xdr:row>
      <xdr:rowOff>9525</xdr:rowOff>
    </xdr:to>
    <xdr:pic>
      <xdr:nvPicPr>
        <xdr:cNvPr id="604" name="Picture 603"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twoCellAnchor>
  <xdr:twoCellAnchor editAs="oneCell">
    <xdr:from>
      <xdr:col>13</xdr:col>
      <xdr:colOff>0</xdr:colOff>
      <xdr:row>201</xdr:row>
      <xdr:rowOff>0</xdr:rowOff>
    </xdr:from>
    <xdr:to>
      <xdr:col>13</xdr:col>
      <xdr:colOff>9525</xdr:colOff>
      <xdr:row>201</xdr:row>
      <xdr:rowOff>9525</xdr:rowOff>
    </xdr:to>
    <xdr:pic>
      <xdr:nvPicPr>
        <xdr:cNvPr id="605" name="Picture 604"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twoCellAnchor>
  <xdr:twoCellAnchor editAs="oneCell">
    <xdr:from>
      <xdr:col>13</xdr:col>
      <xdr:colOff>0</xdr:colOff>
      <xdr:row>202</xdr:row>
      <xdr:rowOff>0</xdr:rowOff>
    </xdr:from>
    <xdr:to>
      <xdr:col>13</xdr:col>
      <xdr:colOff>9525</xdr:colOff>
      <xdr:row>202</xdr:row>
      <xdr:rowOff>9525</xdr:rowOff>
    </xdr:to>
    <xdr:pic>
      <xdr:nvPicPr>
        <xdr:cNvPr id="606" name="Picture 605"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twoCellAnchor>
  <xdr:twoCellAnchor editAs="oneCell">
    <xdr:from>
      <xdr:col>13</xdr:col>
      <xdr:colOff>0</xdr:colOff>
      <xdr:row>203</xdr:row>
      <xdr:rowOff>0</xdr:rowOff>
    </xdr:from>
    <xdr:to>
      <xdr:col>13</xdr:col>
      <xdr:colOff>9525</xdr:colOff>
      <xdr:row>203</xdr:row>
      <xdr:rowOff>9525</xdr:rowOff>
    </xdr:to>
    <xdr:pic>
      <xdr:nvPicPr>
        <xdr:cNvPr id="607" name="Picture 606"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twoCellAnchor>
  <xdr:oneCellAnchor>
    <xdr:from>
      <xdr:col>13</xdr:col>
      <xdr:colOff>0</xdr:colOff>
      <xdr:row>8</xdr:row>
      <xdr:rowOff>0</xdr:rowOff>
    </xdr:from>
    <xdr:ext cx="9525" cy="9525"/>
    <xdr:pic>
      <xdr:nvPicPr>
        <xdr:cNvPr id="608" name="Picture 6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oneCellAnchor>
  <xdr:oneCellAnchor>
    <xdr:from>
      <xdr:col>13</xdr:col>
      <xdr:colOff>0</xdr:colOff>
      <xdr:row>8</xdr:row>
      <xdr:rowOff>0</xdr:rowOff>
    </xdr:from>
    <xdr:ext cx="9525" cy="9525"/>
    <xdr:pic>
      <xdr:nvPicPr>
        <xdr:cNvPr id="609" name="Picture 60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oneCellAnchor>
  <xdr:oneCellAnchor>
    <xdr:from>
      <xdr:col>13</xdr:col>
      <xdr:colOff>0</xdr:colOff>
      <xdr:row>8</xdr:row>
      <xdr:rowOff>0</xdr:rowOff>
    </xdr:from>
    <xdr:ext cx="9525" cy="9525"/>
    <xdr:pic>
      <xdr:nvPicPr>
        <xdr:cNvPr id="610" name="Picture 60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oneCellAnchor>
  <xdr:oneCellAnchor>
    <xdr:from>
      <xdr:col>13</xdr:col>
      <xdr:colOff>0</xdr:colOff>
      <xdr:row>8</xdr:row>
      <xdr:rowOff>0</xdr:rowOff>
    </xdr:from>
    <xdr:ext cx="9525" cy="9525"/>
    <xdr:pic>
      <xdr:nvPicPr>
        <xdr:cNvPr id="611" name="Picture 61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oneCellAnchor>
  <xdr:oneCellAnchor>
    <xdr:from>
      <xdr:col>13</xdr:col>
      <xdr:colOff>0</xdr:colOff>
      <xdr:row>9</xdr:row>
      <xdr:rowOff>0</xdr:rowOff>
    </xdr:from>
    <xdr:ext cx="9525" cy="9525"/>
    <xdr:pic>
      <xdr:nvPicPr>
        <xdr:cNvPr id="612" name="Picture 611"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oneCellAnchor>
  <xdr:oneCellAnchor>
    <xdr:from>
      <xdr:col>13</xdr:col>
      <xdr:colOff>0</xdr:colOff>
      <xdr:row>9</xdr:row>
      <xdr:rowOff>0</xdr:rowOff>
    </xdr:from>
    <xdr:ext cx="9525" cy="9525"/>
    <xdr:pic>
      <xdr:nvPicPr>
        <xdr:cNvPr id="613" name="Picture 612"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oneCellAnchor>
  <xdr:oneCellAnchor>
    <xdr:from>
      <xdr:col>13</xdr:col>
      <xdr:colOff>0</xdr:colOff>
      <xdr:row>9</xdr:row>
      <xdr:rowOff>0</xdr:rowOff>
    </xdr:from>
    <xdr:ext cx="9525" cy="9525"/>
    <xdr:pic>
      <xdr:nvPicPr>
        <xdr:cNvPr id="614" name="Picture 613"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oneCellAnchor>
  <xdr:oneCellAnchor>
    <xdr:from>
      <xdr:col>13</xdr:col>
      <xdr:colOff>0</xdr:colOff>
      <xdr:row>9</xdr:row>
      <xdr:rowOff>0</xdr:rowOff>
    </xdr:from>
    <xdr:ext cx="9525" cy="9525"/>
    <xdr:pic>
      <xdr:nvPicPr>
        <xdr:cNvPr id="615" name="Picture 614"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oneCellAnchor>
  <xdr:oneCellAnchor>
    <xdr:from>
      <xdr:col>13</xdr:col>
      <xdr:colOff>0</xdr:colOff>
      <xdr:row>10</xdr:row>
      <xdr:rowOff>0</xdr:rowOff>
    </xdr:from>
    <xdr:ext cx="9525" cy="9525"/>
    <xdr:pic>
      <xdr:nvPicPr>
        <xdr:cNvPr id="616" name="Picture 615"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oneCellAnchor>
  <xdr:oneCellAnchor>
    <xdr:from>
      <xdr:col>13</xdr:col>
      <xdr:colOff>0</xdr:colOff>
      <xdr:row>10</xdr:row>
      <xdr:rowOff>0</xdr:rowOff>
    </xdr:from>
    <xdr:ext cx="9525" cy="9525"/>
    <xdr:pic>
      <xdr:nvPicPr>
        <xdr:cNvPr id="617" name="Picture 616"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oneCellAnchor>
  <xdr:oneCellAnchor>
    <xdr:from>
      <xdr:col>13</xdr:col>
      <xdr:colOff>0</xdr:colOff>
      <xdr:row>10</xdr:row>
      <xdr:rowOff>0</xdr:rowOff>
    </xdr:from>
    <xdr:ext cx="9525" cy="9525"/>
    <xdr:pic>
      <xdr:nvPicPr>
        <xdr:cNvPr id="618" name="Picture 617"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oneCellAnchor>
  <xdr:oneCellAnchor>
    <xdr:from>
      <xdr:col>13</xdr:col>
      <xdr:colOff>0</xdr:colOff>
      <xdr:row>10</xdr:row>
      <xdr:rowOff>0</xdr:rowOff>
    </xdr:from>
    <xdr:ext cx="9525" cy="9525"/>
    <xdr:pic>
      <xdr:nvPicPr>
        <xdr:cNvPr id="619" name="Picture 618"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oneCellAnchor>
  <xdr:oneCellAnchor>
    <xdr:from>
      <xdr:col>13</xdr:col>
      <xdr:colOff>0</xdr:colOff>
      <xdr:row>11</xdr:row>
      <xdr:rowOff>0</xdr:rowOff>
    </xdr:from>
    <xdr:ext cx="9525" cy="9525"/>
    <xdr:pic>
      <xdr:nvPicPr>
        <xdr:cNvPr id="620" name="Picture 619"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oneCellAnchor>
  <xdr:oneCellAnchor>
    <xdr:from>
      <xdr:col>13</xdr:col>
      <xdr:colOff>0</xdr:colOff>
      <xdr:row>11</xdr:row>
      <xdr:rowOff>0</xdr:rowOff>
    </xdr:from>
    <xdr:ext cx="9525" cy="9525"/>
    <xdr:pic>
      <xdr:nvPicPr>
        <xdr:cNvPr id="621" name="Picture 620"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oneCellAnchor>
  <xdr:oneCellAnchor>
    <xdr:from>
      <xdr:col>13</xdr:col>
      <xdr:colOff>0</xdr:colOff>
      <xdr:row>11</xdr:row>
      <xdr:rowOff>0</xdr:rowOff>
    </xdr:from>
    <xdr:ext cx="9525" cy="9525"/>
    <xdr:pic>
      <xdr:nvPicPr>
        <xdr:cNvPr id="622" name="Picture 621"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oneCellAnchor>
  <xdr:oneCellAnchor>
    <xdr:from>
      <xdr:col>13</xdr:col>
      <xdr:colOff>0</xdr:colOff>
      <xdr:row>11</xdr:row>
      <xdr:rowOff>0</xdr:rowOff>
    </xdr:from>
    <xdr:ext cx="9525" cy="9525"/>
    <xdr:pic>
      <xdr:nvPicPr>
        <xdr:cNvPr id="623" name="Picture 62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oneCellAnchor>
  <xdr:oneCellAnchor>
    <xdr:from>
      <xdr:col>13</xdr:col>
      <xdr:colOff>0</xdr:colOff>
      <xdr:row>12</xdr:row>
      <xdr:rowOff>0</xdr:rowOff>
    </xdr:from>
    <xdr:ext cx="9525" cy="9525"/>
    <xdr:pic>
      <xdr:nvPicPr>
        <xdr:cNvPr id="624" name="Picture 623"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oneCellAnchor>
  <xdr:oneCellAnchor>
    <xdr:from>
      <xdr:col>13</xdr:col>
      <xdr:colOff>0</xdr:colOff>
      <xdr:row>12</xdr:row>
      <xdr:rowOff>0</xdr:rowOff>
    </xdr:from>
    <xdr:ext cx="9525" cy="9525"/>
    <xdr:pic>
      <xdr:nvPicPr>
        <xdr:cNvPr id="625" name="Picture 624"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oneCellAnchor>
  <xdr:oneCellAnchor>
    <xdr:from>
      <xdr:col>13</xdr:col>
      <xdr:colOff>0</xdr:colOff>
      <xdr:row>12</xdr:row>
      <xdr:rowOff>0</xdr:rowOff>
    </xdr:from>
    <xdr:ext cx="9525" cy="9525"/>
    <xdr:pic>
      <xdr:nvPicPr>
        <xdr:cNvPr id="626" name="Picture 625"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oneCellAnchor>
  <xdr:oneCellAnchor>
    <xdr:from>
      <xdr:col>13</xdr:col>
      <xdr:colOff>0</xdr:colOff>
      <xdr:row>12</xdr:row>
      <xdr:rowOff>0</xdr:rowOff>
    </xdr:from>
    <xdr:ext cx="9525" cy="9525"/>
    <xdr:pic>
      <xdr:nvPicPr>
        <xdr:cNvPr id="627" name="Picture 626"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oneCellAnchor>
  <xdr:oneCellAnchor>
    <xdr:from>
      <xdr:col>13</xdr:col>
      <xdr:colOff>0</xdr:colOff>
      <xdr:row>13</xdr:row>
      <xdr:rowOff>0</xdr:rowOff>
    </xdr:from>
    <xdr:ext cx="9525" cy="9525"/>
    <xdr:pic>
      <xdr:nvPicPr>
        <xdr:cNvPr id="628" name="Picture 62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oneCellAnchor>
  <xdr:oneCellAnchor>
    <xdr:from>
      <xdr:col>13</xdr:col>
      <xdr:colOff>0</xdr:colOff>
      <xdr:row>13</xdr:row>
      <xdr:rowOff>0</xdr:rowOff>
    </xdr:from>
    <xdr:ext cx="9525" cy="9525"/>
    <xdr:pic>
      <xdr:nvPicPr>
        <xdr:cNvPr id="629" name="Picture 628"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oneCellAnchor>
  <xdr:oneCellAnchor>
    <xdr:from>
      <xdr:col>13</xdr:col>
      <xdr:colOff>0</xdr:colOff>
      <xdr:row>13</xdr:row>
      <xdr:rowOff>0</xdr:rowOff>
    </xdr:from>
    <xdr:ext cx="9525" cy="9525"/>
    <xdr:pic>
      <xdr:nvPicPr>
        <xdr:cNvPr id="630" name="Picture 629"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oneCellAnchor>
  <xdr:oneCellAnchor>
    <xdr:from>
      <xdr:col>13</xdr:col>
      <xdr:colOff>0</xdr:colOff>
      <xdr:row>13</xdr:row>
      <xdr:rowOff>0</xdr:rowOff>
    </xdr:from>
    <xdr:ext cx="9525" cy="9525"/>
    <xdr:pic>
      <xdr:nvPicPr>
        <xdr:cNvPr id="631" name="Picture 630"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oneCellAnchor>
  <xdr:oneCellAnchor>
    <xdr:from>
      <xdr:col>13</xdr:col>
      <xdr:colOff>0</xdr:colOff>
      <xdr:row>14</xdr:row>
      <xdr:rowOff>0</xdr:rowOff>
    </xdr:from>
    <xdr:ext cx="9525" cy="9525"/>
    <xdr:pic>
      <xdr:nvPicPr>
        <xdr:cNvPr id="632" name="Picture 631"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oneCellAnchor>
  <xdr:oneCellAnchor>
    <xdr:from>
      <xdr:col>13</xdr:col>
      <xdr:colOff>0</xdr:colOff>
      <xdr:row>14</xdr:row>
      <xdr:rowOff>0</xdr:rowOff>
    </xdr:from>
    <xdr:ext cx="9525" cy="9525"/>
    <xdr:pic>
      <xdr:nvPicPr>
        <xdr:cNvPr id="633" name="Picture 632"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oneCellAnchor>
  <xdr:oneCellAnchor>
    <xdr:from>
      <xdr:col>13</xdr:col>
      <xdr:colOff>0</xdr:colOff>
      <xdr:row>14</xdr:row>
      <xdr:rowOff>0</xdr:rowOff>
    </xdr:from>
    <xdr:ext cx="9525" cy="9525"/>
    <xdr:pic>
      <xdr:nvPicPr>
        <xdr:cNvPr id="634" name="Picture 633"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oneCellAnchor>
  <xdr:oneCellAnchor>
    <xdr:from>
      <xdr:col>13</xdr:col>
      <xdr:colOff>0</xdr:colOff>
      <xdr:row>14</xdr:row>
      <xdr:rowOff>0</xdr:rowOff>
    </xdr:from>
    <xdr:ext cx="9525" cy="9525"/>
    <xdr:pic>
      <xdr:nvPicPr>
        <xdr:cNvPr id="635" name="Picture 634"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oneCellAnchor>
  <xdr:oneCellAnchor>
    <xdr:from>
      <xdr:col>13</xdr:col>
      <xdr:colOff>0</xdr:colOff>
      <xdr:row>15</xdr:row>
      <xdr:rowOff>0</xdr:rowOff>
    </xdr:from>
    <xdr:ext cx="9525" cy="9525"/>
    <xdr:pic>
      <xdr:nvPicPr>
        <xdr:cNvPr id="636" name="Picture 635"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oneCellAnchor>
  <xdr:oneCellAnchor>
    <xdr:from>
      <xdr:col>13</xdr:col>
      <xdr:colOff>0</xdr:colOff>
      <xdr:row>15</xdr:row>
      <xdr:rowOff>0</xdr:rowOff>
    </xdr:from>
    <xdr:ext cx="9525" cy="9525"/>
    <xdr:pic>
      <xdr:nvPicPr>
        <xdr:cNvPr id="637" name="Picture 636"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oneCellAnchor>
  <xdr:oneCellAnchor>
    <xdr:from>
      <xdr:col>13</xdr:col>
      <xdr:colOff>0</xdr:colOff>
      <xdr:row>15</xdr:row>
      <xdr:rowOff>0</xdr:rowOff>
    </xdr:from>
    <xdr:ext cx="9525" cy="9525"/>
    <xdr:pic>
      <xdr:nvPicPr>
        <xdr:cNvPr id="638" name="Picture 637"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oneCellAnchor>
  <xdr:oneCellAnchor>
    <xdr:from>
      <xdr:col>13</xdr:col>
      <xdr:colOff>0</xdr:colOff>
      <xdr:row>15</xdr:row>
      <xdr:rowOff>0</xdr:rowOff>
    </xdr:from>
    <xdr:ext cx="9525" cy="9525"/>
    <xdr:pic>
      <xdr:nvPicPr>
        <xdr:cNvPr id="639" name="Picture 63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oneCellAnchor>
  <xdr:oneCellAnchor>
    <xdr:from>
      <xdr:col>13</xdr:col>
      <xdr:colOff>0</xdr:colOff>
      <xdr:row>16</xdr:row>
      <xdr:rowOff>0</xdr:rowOff>
    </xdr:from>
    <xdr:ext cx="9525" cy="9525"/>
    <xdr:pic>
      <xdr:nvPicPr>
        <xdr:cNvPr id="640" name="Picture 639"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oneCellAnchor>
  <xdr:oneCellAnchor>
    <xdr:from>
      <xdr:col>13</xdr:col>
      <xdr:colOff>0</xdr:colOff>
      <xdr:row>16</xdr:row>
      <xdr:rowOff>0</xdr:rowOff>
    </xdr:from>
    <xdr:ext cx="9525" cy="9525"/>
    <xdr:pic>
      <xdr:nvPicPr>
        <xdr:cNvPr id="641" name="Picture 640"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oneCellAnchor>
  <xdr:oneCellAnchor>
    <xdr:from>
      <xdr:col>13</xdr:col>
      <xdr:colOff>0</xdr:colOff>
      <xdr:row>16</xdr:row>
      <xdr:rowOff>0</xdr:rowOff>
    </xdr:from>
    <xdr:ext cx="9525" cy="9525"/>
    <xdr:pic>
      <xdr:nvPicPr>
        <xdr:cNvPr id="642" name="Picture 641"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oneCellAnchor>
  <xdr:oneCellAnchor>
    <xdr:from>
      <xdr:col>13</xdr:col>
      <xdr:colOff>0</xdr:colOff>
      <xdr:row>16</xdr:row>
      <xdr:rowOff>0</xdr:rowOff>
    </xdr:from>
    <xdr:ext cx="9525" cy="9525"/>
    <xdr:pic>
      <xdr:nvPicPr>
        <xdr:cNvPr id="643" name="Picture 642"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oneCellAnchor>
  <xdr:oneCellAnchor>
    <xdr:from>
      <xdr:col>13</xdr:col>
      <xdr:colOff>0</xdr:colOff>
      <xdr:row>17</xdr:row>
      <xdr:rowOff>0</xdr:rowOff>
    </xdr:from>
    <xdr:ext cx="9525" cy="9525"/>
    <xdr:pic>
      <xdr:nvPicPr>
        <xdr:cNvPr id="644" name="Picture 643"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oneCellAnchor>
  <xdr:oneCellAnchor>
    <xdr:from>
      <xdr:col>13</xdr:col>
      <xdr:colOff>0</xdr:colOff>
      <xdr:row>17</xdr:row>
      <xdr:rowOff>0</xdr:rowOff>
    </xdr:from>
    <xdr:ext cx="9525" cy="9525"/>
    <xdr:pic>
      <xdr:nvPicPr>
        <xdr:cNvPr id="645" name="Picture 644"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oneCellAnchor>
  <xdr:oneCellAnchor>
    <xdr:from>
      <xdr:col>13</xdr:col>
      <xdr:colOff>0</xdr:colOff>
      <xdr:row>17</xdr:row>
      <xdr:rowOff>0</xdr:rowOff>
    </xdr:from>
    <xdr:ext cx="9525" cy="9525"/>
    <xdr:pic>
      <xdr:nvPicPr>
        <xdr:cNvPr id="646" name="Picture 645"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oneCellAnchor>
  <xdr:oneCellAnchor>
    <xdr:from>
      <xdr:col>13</xdr:col>
      <xdr:colOff>0</xdr:colOff>
      <xdr:row>17</xdr:row>
      <xdr:rowOff>0</xdr:rowOff>
    </xdr:from>
    <xdr:ext cx="9525" cy="9525"/>
    <xdr:pic>
      <xdr:nvPicPr>
        <xdr:cNvPr id="647" name="Picture 646"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oneCellAnchor>
  <xdr:oneCellAnchor>
    <xdr:from>
      <xdr:col>13</xdr:col>
      <xdr:colOff>0</xdr:colOff>
      <xdr:row>18</xdr:row>
      <xdr:rowOff>0</xdr:rowOff>
    </xdr:from>
    <xdr:ext cx="9525" cy="9525"/>
    <xdr:pic>
      <xdr:nvPicPr>
        <xdr:cNvPr id="648" name="Picture 647"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oneCellAnchor>
  <xdr:oneCellAnchor>
    <xdr:from>
      <xdr:col>13</xdr:col>
      <xdr:colOff>0</xdr:colOff>
      <xdr:row>18</xdr:row>
      <xdr:rowOff>0</xdr:rowOff>
    </xdr:from>
    <xdr:ext cx="9525" cy="9525"/>
    <xdr:pic>
      <xdr:nvPicPr>
        <xdr:cNvPr id="649" name="Picture 648"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oneCellAnchor>
  <xdr:oneCellAnchor>
    <xdr:from>
      <xdr:col>13</xdr:col>
      <xdr:colOff>0</xdr:colOff>
      <xdr:row>18</xdr:row>
      <xdr:rowOff>0</xdr:rowOff>
    </xdr:from>
    <xdr:ext cx="9525" cy="9525"/>
    <xdr:pic>
      <xdr:nvPicPr>
        <xdr:cNvPr id="650" name="Picture 649"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oneCellAnchor>
  <xdr:oneCellAnchor>
    <xdr:from>
      <xdr:col>13</xdr:col>
      <xdr:colOff>0</xdr:colOff>
      <xdr:row>18</xdr:row>
      <xdr:rowOff>0</xdr:rowOff>
    </xdr:from>
    <xdr:ext cx="9525" cy="9525"/>
    <xdr:pic>
      <xdr:nvPicPr>
        <xdr:cNvPr id="651" name="Picture 650"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oneCellAnchor>
  <xdr:oneCellAnchor>
    <xdr:from>
      <xdr:col>13</xdr:col>
      <xdr:colOff>0</xdr:colOff>
      <xdr:row>19</xdr:row>
      <xdr:rowOff>0</xdr:rowOff>
    </xdr:from>
    <xdr:ext cx="9525" cy="9525"/>
    <xdr:pic>
      <xdr:nvPicPr>
        <xdr:cNvPr id="652" name="Picture 651"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oneCellAnchor>
  <xdr:oneCellAnchor>
    <xdr:from>
      <xdr:col>13</xdr:col>
      <xdr:colOff>0</xdr:colOff>
      <xdr:row>19</xdr:row>
      <xdr:rowOff>0</xdr:rowOff>
    </xdr:from>
    <xdr:ext cx="9525" cy="9525"/>
    <xdr:pic>
      <xdr:nvPicPr>
        <xdr:cNvPr id="653" name="Picture 652"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oneCellAnchor>
  <xdr:oneCellAnchor>
    <xdr:from>
      <xdr:col>13</xdr:col>
      <xdr:colOff>0</xdr:colOff>
      <xdr:row>19</xdr:row>
      <xdr:rowOff>0</xdr:rowOff>
    </xdr:from>
    <xdr:ext cx="9525" cy="9525"/>
    <xdr:pic>
      <xdr:nvPicPr>
        <xdr:cNvPr id="654" name="Picture 653"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oneCellAnchor>
  <xdr:oneCellAnchor>
    <xdr:from>
      <xdr:col>13</xdr:col>
      <xdr:colOff>0</xdr:colOff>
      <xdr:row>19</xdr:row>
      <xdr:rowOff>0</xdr:rowOff>
    </xdr:from>
    <xdr:ext cx="9525" cy="9525"/>
    <xdr:pic>
      <xdr:nvPicPr>
        <xdr:cNvPr id="655" name="Picture 654"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oneCellAnchor>
  <xdr:oneCellAnchor>
    <xdr:from>
      <xdr:col>13</xdr:col>
      <xdr:colOff>0</xdr:colOff>
      <xdr:row>20</xdr:row>
      <xdr:rowOff>0</xdr:rowOff>
    </xdr:from>
    <xdr:ext cx="9525" cy="9525"/>
    <xdr:pic>
      <xdr:nvPicPr>
        <xdr:cNvPr id="656" name="Picture 655"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oneCellAnchor>
  <xdr:oneCellAnchor>
    <xdr:from>
      <xdr:col>13</xdr:col>
      <xdr:colOff>0</xdr:colOff>
      <xdr:row>20</xdr:row>
      <xdr:rowOff>0</xdr:rowOff>
    </xdr:from>
    <xdr:ext cx="9525" cy="9525"/>
    <xdr:pic>
      <xdr:nvPicPr>
        <xdr:cNvPr id="657" name="Picture 656"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oneCellAnchor>
  <xdr:oneCellAnchor>
    <xdr:from>
      <xdr:col>13</xdr:col>
      <xdr:colOff>0</xdr:colOff>
      <xdr:row>20</xdr:row>
      <xdr:rowOff>0</xdr:rowOff>
    </xdr:from>
    <xdr:ext cx="9525" cy="9525"/>
    <xdr:pic>
      <xdr:nvPicPr>
        <xdr:cNvPr id="658" name="Picture 657"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oneCellAnchor>
  <xdr:oneCellAnchor>
    <xdr:from>
      <xdr:col>13</xdr:col>
      <xdr:colOff>0</xdr:colOff>
      <xdr:row>20</xdr:row>
      <xdr:rowOff>0</xdr:rowOff>
    </xdr:from>
    <xdr:ext cx="9525" cy="9525"/>
    <xdr:pic>
      <xdr:nvPicPr>
        <xdr:cNvPr id="659" name="Picture 658"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oneCellAnchor>
  <xdr:oneCellAnchor>
    <xdr:from>
      <xdr:col>13</xdr:col>
      <xdr:colOff>0</xdr:colOff>
      <xdr:row>21</xdr:row>
      <xdr:rowOff>0</xdr:rowOff>
    </xdr:from>
    <xdr:ext cx="9525" cy="9525"/>
    <xdr:pic>
      <xdr:nvPicPr>
        <xdr:cNvPr id="660" name="Picture 659"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oneCellAnchor>
  <xdr:oneCellAnchor>
    <xdr:from>
      <xdr:col>13</xdr:col>
      <xdr:colOff>0</xdr:colOff>
      <xdr:row>21</xdr:row>
      <xdr:rowOff>0</xdr:rowOff>
    </xdr:from>
    <xdr:ext cx="9525" cy="9525"/>
    <xdr:pic>
      <xdr:nvPicPr>
        <xdr:cNvPr id="661" name="Picture 660"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oneCellAnchor>
  <xdr:oneCellAnchor>
    <xdr:from>
      <xdr:col>13</xdr:col>
      <xdr:colOff>0</xdr:colOff>
      <xdr:row>21</xdr:row>
      <xdr:rowOff>0</xdr:rowOff>
    </xdr:from>
    <xdr:ext cx="9525" cy="9525"/>
    <xdr:pic>
      <xdr:nvPicPr>
        <xdr:cNvPr id="662" name="Picture 661"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oneCellAnchor>
  <xdr:oneCellAnchor>
    <xdr:from>
      <xdr:col>13</xdr:col>
      <xdr:colOff>0</xdr:colOff>
      <xdr:row>21</xdr:row>
      <xdr:rowOff>0</xdr:rowOff>
    </xdr:from>
    <xdr:ext cx="9525" cy="9525"/>
    <xdr:pic>
      <xdr:nvPicPr>
        <xdr:cNvPr id="663" name="Picture 662"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oneCellAnchor>
  <xdr:oneCellAnchor>
    <xdr:from>
      <xdr:col>13</xdr:col>
      <xdr:colOff>0</xdr:colOff>
      <xdr:row>22</xdr:row>
      <xdr:rowOff>0</xdr:rowOff>
    </xdr:from>
    <xdr:ext cx="9525" cy="9525"/>
    <xdr:pic>
      <xdr:nvPicPr>
        <xdr:cNvPr id="664" name="Picture 663"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oneCellAnchor>
  <xdr:oneCellAnchor>
    <xdr:from>
      <xdr:col>13</xdr:col>
      <xdr:colOff>0</xdr:colOff>
      <xdr:row>22</xdr:row>
      <xdr:rowOff>0</xdr:rowOff>
    </xdr:from>
    <xdr:ext cx="9525" cy="9525"/>
    <xdr:pic>
      <xdr:nvPicPr>
        <xdr:cNvPr id="665" name="Picture 664"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oneCellAnchor>
  <xdr:oneCellAnchor>
    <xdr:from>
      <xdr:col>13</xdr:col>
      <xdr:colOff>0</xdr:colOff>
      <xdr:row>22</xdr:row>
      <xdr:rowOff>0</xdr:rowOff>
    </xdr:from>
    <xdr:ext cx="9525" cy="9525"/>
    <xdr:pic>
      <xdr:nvPicPr>
        <xdr:cNvPr id="666" name="Picture 665"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oneCellAnchor>
  <xdr:oneCellAnchor>
    <xdr:from>
      <xdr:col>13</xdr:col>
      <xdr:colOff>0</xdr:colOff>
      <xdr:row>22</xdr:row>
      <xdr:rowOff>0</xdr:rowOff>
    </xdr:from>
    <xdr:ext cx="9525" cy="9525"/>
    <xdr:pic>
      <xdr:nvPicPr>
        <xdr:cNvPr id="667" name="Picture 666"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oneCellAnchor>
  <xdr:oneCellAnchor>
    <xdr:from>
      <xdr:col>13</xdr:col>
      <xdr:colOff>0</xdr:colOff>
      <xdr:row>23</xdr:row>
      <xdr:rowOff>0</xdr:rowOff>
    </xdr:from>
    <xdr:ext cx="9525" cy="9525"/>
    <xdr:pic>
      <xdr:nvPicPr>
        <xdr:cNvPr id="668" name="Picture 667"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oneCellAnchor>
  <xdr:oneCellAnchor>
    <xdr:from>
      <xdr:col>13</xdr:col>
      <xdr:colOff>0</xdr:colOff>
      <xdr:row>23</xdr:row>
      <xdr:rowOff>0</xdr:rowOff>
    </xdr:from>
    <xdr:ext cx="9525" cy="9525"/>
    <xdr:pic>
      <xdr:nvPicPr>
        <xdr:cNvPr id="669" name="Picture 668"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oneCellAnchor>
  <xdr:oneCellAnchor>
    <xdr:from>
      <xdr:col>13</xdr:col>
      <xdr:colOff>0</xdr:colOff>
      <xdr:row>23</xdr:row>
      <xdr:rowOff>0</xdr:rowOff>
    </xdr:from>
    <xdr:ext cx="9525" cy="9525"/>
    <xdr:pic>
      <xdr:nvPicPr>
        <xdr:cNvPr id="670" name="Picture 669"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oneCellAnchor>
  <xdr:oneCellAnchor>
    <xdr:from>
      <xdr:col>13</xdr:col>
      <xdr:colOff>0</xdr:colOff>
      <xdr:row>23</xdr:row>
      <xdr:rowOff>0</xdr:rowOff>
    </xdr:from>
    <xdr:ext cx="9525" cy="9525"/>
    <xdr:pic>
      <xdr:nvPicPr>
        <xdr:cNvPr id="671" name="Picture 670"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oneCellAnchor>
  <xdr:oneCellAnchor>
    <xdr:from>
      <xdr:col>13</xdr:col>
      <xdr:colOff>0</xdr:colOff>
      <xdr:row>24</xdr:row>
      <xdr:rowOff>0</xdr:rowOff>
    </xdr:from>
    <xdr:ext cx="9525" cy="9525"/>
    <xdr:pic>
      <xdr:nvPicPr>
        <xdr:cNvPr id="672" name="Picture 671"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oneCellAnchor>
  <xdr:oneCellAnchor>
    <xdr:from>
      <xdr:col>13</xdr:col>
      <xdr:colOff>0</xdr:colOff>
      <xdr:row>24</xdr:row>
      <xdr:rowOff>0</xdr:rowOff>
    </xdr:from>
    <xdr:ext cx="9525" cy="9525"/>
    <xdr:pic>
      <xdr:nvPicPr>
        <xdr:cNvPr id="673" name="Picture 672"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oneCellAnchor>
  <xdr:oneCellAnchor>
    <xdr:from>
      <xdr:col>13</xdr:col>
      <xdr:colOff>0</xdr:colOff>
      <xdr:row>24</xdr:row>
      <xdr:rowOff>0</xdr:rowOff>
    </xdr:from>
    <xdr:ext cx="9525" cy="9525"/>
    <xdr:pic>
      <xdr:nvPicPr>
        <xdr:cNvPr id="674" name="Picture 673"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oneCellAnchor>
  <xdr:oneCellAnchor>
    <xdr:from>
      <xdr:col>13</xdr:col>
      <xdr:colOff>0</xdr:colOff>
      <xdr:row>24</xdr:row>
      <xdr:rowOff>0</xdr:rowOff>
    </xdr:from>
    <xdr:ext cx="9525" cy="9525"/>
    <xdr:pic>
      <xdr:nvPicPr>
        <xdr:cNvPr id="675" name="Picture 674"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oneCellAnchor>
  <xdr:oneCellAnchor>
    <xdr:from>
      <xdr:col>13</xdr:col>
      <xdr:colOff>0</xdr:colOff>
      <xdr:row>25</xdr:row>
      <xdr:rowOff>0</xdr:rowOff>
    </xdr:from>
    <xdr:ext cx="9525" cy="9525"/>
    <xdr:pic>
      <xdr:nvPicPr>
        <xdr:cNvPr id="676" name="Picture 675"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oneCellAnchor>
  <xdr:oneCellAnchor>
    <xdr:from>
      <xdr:col>13</xdr:col>
      <xdr:colOff>0</xdr:colOff>
      <xdr:row>25</xdr:row>
      <xdr:rowOff>0</xdr:rowOff>
    </xdr:from>
    <xdr:ext cx="9525" cy="9525"/>
    <xdr:pic>
      <xdr:nvPicPr>
        <xdr:cNvPr id="677" name="Picture 676"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oneCellAnchor>
  <xdr:oneCellAnchor>
    <xdr:from>
      <xdr:col>13</xdr:col>
      <xdr:colOff>0</xdr:colOff>
      <xdr:row>25</xdr:row>
      <xdr:rowOff>0</xdr:rowOff>
    </xdr:from>
    <xdr:ext cx="9525" cy="9525"/>
    <xdr:pic>
      <xdr:nvPicPr>
        <xdr:cNvPr id="678" name="Picture 677"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oneCellAnchor>
  <xdr:oneCellAnchor>
    <xdr:from>
      <xdr:col>13</xdr:col>
      <xdr:colOff>0</xdr:colOff>
      <xdr:row>25</xdr:row>
      <xdr:rowOff>0</xdr:rowOff>
    </xdr:from>
    <xdr:ext cx="9525" cy="9525"/>
    <xdr:pic>
      <xdr:nvPicPr>
        <xdr:cNvPr id="679" name="Picture 678"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oneCellAnchor>
  <xdr:oneCellAnchor>
    <xdr:from>
      <xdr:col>13</xdr:col>
      <xdr:colOff>0</xdr:colOff>
      <xdr:row>26</xdr:row>
      <xdr:rowOff>0</xdr:rowOff>
    </xdr:from>
    <xdr:ext cx="9525" cy="9525"/>
    <xdr:pic>
      <xdr:nvPicPr>
        <xdr:cNvPr id="680" name="Picture 679"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oneCellAnchor>
  <xdr:oneCellAnchor>
    <xdr:from>
      <xdr:col>13</xdr:col>
      <xdr:colOff>0</xdr:colOff>
      <xdr:row>26</xdr:row>
      <xdr:rowOff>0</xdr:rowOff>
    </xdr:from>
    <xdr:ext cx="9525" cy="9525"/>
    <xdr:pic>
      <xdr:nvPicPr>
        <xdr:cNvPr id="681" name="Picture 680"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oneCellAnchor>
  <xdr:oneCellAnchor>
    <xdr:from>
      <xdr:col>13</xdr:col>
      <xdr:colOff>0</xdr:colOff>
      <xdr:row>26</xdr:row>
      <xdr:rowOff>0</xdr:rowOff>
    </xdr:from>
    <xdr:ext cx="9525" cy="9525"/>
    <xdr:pic>
      <xdr:nvPicPr>
        <xdr:cNvPr id="682" name="Picture 681"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oneCellAnchor>
  <xdr:oneCellAnchor>
    <xdr:from>
      <xdr:col>13</xdr:col>
      <xdr:colOff>0</xdr:colOff>
      <xdr:row>26</xdr:row>
      <xdr:rowOff>0</xdr:rowOff>
    </xdr:from>
    <xdr:ext cx="9525" cy="9525"/>
    <xdr:pic>
      <xdr:nvPicPr>
        <xdr:cNvPr id="683" name="Picture 682"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oneCellAnchor>
  <xdr:oneCellAnchor>
    <xdr:from>
      <xdr:col>13</xdr:col>
      <xdr:colOff>0</xdr:colOff>
      <xdr:row>27</xdr:row>
      <xdr:rowOff>0</xdr:rowOff>
    </xdr:from>
    <xdr:ext cx="9525" cy="9525"/>
    <xdr:pic>
      <xdr:nvPicPr>
        <xdr:cNvPr id="684" name="Picture 683"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oneCellAnchor>
  <xdr:oneCellAnchor>
    <xdr:from>
      <xdr:col>13</xdr:col>
      <xdr:colOff>0</xdr:colOff>
      <xdr:row>27</xdr:row>
      <xdr:rowOff>0</xdr:rowOff>
    </xdr:from>
    <xdr:ext cx="9525" cy="9525"/>
    <xdr:pic>
      <xdr:nvPicPr>
        <xdr:cNvPr id="685" name="Picture 684"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oneCellAnchor>
  <xdr:oneCellAnchor>
    <xdr:from>
      <xdr:col>13</xdr:col>
      <xdr:colOff>0</xdr:colOff>
      <xdr:row>27</xdr:row>
      <xdr:rowOff>0</xdr:rowOff>
    </xdr:from>
    <xdr:ext cx="9525" cy="9525"/>
    <xdr:pic>
      <xdr:nvPicPr>
        <xdr:cNvPr id="686" name="Picture 685"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oneCellAnchor>
  <xdr:oneCellAnchor>
    <xdr:from>
      <xdr:col>13</xdr:col>
      <xdr:colOff>0</xdr:colOff>
      <xdr:row>27</xdr:row>
      <xdr:rowOff>0</xdr:rowOff>
    </xdr:from>
    <xdr:ext cx="9525" cy="9525"/>
    <xdr:pic>
      <xdr:nvPicPr>
        <xdr:cNvPr id="687" name="Picture 686"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oneCellAnchor>
  <xdr:oneCellAnchor>
    <xdr:from>
      <xdr:col>13</xdr:col>
      <xdr:colOff>0</xdr:colOff>
      <xdr:row>28</xdr:row>
      <xdr:rowOff>0</xdr:rowOff>
    </xdr:from>
    <xdr:ext cx="9525" cy="9525"/>
    <xdr:pic>
      <xdr:nvPicPr>
        <xdr:cNvPr id="688" name="Picture 687"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oneCellAnchor>
  <xdr:oneCellAnchor>
    <xdr:from>
      <xdr:col>13</xdr:col>
      <xdr:colOff>0</xdr:colOff>
      <xdr:row>28</xdr:row>
      <xdr:rowOff>0</xdr:rowOff>
    </xdr:from>
    <xdr:ext cx="9525" cy="9525"/>
    <xdr:pic>
      <xdr:nvPicPr>
        <xdr:cNvPr id="689" name="Picture 688"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oneCellAnchor>
  <xdr:oneCellAnchor>
    <xdr:from>
      <xdr:col>13</xdr:col>
      <xdr:colOff>0</xdr:colOff>
      <xdr:row>28</xdr:row>
      <xdr:rowOff>0</xdr:rowOff>
    </xdr:from>
    <xdr:ext cx="9525" cy="9525"/>
    <xdr:pic>
      <xdr:nvPicPr>
        <xdr:cNvPr id="690" name="Picture 689"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oneCellAnchor>
  <xdr:oneCellAnchor>
    <xdr:from>
      <xdr:col>13</xdr:col>
      <xdr:colOff>0</xdr:colOff>
      <xdr:row>28</xdr:row>
      <xdr:rowOff>0</xdr:rowOff>
    </xdr:from>
    <xdr:ext cx="9525" cy="9525"/>
    <xdr:pic>
      <xdr:nvPicPr>
        <xdr:cNvPr id="691" name="Picture 690"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oneCellAnchor>
  <xdr:oneCellAnchor>
    <xdr:from>
      <xdr:col>13</xdr:col>
      <xdr:colOff>0</xdr:colOff>
      <xdr:row>29</xdr:row>
      <xdr:rowOff>0</xdr:rowOff>
    </xdr:from>
    <xdr:ext cx="9525" cy="9525"/>
    <xdr:pic>
      <xdr:nvPicPr>
        <xdr:cNvPr id="692" name="Picture 691"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oneCellAnchor>
  <xdr:oneCellAnchor>
    <xdr:from>
      <xdr:col>13</xdr:col>
      <xdr:colOff>0</xdr:colOff>
      <xdr:row>29</xdr:row>
      <xdr:rowOff>0</xdr:rowOff>
    </xdr:from>
    <xdr:ext cx="9525" cy="9525"/>
    <xdr:pic>
      <xdr:nvPicPr>
        <xdr:cNvPr id="693" name="Picture 692"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oneCellAnchor>
  <xdr:oneCellAnchor>
    <xdr:from>
      <xdr:col>13</xdr:col>
      <xdr:colOff>0</xdr:colOff>
      <xdr:row>29</xdr:row>
      <xdr:rowOff>0</xdr:rowOff>
    </xdr:from>
    <xdr:ext cx="9525" cy="9525"/>
    <xdr:pic>
      <xdr:nvPicPr>
        <xdr:cNvPr id="694" name="Picture 693"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oneCellAnchor>
  <xdr:oneCellAnchor>
    <xdr:from>
      <xdr:col>13</xdr:col>
      <xdr:colOff>0</xdr:colOff>
      <xdr:row>29</xdr:row>
      <xdr:rowOff>0</xdr:rowOff>
    </xdr:from>
    <xdr:ext cx="9525" cy="9525"/>
    <xdr:pic>
      <xdr:nvPicPr>
        <xdr:cNvPr id="695" name="Picture 694"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oneCellAnchor>
  <xdr:oneCellAnchor>
    <xdr:from>
      <xdr:col>13</xdr:col>
      <xdr:colOff>0</xdr:colOff>
      <xdr:row>30</xdr:row>
      <xdr:rowOff>0</xdr:rowOff>
    </xdr:from>
    <xdr:ext cx="9525" cy="9525"/>
    <xdr:pic>
      <xdr:nvPicPr>
        <xdr:cNvPr id="696" name="Picture 695"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oneCellAnchor>
  <xdr:oneCellAnchor>
    <xdr:from>
      <xdr:col>13</xdr:col>
      <xdr:colOff>0</xdr:colOff>
      <xdr:row>30</xdr:row>
      <xdr:rowOff>0</xdr:rowOff>
    </xdr:from>
    <xdr:ext cx="9525" cy="9525"/>
    <xdr:pic>
      <xdr:nvPicPr>
        <xdr:cNvPr id="697" name="Picture 696"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oneCellAnchor>
  <xdr:oneCellAnchor>
    <xdr:from>
      <xdr:col>13</xdr:col>
      <xdr:colOff>0</xdr:colOff>
      <xdr:row>30</xdr:row>
      <xdr:rowOff>0</xdr:rowOff>
    </xdr:from>
    <xdr:ext cx="9525" cy="9525"/>
    <xdr:pic>
      <xdr:nvPicPr>
        <xdr:cNvPr id="698" name="Picture 697"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oneCellAnchor>
  <xdr:oneCellAnchor>
    <xdr:from>
      <xdr:col>13</xdr:col>
      <xdr:colOff>0</xdr:colOff>
      <xdr:row>30</xdr:row>
      <xdr:rowOff>0</xdr:rowOff>
    </xdr:from>
    <xdr:ext cx="9525" cy="9525"/>
    <xdr:pic>
      <xdr:nvPicPr>
        <xdr:cNvPr id="699" name="Picture 698"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oneCellAnchor>
  <xdr:oneCellAnchor>
    <xdr:from>
      <xdr:col>13</xdr:col>
      <xdr:colOff>0</xdr:colOff>
      <xdr:row>31</xdr:row>
      <xdr:rowOff>0</xdr:rowOff>
    </xdr:from>
    <xdr:ext cx="9525" cy="9525"/>
    <xdr:pic>
      <xdr:nvPicPr>
        <xdr:cNvPr id="700" name="Picture 699"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oneCellAnchor>
  <xdr:oneCellAnchor>
    <xdr:from>
      <xdr:col>13</xdr:col>
      <xdr:colOff>0</xdr:colOff>
      <xdr:row>31</xdr:row>
      <xdr:rowOff>0</xdr:rowOff>
    </xdr:from>
    <xdr:ext cx="9525" cy="9525"/>
    <xdr:pic>
      <xdr:nvPicPr>
        <xdr:cNvPr id="701" name="Picture 700"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oneCellAnchor>
  <xdr:oneCellAnchor>
    <xdr:from>
      <xdr:col>13</xdr:col>
      <xdr:colOff>0</xdr:colOff>
      <xdr:row>31</xdr:row>
      <xdr:rowOff>0</xdr:rowOff>
    </xdr:from>
    <xdr:ext cx="9525" cy="9525"/>
    <xdr:pic>
      <xdr:nvPicPr>
        <xdr:cNvPr id="702" name="Picture 701"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oneCellAnchor>
  <xdr:oneCellAnchor>
    <xdr:from>
      <xdr:col>13</xdr:col>
      <xdr:colOff>0</xdr:colOff>
      <xdr:row>31</xdr:row>
      <xdr:rowOff>0</xdr:rowOff>
    </xdr:from>
    <xdr:ext cx="9525" cy="9525"/>
    <xdr:pic>
      <xdr:nvPicPr>
        <xdr:cNvPr id="703" name="Picture 702"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oneCellAnchor>
  <xdr:oneCellAnchor>
    <xdr:from>
      <xdr:col>13</xdr:col>
      <xdr:colOff>0</xdr:colOff>
      <xdr:row>32</xdr:row>
      <xdr:rowOff>0</xdr:rowOff>
    </xdr:from>
    <xdr:ext cx="9525" cy="9525"/>
    <xdr:pic>
      <xdr:nvPicPr>
        <xdr:cNvPr id="704" name="Picture 703"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oneCellAnchor>
  <xdr:oneCellAnchor>
    <xdr:from>
      <xdr:col>13</xdr:col>
      <xdr:colOff>0</xdr:colOff>
      <xdr:row>32</xdr:row>
      <xdr:rowOff>0</xdr:rowOff>
    </xdr:from>
    <xdr:ext cx="9525" cy="9525"/>
    <xdr:pic>
      <xdr:nvPicPr>
        <xdr:cNvPr id="705" name="Picture 704"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oneCellAnchor>
  <xdr:oneCellAnchor>
    <xdr:from>
      <xdr:col>13</xdr:col>
      <xdr:colOff>0</xdr:colOff>
      <xdr:row>32</xdr:row>
      <xdr:rowOff>0</xdr:rowOff>
    </xdr:from>
    <xdr:ext cx="9525" cy="9525"/>
    <xdr:pic>
      <xdr:nvPicPr>
        <xdr:cNvPr id="706" name="Picture 705"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oneCellAnchor>
  <xdr:oneCellAnchor>
    <xdr:from>
      <xdr:col>13</xdr:col>
      <xdr:colOff>0</xdr:colOff>
      <xdr:row>32</xdr:row>
      <xdr:rowOff>0</xdr:rowOff>
    </xdr:from>
    <xdr:ext cx="9525" cy="9525"/>
    <xdr:pic>
      <xdr:nvPicPr>
        <xdr:cNvPr id="707" name="Picture 706"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oneCellAnchor>
  <xdr:oneCellAnchor>
    <xdr:from>
      <xdr:col>13</xdr:col>
      <xdr:colOff>0</xdr:colOff>
      <xdr:row>33</xdr:row>
      <xdr:rowOff>0</xdr:rowOff>
    </xdr:from>
    <xdr:ext cx="9525" cy="9525"/>
    <xdr:pic>
      <xdr:nvPicPr>
        <xdr:cNvPr id="708" name="Picture 707"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oneCellAnchor>
  <xdr:oneCellAnchor>
    <xdr:from>
      <xdr:col>13</xdr:col>
      <xdr:colOff>0</xdr:colOff>
      <xdr:row>33</xdr:row>
      <xdr:rowOff>0</xdr:rowOff>
    </xdr:from>
    <xdr:ext cx="9525" cy="9525"/>
    <xdr:pic>
      <xdr:nvPicPr>
        <xdr:cNvPr id="709" name="Picture 708"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oneCellAnchor>
  <xdr:oneCellAnchor>
    <xdr:from>
      <xdr:col>13</xdr:col>
      <xdr:colOff>0</xdr:colOff>
      <xdr:row>33</xdr:row>
      <xdr:rowOff>0</xdr:rowOff>
    </xdr:from>
    <xdr:ext cx="9525" cy="9525"/>
    <xdr:pic>
      <xdr:nvPicPr>
        <xdr:cNvPr id="710" name="Picture 709"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oneCellAnchor>
  <xdr:oneCellAnchor>
    <xdr:from>
      <xdr:col>13</xdr:col>
      <xdr:colOff>0</xdr:colOff>
      <xdr:row>33</xdr:row>
      <xdr:rowOff>0</xdr:rowOff>
    </xdr:from>
    <xdr:ext cx="9525" cy="9525"/>
    <xdr:pic>
      <xdr:nvPicPr>
        <xdr:cNvPr id="711" name="Picture 710"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oneCellAnchor>
  <xdr:oneCellAnchor>
    <xdr:from>
      <xdr:col>13</xdr:col>
      <xdr:colOff>0</xdr:colOff>
      <xdr:row>34</xdr:row>
      <xdr:rowOff>0</xdr:rowOff>
    </xdr:from>
    <xdr:ext cx="9525" cy="9525"/>
    <xdr:pic>
      <xdr:nvPicPr>
        <xdr:cNvPr id="712" name="Picture 711"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oneCellAnchor>
  <xdr:oneCellAnchor>
    <xdr:from>
      <xdr:col>13</xdr:col>
      <xdr:colOff>0</xdr:colOff>
      <xdr:row>34</xdr:row>
      <xdr:rowOff>0</xdr:rowOff>
    </xdr:from>
    <xdr:ext cx="9525" cy="9525"/>
    <xdr:pic>
      <xdr:nvPicPr>
        <xdr:cNvPr id="713" name="Picture 712"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oneCellAnchor>
  <xdr:oneCellAnchor>
    <xdr:from>
      <xdr:col>13</xdr:col>
      <xdr:colOff>0</xdr:colOff>
      <xdr:row>34</xdr:row>
      <xdr:rowOff>0</xdr:rowOff>
    </xdr:from>
    <xdr:ext cx="9525" cy="9525"/>
    <xdr:pic>
      <xdr:nvPicPr>
        <xdr:cNvPr id="714" name="Picture 713"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oneCellAnchor>
  <xdr:oneCellAnchor>
    <xdr:from>
      <xdr:col>13</xdr:col>
      <xdr:colOff>0</xdr:colOff>
      <xdr:row>34</xdr:row>
      <xdr:rowOff>0</xdr:rowOff>
    </xdr:from>
    <xdr:ext cx="9525" cy="9525"/>
    <xdr:pic>
      <xdr:nvPicPr>
        <xdr:cNvPr id="715" name="Picture 714"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oneCellAnchor>
  <xdr:oneCellAnchor>
    <xdr:from>
      <xdr:col>13</xdr:col>
      <xdr:colOff>0</xdr:colOff>
      <xdr:row>35</xdr:row>
      <xdr:rowOff>0</xdr:rowOff>
    </xdr:from>
    <xdr:ext cx="9525" cy="9525"/>
    <xdr:pic>
      <xdr:nvPicPr>
        <xdr:cNvPr id="716" name="Picture 715"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oneCellAnchor>
  <xdr:oneCellAnchor>
    <xdr:from>
      <xdr:col>13</xdr:col>
      <xdr:colOff>0</xdr:colOff>
      <xdr:row>35</xdr:row>
      <xdr:rowOff>0</xdr:rowOff>
    </xdr:from>
    <xdr:ext cx="9525" cy="9525"/>
    <xdr:pic>
      <xdr:nvPicPr>
        <xdr:cNvPr id="717" name="Picture 716"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oneCellAnchor>
  <xdr:oneCellAnchor>
    <xdr:from>
      <xdr:col>13</xdr:col>
      <xdr:colOff>0</xdr:colOff>
      <xdr:row>35</xdr:row>
      <xdr:rowOff>0</xdr:rowOff>
    </xdr:from>
    <xdr:ext cx="9525" cy="9525"/>
    <xdr:pic>
      <xdr:nvPicPr>
        <xdr:cNvPr id="718" name="Picture 717"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oneCellAnchor>
  <xdr:oneCellAnchor>
    <xdr:from>
      <xdr:col>13</xdr:col>
      <xdr:colOff>0</xdr:colOff>
      <xdr:row>35</xdr:row>
      <xdr:rowOff>0</xdr:rowOff>
    </xdr:from>
    <xdr:ext cx="9525" cy="9525"/>
    <xdr:pic>
      <xdr:nvPicPr>
        <xdr:cNvPr id="719" name="Picture 718"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oneCellAnchor>
  <xdr:oneCellAnchor>
    <xdr:from>
      <xdr:col>13</xdr:col>
      <xdr:colOff>0</xdr:colOff>
      <xdr:row>36</xdr:row>
      <xdr:rowOff>0</xdr:rowOff>
    </xdr:from>
    <xdr:ext cx="9525" cy="9525"/>
    <xdr:pic>
      <xdr:nvPicPr>
        <xdr:cNvPr id="720" name="Picture 719"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oneCellAnchor>
  <xdr:oneCellAnchor>
    <xdr:from>
      <xdr:col>13</xdr:col>
      <xdr:colOff>0</xdr:colOff>
      <xdr:row>36</xdr:row>
      <xdr:rowOff>0</xdr:rowOff>
    </xdr:from>
    <xdr:ext cx="9525" cy="9525"/>
    <xdr:pic>
      <xdr:nvPicPr>
        <xdr:cNvPr id="721" name="Picture 720"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oneCellAnchor>
  <xdr:oneCellAnchor>
    <xdr:from>
      <xdr:col>13</xdr:col>
      <xdr:colOff>0</xdr:colOff>
      <xdr:row>36</xdr:row>
      <xdr:rowOff>0</xdr:rowOff>
    </xdr:from>
    <xdr:ext cx="9525" cy="9525"/>
    <xdr:pic>
      <xdr:nvPicPr>
        <xdr:cNvPr id="722" name="Picture 721"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oneCellAnchor>
  <xdr:oneCellAnchor>
    <xdr:from>
      <xdr:col>13</xdr:col>
      <xdr:colOff>0</xdr:colOff>
      <xdr:row>36</xdr:row>
      <xdr:rowOff>0</xdr:rowOff>
    </xdr:from>
    <xdr:ext cx="9525" cy="9525"/>
    <xdr:pic>
      <xdr:nvPicPr>
        <xdr:cNvPr id="723" name="Picture 722"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oneCellAnchor>
  <xdr:oneCellAnchor>
    <xdr:from>
      <xdr:col>13</xdr:col>
      <xdr:colOff>0</xdr:colOff>
      <xdr:row>37</xdr:row>
      <xdr:rowOff>0</xdr:rowOff>
    </xdr:from>
    <xdr:ext cx="9525" cy="9525"/>
    <xdr:pic>
      <xdr:nvPicPr>
        <xdr:cNvPr id="724" name="Picture 723"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oneCellAnchor>
  <xdr:oneCellAnchor>
    <xdr:from>
      <xdr:col>13</xdr:col>
      <xdr:colOff>0</xdr:colOff>
      <xdr:row>37</xdr:row>
      <xdr:rowOff>0</xdr:rowOff>
    </xdr:from>
    <xdr:ext cx="9525" cy="9525"/>
    <xdr:pic>
      <xdr:nvPicPr>
        <xdr:cNvPr id="725" name="Picture 724"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oneCellAnchor>
  <xdr:oneCellAnchor>
    <xdr:from>
      <xdr:col>13</xdr:col>
      <xdr:colOff>0</xdr:colOff>
      <xdr:row>37</xdr:row>
      <xdr:rowOff>0</xdr:rowOff>
    </xdr:from>
    <xdr:ext cx="9525" cy="9525"/>
    <xdr:pic>
      <xdr:nvPicPr>
        <xdr:cNvPr id="726" name="Picture 725"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oneCellAnchor>
  <xdr:oneCellAnchor>
    <xdr:from>
      <xdr:col>13</xdr:col>
      <xdr:colOff>0</xdr:colOff>
      <xdr:row>37</xdr:row>
      <xdr:rowOff>0</xdr:rowOff>
    </xdr:from>
    <xdr:ext cx="9525" cy="9525"/>
    <xdr:pic>
      <xdr:nvPicPr>
        <xdr:cNvPr id="727" name="Picture 726"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oneCellAnchor>
  <xdr:oneCellAnchor>
    <xdr:from>
      <xdr:col>13</xdr:col>
      <xdr:colOff>0</xdr:colOff>
      <xdr:row>38</xdr:row>
      <xdr:rowOff>0</xdr:rowOff>
    </xdr:from>
    <xdr:ext cx="9525" cy="9525"/>
    <xdr:pic>
      <xdr:nvPicPr>
        <xdr:cNvPr id="728" name="Picture 727"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oneCellAnchor>
  <xdr:oneCellAnchor>
    <xdr:from>
      <xdr:col>13</xdr:col>
      <xdr:colOff>0</xdr:colOff>
      <xdr:row>38</xdr:row>
      <xdr:rowOff>0</xdr:rowOff>
    </xdr:from>
    <xdr:ext cx="9525" cy="9525"/>
    <xdr:pic>
      <xdr:nvPicPr>
        <xdr:cNvPr id="729" name="Picture 728"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oneCellAnchor>
  <xdr:oneCellAnchor>
    <xdr:from>
      <xdr:col>13</xdr:col>
      <xdr:colOff>0</xdr:colOff>
      <xdr:row>38</xdr:row>
      <xdr:rowOff>0</xdr:rowOff>
    </xdr:from>
    <xdr:ext cx="9525" cy="9525"/>
    <xdr:pic>
      <xdr:nvPicPr>
        <xdr:cNvPr id="730" name="Picture 729"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oneCellAnchor>
  <xdr:oneCellAnchor>
    <xdr:from>
      <xdr:col>13</xdr:col>
      <xdr:colOff>0</xdr:colOff>
      <xdr:row>38</xdr:row>
      <xdr:rowOff>0</xdr:rowOff>
    </xdr:from>
    <xdr:ext cx="9525" cy="9525"/>
    <xdr:pic>
      <xdr:nvPicPr>
        <xdr:cNvPr id="731" name="Picture 730"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oneCellAnchor>
  <xdr:oneCellAnchor>
    <xdr:from>
      <xdr:col>13</xdr:col>
      <xdr:colOff>0</xdr:colOff>
      <xdr:row>39</xdr:row>
      <xdr:rowOff>0</xdr:rowOff>
    </xdr:from>
    <xdr:ext cx="9525" cy="9525"/>
    <xdr:pic>
      <xdr:nvPicPr>
        <xdr:cNvPr id="732" name="Picture 731"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oneCellAnchor>
  <xdr:oneCellAnchor>
    <xdr:from>
      <xdr:col>13</xdr:col>
      <xdr:colOff>0</xdr:colOff>
      <xdr:row>39</xdr:row>
      <xdr:rowOff>0</xdr:rowOff>
    </xdr:from>
    <xdr:ext cx="9525" cy="9525"/>
    <xdr:pic>
      <xdr:nvPicPr>
        <xdr:cNvPr id="733" name="Picture 732"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oneCellAnchor>
  <xdr:oneCellAnchor>
    <xdr:from>
      <xdr:col>13</xdr:col>
      <xdr:colOff>0</xdr:colOff>
      <xdr:row>39</xdr:row>
      <xdr:rowOff>0</xdr:rowOff>
    </xdr:from>
    <xdr:ext cx="9525" cy="9525"/>
    <xdr:pic>
      <xdr:nvPicPr>
        <xdr:cNvPr id="734" name="Picture 733"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oneCellAnchor>
  <xdr:oneCellAnchor>
    <xdr:from>
      <xdr:col>13</xdr:col>
      <xdr:colOff>0</xdr:colOff>
      <xdr:row>39</xdr:row>
      <xdr:rowOff>0</xdr:rowOff>
    </xdr:from>
    <xdr:ext cx="9525" cy="9525"/>
    <xdr:pic>
      <xdr:nvPicPr>
        <xdr:cNvPr id="735" name="Picture 734"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oneCellAnchor>
  <xdr:oneCellAnchor>
    <xdr:from>
      <xdr:col>13</xdr:col>
      <xdr:colOff>0</xdr:colOff>
      <xdr:row>40</xdr:row>
      <xdr:rowOff>0</xdr:rowOff>
    </xdr:from>
    <xdr:ext cx="9525" cy="9525"/>
    <xdr:pic>
      <xdr:nvPicPr>
        <xdr:cNvPr id="736" name="Picture 735"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oneCellAnchor>
  <xdr:oneCellAnchor>
    <xdr:from>
      <xdr:col>13</xdr:col>
      <xdr:colOff>0</xdr:colOff>
      <xdr:row>40</xdr:row>
      <xdr:rowOff>0</xdr:rowOff>
    </xdr:from>
    <xdr:ext cx="9525" cy="9525"/>
    <xdr:pic>
      <xdr:nvPicPr>
        <xdr:cNvPr id="737" name="Picture 736"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oneCellAnchor>
  <xdr:oneCellAnchor>
    <xdr:from>
      <xdr:col>13</xdr:col>
      <xdr:colOff>0</xdr:colOff>
      <xdr:row>40</xdr:row>
      <xdr:rowOff>0</xdr:rowOff>
    </xdr:from>
    <xdr:ext cx="9525" cy="9525"/>
    <xdr:pic>
      <xdr:nvPicPr>
        <xdr:cNvPr id="738" name="Picture 737"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oneCellAnchor>
  <xdr:oneCellAnchor>
    <xdr:from>
      <xdr:col>13</xdr:col>
      <xdr:colOff>0</xdr:colOff>
      <xdr:row>40</xdr:row>
      <xdr:rowOff>0</xdr:rowOff>
    </xdr:from>
    <xdr:ext cx="9525" cy="9525"/>
    <xdr:pic>
      <xdr:nvPicPr>
        <xdr:cNvPr id="739" name="Picture 738"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oneCellAnchor>
  <xdr:oneCellAnchor>
    <xdr:from>
      <xdr:col>13</xdr:col>
      <xdr:colOff>0</xdr:colOff>
      <xdr:row>41</xdr:row>
      <xdr:rowOff>0</xdr:rowOff>
    </xdr:from>
    <xdr:ext cx="9525" cy="9525"/>
    <xdr:pic>
      <xdr:nvPicPr>
        <xdr:cNvPr id="740" name="Picture 739"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oneCellAnchor>
  <xdr:oneCellAnchor>
    <xdr:from>
      <xdr:col>13</xdr:col>
      <xdr:colOff>0</xdr:colOff>
      <xdr:row>41</xdr:row>
      <xdr:rowOff>0</xdr:rowOff>
    </xdr:from>
    <xdr:ext cx="9525" cy="9525"/>
    <xdr:pic>
      <xdr:nvPicPr>
        <xdr:cNvPr id="741" name="Picture 740"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oneCellAnchor>
  <xdr:oneCellAnchor>
    <xdr:from>
      <xdr:col>13</xdr:col>
      <xdr:colOff>0</xdr:colOff>
      <xdr:row>41</xdr:row>
      <xdr:rowOff>0</xdr:rowOff>
    </xdr:from>
    <xdr:ext cx="9525" cy="9525"/>
    <xdr:pic>
      <xdr:nvPicPr>
        <xdr:cNvPr id="742" name="Picture 741"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oneCellAnchor>
  <xdr:oneCellAnchor>
    <xdr:from>
      <xdr:col>13</xdr:col>
      <xdr:colOff>0</xdr:colOff>
      <xdr:row>41</xdr:row>
      <xdr:rowOff>0</xdr:rowOff>
    </xdr:from>
    <xdr:ext cx="9525" cy="9525"/>
    <xdr:pic>
      <xdr:nvPicPr>
        <xdr:cNvPr id="743" name="Picture 742"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oneCellAnchor>
  <xdr:oneCellAnchor>
    <xdr:from>
      <xdr:col>13</xdr:col>
      <xdr:colOff>0</xdr:colOff>
      <xdr:row>42</xdr:row>
      <xdr:rowOff>0</xdr:rowOff>
    </xdr:from>
    <xdr:ext cx="9525" cy="9525"/>
    <xdr:pic>
      <xdr:nvPicPr>
        <xdr:cNvPr id="744" name="Picture 743"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oneCellAnchor>
  <xdr:oneCellAnchor>
    <xdr:from>
      <xdr:col>13</xdr:col>
      <xdr:colOff>0</xdr:colOff>
      <xdr:row>42</xdr:row>
      <xdr:rowOff>0</xdr:rowOff>
    </xdr:from>
    <xdr:ext cx="9525" cy="9525"/>
    <xdr:pic>
      <xdr:nvPicPr>
        <xdr:cNvPr id="745" name="Picture 744"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oneCellAnchor>
  <xdr:oneCellAnchor>
    <xdr:from>
      <xdr:col>13</xdr:col>
      <xdr:colOff>0</xdr:colOff>
      <xdr:row>42</xdr:row>
      <xdr:rowOff>0</xdr:rowOff>
    </xdr:from>
    <xdr:ext cx="9525" cy="9525"/>
    <xdr:pic>
      <xdr:nvPicPr>
        <xdr:cNvPr id="746" name="Picture 745"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oneCellAnchor>
  <xdr:oneCellAnchor>
    <xdr:from>
      <xdr:col>13</xdr:col>
      <xdr:colOff>0</xdr:colOff>
      <xdr:row>42</xdr:row>
      <xdr:rowOff>0</xdr:rowOff>
    </xdr:from>
    <xdr:ext cx="9525" cy="9525"/>
    <xdr:pic>
      <xdr:nvPicPr>
        <xdr:cNvPr id="747" name="Picture 746"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oneCellAnchor>
  <xdr:oneCellAnchor>
    <xdr:from>
      <xdr:col>13</xdr:col>
      <xdr:colOff>0</xdr:colOff>
      <xdr:row>43</xdr:row>
      <xdr:rowOff>0</xdr:rowOff>
    </xdr:from>
    <xdr:ext cx="9525" cy="9525"/>
    <xdr:pic>
      <xdr:nvPicPr>
        <xdr:cNvPr id="748" name="Picture 747"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oneCellAnchor>
  <xdr:oneCellAnchor>
    <xdr:from>
      <xdr:col>13</xdr:col>
      <xdr:colOff>0</xdr:colOff>
      <xdr:row>43</xdr:row>
      <xdr:rowOff>0</xdr:rowOff>
    </xdr:from>
    <xdr:ext cx="9525" cy="9525"/>
    <xdr:pic>
      <xdr:nvPicPr>
        <xdr:cNvPr id="749" name="Picture 748"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oneCellAnchor>
  <xdr:oneCellAnchor>
    <xdr:from>
      <xdr:col>13</xdr:col>
      <xdr:colOff>0</xdr:colOff>
      <xdr:row>43</xdr:row>
      <xdr:rowOff>0</xdr:rowOff>
    </xdr:from>
    <xdr:ext cx="9525" cy="9525"/>
    <xdr:pic>
      <xdr:nvPicPr>
        <xdr:cNvPr id="750" name="Picture 749"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oneCellAnchor>
  <xdr:oneCellAnchor>
    <xdr:from>
      <xdr:col>13</xdr:col>
      <xdr:colOff>0</xdr:colOff>
      <xdr:row>43</xdr:row>
      <xdr:rowOff>0</xdr:rowOff>
    </xdr:from>
    <xdr:ext cx="9525" cy="9525"/>
    <xdr:pic>
      <xdr:nvPicPr>
        <xdr:cNvPr id="751" name="Picture 750"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oneCellAnchor>
  <xdr:oneCellAnchor>
    <xdr:from>
      <xdr:col>13</xdr:col>
      <xdr:colOff>0</xdr:colOff>
      <xdr:row>44</xdr:row>
      <xdr:rowOff>0</xdr:rowOff>
    </xdr:from>
    <xdr:ext cx="9525" cy="9525"/>
    <xdr:pic>
      <xdr:nvPicPr>
        <xdr:cNvPr id="752" name="Picture 751"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oneCellAnchor>
  <xdr:oneCellAnchor>
    <xdr:from>
      <xdr:col>13</xdr:col>
      <xdr:colOff>0</xdr:colOff>
      <xdr:row>44</xdr:row>
      <xdr:rowOff>0</xdr:rowOff>
    </xdr:from>
    <xdr:ext cx="9525" cy="9525"/>
    <xdr:pic>
      <xdr:nvPicPr>
        <xdr:cNvPr id="753" name="Picture 752"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oneCellAnchor>
  <xdr:oneCellAnchor>
    <xdr:from>
      <xdr:col>13</xdr:col>
      <xdr:colOff>0</xdr:colOff>
      <xdr:row>44</xdr:row>
      <xdr:rowOff>0</xdr:rowOff>
    </xdr:from>
    <xdr:ext cx="9525" cy="9525"/>
    <xdr:pic>
      <xdr:nvPicPr>
        <xdr:cNvPr id="754" name="Picture 753"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oneCellAnchor>
  <xdr:oneCellAnchor>
    <xdr:from>
      <xdr:col>13</xdr:col>
      <xdr:colOff>0</xdr:colOff>
      <xdr:row>44</xdr:row>
      <xdr:rowOff>0</xdr:rowOff>
    </xdr:from>
    <xdr:ext cx="9525" cy="9525"/>
    <xdr:pic>
      <xdr:nvPicPr>
        <xdr:cNvPr id="755" name="Picture 754"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oneCellAnchor>
  <xdr:oneCellAnchor>
    <xdr:from>
      <xdr:col>13</xdr:col>
      <xdr:colOff>0</xdr:colOff>
      <xdr:row>45</xdr:row>
      <xdr:rowOff>0</xdr:rowOff>
    </xdr:from>
    <xdr:ext cx="9525" cy="9525"/>
    <xdr:pic>
      <xdr:nvPicPr>
        <xdr:cNvPr id="756" name="Picture 755"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oneCellAnchor>
  <xdr:oneCellAnchor>
    <xdr:from>
      <xdr:col>13</xdr:col>
      <xdr:colOff>0</xdr:colOff>
      <xdr:row>45</xdr:row>
      <xdr:rowOff>0</xdr:rowOff>
    </xdr:from>
    <xdr:ext cx="9525" cy="9525"/>
    <xdr:pic>
      <xdr:nvPicPr>
        <xdr:cNvPr id="757" name="Picture 756"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oneCellAnchor>
  <xdr:oneCellAnchor>
    <xdr:from>
      <xdr:col>13</xdr:col>
      <xdr:colOff>0</xdr:colOff>
      <xdr:row>45</xdr:row>
      <xdr:rowOff>0</xdr:rowOff>
    </xdr:from>
    <xdr:ext cx="9525" cy="9525"/>
    <xdr:pic>
      <xdr:nvPicPr>
        <xdr:cNvPr id="758" name="Picture 757"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oneCellAnchor>
  <xdr:oneCellAnchor>
    <xdr:from>
      <xdr:col>13</xdr:col>
      <xdr:colOff>0</xdr:colOff>
      <xdr:row>45</xdr:row>
      <xdr:rowOff>0</xdr:rowOff>
    </xdr:from>
    <xdr:ext cx="9525" cy="9525"/>
    <xdr:pic>
      <xdr:nvPicPr>
        <xdr:cNvPr id="759" name="Picture 758"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oneCellAnchor>
  <xdr:oneCellAnchor>
    <xdr:from>
      <xdr:col>13</xdr:col>
      <xdr:colOff>0</xdr:colOff>
      <xdr:row>46</xdr:row>
      <xdr:rowOff>0</xdr:rowOff>
    </xdr:from>
    <xdr:ext cx="9525" cy="9525"/>
    <xdr:pic>
      <xdr:nvPicPr>
        <xdr:cNvPr id="760" name="Picture 759"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oneCellAnchor>
  <xdr:oneCellAnchor>
    <xdr:from>
      <xdr:col>13</xdr:col>
      <xdr:colOff>0</xdr:colOff>
      <xdr:row>46</xdr:row>
      <xdr:rowOff>0</xdr:rowOff>
    </xdr:from>
    <xdr:ext cx="9525" cy="9525"/>
    <xdr:pic>
      <xdr:nvPicPr>
        <xdr:cNvPr id="761" name="Picture 760"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oneCellAnchor>
  <xdr:oneCellAnchor>
    <xdr:from>
      <xdr:col>13</xdr:col>
      <xdr:colOff>0</xdr:colOff>
      <xdr:row>46</xdr:row>
      <xdr:rowOff>0</xdr:rowOff>
    </xdr:from>
    <xdr:ext cx="9525" cy="9525"/>
    <xdr:pic>
      <xdr:nvPicPr>
        <xdr:cNvPr id="762" name="Picture 761"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oneCellAnchor>
  <xdr:oneCellAnchor>
    <xdr:from>
      <xdr:col>13</xdr:col>
      <xdr:colOff>0</xdr:colOff>
      <xdr:row>46</xdr:row>
      <xdr:rowOff>0</xdr:rowOff>
    </xdr:from>
    <xdr:ext cx="9525" cy="9525"/>
    <xdr:pic>
      <xdr:nvPicPr>
        <xdr:cNvPr id="763" name="Picture 762"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oneCellAnchor>
  <xdr:oneCellAnchor>
    <xdr:from>
      <xdr:col>13</xdr:col>
      <xdr:colOff>0</xdr:colOff>
      <xdr:row>47</xdr:row>
      <xdr:rowOff>0</xdr:rowOff>
    </xdr:from>
    <xdr:ext cx="9525" cy="9525"/>
    <xdr:pic>
      <xdr:nvPicPr>
        <xdr:cNvPr id="764" name="Picture 763"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oneCellAnchor>
  <xdr:oneCellAnchor>
    <xdr:from>
      <xdr:col>13</xdr:col>
      <xdr:colOff>0</xdr:colOff>
      <xdr:row>47</xdr:row>
      <xdr:rowOff>0</xdr:rowOff>
    </xdr:from>
    <xdr:ext cx="9525" cy="9525"/>
    <xdr:pic>
      <xdr:nvPicPr>
        <xdr:cNvPr id="765" name="Picture 764"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oneCellAnchor>
  <xdr:oneCellAnchor>
    <xdr:from>
      <xdr:col>13</xdr:col>
      <xdr:colOff>0</xdr:colOff>
      <xdr:row>47</xdr:row>
      <xdr:rowOff>0</xdr:rowOff>
    </xdr:from>
    <xdr:ext cx="9525" cy="9525"/>
    <xdr:pic>
      <xdr:nvPicPr>
        <xdr:cNvPr id="766" name="Picture 765"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oneCellAnchor>
  <xdr:oneCellAnchor>
    <xdr:from>
      <xdr:col>13</xdr:col>
      <xdr:colOff>0</xdr:colOff>
      <xdr:row>47</xdr:row>
      <xdr:rowOff>0</xdr:rowOff>
    </xdr:from>
    <xdr:ext cx="9525" cy="9525"/>
    <xdr:pic>
      <xdr:nvPicPr>
        <xdr:cNvPr id="767" name="Picture 766"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oneCellAnchor>
  <xdr:oneCellAnchor>
    <xdr:from>
      <xdr:col>13</xdr:col>
      <xdr:colOff>0</xdr:colOff>
      <xdr:row>48</xdr:row>
      <xdr:rowOff>0</xdr:rowOff>
    </xdr:from>
    <xdr:ext cx="9525" cy="9525"/>
    <xdr:pic>
      <xdr:nvPicPr>
        <xdr:cNvPr id="768" name="Picture 767"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oneCellAnchor>
  <xdr:oneCellAnchor>
    <xdr:from>
      <xdr:col>13</xdr:col>
      <xdr:colOff>0</xdr:colOff>
      <xdr:row>48</xdr:row>
      <xdr:rowOff>0</xdr:rowOff>
    </xdr:from>
    <xdr:ext cx="9525" cy="9525"/>
    <xdr:pic>
      <xdr:nvPicPr>
        <xdr:cNvPr id="769" name="Picture 768"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oneCellAnchor>
  <xdr:oneCellAnchor>
    <xdr:from>
      <xdr:col>13</xdr:col>
      <xdr:colOff>0</xdr:colOff>
      <xdr:row>48</xdr:row>
      <xdr:rowOff>0</xdr:rowOff>
    </xdr:from>
    <xdr:ext cx="9525" cy="9525"/>
    <xdr:pic>
      <xdr:nvPicPr>
        <xdr:cNvPr id="770" name="Picture 769"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oneCellAnchor>
  <xdr:oneCellAnchor>
    <xdr:from>
      <xdr:col>13</xdr:col>
      <xdr:colOff>0</xdr:colOff>
      <xdr:row>48</xdr:row>
      <xdr:rowOff>0</xdr:rowOff>
    </xdr:from>
    <xdr:ext cx="9525" cy="9525"/>
    <xdr:pic>
      <xdr:nvPicPr>
        <xdr:cNvPr id="771" name="Picture 770"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oneCellAnchor>
  <xdr:oneCellAnchor>
    <xdr:from>
      <xdr:col>13</xdr:col>
      <xdr:colOff>0</xdr:colOff>
      <xdr:row>49</xdr:row>
      <xdr:rowOff>0</xdr:rowOff>
    </xdr:from>
    <xdr:ext cx="9525" cy="9525"/>
    <xdr:pic>
      <xdr:nvPicPr>
        <xdr:cNvPr id="772" name="Picture 771"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oneCellAnchor>
  <xdr:oneCellAnchor>
    <xdr:from>
      <xdr:col>13</xdr:col>
      <xdr:colOff>0</xdr:colOff>
      <xdr:row>49</xdr:row>
      <xdr:rowOff>0</xdr:rowOff>
    </xdr:from>
    <xdr:ext cx="9525" cy="9525"/>
    <xdr:pic>
      <xdr:nvPicPr>
        <xdr:cNvPr id="773" name="Picture 772"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oneCellAnchor>
  <xdr:oneCellAnchor>
    <xdr:from>
      <xdr:col>13</xdr:col>
      <xdr:colOff>0</xdr:colOff>
      <xdr:row>49</xdr:row>
      <xdr:rowOff>0</xdr:rowOff>
    </xdr:from>
    <xdr:ext cx="9525" cy="9525"/>
    <xdr:pic>
      <xdr:nvPicPr>
        <xdr:cNvPr id="774" name="Picture 773"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oneCellAnchor>
  <xdr:oneCellAnchor>
    <xdr:from>
      <xdr:col>13</xdr:col>
      <xdr:colOff>0</xdr:colOff>
      <xdr:row>49</xdr:row>
      <xdr:rowOff>0</xdr:rowOff>
    </xdr:from>
    <xdr:ext cx="9525" cy="9525"/>
    <xdr:pic>
      <xdr:nvPicPr>
        <xdr:cNvPr id="775" name="Picture 774"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oneCellAnchor>
  <xdr:oneCellAnchor>
    <xdr:from>
      <xdr:col>13</xdr:col>
      <xdr:colOff>0</xdr:colOff>
      <xdr:row>50</xdr:row>
      <xdr:rowOff>0</xdr:rowOff>
    </xdr:from>
    <xdr:ext cx="9525" cy="9525"/>
    <xdr:pic>
      <xdr:nvPicPr>
        <xdr:cNvPr id="776" name="Picture 775"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oneCellAnchor>
  <xdr:oneCellAnchor>
    <xdr:from>
      <xdr:col>13</xdr:col>
      <xdr:colOff>0</xdr:colOff>
      <xdr:row>50</xdr:row>
      <xdr:rowOff>0</xdr:rowOff>
    </xdr:from>
    <xdr:ext cx="9525" cy="9525"/>
    <xdr:pic>
      <xdr:nvPicPr>
        <xdr:cNvPr id="777" name="Picture 776"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oneCellAnchor>
  <xdr:oneCellAnchor>
    <xdr:from>
      <xdr:col>13</xdr:col>
      <xdr:colOff>0</xdr:colOff>
      <xdr:row>50</xdr:row>
      <xdr:rowOff>0</xdr:rowOff>
    </xdr:from>
    <xdr:ext cx="9525" cy="9525"/>
    <xdr:pic>
      <xdr:nvPicPr>
        <xdr:cNvPr id="778" name="Picture 777"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oneCellAnchor>
  <xdr:oneCellAnchor>
    <xdr:from>
      <xdr:col>13</xdr:col>
      <xdr:colOff>0</xdr:colOff>
      <xdr:row>50</xdr:row>
      <xdr:rowOff>0</xdr:rowOff>
    </xdr:from>
    <xdr:ext cx="9525" cy="9525"/>
    <xdr:pic>
      <xdr:nvPicPr>
        <xdr:cNvPr id="779" name="Picture 778"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oneCellAnchor>
  <xdr:oneCellAnchor>
    <xdr:from>
      <xdr:col>13</xdr:col>
      <xdr:colOff>0</xdr:colOff>
      <xdr:row>51</xdr:row>
      <xdr:rowOff>0</xdr:rowOff>
    </xdr:from>
    <xdr:ext cx="9525" cy="9525"/>
    <xdr:pic>
      <xdr:nvPicPr>
        <xdr:cNvPr id="780" name="Picture 779"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oneCellAnchor>
  <xdr:oneCellAnchor>
    <xdr:from>
      <xdr:col>13</xdr:col>
      <xdr:colOff>0</xdr:colOff>
      <xdr:row>51</xdr:row>
      <xdr:rowOff>0</xdr:rowOff>
    </xdr:from>
    <xdr:ext cx="9525" cy="9525"/>
    <xdr:pic>
      <xdr:nvPicPr>
        <xdr:cNvPr id="781" name="Picture 780"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oneCellAnchor>
  <xdr:oneCellAnchor>
    <xdr:from>
      <xdr:col>13</xdr:col>
      <xdr:colOff>0</xdr:colOff>
      <xdr:row>51</xdr:row>
      <xdr:rowOff>0</xdr:rowOff>
    </xdr:from>
    <xdr:ext cx="9525" cy="9525"/>
    <xdr:pic>
      <xdr:nvPicPr>
        <xdr:cNvPr id="782" name="Picture 781"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oneCellAnchor>
  <xdr:oneCellAnchor>
    <xdr:from>
      <xdr:col>13</xdr:col>
      <xdr:colOff>0</xdr:colOff>
      <xdr:row>51</xdr:row>
      <xdr:rowOff>0</xdr:rowOff>
    </xdr:from>
    <xdr:ext cx="9525" cy="9525"/>
    <xdr:pic>
      <xdr:nvPicPr>
        <xdr:cNvPr id="783" name="Picture 782"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oneCellAnchor>
  <xdr:oneCellAnchor>
    <xdr:from>
      <xdr:col>13</xdr:col>
      <xdr:colOff>0</xdr:colOff>
      <xdr:row>52</xdr:row>
      <xdr:rowOff>0</xdr:rowOff>
    </xdr:from>
    <xdr:ext cx="9525" cy="9525"/>
    <xdr:pic>
      <xdr:nvPicPr>
        <xdr:cNvPr id="784" name="Picture 783"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oneCellAnchor>
  <xdr:oneCellAnchor>
    <xdr:from>
      <xdr:col>13</xdr:col>
      <xdr:colOff>0</xdr:colOff>
      <xdr:row>52</xdr:row>
      <xdr:rowOff>0</xdr:rowOff>
    </xdr:from>
    <xdr:ext cx="9525" cy="9525"/>
    <xdr:pic>
      <xdr:nvPicPr>
        <xdr:cNvPr id="785" name="Picture 784"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oneCellAnchor>
  <xdr:oneCellAnchor>
    <xdr:from>
      <xdr:col>13</xdr:col>
      <xdr:colOff>0</xdr:colOff>
      <xdr:row>52</xdr:row>
      <xdr:rowOff>0</xdr:rowOff>
    </xdr:from>
    <xdr:ext cx="9525" cy="9525"/>
    <xdr:pic>
      <xdr:nvPicPr>
        <xdr:cNvPr id="786" name="Picture 785"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oneCellAnchor>
  <xdr:oneCellAnchor>
    <xdr:from>
      <xdr:col>13</xdr:col>
      <xdr:colOff>0</xdr:colOff>
      <xdr:row>52</xdr:row>
      <xdr:rowOff>0</xdr:rowOff>
    </xdr:from>
    <xdr:ext cx="9525" cy="9525"/>
    <xdr:pic>
      <xdr:nvPicPr>
        <xdr:cNvPr id="787" name="Picture 786"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oneCellAnchor>
  <xdr:oneCellAnchor>
    <xdr:from>
      <xdr:col>13</xdr:col>
      <xdr:colOff>0</xdr:colOff>
      <xdr:row>53</xdr:row>
      <xdr:rowOff>0</xdr:rowOff>
    </xdr:from>
    <xdr:ext cx="9525" cy="9525"/>
    <xdr:pic>
      <xdr:nvPicPr>
        <xdr:cNvPr id="788" name="Picture 787"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oneCellAnchor>
  <xdr:oneCellAnchor>
    <xdr:from>
      <xdr:col>13</xdr:col>
      <xdr:colOff>0</xdr:colOff>
      <xdr:row>53</xdr:row>
      <xdr:rowOff>0</xdr:rowOff>
    </xdr:from>
    <xdr:ext cx="9525" cy="9525"/>
    <xdr:pic>
      <xdr:nvPicPr>
        <xdr:cNvPr id="789" name="Picture 788"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oneCellAnchor>
  <xdr:oneCellAnchor>
    <xdr:from>
      <xdr:col>13</xdr:col>
      <xdr:colOff>0</xdr:colOff>
      <xdr:row>53</xdr:row>
      <xdr:rowOff>0</xdr:rowOff>
    </xdr:from>
    <xdr:ext cx="9525" cy="9525"/>
    <xdr:pic>
      <xdr:nvPicPr>
        <xdr:cNvPr id="790" name="Picture 789"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oneCellAnchor>
  <xdr:oneCellAnchor>
    <xdr:from>
      <xdr:col>13</xdr:col>
      <xdr:colOff>0</xdr:colOff>
      <xdr:row>53</xdr:row>
      <xdr:rowOff>0</xdr:rowOff>
    </xdr:from>
    <xdr:ext cx="9525" cy="9525"/>
    <xdr:pic>
      <xdr:nvPicPr>
        <xdr:cNvPr id="791" name="Picture 790"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oneCellAnchor>
  <xdr:oneCellAnchor>
    <xdr:from>
      <xdr:col>13</xdr:col>
      <xdr:colOff>0</xdr:colOff>
      <xdr:row>54</xdr:row>
      <xdr:rowOff>0</xdr:rowOff>
    </xdr:from>
    <xdr:ext cx="9525" cy="9525"/>
    <xdr:pic>
      <xdr:nvPicPr>
        <xdr:cNvPr id="792" name="Picture 791"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oneCellAnchor>
  <xdr:oneCellAnchor>
    <xdr:from>
      <xdr:col>13</xdr:col>
      <xdr:colOff>0</xdr:colOff>
      <xdr:row>54</xdr:row>
      <xdr:rowOff>0</xdr:rowOff>
    </xdr:from>
    <xdr:ext cx="9525" cy="9525"/>
    <xdr:pic>
      <xdr:nvPicPr>
        <xdr:cNvPr id="793" name="Picture 792"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oneCellAnchor>
  <xdr:oneCellAnchor>
    <xdr:from>
      <xdr:col>13</xdr:col>
      <xdr:colOff>0</xdr:colOff>
      <xdr:row>54</xdr:row>
      <xdr:rowOff>0</xdr:rowOff>
    </xdr:from>
    <xdr:ext cx="9525" cy="9525"/>
    <xdr:pic>
      <xdr:nvPicPr>
        <xdr:cNvPr id="794" name="Picture 793"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oneCellAnchor>
  <xdr:oneCellAnchor>
    <xdr:from>
      <xdr:col>13</xdr:col>
      <xdr:colOff>0</xdr:colOff>
      <xdr:row>54</xdr:row>
      <xdr:rowOff>0</xdr:rowOff>
    </xdr:from>
    <xdr:ext cx="9525" cy="9525"/>
    <xdr:pic>
      <xdr:nvPicPr>
        <xdr:cNvPr id="795" name="Picture 794"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oneCellAnchor>
  <xdr:oneCellAnchor>
    <xdr:from>
      <xdr:col>13</xdr:col>
      <xdr:colOff>0</xdr:colOff>
      <xdr:row>55</xdr:row>
      <xdr:rowOff>0</xdr:rowOff>
    </xdr:from>
    <xdr:ext cx="9525" cy="9525"/>
    <xdr:pic>
      <xdr:nvPicPr>
        <xdr:cNvPr id="796" name="Picture 795"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oneCellAnchor>
  <xdr:oneCellAnchor>
    <xdr:from>
      <xdr:col>13</xdr:col>
      <xdr:colOff>0</xdr:colOff>
      <xdr:row>55</xdr:row>
      <xdr:rowOff>0</xdr:rowOff>
    </xdr:from>
    <xdr:ext cx="9525" cy="9525"/>
    <xdr:pic>
      <xdr:nvPicPr>
        <xdr:cNvPr id="797" name="Picture 796"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oneCellAnchor>
  <xdr:oneCellAnchor>
    <xdr:from>
      <xdr:col>13</xdr:col>
      <xdr:colOff>0</xdr:colOff>
      <xdr:row>55</xdr:row>
      <xdr:rowOff>0</xdr:rowOff>
    </xdr:from>
    <xdr:ext cx="9525" cy="9525"/>
    <xdr:pic>
      <xdr:nvPicPr>
        <xdr:cNvPr id="798" name="Picture 797"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oneCellAnchor>
  <xdr:oneCellAnchor>
    <xdr:from>
      <xdr:col>13</xdr:col>
      <xdr:colOff>0</xdr:colOff>
      <xdr:row>55</xdr:row>
      <xdr:rowOff>0</xdr:rowOff>
    </xdr:from>
    <xdr:ext cx="9525" cy="9525"/>
    <xdr:pic>
      <xdr:nvPicPr>
        <xdr:cNvPr id="799" name="Picture 798"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oneCellAnchor>
  <xdr:oneCellAnchor>
    <xdr:from>
      <xdr:col>13</xdr:col>
      <xdr:colOff>0</xdr:colOff>
      <xdr:row>56</xdr:row>
      <xdr:rowOff>0</xdr:rowOff>
    </xdr:from>
    <xdr:ext cx="9525" cy="9525"/>
    <xdr:pic>
      <xdr:nvPicPr>
        <xdr:cNvPr id="800" name="Picture 799"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oneCellAnchor>
  <xdr:oneCellAnchor>
    <xdr:from>
      <xdr:col>13</xdr:col>
      <xdr:colOff>0</xdr:colOff>
      <xdr:row>56</xdr:row>
      <xdr:rowOff>0</xdr:rowOff>
    </xdr:from>
    <xdr:ext cx="9525" cy="9525"/>
    <xdr:pic>
      <xdr:nvPicPr>
        <xdr:cNvPr id="801" name="Picture 800"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oneCellAnchor>
  <xdr:oneCellAnchor>
    <xdr:from>
      <xdr:col>13</xdr:col>
      <xdr:colOff>0</xdr:colOff>
      <xdr:row>56</xdr:row>
      <xdr:rowOff>0</xdr:rowOff>
    </xdr:from>
    <xdr:ext cx="9525" cy="9525"/>
    <xdr:pic>
      <xdr:nvPicPr>
        <xdr:cNvPr id="802" name="Picture 801"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oneCellAnchor>
  <xdr:oneCellAnchor>
    <xdr:from>
      <xdr:col>13</xdr:col>
      <xdr:colOff>0</xdr:colOff>
      <xdr:row>56</xdr:row>
      <xdr:rowOff>0</xdr:rowOff>
    </xdr:from>
    <xdr:ext cx="9525" cy="9525"/>
    <xdr:pic>
      <xdr:nvPicPr>
        <xdr:cNvPr id="803" name="Picture 802"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oneCellAnchor>
  <xdr:oneCellAnchor>
    <xdr:from>
      <xdr:col>13</xdr:col>
      <xdr:colOff>0</xdr:colOff>
      <xdr:row>57</xdr:row>
      <xdr:rowOff>0</xdr:rowOff>
    </xdr:from>
    <xdr:ext cx="9525" cy="9525"/>
    <xdr:pic>
      <xdr:nvPicPr>
        <xdr:cNvPr id="804" name="Picture 803"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oneCellAnchor>
  <xdr:oneCellAnchor>
    <xdr:from>
      <xdr:col>13</xdr:col>
      <xdr:colOff>0</xdr:colOff>
      <xdr:row>57</xdr:row>
      <xdr:rowOff>0</xdr:rowOff>
    </xdr:from>
    <xdr:ext cx="9525" cy="9525"/>
    <xdr:pic>
      <xdr:nvPicPr>
        <xdr:cNvPr id="805" name="Picture 804"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oneCellAnchor>
  <xdr:oneCellAnchor>
    <xdr:from>
      <xdr:col>13</xdr:col>
      <xdr:colOff>0</xdr:colOff>
      <xdr:row>57</xdr:row>
      <xdr:rowOff>0</xdr:rowOff>
    </xdr:from>
    <xdr:ext cx="9525" cy="9525"/>
    <xdr:pic>
      <xdr:nvPicPr>
        <xdr:cNvPr id="806" name="Picture 805"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oneCellAnchor>
  <xdr:oneCellAnchor>
    <xdr:from>
      <xdr:col>13</xdr:col>
      <xdr:colOff>0</xdr:colOff>
      <xdr:row>57</xdr:row>
      <xdr:rowOff>0</xdr:rowOff>
    </xdr:from>
    <xdr:ext cx="9525" cy="9525"/>
    <xdr:pic>
      <xdr:nvPicPr>
        <xdr:cNvPr id="807" name="Picture 806"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oneCellAnchor>
  <xdr:oneCellAnchor>
    <xdr:from>
      <xdr:col>13</xdr:col>
      <xdr:colOff>0</xdr:colOff>
      <xdr:row>58</xdr:row>
      <xdr:rowOff>0</xdr:rowOff>
    </xdr:from>
    <xdr:ext cx="9525" cy="9525"/>
    <xdr:pic>
      <xdr:nvPicPr>
        <xdr:cNvPr id="808" name="Picture 807"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oneCellAnchor>
  <xdr:oneCellAnchor>
    <xdr:from>
      <xdr:col>13</xdr:col>
      <xdr:colOff>0</xdr:colOff>
      <xdr:row>58</xdr:row>
      <xdr:rowOff>0</xdr:rowOff>
    </xdr:from>
    <xdr:ext cx="9525" cy="9525"/>
    <xdr:pic>
      <xdr:nvPicPr>
        <xdr:cNvPr id="809" name="Picture 808"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oneCellAnchor>
  <xdr:oneCellAnchor>
    <xdr:from>
      <xdr:col>13</xdr:col>
      <xdr:colOff>0</xdr:colOff>
      <xdr:row>58</xdr:row>
      <xdr:rowOff>0</xdr:rowOff>
    </xdr:from>
    <xdr:ext cx="9525" cy="9525"/>
    <xdr:pic>
      <xdr:nvPicPr>
        <xdr:cNvPr id="810" name="Picture 809"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oneCellAnchor>
  <xdr:oneCellAnchor>
    <xdr:from>
      <xdr:col>13</xdr:col>
      <xdr:colOff>0</xdr:colOff>
      <xdr:row>58</xdr:row>
      <xdr:rowOff>0</xdr:rowOff>
    </xdr:from>
    <xdr:ext cx="9525" cy="9525"/>
    <xdr:pic>
      <xdr:nvPicPr>
        <xdr:cNvPr id="811" name="Picture 810"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oneCellAnchor>
  <xdr:oneCellAnchor>
    <xdr:from>
      <xdr:col>13</xdr:col>
      <xdr:colOff>0</xdr:colOff>
      <xdr:row>59</xdr:row>
      <xdr:rowOff>0</xdr:rowOff>
    </xdr:from>
    <xdr:ext cx="9525" cy="9525"/>
    <xdr:pic>
      <xdr:nvPicPr>
        <xdr:cNvPr id="812" name="Picture 811"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oneCellAnchor>
  <xdr:oneCellAnchor>
    <xdr:from>
      <xdr:col>13</xdr:col>
      <xdr:colOff>0</xdr:colOff>
      <xdr:row>59</xdr:row>
      <xdr:rowOff>0</xdr:rowOff>
    </xdr:from>
    <xdr:ext cx="9525" cy="9525"/>
    <xdr:pic>
      <xdr:nvPicPr>
        <xdr:cNvPr id="813" name="Picture 812"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oneCellAnchor>
  <xdr:oneCellAnchor>
    <xdr:from>
      <xdr:col>13</xdr:col>
      <xdr:colOff>0</xdr:colOff>
      <xdr:row>59</xdr:row>
      <xdr:rowOff>0</xdr:rowOff>
    </xdr:from>
    <xdr:ext cx="9525" cy="9525"/>
    <xdr:pic>
      <xdr:nvPicPr>
        <xdr:cNvPr id="814" name="Picture 813"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oneCellAnchor>
  <xdr:oneCellAnchor>
    <xdr:from>
      <xdr:col>13</xdr:col>
      <xdr:colOff>0</xdr:colOff>
      <xdr:row>59</xdr:row>
      <xdr:rowOff>0</xdr:rowOff>
    </xdr:from>
    <xdr:ext cx="9525" cy="9525"/>
    <xdr:pic>
      <xdr:nvPicPr>
        <xdr:cNvPr id="815" name="Picture 814"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oneCellAnchor>
  <xdr:oneCellAnchor>
    <xdr:from>
      <xdr:col>13</xdr:col>
      <xdr:colOff>0</xdr:colOff>
      <xdr:row>60</xdr:row>
      <xdr:rowOff>0</xdr:rowOff>
    </xdr:from>
    <xdr:ext cx="9525" cy="9525"/>
    <xdr:pic>
      <xdr:nvPicPr>
        <xdr:cNvPr id="816" name="Picture 815"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oneCellAnchor>
  <xdr:oneCellAnchor>
    <xdr:from>
      <xdr:col>13</xdr:col>
      <xdr:colOff>0</xdr:colOff>
      <xdr:row>60</xdr:row>
      <xdr:rowOff>0</xdr:rowOff>
    </xdr:from>
    <xdr:ext cx="9525" cy="9525"/>
    <xdr:pic>
      <xdr:nvPicPr>
        <xdr:cNvPr id="817" name="Picture 816"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oneCellAnchor>
  <xdr:oneCellAnchor>
    <xdr:from>
      <xdr:col>13</xdr:col>
      <xdr:colOff>0</xdr:colOff>
      <xdr:row>60</xdr:row>
      <xdr:rowOff>0</xdr:rowOff>
    </xdr:from>
    <xdr:ext cx="9525" cy="9525"/>
    <xdr:pic>
      <xdr:nvPicPr>
        <xdr:cNvPr id="818" name="Picture 817"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oneCellAnchor>
  <xdr:oneCellAnchor>
    <xdr:from>
      <xdr:col>13</xdr:col>
      <xdr:colOff>0</xdr:colOff>
      <xdr:row>60</xdr:row>
      <xdr:rowOff>0</xdr:rowOff>
    </xdr:from>
    <xdr:ext cx="9525" cy="9525"/>
    <xdr:pic>
      <xdr:nvPicPr>
        <xdr:cNvPr id="819" name="Picture 818"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oneCellAnchor>
  <xdr:oneCellAnchor>
    <xdr:from>
      <xdr:col>13</xdr:col>
      <xdr:colOff>0</xdr:colOff>
      <xdr:row>61</xdr:row>
      <xdr:rowOff>0</xdr:rowOff>
    </xdr:from>
    <xdr:ext cx="9525" cy="9525"/>
    <xdr:pic>
      <xdr:nvPicPr>
        <xdr:cNvPr id="820" name="Picture 819"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oneCellAnchor>
  <xdr:oneCellAnchor>
    <xdr:from>
      <xdr:col>13</xdr:col>
      <xdr:colOff>0</xdr:colOff>
      <xdr:row>61</xdr:row>
      <xdr:rowOff>0</xdr:rowOff>
    </xdr:from>
    <xdr:ext cx="9525" cy="9525"/>
    <xdr:pic>
      <xdr:nvPicPr>
        <xdr:cNvPr id="821" name="Picture 820"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oneCellAnchor>
  <xdr:oneCellAnchor>
    <xdr:from>
      <xdr:col>13</xdr:col>
      <xdr:colOff>0</xdr:colOff>
      <xdr:row>61</xdr:row>
      <xdr:rowOff>0</xdr:rowOff>
    </xdr:from>
    <xdr:ext cx="9525" cy="9525"/>
    <xdr:pic>
      <xdr:nvPicPr>
        <xdr:cNvPr id="822" name="Picture 82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oneCellAnchor>
  <xdr:oneCellAnchor>
    <xdr:from>
      <xdr:col>13</xdr:col>
      <xdr:colOff>0</xdr:colOff>
      <xdr:row>61</xdr:row>
      <xdr:rowOff>0</xdr:rowOff>
    </xdr:from>
    <xdr:ext cx="9525" cy="9525"/>
    <xdr:pic>
      <xdr:nvPicPr>
        <xdr:cNvPr id="823" name="Picture 822"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oneCellAnchor>
  <xdr:oneCellAnchor>
    <xdr:from>
      <xdr:col>13</xdr:col>
      <xdr:colOff>0</xdr:colOff>
      <xdr:row>62</xdr:row>
      <xdr:rowOff>0</xdr:rowOff>
    </xdr:from>
    <xdr:ext cx="9525" cy="9525"/>
    <xdr:pic>
      <xdr:nvPicPr>
        <xdr:cNvPr id="824" name="Picture 823"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oneCellAnchor>
  <xdr:oneCellAnchor>
    <xdr:from>
      <xdr:col>13</xdr:col>
      <xdr:colOff>0</xdr:colOff>
      <xdr:row>62</xdr:row>
      <xdr:rowOff>0</xdr:rowOff>
    </xdr:from>
    <xdr:ext cx="9525" cy="9525"/>
    <xdr:pic>
      <xdr:nvPicPr>
        <xdr:cNvPr id="825" name="Picture 824"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oneCellAnchor>
  <xdr:oneCellAnchor>
    <xdr:from>
      <xdr:col>13</xdr:col>
      <xdr:colOff>0</xdr:colOff>
      <xdr:row>62</xdr:row>
      <xdr:rowOff>0</xdr:rowOff>
    </xdr:from>
    <xdr:ext cx="9525" cy="9525"/>
    <xdr:pic>
      <xdr:nvPicPr>
        <xdr:cNvPr id="826" name="Picture 825"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oneCellAnchor>
  <xdr:oneCellAnchor>
    <xdr:from>
      <xdr:col>13</xdr:col>
      <xdr:colOff>0</xdr:colOff>
      <xdr:row>62</xdr:row>
      <xdr:rowOff>0</xdr:rowOff>
    </xdr:from>
    <xdr:ext cx="9525" cy="9525"/>
    <xdr:pic>
      <xdr:nvPicPr>
        <xdr:cNvPr id="827" name="Picture 826"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oneCellAnchor>
  <xdr:oneCellAnchor>
    <xdr:from>
      <xdr:col>13</xdr:col>
      <xdr:colOff>0</xdr:colOff>
      <xdr:row>63</xdr:row>
      <xdr:rowOff>0</xdr:rowOff>
    </xdr:from>
    <xdr:ext cx="9525" cy="9525"/>
    <xdr:pic>
      <xdr:nvPicPr>
        <xdr:cNvPr id="828" name="Picture 827"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oneCellAnchor>
  <xdr:oneCellAnchor>
    <xdr:from>
      <xdr:col>13</xdr:col>
      <xdr:colOff>0</xdr:colOff>
      <xdr:row>63</xdr:row>
      <xdr:rowOff>0</xdr:rowOff>
    </xdr:from>
    <xdr:ext cx="9525" cy="9525"/>
    <xdr:pic>
      <xdr:nvPicPr>
        <xdr:cNvPr id="829" name="Picture 828"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oneCellAnchor>
  <xdr:oneCellAnchor>
    <xdr:from>
      <xdr:col>13</xdr:col>
      <xdr:colOff>0</xdr:colOff>
      <xdr:row>63</xdr:row>
      <xdr:rowOff>0</xdr:rowOff>
    </xdr:from>
    <xdr:ext cx="9525" cy="9525"/>
    <xdr:pic>
      <xdr:nvPicPr>
        <xdr:cNvPr id="830" name="Picture 829"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oneCellAnchor>
  <xdr:oneCellAnchor>
    <xdr:from>
      <xdr:col>13</xdr:col>
      <xdr:colOff>0</xdr:colOff>
      <xdr:row>63</xdr:row>
      <xdr:rowOff>0</xdr:rowOff>
    </xdr:from>
    <xdr:ext cx="9525" cy="9525"/>
    <xdr:pic>
      <xdr:nvPicPr>
        <xdr:cNvPr id="831" name="Picture 830"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oneCellAnchor>
  <xdr:oneCellAnchor>
    <xdr:from>
      <xdr:col>13</xdr:col>
      <xdr:colOff>0</xdr:colOff>
      <xdr:row>64</xdr:row>
      <xdr:rowOff>0</xdr:rowOff>
    </xdr:from>
    <xdr:ext cx="9525" cy="9525"/>
    <xdr:pic>
      <xdr:nvPicPr>
        <xdr:cNvPr id="832" name="Picture 83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oneCellAnchor>
  <xdr:oneCellAnchor>
    <xdr:from>
      <xdr:col>13</xdr:col>
      <xdr:colOff>0</xdr:colOff>
      <xdr:row>64</xdr:row>
      <xdr:rowOff>0</xdr:rowOff>
    </xdr:from>
    <xdr:ext cx="9525" cy="9525"/>
    <xdr:pic>
      <xdr:nvPicPr>
        <xdr:cNvPr id="833" name="Picture 832"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oneCellAnchor>
  <xdr:oneCellAnchor>
    <xdr:from>
      <xdr:col>13</xdr:col>
      <xdr:colOff>0</xdr:colOff>
      <xdr:row>64</xdr:row>
      <xdr:rowOff>0</xdr:rowOff>
    </xdr:from>
    <xdr:ext cx="9525" cy="9525"/>
    <xdr:pic>
      <xdr:nvPicPr>
        <xdr:cNvPr id="834" name="Picture 833"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oneCellAnchor>
  <xdr:oneCellAnchor>
    <xdr:from>
      <xdr:col>13</xdr:col>
      <xdr:colOff>0</xdr:colOff>
      <xdr:row>64</xdr:row>
      <xdr:rowOff>0</xdr:rowOff>
    </xdr:from>
    <xdr:ext cx="9525" cy="9525"/>
    <xdr:pic>
      <xdr:nvPicPr>
        <xdr:cNvPr id="835" name="Picture 834"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oneCellAnchor>
  <xdr:oneCellAnchor>
    <xdr:from>
      <xdr:col>13</xdr:col>
      <xdr:colOff>0</xdr:colOff>
      <xdr:row>65</xdr:row>
      <xdr:rowOff>0</xdr:rowOff>
    </xdr:from>
    <xdr:ext cx="9525" cy="9525"/>
    <xdr:pic>
      <xdr:nvPicPr>
        <xdr:cNvPr id="836" name="Picture 835"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oneCellAnchor>
  <xdr:oneCellAnchor>
    <xdr:from>
      <xdr:col>13</xdr:col>
      <xdr:colOff>0</xdr:colOff>
      <xdr:row>65</xdr:row>
      <xdr:rowOff>0</xdr:rowOff>
    </xdr:from>
    <xdr:ext cx="9525" cy="9525"/>
    <xdr:pic>
      <xdr:nvPicPr>
        <xdr:cNvPr id="837" name="Picture 836"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oneCellAnchor>
  <xdr:oneCellAnchor>
    <xdr:from>
      <xdr:col>13</xdr:col>
      <xdr:colOff>0</xdr:colOff>
      <xdr:row>65</xdr:row>
      <xdr:rowOff>0</xdr:rowOff>
    </xdr:from>
    <xdr:ext cx="9525" cy="9525"/>
    <xdr:pic>
      <xdr:nvPicPr>
        <xdr:cNvPr id="838" name="Picture 837"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oneCellAnchor>
  <xdr:oneCellAnchor>
    <xdr:from>
      <xdr:col>13</xdr:col>
      <xdr:colOff>0</xdr:colOff>
      <xdr:row>65</xdr:row>
      <xdr:rowOff>0</xdr:rowOff>
    </xdr:from>
    <xdr:ext cx="9525" cy="9525"/>
    <xdr:pic>
      <xdr:nvPicPr>
        <xdr:cNvPr id="839" name="Picture 838"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oneCellAnchor>
  <xdr:oneCellAnchor>
    <xdr:from>
      <xdr:col>13</xdr:col>
      <xdr:colOff>0</xdr:colOff>
      <xdr:row>66</xdr:row>
      <xdr:rowOff>0</xdr:rowOff>
    </xdr:from>
    <xdr:ext cx="9525" cy="9525"/>
    <xdr:pic>
      <xdr:nvPicPr>
        <xdr:cNvPr id="840" name="Picture 839"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oneCellAnchor>
  <xdr:oneCellAnchor>
    <xdr:from>
      <xdr:col>13</xdr:col>
      <xdr:colOff>0</xdr:colOff>
      <xdr:row>66</xdr:row>
      <xdr:rowOff>0</xdr:rowOff>
    </xdr:from>
    <xdr:ext cx="9525" cy="9525"/>
    <xdr:pic>
      <xdr:nvPicPr>
        <xdr:cNvPr id="841" name="Picture 840"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oneCellAnchor>
  <xdr:oneCellAnchor>
    <xdr:from>
      <xdr:col>13</xdr:col>
      <xdr:colOff>0</xdr:colOff>
      <xdr:row>66</xdr:row>
      <xdr:rowOff>0</xdr:rowOff>
    </xdr:from>
    <xdr:ext cx="9525" cy="9525"/>
    <xdr:pic>
      <xdr:nvPicPr>
        <xdr:cNvPr id="842" name="Picture 84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oneCellAnchor>
  <xdr:oneCellAnchor>
    <xdr:from>
      <xdr:col>13</xdr:col>
      <xdr:colOff>0</xdr:colOff>
      <xdr:row>66</xdr:row>
      <xdr:rowOff>0</xdr:rowOff>
    </xdr:from>
    <xdr:ext cx="9525" cy="9525"/>
    <xdr:pic>
      <xdr:nvPicPr>
        <xdr:cNvPr id="843" name="Picture 842"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oneCellAnchor>
  <xdr:oneCellAnchor>
    <xdr:from>
      <xdr:col>13</xdr:col>
      <xdr:colOff>0</xdr:colOff>
      <xdr:row>67</xdr:row>
      <xdr:rowOff>0</xdr:rowOff>
    </xdr:from>
    <xdr:ext cx="9525" cy="9525"/>
    <xdr:pic>
      <xdr:nvPicPr>
        <xdr:cNvPr id="844" name="Picture 843"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oneCellAnchor>
  <xdr:oneCellAnchor>
    <xdr:from>
      <xdr:col>13</xdr:col>
      <xdr:colOff>0</xdr:colOff>
      <xdr:row>67</xdr:row>
      <xdr:rowOff>0</xdr:rowOff>
    </xdr:from>
    <xdr:ext cx="9525" cy="9525"/>
    <xdr:pic>
      <xdr:nvPicPr>
        <xdr:cNvPr id="845" name="Picture 844"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oneCellAnchor>
  <xdr:oneCellAnchor>
    <xdr:from>
      <xdr:col>13</xdr:col>
      <xdr:colOff>0</xdr:colOff>
      <xdr:row>67</xdr:row>
      <xdr:rowOff>0</xdr:rowOff>
    </xdr:from>
    <xdr:ext cx="9525" cy="9525"/>
    <xdr:pic>
      <xdr:nvPicPr>
        <xdr:cNvPr id="846" name="Picture 845"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oneCellAnchor>
  <xdr:oneCellAnchor>
    <xdr:from>
      <xdr:col>13</xdr:col>
      <xdr:colOff>0</xdr:colOff>
      <xdr:row>67</xdr:row>
      <xdr:rowOff>0</xdr:rowOff>
    </xdr:from>
    <xdr:ext cx="9525" cy="9525"/>
    <xdr:pic>
      <xdr:nvPicPr>
        <xdr:cNvPr id="847" name="Picture 846"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oneCellAnchor>
  <xdr:oneCellAnchor>
    <xdr:from>
      <xdr:col>13</xdr:col>
      <xdr:colOff>0</xdr:colOff>
      <xdr:row>68</xdr:row>
      <xdr:rowOff>0</xdr:rowOff>
    </xdr:from>
    <xdr:ext cx="9525" cy="9525"/>
    <xdr:pic>
      <xdr:nvPicPr>
        <xdr:cNvPr id="848" name="Picture 847"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oneCellAnchor>
  <xdr:oneCellAnchor>
    <xdr:from>
      <xdr:col>13</xdr:col>
      <xdr:colOff>0</xdr:colOff>
      <xdr:row>68</xdr:row>
      <xdr:rowOff>0</xdr:rowOff>
    </xdr:from>
    <xdr:ext cx="9525" cy="9525"/>
    <xdr:pic>
      <xdr:nvPicPr>
        <xdr:cNvPr id="849" name="Picture 848"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oneCellAnchor>
  <xdr:oneCellAnchor>
    <xdr:from>
      <xdr:col>13</xdr:col>
      <xdr:colOff>0</xdr:colOff>
      <xdr:row>68</xdr:row>
      <xdr:rowOff>0</xdr:rowOff>
    </xdr:from>
    <xdr:ext cx="9525" cy="9525"/>
    <xdr:pic>
      <xdr:nvPicPr>
        <xdr:cNvPr id="850" name="Picture 849"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oneCellAnchor>
  <xdr:oneCellAnchor>
    <xdr:from>
      <xdr:col>13</xdr:col>
      <xdr:colOff>0</xdr:colOff>
      <xdr:row>68</xdr:row>
      <xdr:rowOff>0</xdr:rowOff>
    </xdr:from>
    <xdr:ext cx="9525" cy="9525"/>
    <xdr:pic>
      <xdr:nvPicPr>
        <xdr:cNvPr id="851" name="Picture 850"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oneCellAnchor>
  <xdr:oneCellAnchor>
    <xdr:from>
      <xdr:col>13</xdr:col>
      <xdr:colOff>0</xdr:colOff>
      <xdr:row>69</xdr:row>
      <xdr:rowOff>0</xdr:rowOff>
    </xdr:from>
    <xdr:ext cx="9525" cy="9525"/>
    <xdr:pic>
      <xdr:nvPicPr>
        <xdr:cNvPr id="852" name="Picture 851"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oneCellAnchor>
  <xdr:oneCellAnchor>
    <xdr:from>
      <xdr:col>13</xdr:col>
      <xdr:colOff>0</xdr:colOff>
      <xdr:row>69</xdr:row>
      <xdr:rowOff>0</xdr:rowOff>
    </xdr:from>
    <xdr:ext cx="9525" cy="9525"/>
    <xdr:pic>
      <xdr:nvPicPr>
        <xdr:cNvPr id="853" name="Picture 852"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oneCellAnchor>
  <xdr:oneCellAnchor>
    <xdr:from>
      <xdr:col>13</xdr:col>
      <xdr:colOff>0</xdr:colOff>
      <xdr:row>69</xdr:row>
      <xdr:rowOff>0</xdr:rowOff>
    </xdr:from>
    <xdr:ext cx="9525" cy="9525"/>
    <xdr:pic>
      <xdr:nvPicPr>
        <xdr:cNvPr id="854" name="Picture 853"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oneCellAnchor>
  <xdr:oneCellAnchor>
    <xdr:from>
      <xdr:col>13</xdr:col>
      <xdr:colOff>0</xdr:colOff>
      <xdr:row>69</xdr:row>
      <xdr:rowOff>0</xdr:rowOff>
    </xdr:from>
    <xdr:ext cx="9525" cy="9525"/>
    <xdr:pic>
      <xdr:nvPicPr>
        <xdr:cNvPr id="855" name="Picture 854"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oneCellAnchor>
  <xdr:oneCellAnchor>
    <xdr:from>
      <xdr:col>13</xdr:col>
      <xdr:colOff>0</xdr:colOff>
      <xdr:row>70</xdr:row>
      <xdr:rowOff>0</xdr:rowOff>
    </xdr:from>
    <xdr:ext cx="9525" cy="9525"/>
    <xdr:pic>
      <xdr:nvPicPr>
        <xdr:cNvPr id="856" name="Picture 855"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oneCellAnchor>
  <xdr:oneCellAnchor>
    <xdr:from>
      <xdr:col>13</xdr:col>
      <xdr:colOff>0</xdr:colOff>
      <xdr:row>70</xdr:row>
      <xdr:rowOff>0</xdr:rowOff>
    </xdr:from>
    <xdr:ext cx="9525" cy="9525"/>
    <xdr:pic>
      <xdr:nvPicPr>
        <xdr:cNvPr id="857" name="Picture 856"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oneCellAnchor>
  <xdr:oneCellAnchor>
    <xdr:from>
      <xdr:col>13</xdr:col>
      <xdr:colOff>0</xdr:colOff>
      <xdr:row>70</xdr:row>
      <xdr:rowOff>0</xdr:rowOff>
    </xdr:from>
    <xdr:ext cx="9525" cy="9525"/>
    <xdr:pic>
      <xdr:nvPicPr>
        <xdr:cNvPr id="858" name="Picture 857"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oneCellAnchor>
  <xdr:oneCellAnchor>
    <xdr:from>
      <xdr:col>13</xdr:col>
      <xdr:colOff>0</xdr:colOff>
      <xdr:row>70</xdr:row>
      <xdr:rowOff>0</xdr:rowOff>
    </xdr:from>
    <xdr:ext cx="9525" cy="9525"/>
    <xdr:pic>
      <xdr:nvPicPr>
        <xdr:cNvPr id="859" name="Picture 858"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oneCellAnchor>
  <xdr:oneCellAnchor>
    <xdr:from>
      <xdr:col>13</xdr:col>
      <xdr:colOff>0</xdr:colOff>
      <xdr:row>71</xdr:row>
      <xdr:rowOff>0</xdr:rowOff>
    </xdr:from>
    <xdr:ext cx="9525" cy="9525"/>
    <xdr:pic>
      <xdr:nvPicPr>
        <xdr:cNvPr id="860" name="Picture 859"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oneCellAnchor>
  <xdr:oneCellAnchor>
    <xdr:from>
      <xdr:col>13</xdr:col>
      <xdr:colOff>0</xdr:colOff>
      <xdr:row>71</xdr:row>
      <xdr:rowOff>0</xdr:rowOff>
    </xdr:from>
    <xdr:ext cx="9525" cy="9525"/>
    <xdr:pic>
      <xdr:nvPicPr>
        <xdr:cNvPr id="861" name="Picture 860"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oneCellAnchor>
  <xdr:oneCellAnchor>
    <xdr:from>
      <xdr:col>13</xdr:col>
      <xdr:colOff>0</xdr:colOff>
      <xdr:row>71</xdr:row>
      <xdr:rowOff>0</xdr:rowOff>
    </xdr:from>
    <xdr:ext cx="9525" cy="9525"/>
    <xdr:pic>
      <xdr:nvPicPr>
        <xdr:cNvPr id="862" name="Picture 861"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oneCellAnchor>
  <xdr:oneCellAnchor>
    <xdr:from>
      <xdr:col>13</xdr:col>
      <xdr:colOff>0</xdr:colOff>
      <xdr:row>71</xdr:row>
      <xdr:rowOff>0</xdr:rowOff>
    </xdr:from>
    <xdr:ext cx="9525" cy="9525"/>
    <xdr:pic>
      <xdr:nvPicPr>
        <xdr:cNvPr id="863" name="Picture 862"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oneCellAnchor>
  <xdr:oneCellAnchor>
    <xdr:from>
      <xdr:col>13</xdr:col>
      <xdr:colOff>0</xdr:colOff>
      <xdr:row>72</xdr:row>
      <xdr:rowOff>0</xdr:rowOff>
    </xdr:from>
    <xdr:ext cx="9525" cy="9525"/>
    <xdr:pic>
      <xdr:nvPicPr>
        <xdr:cNvPr id="864" name="Picture 863"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oneCellAnchor>
  <xdr:oneCellAnchor>
    <xdr:from>
      <xdr:col>13</xdr:col>
      <xdr:colOff>0</xdr:colOff>
      <xdr:row>72</xdr:row>
      <xdr:rowOff>0</xdr:rowOff>
    </xdr:from>
    <xdr:ext cx="9525" cy="9525"/>
    <xdr:pic>
      <xdr:nvPicPr>
        <xdr:cNvPr id="865" name="Picture 864"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oneCellAnchor>
  <xdr:oneCellAnchor>
    <xdr:from>
      <xdr:col>13</xdr:col>
      <xdr:colOff>0</xdr:colOff>
      <xdr:row>72</xdr:row>
      <xdr:rowOff>0</xdr:rowOff>
    </xdr:from>
    <xdr:ext cx="9525" cy="9525"/>
    <xdr:pic>
      <xdr:nvPicPr>
        <xdr:cNvPr id="866" name="Picture 865"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oneCellAnchor>
  <xdr:oneCellAnchor>
    <xdr:from>
      <xdr:col>13</xdr:col>
      <xdr:colOff>0</xdr:colOff>
      <xdr:row>72</xdr:row>
      <xdr:rowOff>0</xdr:rowOff>
    </xdr:from>
    <xdr:ext cx="9525" cy="9525"/>
    <xdr:pic>
      <xdr:nvPicPr>
        <xdr:cNvPr id="867" name="Picture 866"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oneCellAnchor>
  <xdr:oneCellAnchor>
    <xdr:from>
      <xdr:col>13</xdr:col>
      <xdr:colOff>0</xdr:colOff>
      <xdr:row>73</xdr:row>
      <xdr:rowOff>0</xdr:rowOff>
    </xdr:from>
    <xdr:ext cx="9525" cy="9525"/>
    <xdr:pic>
      <xdr:nvPicPr>
        <xdr:cNvPr id="868" name="Picture 867"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oneCellAnchor>
  <xdr:oneCellAnchor>
    <xdr:from>
      <xdr:col>13</xdr:col>
      <xdr:colOff>0</xdr:colOff>
      <xdr:row>73</xdr:row>
      <xdr:rowOff>0</xdr:rowOff>
    </xdr:from>
    <xdr:ext cx="9525" cy="9525"/>
    <xdr:pic>
      <xdr:nvPicPr>
        <xdr:cNvPr id="869" name="Picture 868"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oneCellAnchor>
  <xdr:oneCellAnchor>
    <xdr:from>
      <xdr:col>13</xdr:col>
      <xdr:colOff>0</xdr:colOff>
      <xdr:row>73</xdr:row>
      <xdr:rowOff>0</xdr:rowOff>
    </xdr:from>
    <xdr:ext cx="9525" cy="9525"/>
    <xdr:pic>
      <xdr:nvPicPr>
        <xdr:cNvPr id="870" name="Picture 869"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oneCellAnchor>
  <xdr:oneCellAnchor>
    <xdr:from>
      <xdr:col>13</xdr:col>
      <xdr:colOff>0</xdr:colOff>
      <xdr:row>73</xdr:row>
      <xdr:rowOff>0</xdr:rowOff>
    </xdr:from>
    <xdr:ext cx="9525" cy="9525"/>
    <xdr:pic>
      <xdr:nvPicPr>
        <xdr:cNvPr id="871" name="Picture 870"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oneCellAnchor>
  <xdr:oneCellAnchor>
    <xdr:from>
      <xdr:col>13</xdr:col>
      <xdr:colOff>0</xdr:colOff>
      <xdr:row>74</xdr:row>
      <xdr:rowOff>0</xdr:rowOff>
    </xdr:from>
    <xdr:ext cx="9525" cy="9525"/>
    <xdr:pic>
      <xdr:nvPicPr>
        <xdr:cNvPr id="872" name="Picture 871"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oneCellAnchor>
  <xdr:oneCellAnchor>
    <xdr:from>
      <xdr:col>13</xdr:col>
      <xdr:colOff>0</xdr:colOff>
      <xdr:row>74</xdr:row>
      <xdr:rowOff>0</xdr:rowOff>
    </xdr:from>
    <xdr:ext cx="9525" cy="9525"/>
    <xdr:pic>
      <xdr:nvPicPr>
        <xdr:cNvPr id="873" name="Picture 872"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oneCellAnchor>
  <xdr:oneCellAnchor>
    <xdr:from>
      <xdr:col>13</xdr:col>
      <xdr:colOff>0</xdr:colOff>
      <xdr:row>74</xdr:row>
      <xdr:rowOff>0</xdr:rowOff>
    </xdr:from>
    <xdr:ext cx="9525" cy="9525"/>
    <xdr:pic>
      <xdr:nvPicPr>
        <xdr:cNvPr id="874" name="Picture 873"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oneCellAnchor>
  <xdr:oneCellAnchor>
    <xdr:from>
      <xdr:col>13</xdr:col>
      <xdr:colOff>0</xdr:colOff>
      <xdr:row>74</xdr:row>
      <xdr:rowOff>0</xdr:rowOff>
    </xdr:from>
    <xdr:ext cx="9525" cy="9525"/>
    <xdr:pic>
      <xdr:nvPicPr>
        <xdr:cNvPr id="875" name="Picture 874"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oneCellAnchor>
  <xdr:oneCellAnchor>
    <xdr:from>
      <xdr:col>13</xdr:col>
      <xdr:colOff>0</xdr:colOff>
      <xdr:row>75</xdr:row>
      <xdr:rowOff>0</xdr:rowOff>
    </xdr:from>
    <xdr:ext cx="9525" cy="9525"/>
    <xdr:pic>
      <xdr:nvPicPr>
        <xdr:cNvPr id="876" name="Picture 875"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oneCellAnchor>
  <xdr:oneCellAnchor>
    <xdr:from>
      <xdr:col>13</xdr:col>
      <xdr:colOff>0</xdr:colOff>
      <xdr:row>75</xdr:row>
      <xdr:rowOff>0</xdr:rowOff>
    </xdr:from>
    <xdr:ext cx="9525" cy="9525"/>
    <xdr:pic>
      <xdr:nvPicPr>
        <xdr:cNvPr id="877" name="Picture 876"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oneCellAnchor>
  <xdr:oneCellAnchor>
    <xdr:from>
      <xdr:col>13</xdr:col>
      <xdr:colOff>0</xdr:colOff>
      <xdr:row>75</xdr:row>
      <xdr:rowOff>0</xdr:rowOff>
    </xdr:from>
    <xdr:ext cx="9525" cy="9525"/>
    <xdr:pic>
      <xdr:nvPicPr>
        <xdr:cNvPr id="878" name="Picture 877"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oneCellAnchor>
  <xdr:oneCellAnchor>
    <xdr:from>
      <xdr:col>13</xdr:col>
      <xdr:colOff>0</xdr:colOff>
      <xdr:row>75</xdr:row>
      <xdr:rowOff>0</xdr:rowOff>
    </xdr:from>
    <xdr:ext cx="9525" cy="9525"/>
    <xdr:pic>
      <xdr:nvPicPr>
        <xdr:cNvPr id="879" name="Picture 878"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oneCellAnchor>
  <xdr:oneCellAnchor>
    <xdr:from>
      <xdr:col>13</xdr:col>
      <xdr:colOff>0</xdr:colOff>
      <xdr:row>76</xdr:row>
      <xdr:rowOff>0</xdr:rowOff>
    </xdr:from>
    <xdr:ext cx="9525" cy="9525"/>
    <xdr:pic>
      <xdr:nvPicPr>
        <xdr:cNvPr id="880" name="Picture 879"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oneCellAnchor>
  <xdr:oneCellAnchor>
    <xdr:from>
      <xdr:col>13</xdr:col>
      <xdr:colOff>0</xdr:colOff>
      <xdr:row>76</xdr:row>
      <xdr:rowOff>0</xdr:rowOff>
    </xdr:from>
    <xdr:ext cx="9525" cy="9525"/>
    <xdr:pic>
      <xdr:nvPicPr>
        <xdr:cNvPr id="881" name="Picture 880"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oneCellAnchor>
  <xdr:oneCellAnchor>
    <xdr:from>
      <xdr:col>13</xdr:col>
      <xdr:colOff>0</xdr:colOff>
      <xdr:row>76</xdr:row>
      <xdr:rowOff>0</xdr:rowOff>
    </xdr:from>
    <xdr:ext cx="9525" cy="9525"/>
    <xdr:pic>
      <xdr:nvPicPr>
        <xdr:cNvPr id="882" name="Picture 881"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oneCellAnchor>
  <xdr:oneCellAnchor>
    <xdr:from>
      <xdr:col>13</xdr:col>
      <xdr:colOff>0</xdr:colOff>
      <xdr:row>76</xdr:row>
      <xdr:rowOff>0</xdr:rowOff>
    </xdr:from>
    <xdr:ext cx="9525" cy="9525"/>
    <xdr:pic>
      <xdr:nvPicPr>
        <xdr:cNvPr id="883" name="Picture 882"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oneCellAnchor>
  <xdr:oneCellAnchor>
    <xdr:from>
      <xdr:col>13</xdr:col>
      <xdr:colOff>0</xdr:colOff>
      <xdr:row>77</xdr:row>
      <xdr:rowOff>0</xdr:rowOff>
    </xdr:from>
    <xdr:ext cx="9525" cy="9525"/>
    <xdr:pic>
      <xdr:nvPicPr>
        <xdr:cNvPr id="884" name="Picture 883"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oneCellAnchor>
  <xdr:oneCellAnchor>
    <xdr:from>
      <xdr:col>13</xdr:col>
      <xdr:colOff>0</xdr:colOff>
      <xdr:row>77</xdr:row>
      <xdr:rowOff>0</xdr:rowOff>
    </xdr:from>
    <xdr:ext cx="9525" cy="9525"/>
    <xdr:pic>
      <xdr:nvPicPr>
        <xdr:cNvPr id="885" name="Picture 884"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oneCellAnchor>
  <xdr:oneCellAnchor>
    <xdr:from>
      <xdr:col>13</xdr:col>
      <xdr:colOff>0</xdr:colOff>
      <xdr:row>77</xdr:row>
      <xdr:rowOff>0</xdr:rowOff>
    </xdr:from>
    <xdr:ext cx="9525" cy="9525"/>
    <xdr:pic>
      <xdr:nvPicPr>
        <xdr:cNvPr id="886" name="Picture 885"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oneCellAnchor>
  <xdr:oneCellAnchor>
    <xdr:from>
      <xdr:col>13</xdr:col>
      <xdr:colOff>0</xdr:colOff>
      <xdr:row>77</xdr:row>
      <xdr:rowOff>0</xdr:rowOff>
    </xdr:from>
    <xdr:ext cx="9525" cy="9525"/>
    <xdr:pic>
      <xdr:nvPicPr>
        <xdr:cNvPr id="887" name="Picture 886"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oneCellAnchor>
  <xdr:oneCellAnchor>
    <xdr:from>
      <xdr:col>13</xdr:col>
      <xdr:colOff>0</xdr:colOff>
      <xdr:row>78</xdr:row>
      <xdr:rowOff>0</xdr:rowOff>
    </xdr:from>
    <xdr:ext cx="9525" cy="9525"/>
    <xdr:pic>
      <xdr:nvPicPr>
        <xdr:cNvPr id="888" name="Picture 887"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oneCellAnchor>
  <xdr:oneCellAnchor>
    <xdr:from>
      <xdr:col>13</xdr:col>
      <xdr:colOff>0</xdr:colOff>
      <xdr:row>78</xdr:row>
      <xdr:rowOff>0</xdr:rowOff>
    </xdr:from>
    <xdr:ext cx="9525" cy="9525"/>
    <xdr:pic>
      <xdr:nvPicPr>
        <xdr:cNvPr id="889" name="Picture 888"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oneCellAnchor>
  <xdr:oneCellAnchor>
    <xdr:from>
      <xdr:col>13</xdr:col>
      <xdr:colOff>0</xdr:colOff>
      <xdr:row>78</xdr:row>
      <xdr:rowOff>0</xdr:rowOff>
    </xdr:from>
    <xdr:ext cx="9525" cy="9525"/>
    <xdr:pic>
      <xdr:nvPicPr>
        <xdr:cNvPr id="890" name="Picture 889"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oneCellAnchor>
  <xdr:oneCellAnchor>
    <xdr:from>
      <xdr:col>13</xdr:col>
      <xdr:colOff>0</xdr:colOff>
      <xdr:row>78</xdr:row>
      <xdr:rowOff>0</xdr:rowOff>
    </xdr:from>
    <xdr:ext cx="9525" cy="9525"/>
    <xdr:pic>
      <xdr:nvPicPr>
        <xdr:cNvPr id="891" name="Picture 890"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oneCellAnchor>
  <xdr:oneCellAnchor>
    <xdr:from>
      <xdr:col>13</xdr:col>
      <xdr:colOff>0</xdr:colOff>
      <xdr:row>79</xdr:row>
      <xdr:rowOff>0</xdr:rowOff>
    </xdr:from>
    <xdr:ext cx="9525" cy="9525"/>
    <xdr:pic>
      <xdr:nvPicPr>
        <xdr:cNvPr id="892" name="Picture 891" descr="space"/>
        <xdr:cNvPicPr>
          <a:picLocks noChangeAspect="1" noChangeArrowheads="1"/>
        </xdr:cNvPicPr>
      </xdr:nvPicPr>
      <xdr:blipFill>
        <a:blip xmlns:r="http://schemas.openxmlformats.org/officeDocument/2006/relationships" r:embed="rId1"/>
        <a:srcRect/>
        <a:stretch>
          <a:fillRect/>
        </a:stretch>
      </xdr:blipFill>
      <xdr:spPr bwMode="auto">
        <a:xfrm>
          <a:off x="5686425" y="14201775"/>
          <a:ext cx="9525" cy="9525"/>
        </a:xfrm>
        <a:prstGeom prst="rect">
          <a:avLst/>
        </a:prstGeom>
        <a:noFill/>
        <a:ln w="9525">
          <a:noFill/>
          <a:miter lim="800000"/>
          <a:headEnd/>
          <a:tailEnd/>
        </a:ln>
      </xdr:spPr>
    </xdr:pic>
    <xdr:clientData/>
  </xdr:oneCellAnchor>
  <xdr:oneCellAnchor>
    <xdr:from>
      <xdr:col>13</xdr:col>
      <xdr:colOff>0</xdr:colOff>
      <xdr:row>79</xdr:row>
      <xdr:rowOff>0</xdr:rowOff>
    </xdr:from>
    <xdr:ext cx="9525" cy="9525"/>
    <xdr:pic>
      <xdr:nvPicPr>
        <xdr:cNvPr id="893" name="Picture 892" descr="space"/>
        <xdr:cNvPicPr>
          <a:picLocks noChangeAspect="1" noChangeArrowheads="1"/>
        </xdr:cNvPicPr>
      </xdr:nvPicPr>
      <xdr:blipFill>
        <a:blip xmlns:r="http://schemas.openxmlformats.org/officeDocument/2006/relationships" r:embed="rId1"/>
        <a:srcRect/>
        <a:stretch>
          <a:fillRect/>
        </a:stretch>
      </xdr:blipFill>
      <xdr:spPr bwMode="auto">
        <a:xfrm>
          <a:off x="5686425" y="14201775"/>
          <a:ext cx="9525" cy="9525"/>
        </a:xfrm>
        <a:prstGeom prst="rect">
          <a:avLst/>
        </a:prstGeom>
        <a:noFill/>
        <a:ln w="9525">
          <a:noFill/>
          <a:miter lim="800000"/>
          <a:headEnd/>
          <a:tailEnd/>
        </a:ln>
      </xdr:spPr>
    </xdr:pic>
    <xdr:clientData/>
  </xdr:oneCellAnchor>
  <xdr:oneCellAnchor>
    <xdr:from>
      <xdr:col>13</xdr:col>
      <xdr:colOff>0</xdr:colOff>
      <xdr:row>79</xdr:row>
      <xdr:rowOff>0</xdr:rowOff>
    </xdr:from>
    <xdr:ext cx="9525" cy="9525"/>
    <xdr:pic>
      <xdr:nvPicPr>
        <xdr:cNvPr id="894" name="Picture 893" descr="space"/>
        <xdr:cNvPicPr>
          <a:picLocks noChangeAspect="1" noChangeArrowheads="1"/>
        </xdr:cNvPicPr>
      </xdr:nvPicPr>
      <xdr:blipFill>
        <a:blip xmlns:r="http://schemas.openxmlformats.org/officeDocument/2006/relationships" r:embed="rId1"/>
        <a:srcRect/>
        <a:stretch>
          <a:fillRect/>
        </a:stretch>
      </xdr:blipFill>
      <xdr:spPr bwMode="auto">
        <a:xfrm>
          <a:off x="5686425" y="14201775"/>
          <a:ext cx="9525" cy="9525"/>
        </a:xfrm>
        <a:prstGeom prst="rect">
          <a:avLst/>
        </a:prstGeom>
        <a:noFill/>
        <a:ln w="9525">
          <a:noFill/>
          <a:miter lim="800000"/>
          <a:headEnd/>
          <a:tailEnd/>
        </a:ln>
      </xdr:spPr>
    </xdr:pic>
    <xdr:clientData/>
  </xdr:oneCellAnchor>
  <xdr:oneCellAnchor>
    <xdr:from>
      <xdr:col>13</xdr:col>
      <xdr:colOff>0</xdr:colOff>
      <xdr:row>79</xdr:row>
      <xdr:rowOff>0</xdr:rowOff>
    </xdr:from>
    <xdr:ext cx="9525" cy="9525"/>
    <xdr:pic>
      <xdr:nvPicPr>
        <xdr:cNvPr id="895" name="Picture 8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4201775"/>
          <a:ext cx="9525" cy="9525"/>
        </a:xfrm>
        <a:prstGeom prst="rect">
          <a:avLst/>
        </a:prstGeom>
        <a:noFill/>
        <a:ln w="9525">
          <a:noFill/>
          <a:miter lim="800000"/>
          <a:headEnd/>
          <a:tailEnd/>
        </a:ln>
      </xdr:spPr>
    </xdr:pic>
    <xdr:clientData/>
  </xdr:oneCellAnchor>
  <xdr:oneCellAnchor>
    <xdr:from>
      <xdr:col>13</xdr:col>
      <xdr:colOff>0</xdr:colOff>
      <xdr:row>80</xdr:row>
      <xdr:rowOff>0</xdr:rowOff>
    </xdr:from>
    <xdr:ext cx="9525" cy="9525"/>
    <xdr:pic>
      <xdr:nvPicPr>
        <xdr:cNvPr id="896" name="Picture 895"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oneCellAnchor>
  <xdr:oneCellAnchor>
    <xdr:from>
      <xdr:col>13</xdr:col>
      <xdr:colOff>0</xdr:colOff>
      <xdr:row>80</xdr:row>
      <xdr:rowOff>0</xdr:rowOff>
    </xdr:from>
    <xdr:ext cx="9525" cy="9525"/>
    <xdr:pic>
      <xdr:nvPicPr>
        <xdr:cNvPr id="897" name="Picture 896"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oneCellAnchor>
  <xdr:oneCellAnchor>
    <xdr:from>
      <xdr:col>13</xdr:col>
      <xdr:colOff>0</xdr:colOff>
      <xdr:row>80</xdr:row>
      <xdr:rowOff>0</xdr:rowOff>
    </xdr:from>
    <xdr:ext cx="9525" cy="9525"/>
    <xdr:pic>
      <xdr:nvPicPr>
        <xdr:cNvPr id="898" name="Picture 897"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oneCellAnchor>
  <xdr:oneCellAnchor>
    <xdr:from>
      <xdr:col>13</xdr:col>
      <xdr:colOff>0</xdr:colOff>
      <xdr:row>80</xdr:row>
      <xdr:rowOff>0</xdr:rowOff>
    </xdr:from>
    <xdr:ext cx="9525" cy="9525"/>
    <xdr:pic>
      <xdr:nvPicPr>
        <xdr:cNvPr id="899" name="Picture 898"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oneCellAnchor>
  <xdr:oneCellAnchor>
    <xdr:from>
      <xdr:col>13</xdr:col>
      <xdr:colOff>0</xdr:colOff>
      <xdr:row>81</xdr:row>
      <xdr:rowOff>0</xdr:rowOff>
    </xdr:from>
    <xdr:ext cx="9525" cy="9525"/>
    <xdr:pic>
      <xdr:nvPicPr>
        <xdr:cNvPr id="900" name="Picture 899"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oneCellAnchor>
  <xdr:oneCellAnchor>
    <xdr:from>
      <xdr:col>13</xdr:col>
      <xdr:colOff>0</xdr:colOff>
      <xdr:row>81</xdr:row>
      <xdr:rowOff>0</xdr:rowOff>
    </xdr:from>
    <xdr:ext cx="9525" cy="9525"/>
    <xdr:pic>
      <xdr:nvPicPr>
        <xdr:cNvPr id="901" name="Picture 900"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oneCellAnchor>
  <xdr:oneCellAnchor>
    <xdr:from>
      <xdr:col>13</xdr:col>
      <xdr:colOff>0</xdr:colOff>
      <xdr:row>81</xdr:row>
      <xdr:rowOff>0</xdr:rowOff>
    </xdr:from>
    <xdr:ext cx="9525" cy="9525"/>
    <xdr:pic>
      <xdr:nvPicPr>
        <xdr:cNvPr id="902" name="Picture 901"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oneCellAnchor>
  <xdr:oneCellAnchor>
    <xdr:from>
      <xdr:col>13</xdr:col>
      <xdr:colOff>0</xdr:colOff>
      <xdr:row>81</xdr:row>
      <xdr:rowOff>0</xdr:rowOff>
    </xdr:from>
    <xdr:ext cx="9525" cy="9525"/>
    <xdr:pic>
      <xdr:nvPicPr>
        <xdr:cNvPr id="903" name="Picture 902"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oneCellAnchor>
  <xdr:oneCellAnchor>
    <xdr:from>
      <xdr:col>13</xdr:col>
      <xdr:colOff>0</xdr:colOff>
      <xdr:row>82</xdr:row>
      <xdr:rowOff>0</xdr:rowOff>
    </xdr:from>
    <xdr:ext cx="9525" cy="9525"/>
    <xdr:pic>
      <xdr:nvPicPr>
        <xdr:cNvPr id="904" name="Picture 903"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oneCellAnchor>
  <xdr:oneCellAnchor>
    <xdr:from>
      <xdr:col>13</xdr:col>
      <xdr:colOff>0</xdr:colOff>
      <xdr:row>82</xdr:row>
      <xdr:rowOff>0</xdr:rowOff>
    </xdr:from>
    <xdr:ext cx="9525" cy="9525"/>
    <xdr:pic>
      <xdr:nvPicPr>
        <xdr:cNvPr id="905" name="Picture 904"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oneCellAnchor>
  <xdr:oneCellAnchor>
    <xdr:from>
      <xdr:col>13</xdr:col>
      <xdr:colOff>0</xdr:colOff>
      <xdr:row>82</xdr:row>
      <xdr:rowOff>0</xdr:rowOff>
    </xdr:from>
    <xdr:ext cx="9525" cy="9525"/>
    <xdr:pic>
      <xdr:nvPicPr>
        <xdr:cNvPr id="906" name="Picture 905"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oneCellAnchor>
  <xdr:oneCellAnchor>
    <xdr:from>
      <xdr:col>13</xdr:col>
      <xdr:colOff>0</xdr:colOff>
      <xdr:row>82</xdr:row>
      <xdr:rowOff>0</xdr:rowOff>
    </xdr:from>
    <xdr:ext cx="9525" cy="9525"/>
    <xdr:pic>
      <xdr:nvPicPr>
        <xdr:cNvPr id="907" name="Picture 906"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oneCellAnchor>
  <xdr:oneCellAnchor>
    <xdr:from>
      <xdr:col>13</xdr:col>
      <xdr:colOff>0</xdr:colOff>
      <xdr:row>83</xdr:row>
      <xdr:rowOff>0</xdr:rowOff>
    </xdr:from>
    <xdr:ext cx="9525" cy="9525"/>
    <xdr:pic>
      <xdr:nvPicPr>
        <xdr:cNvPr id="908" name="Picture 907"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oneCellAnchor>
  <xdr:oneCellAnchor>
    <xdr:from>
      <xdr:col>13</xdr:col>
      <xdr:colOff>0</xdr:colOff>
      <xdr:row>83</xdr:row>
      <xdr:rowOff>0</xdr:rowOff>
    </xdr:from>
    <xdr:ext cx="9525" cy="9525"/>
    <xdr:pic>
      <xdr:nvPicPr>
        <xdr:cNvPr id="909" name="Picture 908"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oneCellAnchor>
  <xdr:oneCellAnchor>
    <xdr:from>
      <xdr:col>13</xdr:col>
      <xdr:colOff>0</xdr:colOff>
      <xdr:row>83</xdr:row>
      <xdr:rowOff>0</xdr:rowOff>
    </xdr:from>
    <xdr:ext cx="9525" cy="9525"/>
    <xdr:pic>
      <xdr:nvPicPr>
        <xdr:cNvPr id="910" name="Picture 909"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oneCellAnchor>
  <xdr:oneCellAnchor>
    <xdr:from>
      <xdr:col>13</xdr:col>
      <xdr:colOff>0</xdr:colOff>
      <xdr:row>83</xdr:row>
      <xdr:rowOff>0</xdr:rowOff>
    </xdr:from>
    <xdr:ext cx="9525" cy="9525"/>
    <xdr:pic>
      <xdr:nvPicPr>
        <xdr:cNvPr id="911" name="Picture 910"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oneCellAnchor>
  <xdr:oneCellAnchor>
    <xdr:from>
      <xdr:col>13</xdr:col>
      <xdr:colOff>0</xdr:colOff>
      <xdr:row>84</xdr:row>
      <xdr:rowOff>0</xdr:rowOff>
    </xdr:from>
    <xdr:ext cx="9525" cy="9525"/>
    <xdr:pic>
      <xdr:nvPicPr>
        <xdr:cNvPr id="912" name="Picture 911"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oneCellAnchor>
  <xdr:oneCellAnchor>
    <xdr:from>
      <xdr:col>13</xdr:col>
      <xdr:colOff>0</xdr:colOff>
      <xdr:row>84</xdr:row>
      <xdr:rowOff>0</xdr:rowOff>
    </xdr:from>
    <xdr:ext cx="9525" cy="9525"/>
    <xdr:pic>
      <xdr:nvPicPr>
        <xdr:cNvPr id="913" name="Picture 912"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oneCellAnchor>
  <xdr:oneCellAnchor>
    <xdr:from>
      <xdr:col>13</xdr:col>
      <xdr:colOff>0</xdr:colOff>
      <xdr:row>84</xdr:row>
      <xdr:rowOff>0</xdr:rowOff>
    </xdr:from>
    <xdr:ext cx="9525" cy="9525"/>
    <xdr:pic>
      <xdr:nvPicPr>
        <xdr:cNvPr id="914" name="Picture 91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oneCellAnchor>
  <xdr:oneCellAnchor>
    <xdr:from>
      <xdr:col>13</xdr:col>
      <xdr:colOff>0</xdr:colOff>
      <xdr:row>84</xdr:row>
      <xdr:rowOff>0</xdr:rowOff>
    </xdr:from>
    <xdr:ext cx="9525" cy="9525"/>
    <xdr:pic>
      <xdr:nvPicPr>
        <xdr:cNvPr id="915" name="Picture 914"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oneCellAnchor>
  <xdr:oneCellAnchor>
    <xdr:from>
      <xdr:col>13</xdr:col>
      <xdr:colOff>0</xdr:colOff>
      <xdr:row>85</xdr:row>
      <xdr:rowOff>0</xdr:rowOff>
    </xdr:from>
    <xdr:ext cx="9525" cy="9525"/>
    <xdr:pic>
      <xdr:nvPicPr>
        <xdr:cNvPr id="916" name="Picture 915"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oneCellAnchor>
  <xdr:oneCellAnchor>
    <xdr:from>
      <xdr:col>13</xdr:col>
      <xdr:colOff>0</xdr:colOff>
      <xdr:row>85</xdr:row>
      <xdr:rowOff>0</xdr:rowOff>
    </xdr:from>
    <xdr:ext cx="9525" cy="9525"/>
    <xdr:pic>
      <xdr:nvPicPr>
        <xdr:cNvPr id="917" name="Picture 916"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oneCellAnchor>
  <xdr:oneCellAnchor>
    <xdr:from>
      <xdr:col>13</xdr:col>
      <xdr:colOff>0</xdr:colOff>
      <xdr:row>85</xdr:row>
      <xdr:rowOff>0</xdr:rowOff>
    </xdr:from>
    <xdr:ext cx="9525" cy="9525"/>
    <xdr:pic>
      <xdr:nvPicPr>
        <xdr:cNvPr id="918" name="Picture 917"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oneCellAnchor>
  <xdr:oneCellAnchor>
    <xdr:from>
      <xdr:col>13</xdr:col>
      <xdr:colOff>0</xdr:colOff>
      <xdr:row>85</xdr:row>
      <xdr:rowOff>0</xdr:rowOff>
    </xdr:from>
    <xdr:ext cx="9525" cy="9525"/>
    <xdr:pic>
      <xdr:nvPicPr>
        <xdr:cNvPr id="919" name="Picture 918"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oneCellAnchor>
  <xdr:oneCellAnchor>
    <xdr:from>
      <xdr:col>13</xdr:col>
      <xdr:colOff>0</xdr:colOff>
      <xdr:row>86</xdr:row>
      <xdr:rowOff>0</xdr:rowOff>
    </xdr:from>
    <xdr:ext cx="9525" cy="9525"/>
    <xdr:pic>
      <xdr:nvPicPr>
        <xdr:cNvPr id="920" name="Picture 919"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oneCellAnchor>
  <xdr:oneCellAnchor>
    <xdr:from>
      <xdr:col>13</xdr:col>
      <xdr:colOff>0</xdr:colOff>
      <xdr:row>86</xdr:row>
      <xdr:rowOff>0</xdr:rowOff>
    </xdr:from>
    <xdr:ext cx="9525" cy="9525"/>
    <xdr:pic>
      <xdr:nvPicPr>
        <xdr:cNvPr id="921" name="Picture 920"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oneCellAnchor>
  <xdr:oneCellAnchor>
    <xdr:from>
      <xdr:col>13</xdr:col>
      <xdr:colOff>0</xdr:colOff>
      <xdr:row>86</xdr:row>
      <xdr:rowOff>0</xdr:rowOff>
    </xdr:from>
    <xdr:ext cx="9525" cy="9525"/>
    <xdr:pic>
      <xdr:nvPicPr>
        <xdr:cNvPr id="922" name="Picture 921"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oneCellAnchor>
  <xdr:oneCellAnchor>
    <xdr:from>
      <xdr:col>13</xdr:col>
      <xdr:colOff>0</xdr:colOff>
      <xdr:row>86</xdr:row>
      <xdr:rowOff>0</xdr:rowOff>
    </xdr:from>
    <xdr:ext cx="9525" cy="9525"/>
    <xdr:pic>
      <xdr:nvPicPr>
        <xdr:cNvPr id="923" name="Picture 922"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oneCellAnchor>
  <xdr:oneCellAnchor>
    <xdr:from>
      <xdr:col>13</xdr:col>
      <xdr:colOff>0</xdr:colOff>
      <xdr:row>87</xdr:row>
      <xdr:rowOff>0</xdr:rowOff>
    </xdr:from>
    <xdr:ext cx="9525" cy="9525"/>
    <xdr:pic>
      <xdr:nvPicPr>
        <xdr:cNvPr id="924" name="Picture 92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oneCellAnchor>
  <xdr:oneCellAnchor>
    <xdr:from>
      <xdr:col>13</xdr:col>
      <xdr:colOff>0</xdr:colOff>
      <xdr:row>87</xdr:row>
      <xdr:rowOff>0</xdr:rowOff>
    </xdr:from>
    <xdr:ext cx="9525" cy="9525"/>
    <xdr:pic>
      <xdr:nvPicPr>
        <xdr:cNvPr id="925" name="Picture 924"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oneCellAnchor>
  <xdr:oneCellAnchor>
    <xdr:from>
      <xdr:col>13</xdr:col>
      <xdr:colOff>0</xdr:colOff>
      <xdr:row>87</xdr:row>
      <xdr:rowOff>0</xdr:rowOff>
    </xdr:from>
    <xdr:ext cx="9525" cy="9525"/>
    <xdr:pic>
      <xdr:nvPicPr>
        <xdr:cNvPr id="926" name="Picture 925"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oneCellAnchor>
  <xdr:oneCellAnchor>
    <xdr:from>
      <xdr:col>13</xdr:col>
      <xdr:colOff>0</xdr:colOff>
      <xdr:row>87</xdr:row>
      <xdr:rowOff>0</xdr:rowOff>
    </xdr:from>
    <xdr:ext cx="9525" cy="9525"/>
    <xdr:pic>
      <xdr:nvPicPr>
        <xdr:cNvPr id="927" name="Picture 926"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oneCellAnchor>
  <xdr:oneCellAnchor>
    <xdr:from>
      <xdr:col>13</xdr:col>
      <xdr:colOff>0</xdr:colOff>
      <xdr:row>88</xdr:row>
      <xdr:rowOff>0</xdr:rowOff>
    </xdr:from>
    <xdr:ext cx="9525" cy="9525"/>
    <xdr:pic>
      <xdr:nvPicPr>
        <xdr:cNvPr id="928" name="Picture 927"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oneCellAnchor>
  <xdr:oneCellAnchor>
    <xdr:from>
      <xdr:col>13</xdr:col>
      <xdr:colOff>0</xdr:colOff>
      <xdr:row>88</xdr:row>
      <xdr:rowOff>0</xdr:rowOff>
    </xdr:from>
    <xdr:ext cx="9525" cy="9525"/>
    <xdr:pic>
      <xdr:nvPicPr>
        <xdr:cNvPr id="929" name="Picture 928"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oneCellAnchor>
  <xdr:oneCellAnchor>
    <xdr:from>
      <xdr:col>13</xdr:col>
      <xdr:colOff>0</xdr:colOff>
      <xdr:row>88</xdr:row>
      <xdr:rowOff>0</xdr:rowOff>
    </xdr:from>
    <xdr:ext cx="9525" cy="9525"/>
    <xdr:pic>
      <xdr:nvPicPr>
        <xdr:cNvPr id="930" name="Picture 929"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oneCellAnchor>
  <xdr:oneCellAnchor>
    <xdr:from>
      <xdr:col>13</xdr:col>
      <xdr:colOff>0</xdr:colOff>
      <xdr:row>88</xdr:row>
      <xdr:rowOff>0</xdr:rowOff>
    </xdr:from>
    <xdr:ext cx="9525" cy="9525"/>
    <xdr:pic>
      <xdr:nvPicPr>
        <xdr:cNvPr id="931" name="Picture 930"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oneCellAnchor>
  <xdr:oneCellAnchor>
    <xdr:from>
      <xdr:col>13</xdr:col>
      <xdr:colOff>0</xdr:colOff>
      <xdr:row>89</xdr:row>
      <xdr:rowOff>0</xdr:rowOff>
    </xdr:from>
    <xdr:ext cx="9525" cy="9525"/>
    <xdr:pic>
      <xdr:nvPicPr>
        <xdr:cNvPr id="932" name="Picture 931"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oneCellAnchor>
  <xdr:oneCellAnchor>
    <xdr:from>
      <xdr:col>13</xdr:col>
      <xdr:colOff>0</xdr:colOff>
      <xdr:row>89</xdr:row>
      <xdr:rowOff>0</xdr:rowOff>
    </xdr:from>
    <xdr:ext cx="9525" cy="9525"/>
    <xdr:pic>
      <xdr:nvPicPr>
        <xdr:cNvPr id="933" name="Picture 932"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oneCellAnchor>
  <xdr:oneCellAnchor>
    <xdr:from>
      <xdr:col>13</xdr:col>
      <xdr:colOff>0</xdr:colOff>
      <xdr:row>89</xdr:row>
      <xdr:rowOff>0</xdr:rowOff>
    </xdr:from>
    <xdr:ext cx="9525" cy="9525"/>
    <xdr:pic>
      <xdr:nvPicPr>
        <xdr:cNvPr id="934" name="Picture 93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oneCellAnchor>
  <xdr:oneCellAnchor>
    <xdr:from>
      <xdr:col>13</xdr:col>
      <xdr:colOff>0</xdr:colOff>
      <xdr:row>89</xdr:row>
      <xdr:rowOff>0</xdr:rowOff>
    </xdr:from>
    <xdr:ext cx="9525" cy="9525"/>
    <xdr:pic>
      <xdr:nvPicPr>
        <xdr:cNvPr id="935" name="Picture 934"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oneCellAnchor>
  <xdr:oneCellAnchor>
    <xdr:from>
      <xdr:col>13</xdr:col>
      <xdr:colOff>0</xdr:colOff>
      <xdr:row>90</xdr:row>
      <xdr:rowOff>0</xdr:rowOff>
    </xdr:from>
    <xdr:ext cx="9525" cy="9525"/>
    <xdr:pic>
      <xdr:nvPicPr>
        <xdr:cNvPr id="936" name="Picture 935"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oneCellAnchor>
  <xdr:oneCellAnchor>
    <xdr:from>
      <xdr:col>13</xdr:col>
      <xdr:colOff>0</xdr:colOff>
      <xdr:row>90</xdr:row>
      <xdr:rowOff>0</xdr:rowOff>
    </xdr:from>
    <xdr:ext cx="9525" cy="9525"/>
    <xdr:pic>
      <xdr:nvPicPr>
        <xdr:cNvPr id="937" name="Picture 936"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oneCellAnchor>
  <xdr:oneCellAnchor>
    <xdr:from>
      <xdr:col>13</xdr:col>
      <xdr:colOff>0</xdr:colOff>
      <xdr:row>90</xdr:row>
      <xdr:rowOff>0</xdr:rowOff>
    </xdr:from>
    <xdr:ext cx="9525" cy="9525"/>
    <xdr:pic>
      <xdr:nvPicPr>
        <xdr:cNvPr id="938" name="Picture 937"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oneCellAnchor>
  <xdr:oneCellAnchor>
    <xdr:from>
      <xdr:col>13</xdr:col>
      <xdr:colOff>0</xdr:colOff>
      <xdr:row>90</xdr:row>
      <xdr:rowOff>0</xdr:rowOff>
    </xdr:from>
    <xdr:ext cx="9525" cy="9525"/>
    <xdr:pic>
      <xdr:nvPicPr>
        <xdr:cNvPr id="939" name="Picture 938"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oneCellAnchor>
  <xdr:oneCellAnchor>
    <xdr:from>
      <xdr:col>13</xdr:col>
      <xdr:colOff>0</xdr:colOff>
      <xdr:row>91</xdr:row>
      <xdr:rowOff>0</xdr:rowOff>
    </xdr:from>
    <xdr:ext cx="9525" cy="9525"/>
    <xdr:pic>
      <xdr:nvPicPr>
        <xdr:cNvPr id="940" name="Picture 939"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oneCellAnchor>
  <xdr:oneCellAnchor>
    <xdr:from>
      <xdr:col>13</xdr:col>
      <xdr:colOff>0</xdr:colOff>
      <xdr:row>91</xdr:row>
      <xdr:rowOff>0</xdr:rowOff>
    </xdr:from>
    <xdr:ext cx="9525" cy="9525"/>
    <xdr:pic>
      <xdr:nvPicPr>
        <xdr:cNvPr id="941" name="Picture 940"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oneCellAnchor>
  <xdr:oneCellAnchor>
    <xdr:from>
      <xdr:col>13</xdr:col>
      <xdr:colOff>0</xdr:colOff>
      <xdr:row>91</xdr:row>
      <xdr:rowOff>0</xdr:rowOff>
    </xdr:from>
    <xdr:ext cx="9525" cy="9525"/>
    <xdr:pic>
      <xdr:nvPicPr>
        <xdr:cNvPr id="942" name="Picture 941"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oneCellAnchor>
  <xdr:oneCellAnchor>
    <xdr:from>
      <xdr:col>13</xdr:col>
      <xdr:colOff>0</xdr:colOff>
      <xdr:row>91</xdr:row>
      <xdr:rowOff>0</xdr:rowOff>
    </xdr:from>
    <xdr:ext cx="9525" cy="9525"/>
    <xdr:pic>
      <xdr:nvPicPr>
        <xdr:cNvPr id="943" name="Picture 942"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oneCellAnchor>
  <xdr:oneCellAnchor>
    <xdr:from>
      <xdr:col>13</xdr:col>
      <xdr:colOff>0</xdr:colOff>
      <xdr:row>92</xdr:row>
      <xdr:rowOff>0</xdr:rowOff>
    </xdr:from>
    <xdr:ext cx="9525" cy="9525"/>
    <xdr:pic>
      <xdr:nvPicPr>
        <xdr:cNvPr id="944" name="Picture 943"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oneCellAnchor>
  <xdr:oneCellAnchor>
    <xdr:from>
      <xdr:col>13</xdr:col>
      <xdr:colOff>0</xdr:colOff>
      <xdr:row>92</xdr:row>
      <xdr:rowOff>0</xdr:rowOff>
    </xdr:from>
    <xdr:ext cx="9525" cy="9525"/>
    <xdr:pic>
      <xdr:nvPicPr>
        <xdr:cNvPr id="945" name="Picture 944"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oneCellAnchor>
  <xdr:oneCellAnchor>
    <xdr:from>
      <xdr:col>13</xdr:col>
      <xdr:colOff>0</xdr:colOff>
      <xdr:row>92</xdr:row>
      <xdr:rowOff>0</xdr:rowOff>
    </xdr:from>
    <xdr:ext cx="9525" cy="9525"/>
    <xdr:pic>
      <xdr:nvPicPr>
        <xdr:cNvPr id="946" name="Picture 945"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oneCellAnchor>
  <xdr:oneCellAnchor>
    <xdr:from>
      <xdr:col>13</xdr:col>
      <xdr:colOff>0</xdr:colOff>
      <xdr:row>92</xdr:row>
      <xdr:rowOff>0</xdr:rowOff>
    </xdr:from>
    <xdr:ext cx="9525" cy="9525"/>
    <xdr:pic>
      <xdr:nvPicPr>
        <xdr:cNvPr id="947" name="Picture 946"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oneCellAnchor>
  <xdr:oneCellAnchor>
    <xdr:from>
      <xdr:col>13</xdr:col>
      <xdr:colOff>0</xdr:colOff>
      <xdr:row>93</xdr:row>
      <xdr:rowOff>0</xdr:rowOff>
    </xdr:from>
    <xdr:ext cx="9525" cy="9525"/>
    <xdr:pic>
      <xdr:nvPicPr>
        <xdr:cNvPr id="948" name="Picture 947"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oneCellAnchor>
  <xdr:oneCellAnchor>
    <xdr:from>
      <xdr:col>13</xdr:col>
      <xdr:colOff>0</xdr:colOff>
      <xdr:row>93</xdr:row>
      <xdr:rowOff>0</xdr:rowOff>
    </xdr:from>
    <xdr:ext cx="9525" cy="9525"/>
    <xdr:pic>
      <xdr:nvPicPr>
        <xdr:cNvPr id="949" name="Picture 948"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oneCellAnchor>
  <xdr:oneCellAnchor>
    <xdr:from>
      <xdr:col>13</xdr:col>
      <xdr:colOff>0</xdr:colOff>
      <xdr:row>93</xdr:row>
      <xdr:rowOff>0</xdr:rowOff>
    </xdr:from>
    <xdr:ext cx="9525" cy="9525"/>
    <xdr:pic>
      <xdr:nvPicPr>
        <xdr:cNvPr id="950" name="Picture 949"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oneCellAnchor>
  <xdr:oneCellAnchor>
    <xdr:from>
      <xdr:col>13</xdr:col>
      <xdr:colOff>0</xdr:colOff>
      <xdr:row>93</xdr:row>
      <xdr:rowOff>0</xdr:rowOff>
    </xdr:from>
    <xdr:ext cx="9525" cy="9525"/>
    <xdr:pic>
      <xdr:nvPicPr>
        <xdr:cNvPr id="951" name="Picture 950"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oneCellAnchor>
  <xdr:oneCellAnchor>
    <xdr:from>
      <xdr:col>13</xdr:col>
      <xdr:colOff>0</xdr:colOff>
      <xdr:row>94</xdr:row>
      <xdr:rowOff>0</xdr:rowOff>
    </xdr:from>
    <xdr:ext cx="9525" cy="9525"/>
    <xdr:pic>
      <xdr:nvPicPr>
        <xdr:cNvPr id="952" name="Picture 951"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oneCellAnchor>
  <xdr:oneCellAnchor>
    <xdr:from>
      <xdr:col>13</xdr:col>
      <xdr:colOff>0</xdr:colOff>
      <xdr:row>94</xdr:row>
      <xdr:rowOff>0</xdr:rowOff>
    </xdr:from>
    <xdr:ext cx="9525" cy="9525"/>
    <xdr:pic>
      <xdr:nvPicPr>
        <xdr:cNvPr id="953" name="Picture 952"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oneCellAnchor>
  <xdr:oneCellAnchor>
    <xdr:from>
      <xdr:col>13</xdr:col>
      <xdr:colOff>0</xdr:colOff>
      <xdr:row>94</xdr:row>
      <xdr:rowOff>0</xdr:rowOff>
    </xdr:from>
    <xdr:ext cx="9525" cy="9525"/>
    <xdr:pic>
      <xdr:nvPicPr>
        <xdr:cNvPr id="954" name="Picture 953"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oneCellAnchor>
  <xdr:oneCellAnchor>
    <xdr:from>
      <xdr:col>13</xdr:col>
      <xdr:colOff>0</xdr:colOff>
      <xdr:row>94</xdr:row>
      <xdr:rowOff>0</xdr:rowOff>
    </xdr:from>
    <xdr:ext cx="9525" cy="9525"/>
    <xdr:pic>
      <xdr:nvPicPr>
        <xdr:cNvPr id="955" name="Picture 954"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oneCellAnchor>
  <xdr:oneCellAnchor>
    <xdr:from>
      <xdr:col>13</xdr:col>
      <xdr:colOff>0</xdr:colOff>
      <xdr:row>95</xdr:row>
      <xdr:rowOff>0</xdr:rowOff>
    </xdr:from>
    <xdr:ext cx="9525" cy="9525"/>
    <xdr:pic>
      <xdr:nvPicPr>
        <xdr:cNvPr id="956" name="Picture 955"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oneCellAnchor>
  <xdr:oneCellAnchor>
    <xdr:from>
      <xdr:col>13</xdr:col>
      <xdr:colOff>0</xdr:colOff>
      <xdr:row>95</xdr:row>
      <xdr:rowOff>0</xdr:rowOff>
    </xdr:from>
    <xdr:ext cx="9525" cy="9525"/>
    <xdr:pic>
      <xdr:nvPicPr>
        <xdr:cNvPr id="957" name="Picture 956"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oneCellAnchor>
  <xdr:oneCellAnchor>
    <xdr:from>
      <xdr:col>13</xdr:col>
      <xdr:colOff>0</xdr:colOff>
      <xdr:row>95</xdr:row>
      <xdr:rowOff>0</xdr:rowOff>
    </xdr:from>
    <xdr:ext cx="9525" cy="9525"/>
    <xdr:pic>
      <xdr:nvPicPr>
        <xdr:cNvPr id="958" name="Picture 957"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oneCellAnchor>
  <xdr:oneCellAnchor>
    <xdr:from>
      <xdr:col>13</xdr:col>
      <xdr:colOff>0</xdr:colOff>
      <xdr:row>95</xdr:row>
      <xdr:rowOff>0</xdr:rowOff>
    </xdr:from>
    <xdr:ext cx="9525" cy="9525"/>
    <xdr:pic>
      <xdr:nvPicPr>
        <xdr:cNvPr id="959" name="Picture 958"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oneCellAnchor>
  <xdr:oneCellAnchor>
    <xdr:from>
      <xdr:col>13</xdr:col>
      <xdr:colOff>0</xdr:colOff>
      <xdr:row>96</xdr:row>
      <xdr:rowOff>0</xdr:rowOff>
    </xdr:from>
    <xdr:ext cx="9525" cy="9525"/>
    <xdr:pic>
      <xdr:nvPicPr>
        <xdr:cNvPr id="960" name="Picture 959"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oneCellAnchor>
  <xdr:oneCellAnchor>
    <xdr:from>
      <xdr:col>13</xdr:col>
      <xdr:colOff>0</xdr:colOff>
      <xdr:row>96</xdr:row>
      <xdr:rowOff>0</xdr:rowOff>
    </xdr:from>
    <xdr:ext cx="9525" cy="9525"/>
    <xdr:pic>
      <xdr:nvPicPr>
        <xdr:cNvPr id="961" name="Picture 960"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oneCellAnchor>
  <xdr:oneCellAnchor>
    <xdr:from>
      <xdr:col>13</xdr:col>
      <xdr:colOff>0</xdr:colOff>
      <xdr:row>96</xdr:row>
      <xdr:rowOff>0</xdr:rowOff>
    </xdr:from>
    <xdr:ext cx="9525" cy="9525"/>
    <xdr:pic>
      <xdr:nvPicPr>
        <xdr:cNvPr id="962" name="Picture 961"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oneCellAnchor>
  <xdr:oneCellAnchor>
    <xdr:from>
      <xdr:col>13</xdr:col>
      <xdr:colOff>0</xdr:colOff>
      <xdr:row>96</xdr:row>
      <xdr:rowOff>0</xdr:rowOff>
    </xdr:from>
    <xdr:ext cx="9525" cy="9525"/>
    <xdr:pic>
      <xdr:nvPicPr>
        <xdr:cNvPr id="963" name="Picture 962"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oneCellAnchor>
  <xdr:oneCellAnchor>
    <xdr:from>
      <xdr:col>13</xdr:col>
      <xdr:colOff>0</xdr:colOff>
      <xdr:row>97</xdr:row>
      <xdr:rowOff>0</xdr:rowOff>
    </xdr:from>
    <xdr:ext cx="9525" cy="9525"/>
    <xdr:pic>
      <xdr:nvPicPr>
        <xdr:cNvPr id="964" name="Picture 963"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oneCellAnchor>
  <xdr:oneCellAnchor>
    <xdr:from>
      <xdr:col>13</xdr:col>
      <xdr:colOff>0</xdr:colOff>
      <xdr:row>97</xdr:row>
      <xdr:rowOff>0</xdr:rowOff>
    </xdr:from>
    <xdr:ext cx="9525" cy="9525"/>
    <xdr:pic>
      <xdr:nvPicPr>
        <xdr:cNvPr id="965" name="Picture 964"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oneCellAnchor>
  <xdr:oneCellAnchor>
    <xdr:from>
      <xdr:col>13</xdr:col>
      <xdr:colOff>0</xdr:colOff>
      <xdr:row>97</xdr:row>
      <xdr:rowOff>0</xdr:rowOff>
    </xdr:from>
    <xdr:ext cx="9525" cy="9525"/>
    <xdr:pic>
      <xdr:nvPicPr>
        <xdr:cNvPr id="966" name="Picture 965"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oneCellAnchor>
  <xdr:oneCellAnchor>
    <xdr:from>
      <xdr:col>13</xdr:col>
      <xdr:colOff>0</xdr:colOff>
      <xdr:row>97</xdr:row>
      <xdr:rowOff>0</xdr:rowOff>
    </xdr:from>
    <xdr:ext cx="9525" cy="9525"/>
    <xdr:pic>
      <xdr:nvPicPr>
        <xdr:cNvPr id="967" name="Picture 966"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oneCellAnchor>
  <xdr:oneCellAnchor>
    <xdr:from>
      <xdr:col>13</xdr:col>
      <xdr:colOff>0</xdr:colOff>
      <xdr:row>98</xdr:row>
      <xdr:rowOff>0</xdr:rowOff>
    </xdr:from>
    <xdr:ext cx="9525" cy="9525"/>
    <xdr:pic>
      <xdr:nvPicPr>
        <xdr:cNvPr id="968" name="Picture 967"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oneCellAnchor>
  <xdr:oneCellAnchor>
    <xdr:from>
      <xdr:col>13</xdr:col>
      <xdr:colOff>0</xdr:colOff>
      <xdr:row>98</xdr:row>
      <xdr:rowOff>0</xdr:rowOff>
    </xdr:from>
    <xdr:ext cx="9525" cy="9525"/>
    <xdr:pic>
      <xdr:nvPicPr>
        <xdr:cNvPr id="969" name="Picture 968"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oneCellAnchor>
  <xdr:oneCellAnchor>
    <xdr:from>
      <xdr:col>13</xdr:col>
      <xdr:colOff>0</xdr:colOff>
      <xdr:row>98</xdr:row>
      <xdr:rowOff>0</xdr:rowOff>
    </xdr:from>
    <xdr:ext cx="9525" cy="9525"/>
    <xdr:pic>
      <xdr:nvPicPr>
        <xdr:cNvPr id="970" name="Picture 969"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oneCellAnchor>
  <xdr:oneCellAnchor>
    <xdr:from>
      <xdr:col>13</xdr:col>
      <xdr:colOff>0</xdr:colOff>
      <xdr:row>98</xdr:row>
      <xdr:rowOff>0</xdr:rowOff>
    </xdr:from>
    <xdr:ext cx="9525" cy="9525"/>
    <xdr:pic>
      <xdr:nvPicPr>
        <xdr:cNvPr id="971" name="Picture 970"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oneCellAnchor>
  <xdr:oneCellAnchor>
    <xdr:from>
      <xdr:col>13</xdr:col>
      <xdr:colOff>0</xdr:colOff>
      <xdr:row>99</xdr:row>
      <xdr:rowOff>0</xdr:rowOff>
    </xdr:from>
    <xdr:ext cx="9525" cy="9525"/>
    <xdr:pic>
      <xdr:nvPicPr>
        <xdr:cNvPr id="972" name="Picture 971"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oneCellAnchor>
  <xdr:oneCellAnchor>
    <xdr:from>
      <xdr:col>13</xdr:col>
      <xdr:colOff>0</xdr:colOff>
      <xdr:row>99</xdr:row>
      <xdr:rowOff>0</xdr:rowOff>
    </xdr:from>
    <xdr:ext cx="9525" cy="9525"/>
    <xdr:pic>
      <xdr:nvPicPr>
        <xdr:cNvPr id="973" name="Picture 972"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oneCellAnchor>
  <xdr:oneCellAnchor>
    <xdr:from>
      <xdr:col>13</xdr:col>
      <xdr:colOff>0</xdr:colOff>
      <xdr:row>99</xdr:row>
      <xdr:rowOff>0</xdr:rowOff>
    </xdr:from>
    <xdr:ext cx="9525" cy="9525"/>
    <xdr:pic>
      <xdr:nvPicPr>
        <xdr:cNvPr id="974" name="Picture 973"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oneCellAnchor>
  <xdr:oneCellAnchor>
    <xdr:from>
      <xdr:col>13</xdr:col>
      <xdr:colOff>0</xdr:colOff>
      <xdr:row>99</xdr:row>
      <xdr:rowOff>0</xdr:rowOff>
    </xdr:from>
    <xdr:ext cx="9525" cy="9525"/>
    <xdr:pic>
      <xdr:nvPicPr>
        <xdr:cNvPr id="975" name="Picture 974"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oneCellAnchor>
  <xdr:oneCellAnchor>
    <xdr:from>
      <xdr:col>13</xdr:col>
      <xdr:colOff>0</xdr:colOff>
      <xdr:row>100</xdr:row>
      <xdr:rowOff>0</xdr:rowOff>
    </xdr:from>
    <xdr:ext cx="9525" cy="9525"/>
    <xdr:pic>
      <xdr:nvPicPr>
        <xdr:cNvPr id="976" name="Picture 975"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oneCellAnchor>
  <xdr:oneCellAnchor>
    <xdr:from>
      <xdr:col>13</xdr:col>
      <xdr:colOff>0</xdr:colOff>
      <xdr:row>100</xdr:row>
      <xdr:rowOff>0</xdr:rowOff>
    </xdr:from>
    <xdr:ext cx="9525" cy="9525"/>
    <xdr:pic>
      <xdr:nvPicPr>
        <xdr:cNvPr id="977" name="Picture 976"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oneCellAnchor>
  <xdr:oneCellAnchor>
    <xdr:from>
      <xdr:col>13</xdr:col>
      <xdr:colOff>0</xdr:colOff>
      <xdr:row>100</xdr:row>
      <xdr:rowOff>0</xdr:rowOff>
    </xdr:from>
    <xdr:ext cx="9525" cy="9525"/>
    <xdr:pic>
      <xdr:nvPicPr>
        <xdr:cNvPr id="978" name="Picture 977"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oneCellAnchor>
  <xdr:oneCellAnchor>
    <xdr:from>
      <xdr:col>13</xdr:col>
      <xdr:colOff>0</xdr:colOff>
      <xdr:row>100</xdr:row>
      <xdr:rowOff>0</xdr:rowOff>
    </xdr:from>
    <xdr:ext cx="9525" cy="9525"/>
    <xdr:pic>
      <xdr:nvPicPr>
        <xdr:cNvPr id="979" name="Picture 978"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oneCellAnchor>
  <xdr:oneCellAnchor>
    <xdr:from>
      <xdr:col>13</xdr:col>
      <xdr:colOff>0</xdr:colOff>
      <xdr:row>101</xdr:row>
      <xdr:rowOff>0</xdr:rowOff>
    </xdr:from>
    <xdr:ext cx="9525" cy="9525"/>
    <xdr:pic>
      <xdr:nvPicPr>
        <xdr:cNvPr id="980" name="Picture 979"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oneCellAnchor>
  <xdr:oneCellAnchor>
    <xdr:from>
      <xdr:col>13</xdr:col>
      <xdr:colOff>0</xdr:colOff>
      <xdr:row>101</xdr:row>
      <xdr:rowOff>0</xdr:rowOff>
    </xdr:from>
    <xdr:ext cx="9525" cy="9525"/>
    <xdr:pic>
      <xdr:nvPicPr>
        <xdr:cNvPr id="981" name="Picture 980"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oneCellAnchor>
  <xdr:oneCellAnchor>
    <xdr:from>
      <xdr:col>13</xdr:col>
      <xdr:colOff>0</xdr:colOff>
      <xdr:row>101</xdr:row>
      <xdr:rowOff>0</xdr:rowOff>
    </xdr:from>
    <xdr:ext cx="9525" cy="9525"/>
    <xdr:pic>
      <xdr:nvPicPr>
        <xdr:cNvPr id="982" name="Picture 981"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oneCellAnchor>
  <xdr:oneCellAnchor>
    <xdr:from>
      <xdr:col>13</xdr:col>
      <xdr:colOff>0</xdr:colOff>
      <xdr:row>101</xdr:row>
      <xdr:rowOff>0</xdr:rowOff>
    </xdr:from>
    <xdr:ext cx="9525" cy="9525"/>
    <xdr:pic>
      <xdr:nvPicPr>
        <xdr:cNvPr id="983" name="Picture 982"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oneCellAnchor>
  <xdr:oneCellAnchor>
    <xdr:from>
      <xdr:col>13</xdr:col>
      <xdr:colOff>0</xdr:colOff>
      <xdr:row>102</xdr:row>
      <xdr:rowOff>0</xdr:rowOff>
    </xdr:from>
    <xdr:ext cx="9525" cy="9525"/>
    <xdr:pic>
      <xdr:nvPicPr>
        <xdr:cNvPr id="984" name="Picture 983"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oneCellAnchor>
  <xdr:oneCellAnchor>
    <xdr:from>
      <xdr:col>13</xdr:col>
      <xdr:colOff>0</xdr:colOff>
      <xdr:row>102</xdr:row>
      <xdr:rowOff>0</xdr:rowOff>
    </xdr:from>
    <xdr:ext cx="9525" cy="9525"/>
    <xdr:pic>
      <xdr:nvPicPr>
        <xdr:cNvPr id="985" name="Picture 984"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oneCellAnchor>
  <xdr:oneCellAnchor>
    <xdr:from>
      <xdr:col>13</xdr:col>
      <xdr:colOff>0</xdr:colOff>
      <xdr:row>102</xdr:row>
      <xdr:rowOff>0</xdr:rowOff>
    </xdr:from>
    <xdr:ext cx="9525" cy="9525"/>
    <xdr:pic>
      <xdr:nvPicPr>
        <xdr:cNvPr id="986" name="Picture 985"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oneCellAnchor>
  <xdr:oneCellAnchor>
    <xdr:from>
      <xdr:col>13</xdr:col>
      <xdr:colOff>0</xdr:colOff>
      <xdr:row>102</xdr:row>
      <xdr:rowOff>0</xdr:rowOff>
    </xdr:from>
    <xdr:ext cx="9525" cy="9525"/>
    <xdr:pic>
      <xdr:nvPicPr>
        <xdr:cNvPr id="987" name="Picture 986"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oneCellAnchor>
  <xdr:oneCellAnchor>
    <xdr:from>
      <xdr:col>13</xdr:col>
      <xdr:colOff>0</xdr:colOff>
      <xdr:row>103</xdr:row>
      <xdr:rowOff>0</xdr:rowOff>
    </xdr:from>
    <xdr:ext cx="9525" cy="9525"/>
    <xdr:pic>
      <xdr:nvPicPr>
        <xdr:cNvPr id="988" name="Picture 987"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oneCellAnchor>
  <xdr:oneCellAnchor>
    <xdr:from>
      <xdr:col>13</xdr:col>
      <xdr:colOff>0</xdr:colOff>
      <xdr:row>103</xdr:row>
      <xdr:rowOff>0</xdr:rowOff>
    </xdr:from>
    <xdr:ext cx="9525" cy="9525"/>
    <xdr:pic>
      <xdr:nvPicPr>
        <xdr:cNvPr id="989" name="Picture 988"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oneCellAnchor>
  <xdr:oneCellAnchor>
    <xdr:from>
      <xdr:col>13</xdr:col>
      <xdr:colOff>0</xdr:colOff>
      <xdr:row>103</xdr:row>
      <xdr:rowOff>0</xdr:rowOff>
    </xdr:from>
    <xdr:ext cx="9525" cy="9525"/>
    <xdr:pic>
      <xdr:nvPicPr>
        <xdr:cNvPr id="990" name="Picture 989"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oneCellAnchor>
  <xdr:oneCellAnchor>
    <xdr:from>
      <xdr:col>13</xdr:col>
      <xdr:colOff>0</xdr:colOff>
      <xdr:row>103</xdr:row>
      <xdr:rowOff>0</xdr:rowOff>
    </xdr:from>
    <xdr:ext cx="9525" cy="9525"/>
    <xdr:pic>
      <xdr:nvPicPr>
        <xdr:cNvPr id="991" name="Picture 990"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oneCellAnchor>
  <xdr:oneCellAnchor>
    <xdr:from>
      <xdr:col>13</xdr:col>
      <xdr:colOff>0</xdr:colOff>
      <xdr:row>104</xdr:row>
      <xdr:rowOff>0</xdr:rowOff>
    </xdr:from>
    <xdr:ext cx="9525" cy="9525"/>
    <xdr:pic>
      <xdr:nvPicPr>
        <xdr:cNvPr id="992" name="Picture 991" descr="space"/>
        <xdr:cNvPicPr>
          <a:picLocks noChangeAspect="1" noChangeArrowheads="1"/>
        </xdr:cNvPicPr>
      </xdr:nvPicPr>
      <xdr:blipFill>
        <a:blip xmlns:r="http://schemas.openxmlformats.org/officeDocument/2006/relationships" r:embed="rId1"/>
        <a:srcRect/>
        <a:stretch>
          <a:fillRect/>
        </a:stretch>
      </xdr:blipFill>
      <xdr:spPr bwMode="auto">
        <a:xfrm>
          <a:off x="5686425" y="18488025"/>
          <a:ext cx="9525" cy="9525"/>
        </a:xfrm>
        <a:prstGeom prst="rect">
          <a:avLst/>
        </a:prstGeom>
        <a:noFill/>
        <a:ln w="9525">
          <a:noFill/>
          <a:miter lim="800000"/>
          <a:headEnd/>
          <a:tailEnd/>
        </a:ln>
      </xdr:spPr>
    </xdr:pic>
    <xdr:clientData/>
  </xdr:oneCellAnchor>
  <xdr:oneCellAnchor>
    <xdr:from>
      <xdr:col>13</xdr:col>
      <xdr:colOff>0</xdr:colOff>
      <xdr:row>104</xdr:row>
      <xdr:rowOff>0</xdr:rowOff>
    </xdr:from>
    <xdr:ext cx="9525" cy="9525"/>
    <xdr:pic>
      <xdr:nvPicPr>
        <xdr:cNvPr id="993" name="Picture 992" descr="space"/>
        <xdr:cNvPicPr>
          <a:picLocks noChangeAspect="1" noChangeArrowheads="1"/>
        </xdr:cNvPicPr>
      </xdr:nvPicPr>
      <xdr:blipFill>
        <a:blip xmlns:r="http://schemas.openxmlformats.org/officeDocument/2006/relationships" r:embed="rId1"/>
        <a:srcRect/>
        <a:stretch>
          <a:fillRect/>
        </a:stretch>
      </xdr:blipFill>
      <xdr:spPr bwMode="auto">
        <a:xfrm>
          <a:off x="5686425" y="18488025"/>
          <a:ext cx="9525" cy="9525"/>
        </a:xfrm>
        <a:prstGeom prst="rect">
          <a:avLst/>
        </a:prstGeom>
        <a:noFill/>
        <a:ln w="9525">
          <a:noFill/>
          <a:miter lim="800000"/>
          <a:headEnd/>
          <a:tailEnd/>
        </a:ln>
      </xdr:spPr>
    </xdr:pic>
    <xdr:clientData/>
  </xdr:oneCellAnchor>
  <xdr:oneCellAnchor>
    <xdr:from>
      <xdr:col>13</xdr:col>
      <xdr:colOff>0</xdr:colOff>
      <xdr:row>104</xdr:row>
      <xdr:rowOff>0</xdr:rowOff>
    </xdr:from>
    <xdr:ext cx="9525" cy="9525"/>
    <xdr:pic>
      <xdr:nvPicPr>
        <xdr:cNvPr id="994" name="Picture 993" descr="space"/>
        <xdr:cNvPicPr>
          <a:picLocks noChangeAspect="1" noChangeArrowheads="1"/>
        </xdr:cNvPicPr>
      </xdr:nvPicPr>
      <xdr:blipFill>
        <a:blip xmlns:r="http://schemas.openxmlformats.org/officeDocument/2006/relationships" r:embed="rId1"/>
        <a:srcRect/>
        <a:stretch>
          <a:fillRect/>
        </a:stretch>
      </xdr:blipFill>
      <xdr:spPr bwMode="auto">
        <a:xfrm>
          <a:off x="5686425" y="18488025"/>
          <a:ext cx="9525" cy="9525"/>
        </a:xfrm>
        <a:prstGeom prst="rect">
          <a:avLst/>
        </a:prstGeom>
        <a:noFill/>
        <a:ln w="9525">
          <a:noFill/>
          <a:miter lim="800000"/>
          <a:headEnd/>
          <a:tailEnd/>
        </a:ln>
      </xdr:spPr>
    </xdr:pic>
    <xdr:clientData/>
  </xdr:oneCellAnchor>
  <xdr:oneCellAnchor>
    <xdr:from>
      <xdr:col>13</xdr:col>
      <xdr:colOff>0</xdr:colOff>
      <xdr:row>104</xdr:row>
      <xdr:rowOff>0</xdr:rowOff>
    </xdr:from>
    <xdr:ext cx="9525" cy="9525"/>
    <xdr:pic>
      <xdr:nvPicPr>
        <xdr:cNvPr id="995" name="Picture 9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8488025"/>
          <a:ext cx="9525" cy="9525"/>
        </a:xfrm>
        <a:prstGeom prst="rect">
          <a:avLst/>
        </a:prstGeom>
        <a:noFill/>
        <a:ln w="9525">
          <a:noFill/>
          <a:miter lim="800000"/>
          <a:headEnd/>
          <a:tailEnd/>
        </a:ln>
      </xdr:spPr>
    </xdr:pic>
    <xdr:clientData/>
  </xdr:oneCellAnchor>
  <xdr:oneCellAnchor>
    <xdr:from>
      <xdr:col>13</xdr:col>
      <xdr:colOff>0</xdr:colOff>
      <xdr:row>105</xdr:row>
      <xdr:rowOff>0</xdr:rowOff>
    </xdr:from>
    <xdr:ext cx="9525" cy="9525"/>
    <xdr:pic>
      <xdr:nvPicPr>
        <xdr:cNvPr id="996" name="Picture 995"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oneCellAnchor>
  <xdr:oneCellAnchor>
    <xdr:from>
      <xdr:col>13</xdr:col>
      <xdr:colOff>0</xdr:colOff>
      <xdr:row>105</xdr:row>
      <xdr:rowOff>0</xdr:rowOff>
    </xdr:from>
    <xdr:ext cx="9525" cy="9525"/>
    <xdr:pic>
      <xdr:nvPicPr>
        <xdr:cNvPr id="997" name="Picture 996"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oneCellAnchor>
  <xdr:oneCellAnchor>
    <xdr:from>
      <xdr:col>13</xdr:col>
      <xdr:colOff>0</xdr:colOff>
      <xdr:row>105</xdr:row>
      <xdr:rowOff>0</xdr:rowOff>
    </xdr:from>
    <xdr:ext cx="9525" cy="9525"/>
    <xdr:pic>
      <xdr:nvPicPr>
        <xdr:cNvPr id="998" name="Picture 997"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oneCellAnchor>
  <xdr:oneCellAnchor>
    <xdr:from>
      <xdr:col>13</xdr:col>
      <xdr:colOff>0</xdr:colOff>
      <xdr:row>105</xdr:row>
      <xdr:rowOff>0</xdr:rowOff>
    </xdr:from>
    <xdr:ext cx="9525" cy="9525"/>
    <xdr:pic>
      <xdr:nvPicPr>
        <xdr:cNvPr id="999" name="Picture 998"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oneCellAnchor>
  <xdr:oneCellAnchor>
    <xdr:from>
      <xdr:col>13</xdr:col>
      <xdr:colOff>0</xdr:colOff>
      <xdr:row>106</xdr:row>
      <xdr:rowOff>0</xdr:rowOff>
    </xdr:from>
    <xdr:ext cx="9525" cy="9525"/>
    <xdr:pic>
      <xdr:nvPicPr>
        <xdr:cNvPr id="1000" name="Picture 999"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oneCellAnchor>
  <xdr:oneCellAnchor>
    <xdr:from>
      <xdr:col>13</xdr:col>
      <xdr:colOff>0</xdr:colOff>
      <xdr:row>106</xdr:row>
      <xdr:rowOff>0</xdr:rowOff>
    </xdr:from>
    <xdr:ext cx="9525" cy="9525"/>
    <xdr:pic>
      <xdr:nvPicPr>
        <xdr:cNvPr id="1001" name="Picture 1000"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oneCellAnchor>
  <xdr:oneCellAnchor>
    <xdr:from>
      <xdr:col>13</xdr:col>
      <xdr:colOff>0</xdr:colOff>
      <xdr:row>106</xdr:row>
      <xdr:rowOff>0</xdr:rowOff>
    </xdr:from>
    <xdr:ext cx="9525" cy="9525"/>
    <xdr:pic>
      <xdr:nvPicPr>
        <xdr:cNvPr id="1002" name="Picture 1001"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oneCellAnchor>
  <xdr:oneCellAnchor>
    <xdr:from>
      <xdr:col>13</xdr:col>
      <xdr:colOff>0</xdr:colOff>
      <xdr:row>106</xdr:row>
      <xdr:rowOff>0</xdr:rowOff>
    </xdr:from>
    <xdr:ext cx="9525" cy="9525"/>
    <xdr:pic>
      <xdr:nvPicPr>
        <xdr:cNvPr id="1003" name="Picture 1002"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oneCellAnchor>
  <xdr:oneCellAnchor>
    <xdr:from>
      <xdr:col>13</xdr:col>
      <xdr:colOff>0</xdr:colOff>
      <xdr:row>107</xdr:row>
      <xdr:rowOff>0</xdr:rowOff>
    </xdr:from>
    <xdr:ext cx="9525" cy="9525"/>
    <xdr:pic>
      <xdr:nvPicPr>
        <xdr:cNvPr id="1004" name="Picture 1003"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oneCellAnchor>
  <xdr:oneCellAnchor>
    <xdr:from>
      <xdr:col>13</xdr:col>
      <xdr:colOff>0</xdr:colOff>
      <xdr:row>107</xdr:row>
      <xdr:rowOff>0</xdr:rowOff>
    </xdr:from>
    <xdr:ext cx="9525" cy="9525"/>
    <xdr:pic>
      <xdr:nvPicPr>
        <xdr:cNvPr id="1005" name="Picture 1004"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oneCellAnchor>
  <xdr:oneCellAnchor>
    <xdr:from>
      <xdr:col>13</xdr:col>
      <xdr:colOff>0</xdr:colOff>
      <xdr:row>107</xdr:row>
      <xdr:rowOff>0</xdr:rowOff>
    </xdr:from>
    <xdr:ext cx="9525" cy="9525"/>
    <xdr:pic>
      <xdr:nvPicPr>
        <xdr:cNvPr id="1006" name="Picture 100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oneCellAnchor>
  <xdr:oneCellAnchor>
    <xdr:from>
      <xdr:col>13</xdr:col>
      <xdr:colOff>0</xdr:colOff>
      <xdr:row>107</xdr:row>
      <xdr:rowOff>0</xdr:rowOff>
    </xdr:from>
    <xdr:ext cx="9525" cy="9525"/>
    <xdr:pic>
      <xdr:nvPicPr>
        <xdr:cNvPr id="1007" name="Picture 1006"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oneCellAnchor>
  <xdr:oneCellAnchor>
    <xdr:from>
      <xdr:col>13</xdr:col>
      <xdr:colOff>0</xdr:colOff>
      <xdr:row>108</xdr:row>
      <xdr:rowOff>0</xdr:rowOff>
    </xdr:from>
    <xdr:ext cx="9525" cy="9525"/>
    <xdr:pic>
      <xdr:nvPicPr>
        <xdr:cNvPr id="1008" name="Picture 1007"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oneCellAnchor>
  <xdr:oneCellAnchor>
    <xdr:from>
      <xdr:col>13</xdr:col>
      <xdr:colOff>0</xdr:colOff>
      <xdr:row>108</xdr:row>
      <xdr:rowOff>0</xdr:rowOff>
    </xdr:from>
    <xdr:ext cx="9525" cy="9525"/>
    <xdr:pic>
      <xdr:nvPicPr>
        <xdr:cNvPr id="1009" name="Picture 1008"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oneCellAnchor>
  <xdr:oneCellAnchor>
    <xdr:from>
      <xdr:col>13</xdr:col>
      <xdr:colOff>0</xdr:colOff>
      <xdr:row>108</xdr:row>
      <xdr:rowOff>0</xdr:rowOff>
    </xdr:from>
    <xdr:ext cx="9525" cy="9525"/>
    <xdr:pic>
      <xdr:nvPicPr>
        <xdr:cNvPr id="1010" name="Picture 1009"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oneCellAnchor>
  <xdr:oneCellAnchor>
    <xdr:from>
      <xdr:col>13</xdr:col>
      <xdr:colOff>0</xdr:colOff>
      <xdr:row>108</xdr:row>
      <xdr:rowOff>0</xdr:rowOff>
    </xdr:from>
    <xdr:ext cx="9525" cy="9525"/>
    <xdr:pic>
      <xdr:nvPicPr>
        <xdr:cNvPr id="1011" name="Picture 1010"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oneCellAnchor>
  <xdr:oneCellAnchor>
    <xdr:from>
      <xdr:col>13</xdr:col>
      <xdr:colOff>0</xdr:colOff>
      <xdr:row>109</xdr:row>
      <xdr:rowOff>0</xdr:rowOff>
    </xdr:from>
    <xdr:ext cx="9525" cy="9525"/>
    <xdr:pic>
      <xdr:nvPicPr>
        <xdr:cNvPr id="1012" name="Picture 1011"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oneCellAnchor>
  <xdr:oneCellAnchor>
    <xdr:from>
      <xdr:col>13</xdr:col>
      <xdr:colOff>0</xdr:colOff>
      <xdr:row>109</xdr:row>
      <xdr:rowOff>0</xdr:rowOff>
    </xdr:from>
    <xdr:ext cx="9525" cy="9525"/>
    <xdr:pic>
      <xdr:nvPicPr>
        <xdr:cNvPr id="1013" name="Picture 1012"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oneCellAnchor>
  <xdr:oneCellAnchor>
    <xdr:from>
      <xdr:col>13</xdr:col>
      <xdr:colOff>0</xdr:colOff>
      <xdr:row>109</xdr:row>
      <xdr:rowOff>0</xdr:rowOff>
    </xdr:from>
    <xdr:ext cx="9525" cy="9525"/>
    <xdr:pic>
      <xdr:nvPicPr>
        <xdr:cNvPr id="1014" name="Picture 1013"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oneCellAnchor>
  <xdr:oneCellAnchor>
    <xdr:from>
      <xdr:col>13</xdr:col>
      <xdr:colOff>0</xdr:colOff>
      <xdr:row>109</xdr:row>
      <xdr:rowOff>0</xdr:rowOff>
    </xdr:from>
    <xdr:ext cx="9525" cy="9525"/>
    <xdr:pic>
      <xdr:nvPicPr>
        <xdr:cNvPr id="1015" name="Picture 1014"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oneCellAnchor>
  <xdr:oneCellAnchor>
    <xdr:from>
      <xdr:col>13</xdr:col>
      <xdr:colOff>0</xdr:colOff>
      <xdr:row>110</xdr:row>
      <xdr:rowOff>0</xdr:rowOff>
    </xdr:from>
    <xdr:ext cx="9525" cy="9525"/>
    <xdr:pic>
      <xdr:nvPicPr>
        <xdr:cNvPr id="1016" name="Picture 101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oneCellAnchor>
  <xdr:oneCellAnchor>
    <xdr:from>
      <xdr:col>13</xdr:col>
      <xdr:colOff>0</xdr:colOff>
      <xdr:row>110</xdr:row>
      <xdr:rowOff>0</xdr:rowOff>
    </xdr:from>
    <xdr:ext cx="9525" cy="9525"/>
    <xdr:pic>
      <xdr:nvPicPr>
        <xdr:cNvPr id="1017" name="Picture 1016"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oneCellAnchor>
  <xdr:oneCellAnchor>
    <xdr:from>
      <xdr:col>13</xdr:col>
      <xdr:colOff>0</xdr:colOff>
      <xdr:row>110</xdr:row>
      <xdr:rowOff>0</xdr:rowOff>
    </xdr:from>
    <xdr:ext cx="9525" cy="9525"/>
    <xdr:pic>
      <xdr:nvPicPr>
        <xdr:cNvPr id="1018" name="Picture 1017"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oneCellAnchor>
  <xdr:oneCellAnchor>
    <xdr:from>
      <xdr:col>13</xdr:col>
      <xdr:colOff>0</xdr:colOff>
      <xdr:row>110</xdr:row>
      <xdr:rowOff>0</xdr:rowOff>
    </xdr:from>
    <xdr:ext cx="9525" cy="9525"/>
    <xdr:pic>
      <xdr:nvPicPr>
        <xdr:cNvPr id="1019" name="Picture 1018"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oneCellAnchor>
  <xdr:oneCellAnchor>
    <xdr:from>
      <xdr:col>13</xdr:col>
      <xdr:colOff>0</xdr:colOff>
      <xdr:row>111</xdr:row>
      <xdr:rowOff>0</xdr:rowOff>
    </xdr:from>
    <xdr:ext cx="9525" cy="9525"/>
    <xdr:pic>
      <xdr:nvPicPr>
        <xdr:cNvPr id="1020" name="Picture 1019"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oneCellAnchor>
  <xdr:oneCellAnchor>
    <xdr:from>
      <xdr:col>13</xdr:col>
      <xdr:colOff>0</xdr:colOff>
      <xdr:row>111</xdr:row>
      <xdr:rowOff>0</xdr:rowOff>
    </xdr:from>
    <xdr:ext cx="9525" cy="9525"/>
    <xdr:pic>
      <xdr:nvPicPr>
        <xdr:cNvPr id="1021" name="Picture 1020"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oneCellAnchor>
  <xdr:oneCellAnchor>
    <xdr:from>
      <xdr:col>13</xdr:col>
      <xdr:colOff>0</xdr:colOff>
      <xdr:row>111</xdr:row>
      <xdr:rowOff>0</xdr:rowOff>
    </xdr:from>
    <xdr:ext cx="9525" cy="9525"/>
    <xdr:pic>
      <xdr:nvPicPr>
        <xdr:cNvPr id="1022" name="Picture 1021"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oneCellAnchor>
  <xdr:oneCellAnchor>
    <xdr:from>
      <xdr:col>13</xdr:col>
      <xdr:colOff>0</xdr:colOff>
      <xdr:row>111</xdr:row>
      <xdr:rowOff>0</xdr:rowOff>
    </xdr:from>
    <xdr:ext cx="9525" cy="9525"/>
    <xdr:pic>
      <xdr:nvPicPr>
        <xdr:cNvPr id="1023" name="Picture 1022"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oneCellAnchor>
  <xdr:oneCellAnchor>
    <xdr:from>
      <xdr:col>13</xdr:col>
      <xdr:colOff>0</xdr:colOff>
      <xdr:row>112</xdr:row>
      <xdr:rowOff>0</xdr:rowOff>
    </xdr:from>
    <xdr:ext cx="9525" cy="9525"/>
    <xdr:pic>
      <xdr:nvPicPr>
        <xdr:cNvPr id="1024" name="Picture 1023"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oneCellAnchor>
  <xdr:oneCellAnchor>
    <xdr:from>
      <xdr:col>13</xdr:col>
      <xdr:colOff>0</xdr:colOff>
      <xdr:row>112</xdr:row>
      <xdr:rowOff>0</xdr:rowOff>
    </xdr:from>
    <xdr:ext cx="9525" cy="9525"/>
    <xdr:pic>
      <xdr:nvPicPr>
        <xdr:cNvPr id="1025" name="Picture 1024"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oneCellAnchor>
  <xdr:oneCellAnchor>
    <xdr:from>
      <xdr:col>13</xdr:col>
      <xdr:colOff>0</xdr:colOff>
      <xdr:row>112</xdr:row>
      <xdr:rowOff>0</xdr:rowOff>
    </xdr:from>
    <xdr:ext cx="9525" cy="9525"/>
    <xdr:pic>
      <xdr:nvPicPr>
        <xdr:cNvPr id="1026" name="Picture 102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oneCellAnchor>
  <xdr:oneCellAnchor>
    <xdr:from>
      <xdr:col>13</xdr:col>
      <xdr:colOff>0</xdr:colOff>
      <xdr:row>112</xdr:row>
      <xdr:rowOff>0</xdr:rowOff>
    </xdr:from>
    <xdr:ext cx="9525" cy="9525"/>
    <xdr:pic>
      <xdr:nvPicPr>
        <xdr:cNvPr id="1027" name="Picture 1026"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oneCellAnchor>
  <xdr:oneCellAnchor>
    <xdr:from>
      <xdr:col>13</xdr:col>
      <xdr:colOff>0</xdr:colOff>
      <xdr:row>113</xdr:row>
      <xdr:rowOff>0</xdr:rowOff>
    </xdr:from>
    <xdr:ext cx="9525" cy="9525"/>
    <xdr:pic>
      <xdr:nvPicPr>
        <xdr:cNvPr id="1028" name="Picture 1027"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oneCellAnchor>
  <xdr:oneCellAnchor>
    <xdr:from>
      <xdr:col>13</xdr:col>
      <xdr:colOff>0</xdr:colOff>
      <xdr:row>113</xdr:row>
      <xdr:rowOff>0</xdr:rowOff>
    </xdr:from>
    <xdr:ext cx="9525" cy="9525"/>
    <xdr:pic>
      <xdr:nvPicPr>
        <xdr:cNvPr id="1029" name="Picture 102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oneCellAnchor>
  <xdr:oneCellAnchor>
    <xdr:from>
      <xdr:col>13</xdr:col>
      <xdr:colOff>0</xdr:colOff>
      <xdr:row>113</xdr:row>
      <xdr:rowOff>0</xdr:rowOff>
    </xdr:from>
    <xdr:ext cx="9525" cy="9525"/>
    <xdr:pic>
      <xdr:nvPicPr>
        <xdr:cNvPr id="1030" name="Picture 102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oneCellAnchor>
  <xdr:oneCellAnchor>
    <xdr:from>
      <xdr:col>13</xdr:col>
      <xdr:colOff>0</xdr:colOff>
      <xdr:row>113</xdr:row>
      <xdr:rowOff>0</xdr:rowOff>
    </xdr:from>
    <xdr:ext cx="9525" cy="9525"/>
    <xdr:pic>
      <xdr:nvPicPr>
        <xdr:cNvPr id="1031" name="Picture 103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oneCellAnchor>
  <xdr:oneCellAnchor>
    <xdr:from>
      <xdr:col>13</xdr:col>
      <xdr:colOff>0</xdr:colOff>
      <xdr:row>114</xdr:row>
      <xdr:rowOff>0</xdr:rowOff>
    </xdr:from>
    <xdr:ext cx="9525" cy="9525"/>
    <xdr:pic>
      <xdr:nvPicPr>
        <xdr:cNvPr id="1032" name="Picture 1031"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oneCellAnchor>
  <xdr:oneCellAnchor>
    <xdr:from>
      <xdr:col>13</xdr:col>
      <xdr:colOff>0</xdr:colOff>
      <xdr:row>114</xdr:row>
      <xdr:rowOff>0</xdr:rowOff>
    </xdr:from>
    <xdr:ext cx="9525" cy="9525"/>
    <xdr:pic>
      <xdr:nvPicPr>
        <xdr:cNvPr id="1033" name="Picture 1032"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oneCellAnchor>
  <xdr:oneCellAnchor>
    <xdr:from>
      <xdr:col>13</xdr:col>
      <xdr:colOff>0</xdr:colOff>
      <xdr:row>114</xdr:row>
      <xdr:rowOff>0</xdr:rowOff>
    </xdr:from>
    <xdr:ext cx="9525" cy="9525"/>
    <xdr:pic>
      <xdr:nvPicPr>
        <xdr:cNvPr id="1034" name="Picture 1033"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oneCellAnchor>
  <xdr:oneCellAnchor>
    <xdr:from>
      <xdr:col>13</xdr:col>
      <xdr:colOff>0</xdr:colOff>
      <xdr:row>114</xdr:row>
      <xdr:rowOff>0</xdr:rowOff>
    </xdr:from>
    <xdr:ext cx="9525" cy="9525"/>
    <xdr:pic>
      <xdr:nvPicPr>
        <xdr:cNvPr id="1035" name="Picture 1034"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oneCellAnchor>
  <xdr:oneCellAnchor>
    <xdr:from>
      <xdr:col>13</xdr:col>
      <xdr:colOff>0</xdr:colOff>
      <xdr:row>115</xdr:row>
      <xdr:rowOff>0</xdr:rowOff>
    </xdr:from>
    <xdr:ext cx="9525" cy="9525"/>
    <xdr:pic>
      <xdr:nvPicPr>
        <xdr:cNvPr id="1036" name="Picture 1035"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oneCellAnchor>
  <xdr:oneCellAnchor>
    <xdr:from>
      <xdr:col>13</xdr:col>
      <xdr:colOff>0</xdr:colOff>
      <xdr:row>115</xdr:row>
      <xdr:rowOff>0</xdr:rowOff>
    </xdr:from>
    <xdr:ext cx="9525" cy="9525"/>
    <xdr:pic>
      <xdr:nvPicPr>
        <xdr:cNvPr id="1037" name="Picture 1036"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oneCellAnchor>
  <xdr:oneCellAnchor>
    <xdr:from>
      <xdr:col>13</xdr:col>
      <xdr:colOff>0</xdr:colOff>
      <xdr:row>115</xdr:row>
      <xdr:rowOff>0</xdr:rowOff>
    </xdr:from>
    <xdr:ext cx="9525" cy="9525"/>
    <xdr:pic>
      <xdr:nvPicPr>
        <xdr:cNvPr id="1038" name="Picture 1037"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oneCellAnchor>
  <xdr:oneCellAnchor>
    <xdr:from>
      <xdr:col>13</xdr:col>
      <xdr:colOff>0</xdr:colOff>
      <xdr:row>115</xdr:row>
      <xdr:rowOff>0</xdr:rowOff>
    </xdr:from>
    <xdr:ext cx="9525" cy="9525"/>
    <xdr:pic>
      <xdr:nvPicPr>
        <xdr:cNvPr id="1039" name="Picture 103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oneCellAnchor>
  <xdr:oneCellAnchor>
    <xdr:from>
      <xdr:col>13</xdr:col>
      <xdr:colOff>0</xdr:colOff>
      <xdr:row>116</xdr:row>
      <xdr:rowOff>0</xdr:rowOff>
    </xdr:from>
    <xdr:ext cx="9525" cy="9525"/>
    <xdr:pic>
      <xdr:nvPicPr>
        <xdr:cNvPr id="1040" name="Picture 103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oneCellAnchor>
  <xdr:oneCellAnchor>
    <xdr:from>
      <xdr:col>13</xdr:col>
      <xdr:colOff>0</xdr:colOff>
      <xdr:row>116</xdr:row>
      <xdr:rowOff>0</xdr:rowOff>
    </xdr:from>
    <xdr:ext cx="9525" cy="9525"/>
    <xdr:pic>
      <xdr:nvPicPr>
        <xdr:cNvPr id="1041" name="Picture 104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oneCellAnchor>
  <xdr:oneCellAnchor>
    <xdr:from>
      <xdr:col>13</xdr:col>
      <xdr:colOff>0</xdr:colOff>
      <xdr:row>116</xdr:row>
      <xdr:rowOff>0</xdr:rowOff>
    </xdr:from>
    <xdr:ext cx="9525" cy="9525"/>
    <xdr:pic>
      <xdr:nvPicPr>
        <xdr:cNvPr id="1042" name="Picture 1041"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oneCellAnchor>
  <xdr:oneCellAnchor>
    <xdr:from>
      <xdr:col>13</xdr:col>
      <xdr:colOff>0</xdr:colOff>
      <xdr:row>116</xdr:row>
      <xdr:rowOff>0</xdr:rowOff>
    </xdr:from>
    <xdr:ext cx="9525" cy="9525"/>
    <xdr:pic>
      <xdr:nvPicPr>
        <xdr:cNvPr id="1043" name="Picture 1042"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oneCellAnchor>
  <xdr:oneCellAnchor>
    <xdr:from>
      <xdr:col>13</xdr:col>
      <xdr:colOff>0</xdr:colOff>
      <xdr:row>117</xdr:row>
      <xdr:rowOff>0</xdr:rowOff>
    </xdr:from>
    <xdr:ext cx="9525" cy="9525"/>
    <xdr:pic>
      <xdr:nvPicPr>
        <xdr:cNvPr id="1044" name="Picture 1043"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oneCellAnchor>
  <xdr:oneCellAnchor>
    <xdr:from>
      <xdr:col>13</xdr:col>
      <xdr:colOff>0</xdr:colOff>
      <xdr:row>117</xdr:row>
      <xdr:rowOff>0</xdr:rowOff>
    </xdr:from>
    <xdr:ext cx="9525" cy="9525"/>
    <xdr:pic>
      <xdr:nvPicPr>
        <xdr:cNvPr id="1045" name="Picture 1044"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oneCellAnchor>
  <xdr:oneCellAnchor>
    <xdr:from>
      <xdr:col>13</xdr:col>
      <xdr:colOff>0</xdr:colOff>
      <xdr:row>117</xdr:row>
      <xdr:rowOff>0</xdr:rowOff>
    </xdr:from>
    <xdr:ext cx="9525" cy="9525"/>
    <xdr:pic>
      <xdr:nvPicPr>
        <xdr:cNvPr id="1046" name="Picture 1045"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oneCellAnchor>
  <xdr:oneCellAnchor>
    <xdr:from>
      <xdr:col>13</xdr:col>
      <xdr:colOff>0</xdr:colOff>
      <xdr:row>117</xdr:row>
      <xdr:rowOff>0</xdr:rowOff>
    </xdr:from>
    <xdr:ext cx="9525" cy="9525"/>
    <xdr:pic>
      <xdr:nvPicPr>
        <xdr:cNvPr id="1047" name="Picture 1046"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oneCellAnchor>
  <xdr:oneCellAnchor>
    <xdr:from>
      <xdr:col>13</xdr:col>
      <xdr:colOff>0</xdr:colOff>
      <xdr:row>118</xdr:row>
      <xdr:rowOff>0</xdr:rowOff>
    </xdr:from>
    <xdr:ext cx="9525" cy="9525"/>
    <xdr:pic>
      <xdr:nvPicPr>
        <xdr:cNvPr id="1048" name="Picture 1047"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oneCellAnchor>
  <xdr:oneCellAnchor>
    <xdr:from>
      <xdr:col>13</xdr:col>
      <xdr:colOff>0</xdr:colOff>
      <xdr:row>118</xdr:row>
      <xdr:rowOff>0</xdr:rowOff>
    </xdr:from>
    <xdr:ext cx="9525" cy="9525"/>
    <xdr:pic>
      <xdr:nvPicPr>
        <xdr:cNvPr id="1049" name="Picture 104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oneCellAnchor>
  <xdr:oneCellAnchor>
    <xdr:from>
      <xdr:col>13</xdr:col>
      <xdr:colOff>0</xdr:colOff>
      <xdr:row>118</xdr:row>
      <xdr:rowOff>0</xdr:rowOff>
    </xdr:from>
    <xdr:ext cx="9525" cy="9525"/>
    <xdr:pic>
      <xdr:nvPicPr>
        <xdr:cNvPr id="1050" name="Picture 104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oneCellAnchor>
  <xdr:oneCellAnchor>
    <xdr:from>
      <xdr:col>13</xdr:col>
      <xdr:colOff>0</xdr:colOff>
      <xdr:row>118</xdr:row>
      <xdr:rowOff>0</xdr:rowOff>
    </xdr:from>
    <xdr:ext cx="9525" cy="9525"/>
    <xdr:pic>
      <xdr:nvPicPr>
        <xdr:cNvPr id="1051" name="Picture 105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oneCellAnchor>
  <xdr:oneCellAnchor>
    <xdr:from>
      <xdr:col>13</xdr:col>
      <xdr:colOff>0</xdr:colOff>
      <xdr:row>119</xdr:row>
      <xdr:rowOff>0</xdr:rowOff>
    </xdr:from>
    <xdr:ext cx="9525" cy="9525"/>
    <xdr:pic>
      <xdr:nvPicPr>
        <xdr:cNvPr id="1052" name="Picture 1051"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oneCellAnchor>
  <xdr:oneCellAnchor>
    <xdr:from>
      <xdr:col>13</xdr:col>
      <xdr:colOff>0</xdr:colOff>
      <xdr:row>119</xdr:row>
      <xdr:rowOff>0</xdr:rowOff>
    </xdr:from>
    <xdr:ext cx="9525" cy="9525"/>
    <xdr:pic>
      <xdr:nvPicPr>
        <xdr:cNvPr id="1053" name="Picture 1052"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oneCellAnchor>
  <xdr:oneCellAnchor>
    <xdr:from>
      <xdr:col>13</xdr:col>
      <xdr:colOff>0</xdr:colOff>
      <xdr:row>119</xdr:row>
      <xdr:rowOff>0</xdr:rowOff>
    </xdr:from>
    <xdr:ext cx="9525" cy="9525"/>
    <xdr:pic>
      <xdr:nvPicPr>
        <xdr:cNvPr id="1054" name="Picture 1053"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oneCellAnchor>
  <xdr:oneCellAnchor>
    <xdr:from>
      <xdr:col>13</xdr:col>
      <xdr:colOff>0</xdr:colOff>
      <xdr:row>119</xdr:row>
      <xdr:rowOff>0</xdr:rowOff>
    </xdr:from>
    <xdr:ext cx="9525" cy="9525"/>
    <xdr:pic>
      <xdr:nvPicPr>
        <xdr:cNvPr id="1055" name="Picture 1054"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oneCellAnchor>
  <xdr:oneCellAnchor>
    <xdr:from>
      <xdr:col>13</xdr:col>
      <xdr:colOff>0</xdr:colOff>
      <xdr:row>120</xdr:row>
      <xdr:rowOff>0</xdr:rowOff>
    </xdr:from>
    <xdr:ext cx="9525" cy="9525"/>
    <xdr:pic>
      <xdr:nvPicPr>
        <xdr:cNvPr id="1056" name="Picture 10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1231225"/>
          <a:ext cx="9525" cy="9525"/>
        </a:xfrm>
        <a:prstGeom prst="rect">
          <a:avLst/>
        </a:prstGeom>
        <a:noFill/>
        <a:ln w="9525">
          <a:noFill/>
          <a:miter lim="800000"/>
          <a:headEnd/>
          <a:tailEnd/>
        </a:ln>
      </xdr:spPr>
    </xdr:pic>
    <xdr:clientData/>
  </xdr:oneCellAnchor>
  <xdr:oneCellAnchor>
    <xdr:from>
      <xdr:col>13</xdr:col>
      <xdr:colOff>0</xdr:colOff>
      <xdr:row>120</xdr:row>
      <xdr:rowOff>0</xdr:rowOff>
    </xdr:from>
    <xdr:ext cx="9525" cy="9525"/>
    <xdr:pic>
      <xdr:nvPicPr>
        <xdr:cNvPr id="1057" name="Picture 1056" descr="space"/>
        <xdr:cNvPicPr>
          <a:picLocks noChangeAspect="1" noChangeArrowheads="1"/>
        </xdr:cNvPicPr>
      </xdr:nvPicPr>
      <xdr:blipFill>
        <a:blip xmlns:r="http://schemas.openxmlformats.org/officeDocument/2006/relationships" r:embed="rId1"/>
        <a:srcRect/>
        <a:stretch>
          <a:fillRect/>
        </a:stretch>
      </xdr:blipFill>
      <xdr:spPr bwMode="auto">
        <a:xfrm>
          <a:off x="5686425" y="21231225"/>
          <a:ext cx="9525" cy="9525"/>
        </a:xfrm>
        <a:prstGeom prst="rect">
          <a:avLst/>
        </a:prstGeom>
        <a:noFill/>
        <a:ln w="9525">
          <a:noFill/>
          <a:miter lim="800000"/>
          <a:headEnd/>
          <a:tailEnd/>
        </a:ln>
      </xdr:spPr>
    </xdr:pic>
    <xdr:clientData/>
  </xdr:oneCellAnchor>
  <xdr:oneCellAnchor>
    <xdr:from>
      <xdr:col>13</xdr:col>
      <xdr:colOff>0</xdr:colOff>
      <xdr:row>120</xdr:row>
      <xdr:rowOff>0</xdr:rowOff>
    </xdr:from>
    <xdr:ext cx="9525" cy="9525"/>
    <xdr:pic>
      <xdr:nvPicPr>
        <xdr:cNvPr id="1058" name="Picture 1057" descr="space"/>
        <xdr:cNvPicPr>
          <a:picLocks noChangeAspect="1" noChangeArrowheads="1"/>
        </xdr:cNvPicPr>
      </xdr:nvPicPr>
      <xdr:blipFill>
        <a:blip xmlns:r="http://schemas.openxmlformats.org/officeDocument/2006/relationships" r:embed="rId1"/>
        <a:srcRect/>
        <a:stretch>
          <a:fillRect/>
        </a:stretch>
      </xdr:blipFill>
      <xdr:spPr bwMode="auto">
        <a:xfrm>
          <a:off x="5686425" y="21231225"/>
          <a:ext cx="9525" cy="9525"/>
        </a:xfrm>
        <a:prstGeom prst="rect">
          <a:avLst/>
        </a:prstGeom>
        <a:noFill/>
        <a:ln w="9525">
          <a:noFill/>
          <a:miter lim="800000"/>
          <a:headEnd/>
          <a:tailEnd/>
        </a:ln>
      </xdr:spPr>
    </xdr:pic>
    <xdr:clientData/>
  </xdr:oneCellAnchor>
  <xdr:oneCellAnchor>
    <xdr:from>
      <xdr:col>13</xdr:col>
      <xdr:colOff>0</xdr:colOff>
      <xdr:row>120</xdr:row>
      <xdr:rowOff>0</xdr:rowOff>
    </xdr:from>
    <xdr:ext cx="9525" cy="9525"/>
    <xdr:pic>
      <xdr:nvPicPr>
        <xdr:cNvPr id="1059" name="Picture 1058" descr="space"/>
        <xdr:cNvPicPr>
          <a:picLocks noChangeAspect="1" noChangeArrowheads="1"/>
        </xdr:cNvPicPr>
      </xdr:nvPicPr>
      <xdr:blipFill>
        <a:blip xmlns:r="http://schemas.openxmlformats.org/officeDocument/2006/relationships" r:embed="rId1"/>
        <a:srcRect/>
        <a:stretch>
          <a:fillRect/>
        </a:stretch>
      </xdr:blipFill>
      <xdr:spPr bwMode="auto">
        <a:xfrm>
          <a:off x="5686425" y="21231225"/>
          <a:ext cx="9525" cy="9525"/>
        </a:xfrm>
        <a:prstGeom prst="rect">
          <a:avLst/>
        </a:prstGeom>
        <a:noFill/>
        <a:ln w="9525">
          <a:noFill/>
          <a:miter lim="800000"/>
          <a:headEnd/>
          <a:tailEnd/>
        </a:ln>
      </xdr:spPr>
    </xdr:pic>
    <xdr:clientData/>
  </xdr:oneCellAnchor>
  <xdr:oneCellAnchor>
    <xdr:from>
      <xdr:col>13</xdr:col>
      <xdr:colOff>0</xdr:colOff>
      <xdr:row>121</xdr:row>
      <xdr:rowOff>0</xdr:rowOff>
    </xdr:from>
    <xdr:ext cx="9525" cy="9525"/>
    <xdr:pic>
      <xdr:nvPicPr>
        <xdr:cNvPr id="1060" name="Picture 1059"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oneCellAnchor>
  <xdr:oneCellAnchor>
    <xdr:from>
      <xdr:col>13</xdr:col>
      <xdr:colOff>0</xdr:colOff>
      <xdr:row>121</xdr:row>
      <xdr:rowOff>0</xdr:rowOff>
    </xdr:from>
    <xdr:ext cx="9525" cy="9525"/>
    <xdr:pic>
      <xdr:nvPicPr>
        <xdr:cNvPr id="1061" name="Picture 1060"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oneCellAnchor>
  <xdr:oneCellAnchor>
    <xdr:from>
      <xdr:col>13</xdr:col>
      <xdr:colOff>0</xdr:colOff>
      <xdr:row>121</xdr:row>
      <xdr:rowOff>0</xdr:rowOff>
    </xdr:from>
    <xdr:ext cx="9525" cy="9525"/>
    <xdr:pic>
      <xdr:nvPicPr>
        <xdr:cNvPr id="1062" name="Picture 1061"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oneCellAnchor>
  <xdr:oneCellAnchor>
    <xdr:from>
      <xdr:col>13</xdr:col>
      <xdr:colOff>0</xdr:colOff>
      <xdr:row>121</xdr:row>
      <xdr:rowOff>0</xdr:rowOff>
    </xdr:from>
    <xdr:ext cx="9525" cy="9525"/>
    <xdr:pic>
      <xdr:nvPicPr>
        <xdr:cNvPr id="1063" name="Picture 1062"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oneCellAnchor>
  <xdr:oneCellAnchor>
    <xdr:from>
      <xdr:col>13</xdr:col>
      <xdr:colOff>0</xdr:colOff>
      <xdr:row>122</xdr:row>
      <xdr:rowOff>0</xdr:rowOff>
    </xdr:from>
    <xdr:ext cx="9525" cy="9525"/>
    <xdr:pic>
      <xdr:nvPicPr>
        <xdr:cNvPr id="1064" name="Picture 1063" descr="space"/>
        <xdr:cNvPicPr>
          <a:picLocks noChangeAspect="1" noChangeArrowheads="1"/>
        </xdr:cNvPicPr>
      </xdr:nvPicPr>
      <xdr:blipFill>
        <a:blip xmlns:r="http://schemas.openxmlformats.org/officeDocument/2006/relationships" r:embed="rId1"/>
        <a:srcRect/>
        <a:stretch>
          <a:fillRect/>
        </a:stretch>
      </xdr:blipFill>
      <xdr:spPr bwMode="auto">
        <a:xfrm>
          <a:off x="5686425" y="21574125"/>
          <a:ext cx="9525" cy="9525"/>
        </a:xfrm>
        <a:prstGeom prst="rect">
          <a:avLst/>
        </a:prstGeom>
        <a:noFill/>
        <a:ln w="9525">
          <a:noFill/>
          <a:miter lim="800000"/>
          <a:headEnd/>
          <a:tailEnd/>
        </a:ln>
      </xdr:spPr>
    </xdr:pic>
    <xdr:clientData/>
  </xdr:oneCellAnchor>
  <xdr:oneCellAnchor>
    <xdr:from>
      <xdr:col>13</xdr:col>
      <xdr:colOff>0</xdr:colOff>
      <xdr:row>122</xdr:row>
      <xdr:rowOff>0</xdr:rowOff>
    </xdr:from>
    <xdr:ext cx="9525" cy="9525"/>
    <xdr:pic>
      <xdr:nvPicPr>
        <xdr:cNvPr id="1065" name="Picture 1064" descr="space"/>
        <xdr:cNvPicPr>
          <a:picLocks noChangeAspect="1" noChangeArrowheads="1"/>
        </xdr:cNvPicPr>
      </xdr:nvPicPr>
      <xdr:blipFill>
        <a:blip xmlns:r="http://schemas.openxmlformats.org/officeDocument/2006/relationships" r:embed="rId1"/>
        <a:srcRect/>
        <a:stretch>
          <a:fillRect/>
        </a:stretch>
      </xdr:blipFill>
      <xdr:spPr bwMode="auto">
        <a:xfrm>
          <a:off x="5686425" y="21574125"/>
          <a:ext cx="9525" cy="9525"/>
        </a:xfrm>
        <a:prstGeom prst="rect">
          <a:avLst/>
        </a:prstGeom>
        <a:noFill/>
        <a:ln w="9525">
          <a:noFill/>
          <a:miter lim="800000"/>
          <a:headEnd/>
          <a:tailEnd/>
        </a:ln>
      </xdr:spPr>
    </xdr:pic>
    <xdr:clientData/>
  </xdr:oneCellAnchor>
  <xdr:oneCellAnchor>
    <xdr:from>
      <xdr:col>13</xdr:col>
      <xdr:colOff>0</xdr:colOff>
      <xdr:row>122</xdr:row>
      <xdr:rowOff>0</xdr:rowOff>
    </xdr:from>
    <xdr:ext cx="9525" cy="9525"/>
    <xdr:pic>
      <xdr:nvPicPr>
        <xdr:cNvPr id="1066" name="Picture 1065" descr="space"/>
        <xdr:cNvPicPr>
          <a:picLocks noChangeAspect="1" noChangeArrowheads="1"/>
        </xdr:cNvPicPr>
      </xdr:nvPicPr>
      <xdr:blipFill>
        <a:blip xmlns:r="http://schemas.openxmlformats.org/officeDocument/2006/relationships" r:embed="rId1"/>
        <a:srcRect/>
        <a:stretch>
          <a:fillRect/>
        </a:stretch>
      </xdr:blipFill>
      <xdr:spPr bwMode="auto">
        <a:xfrm>
          <a:off x="5686425" y="21574125"/>
          <a:ext cx="9525" cy="9525"/>
        </a:xfrm>
        <a:prstGeom prst="rect">
          <a:avLst/>
        </a:prstGeom>
        <a:noFill/>
        <a:ln w="9525">
          <a:noFill/>
          <a:miter lim="800000"/>
          <a:headEnd/>
          <a:tailEnd/>
        </a:ln>
      </xdr:spPr>
    </xdr:pic>
    <xdr:clientData/>
  </xdr:oneCellAnchor>
  <xdr:oneCellAnchor>
    <xdr:from>
      <xdr:col>13</xdr:col>
      <xdr:colOff>0</xdr:colOff>
      <xdr:row>122</xdr:row>
      <xdr:rowOff>0</xdr:rowOff>
    </xdr:from>
    <xdr:ext cx="9525" cy="9525"/>
    <xdr:pic>
      <xdr:nvPicPr>
        <xdr:cNvPr id="1067" name="Picture 1066" descr="space"/>
        <xdr:cNvPicPr>
          <a:picLocks noChangeAspect="1" noChangeArrowheads="1"/>
        </xdr:cNvPicPr>
      </xdr:nvPicPr>
      <xdr:blipFill>
        <a:blip xmlns:r="http://schemas.openxmlformats.org/officeDocument/2006/relationships" r:embed="rId1"/>
        <a:srcRect/>
        <a:stretch>
          <a:fillRect/>
        </a:stretch>
      </xdr:blipFill>
      <xdr:spPr bwMode="auto">
        <a:xfrm>
          <a:off x="5686425" y="21574125"/>
          <a:ext cx="9525" cy="9525"/>
        </a:xfrm>
        <a:prstGeom prst="rect">
          <a:avLst/>
        </a:prstGeom>
        <a:noFill/>
        <a:ln w="9525">
          <a:noFill/>
          <a:miter lim="800000"/>
          <a:headEnd/>
          <a:tailEnd/>
        </a:ln>
      </xdr:spPr>
    </xdr:pic>
    <xdr:clientData/>
  </xdr:oneCellAnchor>
  <xdr:oneCellAnchor>
    <xdr:from>
      <xdr:col>13</xdr:col>
      <xdr:colOff>0</xdr:colOff>
      <xdr:row>123</xdr:row>
      <xdr:rowOff>0</xdr:rowOff>
    </xdr:from>
    <xdr:ext cx="9525" cy="9525"/>
    <xdr:pic>
      <xdr:nvPicPr>
        <xdr:cNvPr id="1068" name="Picture 1067"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oneCellAnchor>
  <xdr:oneCellAnchor>
    <xdr:from>
      <xdr:col>13</xdr:col>
      <xdr:colOff>0</xdr:colOff>
      <xdr:row>123</xdr:row>
      <xdr:rowOff>0</xdr:rowOff>
    </xdr:from>
    <xdr:ext cx="9525" cy="9525"/>
    <xdr:pic>
      <xdr:nvPicPr>
        <xdr:cNvPr id="1069" name="Picture 1068"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oneCellAnchor>
  <xdr:oneCellAnchor>
    <xdr:from>
      <xdr:col>13</xdr:col>
      <xdr:colOff>0</xdr:colOff>
      <xdr:row>123</xdr:row>
      <xdr:rowOff>0</xdr:rowOff>
    </xdr:from>
    <xdr:ext cx="9525" cy="9525"/>
    <xdr:pic>
      <xdr:nvPicPr>
        <xdr:cNvPr id="1070" name="Picture 1069"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oneCellAnchor>
  <xdr:oneCellAnchor>
    <xdr:from>
      <xdr:col>13</xdr:col>
      <xdr:colOff>0</xdr:colOff>
      <xdr:row>123</xdr:row>
      <xdr:rowOff>0</xdr:rowOff>
    </xdr:from>
    <xdr:ext cx="9525" cy="9525"/>
    <xdr:pic>
      <xdr:nvPicPr>
        <xdr:cNvPr id="1071" name="Picture 1070"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oneCellAnchor>
  <xdr:oneCellAnchor>
    <xdr:from>
      <xdr:col>13</xdr:col>
      <xdr:colOff>0</xdr:colOff>
      <xdr:row>124</xdr:row>
      <xdr:rowOff>0</xdr:rowOff>
    </xdr:from>
    <xdr:ext cx="9525" cy="9525"/>
    <xdr:pic>
      <xdr:nvPicPr>
        <xdr:cNvPr id="1072" name="Picture 1071"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oneCellAnchor>
  <xdr:oneCellAnchor>
    <xdr:from>
      <xdr:col>13</xdr:col>
      <xdr:colOff>0</xdr:colOff>
      <xdr:row>124</xdr:row>
      <xdr:rowOff>0</xdr:rowOff>
    </xdr:from>
    <xdr:ext cx="9525" cy="9525"/>
    <xdr:pic>
      <xdr:nvPicPr>
        <xdr:cNvPr id="1073" name="Picture 1072"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oneCellAnchor>
  <xdr:oneCellAnchor>
    <xdr:from>
      <xdr:col>13</xdr:col>
      <xdr:colOff>0</xdr:colOff>
      <xdr:row>124</xdr:row>
      <xdr:rowOff>0</xdr:rowOff>
    </xdr:from>
    <xdr:ext cx="9525" cy="9525"/>
    <xdr:pic>
      <xdr:nvPicPr>
        <xdr:cNvPr id="1074" name="Picture 1073"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oneCellAnchor>
  <xdr:oneCellAnchor>
    <xdr:from>
      <xdr:col>13</xdr:col>
      <xdr:colOff>0</xdr:colOff>
      <xdr:row>124</xdr:row>
      <xdr:rowOff>0</xdr:rowOff>
    </xdr:from>
    <xdr:ext cx="9525" cy="9525"/>
    <xdr:pic>
      <xdr:nvPicPr>
        <xdr:cNvPr id="1075" name="Picture 1074"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oneCellAnchor>
  <xdr:oneCellAnchor>
    <xdr:from>
      <xdr:col>13</xdr:col>
      <xdr:colOff>0</xdr:colOff>
      <xdr:row>125</xdr:row>
      <xdr:rowOff>0</xdr:rowOff>
    </xdr:from>
    <xdr:ext cx="9525" cy="9525"/>
    <xdr:pic>
      <xdr:nvPicPr>
        <xdr:cNvPr id="1076" name="Picture 1075"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88475"/>
          <a:ext cx="9525" cy="9525"/>
        </a:xfrm>
        <a:prstGeom prst="rect">
          <a:avLst/>
        </a:prstGeom>
        <a:noFill/>
        <a:ln w="9525">
          <a:noFill/>
          <a:miter lim="800000"/>
          <a:headEnd/>
          <a:tailEnd/>
        </a:ln>
      </xdr:spPr>
    </xdr:pic>
    <xdr:clientData/>
  </xdr:oneCellAnchor>
  <xdr:oneCellAnchor>
    <xdr:from>
      <xdr:col>13</xdr:col>
      <xdr:colOff>0</xdr:colOff>
      <xdr:row>125</xdr:row>
      <xdr:rowOff>0</xdr:rowOff>
    </xdr:from>
    <xdr:ext cx="9525" cy="9525"/>
    <xdr:pic>
      <xdr:nvPicPr>
        <xdr:cNvPr id="1077" name="Picture 1076"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88475"/>
          <a:ext cx="9525" cy="9525"/>
        </a:xfrm>
        <a:prstGeom prst="rect">
          <a:avLst/>
        </a:prstGeom>
        <a:noFill/>
        <a:ln w="9525">
          <a:noFill/>
          <a:miter lim="800000"/>
          <a:headEnd/>
          <a:tailEnd/>
        </a:ln>
      </xdr:spPr>
    </xdr:pic>
    <xdr:clientData/>
  </xdr:oneCellAnchor>
  <xdr:oneCellAnchor>
    <xdr:from>
      <xdr:col>13</xdr:col>
      <xdr:colOff>0</xdr:colOff>
      <xdr:row>125</xdr:row>
      <xdr:rowOff>0</xdr:rowOff>
    </xdr:from>
    <xdr:ext cx="9525" cy="9525"/>
    <xdr:pic>
      <xdr:nvPicPr>
        <xdr:cNvPr id="1078" name="Picture 1077"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88475"/>
          <a:ext cx="9525" cy="9525"/>
        </a:xfrm>
        <a:prstGeom prst="rect">
          <a:avLst/>
        </a:prstGeom>
        <a:noFill/>
        <a:ln w="9525">
          <a:noFill/>
          <a:miter lim="800000"/>
          <a:headEnd/>
          <a:tailEnd/>
        </a:ln>
      </xdr:spPr>
    </xdr:pic>
    <xdr:clientData/>
  </xdr:oneCellAnchor>
  <xdr:oneCellAnchor>
    <xdr:from>
      <xdr:col>13</xdr:col>
      <xdr:colOff>0</xdr:colOff>
      <xdr:row>125</xdr:row>
      <xdr:rowOff>0</xdr:rowOff>
    </xdr:from>
    <xdr:ext cx="9525" cy="9525"/>
    <xdr:pic>
      <xdr:nvPicPr>
        <xdr:cNvPr id="1079" name="Picture 1078"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88475"/>
          <a:ext cx="9525" cy="9525"/>
        </a:xfrm>
        <a:prstGeom prst="rect">
          <a:avLst/>
        </a:prstGeom>
        <a:noFill/>
        <a:ln w="9525">
          <a:noFill/>
          <a:miter lim="800000"/>
          <a:headEnd/>
          <a:tailEnd/>
        </a:ln>
      </xdr:spPr>
    </xdr:pic>
    <xdr:clientData/>
  </xdr:oneCellAnchor>
  <xdr:oneCellAnchor>
    <xdr:from>
      <xdr:col>13</xdr:col>
      <xdr:colOff>0</xdr:colOff>
      <xdr:row>126</xdr:row>
      <xdr:rowOff>0</xdr:rowOff>
    </xdr:from>
    <xdr:ext cx="9525" cy="9525"/>
    <xdr:pic>
      <xdr:nvPicPr>
        <xdr:cNvPr id="1080" name="Picture 1079"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oneCellAnchor>
  <xdr:oneCellAnchor>
    <xdr:from>
      <xdr:col>13</xdr:col>
      <xdr:colOff>0</xdr:colOff>
      <xdr:row>126</xdr:row>
      <xdr:rowOff>0</xdr:rowOff>
    </xdr:from>
    <xdr:ext cx="9525" cy="9525"/>
    <xdr:pic>
      <xdr:nvPicPr>
        <xdr:cNvPr id="1081" name="Picture 1080"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oneCellAnchor>
  <xdr:oneCellAnchor>
    <xdr:from>
      <xdr:col>13</xdr:col>
      <xdr:colOff>0</xdr:colOff>
      <xdr:row>126</xdr:row>
      <xdr:rowOff>0</xdr:rowOff>
    </xdr:from>
    <xdr:ext cx="9525" cy="9525"/>
    <xdr:pic>
      <xdr:nvPicPr>
        <xdr:cNvPr id="1082" name="Picture 1081"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oneCellAnchor>
  <xdr:oneCellAnchor>
    <xdr:from>
      <xdr:col>13</xdr:col>
      <xdr:colOff>0</xdr:colOff>
      <xdr:row>126</xdr:row>
      <xdr:rowOff>0</xdr:rowOff>
    </xdr:from>
    <xdr:ext cx="9525" cy="9525"/>
    <xdr:pic>
      <xdr:nvPicPr>
        <xdr:cNvPr id="1083" name="Picture 1082"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oneCellAnchor>
  <xdr:oneCellAnchor>
    <xdr:from>
      <xdr:col>13</xdr:col>
      <xdr:colOff>0</xdr:colOff>
      <xdr:row>127</xdr:row>
      <xdr:rowOff>0</xdr:rowOff>
    </xdr:from>
    <xdr:ext cx="9525" cy="9525"/>
    <xdr:pic>
      <xdr:nvPicPr>
        <xdr:cNvPr id="1084" name="Picture 1083" descr="space"/>
        <xdr:cNvPicPr>
          <a:picLocks noChangeAspect="1" noChangeArrowheads="1"/>
        </xdr:cNvPicPr>
      </xdr:nvPicPr>
      <xdr:blipFill>
        <a:blip xmlns:r="http://schemas.openxmlformats.org/officeDocument/2006/relationships" r:embed="rId1"/>
        <a:srcRect/>
        <a:stretch>
          <a:fillRect/>
        </a:stretch>
      </xdr:blipFill>
      <xdr:spPr bwMode="auto">
        <a:xfrm>
          <a:off x="5686425" y="22431375"/>
          <a:ext cx="9525" cy="9525"/>
        </a:xfrm>
        <a:prstGeom prst="rect">
          <a:avLst/>
        </a:prstGeom>
        <a:noFill/>
        <a:ln w="9525">
          <a:noFill/>
          <a:miter lim="800000"/>
          <a:headEnd/>
          <a:tailEnd/>
        </a:ln>
      </xdr:spPr>
    </xdr:pic>
    <xdr:clientData/>
  </xdr:oneCellAnchor>
  <xdr:oneCellAnchor>
    <xdr:from>
      <xdr:col>13</xdr:col>
      <xdr:colOff>0</xdr:colOff>
      <xdr:row>127</xdr:row>
      <xdr:rowOff>0</xdr:rowOff>
    </xdr:from>
    <xdr:ext cx="9525" cy="9525"/>
    <xdr:pic>
      <xdr:nvPicPr>
        <xdr:cNvPr id="1085" name="Picture 1084" descr="space"/>
        <xdr:cNvPicPr>
          <a:picLocks noChangeAspect="1" noChangeArrowheads="1"/>
        </xdr:cNvPicPr>
      </xdr:nvPicPr>
      <xdr:blipFill>
        <a:blip xmlns:r="http://schemas.openxmlformats.org/officeDocument/2006/relationships" r:embed="rId1"/>
        <a:srcRect/>
        <a:stretch>
          <a:fillRect/>
        </a:stretch>
      </xdr:blipFill>
      <xdr:spPr bwMode="auto">
        <a:xfrm>
          <a:off x="5686425" y="22431375"/>
          <a:ext cx="9525" cy="9525"/>
        </a:xfrm>
        <a:prstGeom prst="rect">
          <a:avLst/>
        </a:prstGeom>
        <a:noFill/>
        <a:ln w="9525">
          <a:noFill/>
          <a:miter lim="800000"/>
          <a:headEnd/>
          <a:tailEnd/>
        </a:ln>
      </xdr:spPr>
    </xdr:pic>
    <xdr:clientData/>
  </xdr:oneCellAnchor>
  <xdr:oneCellAnchor>
    <xdr:from>
      <xdr:col>13</xdr:col>
      <xdr:colOff>0</xdr:colOff>
      <xdr:row>127</xdr:row>
      <xdr:rowOff>0</xdr:rowOff>
    </xdr:from>
    <xdr:ext cx="9525" cy="9525"/>
    <xdr:pic>
      <xdr:nvPicPr>
        <xdr:cNvPr id="1086" name="Picture 1085" descr="space"/>
        <xdr:cNvPicPr>
          <a:picLocks noChangeAspect="1" noChangeArrowheads="1"/>
        </xdr:cNvPicPr>
      </xdr:nvPicPr>
      <xdr:blipFill>
        <a:blip xmlns:r="http://schemas.openxmlformats.org/officeDocument/2006/relationships" r:embed="rId1"/>
        <a:srcRect/>
        <a:stretch>
          <a:fillRect/>
        </a:stretch>
      </xdr:blipFill>
      <xdr:spPr bwMode="auto">
        <a:xfrm>
          <a:off x="5686425" y="22431375"/>
          <a:ext cx="9525" cy="9525"/>
        </a:xfrm>
        <a:prstGeom prst="rect">
          <a:avLst/>
        </a:prstGeom>
        <a:noFill/>
        <a:ln w="9525">
          <a:noFill/>
          <a:miter lim="800000"/>
          <a:headEnd/>
          <a:tailEnd/>
        </a:ln>
      </xdr:spPr>
    </xdr:pic>
    <xdr:clientData/>
  </xdr:oneCellAnchor>
  <xdr:oneCellAnchor>
    <xdr:from>
      <xdr:col>13</xdr:col>
      <xdr:colOff>0</xdr:colOff>
      <xdr:row>127</xdr:row>
      <xdr:rowOff>0</xdr:rowOff>
    </xdr:from>
    <xdr:ext cx="9525" cy="9525"/>
    <xdr:pic>
      <xdr:nvPicPr>
        <xdr:cNvPr id="1087" name="Picture 1086" descr="space"/>
        <xdr:cNvPicPr>
          <a:picLocks noChangeAspect="1" noChangeArrowheads="1"/>
        </xdr:cNvPicPr>
      </xdr:nvPicPr>
      <xdr:blipFill>
        <a:blip xmlns:r="http://schemas.openxmlformats.org/officeDocument/2006/relationships" r:embed="rId1"/>
        <a:srcRect/>
        <a:stretch>
          <a:fillRect/>
        </a:stretch>
      </xdr:blipFill>
      <xdr:spPr bwMode="auto">
        <a:xfrm>
          <a:off x="5686425" y="22431375"/>
          <a:ext cx="9525" cy="9525"/>
        </a:xfrm>
        <a:prstGeom prst="rect">
          <a:avLst/>
        </a:prstGeom>
        <a:noFill/>
        <a:ln w="9525">
          <a:noFill/>
          <a:miter lim="800000"/>
          <a:headEnd/>
          <a:tailEnd/>
        </a:ln>
      </xdr:spPr>
    </xdr:pic>
    <xdr:clientData/>
  </xdr:oneCellAnchor>
  <xdr:oneCellAnchor>
    <xdr:from>
      <xdr:col>13</xdr:col>
      <xdr:colOff>0</xdr:colOff>
      <xdr:row>128</xdr:row>
      <xdr:rowOff>0</xdr:rowOff>
    </xdr:from>
    <xdr:ext cx="9525" cy="9525"/>
    <xdr:pic>
      <xdr:nvPicPr>
        <xdr:cNvPr id="1088" name="Picture 1087"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oneCellAnchor>
  <xdr:oneCellAnchor>
    <xdr:from>
      <xdr:col>13</xdr:col>
      <xdr:colOff>0</xdr:colOff>
      <xdr:row>128</xdr:row>
      <xdr:rowOff>0</xdr:rowOff>
    </xdr:from>
    <xdr:ext cx="9525" cy="9525"/>
    <xdr:pic>
      <xdr:nvPicPr>
        <xdr:cNvPr id="1089" name="Picture 1088"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oneCellAnchor>
  <xdr:oneCellAnchor>
    <xdr:from>
      <xdr:col>13</xdr:col>
      <xdr:colOff>0</xdr:colOff>
      <xdr:row>128</xdr:row>
      <xdr:rowOff>0</xdr:rowOff>
    </xdr:from>
    <xdr:ext cx="9525" cy="9525"/>
    <xdr:pic>
      <xdr:nvPicPr>
        <xdr:cNvPr id="1090" name="Picture 1089"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oneCellAnchor>
  <xdr:oneCellAnchor>
    <xdr:from>
      <xdr:col>13</xdr:col>
      <xdr:colOff>0</xdr:colOff>
      <xdr:row>128</xdr:row>
      <xdr:rowOff>0</xdr:rowOff>
    </xdr:from>
    <xdr:ext cx="9525" cy="9525"/>
    <xdr:pic>
      <xdr:nvPicPr>
        <xdr:cNvPr id="1091" name="Picture 1090"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oneCellAnchor>
  <xdr:oneCellAnchor>
    <xdr:from>
      <xdr:col>13</xdr:col>
      <xdr:colOff>0</xdr:colOff>
      <xdr:row>129</xdr:row>
      <xdr:rowOff>0</xdr:rowOff>
    </xdr:from>
    <xdr:ext cx="9525" cy="9525"/>
    <xdr:pic>
      <xdr:nvPicPr>
        <xdr:cNvPr id="1092" name="Picture 1091" descr="space"/>
        <xdr:cNvPicPr>
          <a:picLocks noChangeAspect="1" noChangeArrowheads="1"/>
        </xdr:cNvPicPr>
      </xdr:nvPicPr>
      <xdr:blipFill>
        <a:blip xmlns:r="http://schemas.openxmlformats.org/officeDocument/2006/relationships" r:embed="rId1"/>
        <a:srcRect/>
        <a:stretch>
          <a:fillRect/>
        </a:stretch>
      </xdr:blipFill>
      <xdr:spPr bwMode="auto">
        <a:xfrm>
          <a:off x="5686425" y="22774275"/>
          <a:ext cx="9525" cy="9525"/>
        </a:xfrm>
        <a:prstGeom prst="rect">
          <a:avLst/>
        </a:prstGeom>
        <a:noFill/>
        <a:ln w="9525">
          <a:noFill/>
          <a:miter lim="800000"/>
          <a:headEnd/>
          <a:tailEnd/>
        </a:ln>
      </xdr:spPr>
    </xdr:pic>
    <xdr:clientData/>
  </xdr:oneCellAnchor>
  <xdr:oneCellAnchor>
    <xdr:from>
      <xdr:col>13</xdr:col>
      <xdr:colOff>0</xdr:colOff>
      <xdr:row>129</xdr:row>
      <xdr:rowOff>0</xdr:rowOff>
    </xdr:from>
    <xdr:ext cx="9525" cy="9525"/>
    <xdr:pic>
      <xdr:nvPicPr>
        <xdr:cNvPr id="1093" name="Picture 1092" descr="space"/>
        <xdr:cNvPicPr>
          <a:picLocks noChangeAspect="1" noChangeArrowheads="1"/>
        </xdr:cNvPicPr>
      </xdr:nvPicPr>
      <xdr:blipFill>
        <a:blip xmlns:r="http://schemas.openxmlformats.org/officeDocument/2006/relationships" r:embed="rId1"/>
        <a:srcRect/>
        <a:stretch>
          <a:fillRect/>
        </a:stretch>
      </xdr:blipFill>
      <xdr:spPr bwMode="auto">
        <a:xfrm>
          <a:off x="5686425" y="22774275"/>
          <a:ext cx="9525" cy="9525"/>
        </a:xfrm>
        <a:prstGeom prst="rect">
          <a:avLst/>
        </a:prstGeom>
        <a:noFill/>
        <a:ln w="9525">
          <a:noFill/>
          <a:miter lim="800000"/>
          <a:headEnd/>
          <a:tailEnd/>
        </a:ln>
      </xdr:spPr>
    </xdr:pic>
    <xdr:clientData/>
  </xdr:oneCellAnchor>
  <xdr:oneCellAnchor>
    <xdr:from>
      <xdr:col>13</xdr:col>
      <xdr:colOff>0</xdr:colOff>
      <xdr:row>129</xdr:row>
      <xdr:rowOff>0</xdr:rowOff>
    </xdr:from>
    <xdr:ext cx="9525" cy="9525"/>
    <xdr:pic>
      <xdr:nvPicPr>
        <xdr:cNvPr id="1094" name="Picture 1093" descr="space"/>
        <xdr:cNvPicPr>
          <a:picLocks noChangeAspect="1" noChangeArrowheads="1"/>
        </xdr:cNvPicPr>
      </xdr:nvPicPr>
      <xdr:blipFill>
        <a:blip xmlns:r="http://schemas.openxmlformats.org/officeDocument/2006/relationships" r:embed="rId1"/>
        <a:srcRect/>
        <a:stretch>
          <a:fillRect/>
        </a:stretch>
      </xdr:blipFill>
      <xdr:spPr bwMode="auto">
        <a:xfrm>
          <a:off x="5686425" y="22774275"/>
          <a:ext cx="9525" cy="9525"/>
        </a:xfrm>
        <a:prstGeom prst="rect">
          <a:avLst/>
        </a:prstGeom>
        <a:noFill/>
        <a:ln w="9525">
          <a:noFill/>
          <a:miter lim="800000"/>
          <a:headEnd/>
          <a:tailEnd/>
        </a:ln>
      </xdr:spPr>
    </xdr:pic>
    <xdr:clientData/>
  </xdr:oneCellAnchor>
  <xdr:oneCellAnchor>
    <xdr:from>
      <xdr:col>13</xdr:col>
      <xdr:colOff>0</xdr:colOff>
      <xdr:row>129</xdr:row>
      <xdr:rowOff>0</xdr:rowOff>
    </xdr:from>
    <xdr:ext cx="9525" cy="9525"/>
    <xdr:pic>
      <xdr:nvPicPr>
        <xdr:cNvPr id="1095" name="Picture 1094" descr="space"/>
        <xdr:cNvPicPr>
          <a:picLocks noChangeAspect="1" noChangeArrowheads="1"/>
        </xdr:cNvPicPr>
      </xdr:nvPicPr>
      <xdr:blipFill>
        <a:blip xmlns:r="http://schemas.openxmlformats.org/officeDocument/2006/relationships" r:embed="rId1"/>
        <a:srcRect/>
        <a:stretch>
          <a:fillRect/>
        </a:stretch>
      </xdr:blipFill>
      <xdr:spPr bwMode="auto">
        <a:xfrm>
          <a:off x="5686425" y="22774275"/>
          <a:ext cx="9525" cy="9525"/>
        </a:xfrm>
        <a:prstGeom prst="rect">
          <a:avLst/>
        </a:prstGeom>
        <a:noFill/>
        <a:ln w="9525">
          <a:noFill/>
          <a:miter lim="800000"/>
          <a:headEnd/>
          <a:tailEnd/>
        </a:ln>
      </xdr:spPr>
    </xdr:pic>
    <xdr:clientData/>
  </xdr:oneCellAnchor>
  <xdr:oneCellAnchor>
    <xdr:from>
      <xdr:col>13</xdr:col>
      <xdr:colOff>0</xdr:colOff>
      <xdr:row>130</xdr:row>
      <xdr:rowOff>0</xdr:rowOff>
    </xdr:from>
    <xdr:ext cx="9525" cy="9525"/>
    <xdr:pic>
      <xdr:nvPicPr>
        <xdr:cNvPr id="1096" name="Picture 1095" descr="space"/>
        <xdr:cNvPicPr>
          <a:picLocks noChangeAspect="1" noChangeArrowheads="1"/>
        </xdr:cNvPicPr>
      </xdr:nvPicPr>
      <xdr:blipFill>
        <a:blip xmlns:r="http://schemas.openxmlformats.org/officeDocument/2006/relationships" r:embed="rId1"/>
        <a:srcRect/>
        <a:stretch>
          <a:fillRect/>
        </a:stretch>
      </xdr:blipFill>
      <xdr:spPr bwMode="auto">
        <a:xfrm>
          <a:off x="5686425" y="22945725"/>
          <a:ext cx="9525" cy="9525"/>
        </a:xfrm>
        <a:prstGeom prst="rect">
          <a:avLst/>
        </a:prstGeom>
        <a:noFill/>
        <a:ln w="9525">
          <a:noFill/>
          <a:miter lim="800000"/>
          <a:headEnd/>
          <a:tailEnd/>
        </a:ln>
      </xdr:spPr>
    </xdr:pic>
    <xdr:clientData/>
  </xdr:oneCellAnchor>
  <xdr:oneCellAnchor>
    <xdr:from>
      <xdr:col>13</xdr:col>
      <xdr:colOff>0</xdr:colOff>
      <xdr:row>130</xdr:row>
      <xdr:rowOff>0</xdr:rowOff>
    </xdr:from>
    <xdr:ext cx="9525" cy="9525"/>
    <xdr:pic>
      <xdr:nvPicPr>
        <xdr:cNvPr id="1097" name="Picture 1096" descr="space"/>
        <xdr:cNvPicPr>
          <a:picLocks noChangeAspect="1" noChangeArrowheads="1"/>
        </xdr:cNvPicPr>
      </xdr:nvPicPr>
      <xdr:blipFill>
        <a:blip xmlns:r="http://schemas.openxmlformats.org/officeDocument/2006/relationships" r:embed="rId1"/>
        <a:srcRect/>
        <a:stretch>
          <a:fillRect/>
        </a:stretch>
      </xdr:blipFill>
      <xdr:spPr bwMode="auto">
        <a:xfrm>
          <a:off x="5686425" y="22945725"/>
          <a:ext cx="9525" cy="9525"/>
        </a:xfrm>
        <a:prstGeom prst="rect">
          <a:avLst/>
        </a:prstGeom>
        <a:noFill/>
        <a:ln w="9525">
          <a:noFill/>
          <a:miter lim="800000"/>
          <a:headEnd/>
          <a:tailEnd/>
        </a:ln>
      </xdr:spPr>
    </xdr:pic>
    <xdr:clientData/>
  </xdr:oneCellAnchor>
  <xdr:oneCellAnchor>
    <xdr:from>
      <xdr:col>13</xdr:col>
      <xdr:colOff>0</xdr:colOff>
      <xdr:row>130</xdr:row>
      <xdr:rowOff>0</xdr:rowOff>
    </xdr:from>
    <xdr:ext cx="9525" cy="9525"/>
    <xdr:pic>
      <xdr:nvPicPr>
        <xdr:cNvPr id="1098" name="Picture 1097" descr="space"/>
        <xdr:cNvPicPr>
          <a:picLocks noChangeAspect="1" noChangeArrowheads="1"/>
        </xdr:cNvPicPr>
      </xdr:nvPicPr>
      <xdr:blipFill>
        <a:blip xmlns:r="http://schemas.openxmlformats.org/officeDocument/2006/relationships" r:embed="rId1"/>
        <a:srcRect/>
        <a:stretch>
          <a:fillRect/>
        </a:stretch>
      </xdr:blipFill>
      <xdr:spPr bwMode="auto">
        <a:xfrm>
          <a:off x="5686425" y="22945725"/>
          <a:ext cx="9525" cy="9525"/>
        </a:xfrm>
        <a:prstGeom prst="rect">
          <a:avLst/>
        </a:prstGeom>
        <a:noFill/>
        <a:ln w="9525">
          <a:noFill/>
          <a:miter lim="800000"/>
          <a:headEnd/>
          <a:tailEnd/>
        </a:ln>
      </xdr:spPr>
    </xdr:pic>
    <xdr:clientData/>
  </xdr:oneCellAnchor>
  <xdr:oneCellAnchor>
    <xdr:from>
      <xdr:col>13</xdr:col>
      <xdr:colOff>0</xdr:colOff>
      <xdr:row>130</xdr:row>
      <xdr:rowOff>0</xdr:rowOff>
    </xdr:from>
    <xdr:ext cx="9525" cy="9525"/>
    <xdr:pic>
      <xdr:nvPicPr>
        <xdr:cNvPr id="1099" name="Picture 1098" descr="space"/>
        <xdr:cNvPicPr>
          <a:picLocks noChangeAspect="1" noChangeArrowheads="1"/>
        </xdr:cNvPicPr>
      </xdr:nvPicPr>
      <xdr:blipFill>
        <a:blip xmlns:r="http://schemas.openxmlformats.org/officeDocument/2006/relationships" r:embed="rId1"/>
        <a:srcRect/>
        <a:stretch>
          <a:fillRect/>
        </a:stretch>
      </xdr:blipFill>
      <xdr:spPr bwMode="auto">
        <a:xfrm>
          <a:off x="5686425" y="22945725"/>
          <a:ext cx="9525" cy="9525"/>
        </a:xfrm>
        <a:prstGeom prst="rect">
          <a:avLst/>
        </a:prstGeom>
        <a:noFill/>
        <a:ln w="9525">
          <a:noFill/>
          <a:miter lim="800000"/>
          <a:headEnd/>
          <a:tailEnd/>
        </a:ln>
      </xdr:spPr>
    </xdr:pic>
    <xdr:clientData/>
  </xdr:oneCellAnchor>
  <xdr:oneCellAnchor>
    <xdr:from>
      <xdr:col>13</xdr:col>
      <xdr:colOff>0</xdr:colOff>
      <xdr:row>131</xdr:row>
      <xdr:rowOff>0</xdr:rowOff>
    </xdr:from>
    <xdr:ext cx="9525" cy="9525"/>
    <xdr:pic>
      <xdr:nvPicPr>
        <xdr:cNvPr id="1100" name="Picture 1099"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oneCellAnchor>
  <xdr:oneCellAnchor>
    <xdr:from>
      <xdr:col>13</xdr:col>
      <xdr:colOff>0</xdr:colOff>
      <xdr:row>131</xdr:row>
      <xdr:rowOff>0</xdr:rowOff>
    </xdr:from>
    <xdr:ext cx="9525" cy="9525"/>
    <xdr:pic>
      <xdr:nvPicPr>
        <xdr:cNvPr id="1101" name="Picture 1100"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oneCellAnchor>
  <xdr:oneCellAnchor>
    <xdr:from>
      <xdr:col>13</xdr:col>
      <xdr:colOff>0</xdr:colOff>
      <xdr:row>131</xdr:row>
      <xdr:rowOff>0</xdr:rowOff>
    </xdr:from>
    <xdr:ext cx="9525" cy="9525"/>
    <xdr:pic>
      <xdr:nvPicPr>
        <xdr:cNvPr id="1102" name="Picture 110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oneCellAnchor>
  <xdr:oneCellAnchor>
    <xdr:from>
      <xdr:col>13</xdr:col>
      <xdr:colOff>0</xdr:colOff>
      <xdr:row>131</xdr:row>
      <xdr:rowOff>0</xdr:rowOff>
    </xdr:from>
    <xdr:ext cx="9525" cy="9525"/>
    <xdr:pic>
      <xdr:nvPicPr>
        <xdr:cNvPr id="1103" name="Picture 1102"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oneCellAnchor>
  <xdr:oneCellAnchor>
    <xdr:from>
      <xdr:col>13</xdr:col>
      <xdr:colOff>0</xdr:colOff>
      <xdr:row>132</xdr:row>
      <xdr:rowOff>0</xdr:rowOff>
    </xdr:from>
    <xdr:ext cx="9525" cy="9525"/>
    <xdr:pic>
      <xdr:nvPicPr>
        <xdr:cNvPr id="1104" name="Picture 1103"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oneCellAnchor>
  <xdr:oneCellAnchor>
    <xdr:from>
      <xdr:col>13</xdr:col>
      <xdr:colOff>0</xdr:colOff>
      <xdr:row>132</xdr:row>
      <xdr:rowOff>0</xdr:rowOff>
    </xdr:from>
    <xdr:ext cx="9525" cy="9525"/>
    <xdr:pic>
      <xdr:nvPicPr>
        <xdr:cNvPr id="1105" name="Picture 1104"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oneCellAnchor>
  <xdr:oneCellAnchor>
    <xdr:from>
      <xdr:col>13</xdr:col>
      <xdr:colOff>0</xdr:colOff>
      <xdr:row>132</xdr:row>
      <xdr:rowOff>0</xdr:rowOff>
    </xdr:from>
    <xdr:ext cx="9525" cy="9525"/>
    <xdr:pic>
      <xdr:nvPicPr>
        <xdr:cNvPr id="1106" name="Picture 1105"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oneCellAnchor>
  <xdr:oneCellAnchor>
    <xdr:from>
      <xdr:col>13</xdr:col>
      <xdr:colOff>0</xdr:colOff>
      <xdr:row>132</xdr:row>
      <xdr:rowOff>0</xdr:rowOff>
    </xdr:from>
    <xdr:ext cx="9525" cy="9525"/>
    <xdr:pic>
      <xdr:nvPicPr>
        <xdr:cNvPr id="1107" name="Picture 1106"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oneCellAnchor>
  <xdr:oneCellAnchor>
    <xdr:from>
      <xdr:col>13</xdr:col>
      <xdr:colOff>0</xdr:colOff>
      <xdr:row>133</xdr:row>
      <xdr:rowOff>0</xdr:rowOff>
    </xdr:from>
    <xdr:ext cx="9525" cy="9525"/>
    <xdr:pic>
      <xdr:nvPicPr>
        <xdr:cNvPr id="1108" name="Picture 11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oneCellAnchor>
  <xdr:oneCellAnchor>
    <xdr:from>
      <xdr:col>13</xdr:col>
      <xdr:colOff>0</xdr:colOff>
      <xdr:row>133</xdr:row>
      <xdr:rowOff>0</xdr:rowOff>
    </xdr:from>
    <xdr:ext cx="9525" cy="9525"/>
    <xdr:pic>
      <xdr:nvPicPr>
        <xdr:cNvPr id="1109" name="Picture 1108"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oneCellAnchor>
  <xdr:oneCellAnchor>
    <xdr:from>
      <xdr:col>13</xdr:col>
      <xdr:colOff>0</xdr:colOff>
      <xdr:row>133</xdr:row>
      <xdr:rowOff>0</xdr:rowOff>
    </xdr:from>
    <xdr:ext cx="9525" cy="9525"/>
    <xdr:pic>
      <xdr:nvPicPr>
        <xdr:cNvPr id="1110" name="Picture 1109"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oneCellAnchor>
  <xdr:oneCellAnchor>
    <xdr:from>
      <xdr:col>13</xdr:col>
      <xdr:colOff>0</xdr:colOff>
      <xdr:row>133</xdr:row>
      <xdr:rowOff>0</xdr:rowOff>
    </xdr:from>
    <xdr:ext cx="9525" cy="9525"/>
    <xdr:pic>
      <xdr:nvPicPr>
        <xdr:cNvPr id="1111" name="Picture 1110"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oneCellAnchor>
  <xdr:oneCellAnchor>
    <xdr:from>
      <xdr:col>13</xdr:col>
      <xdr:colOff>0</xdr:colOff>
      <xdr:row>134</xdr:row>
      <xdr:rowOff>0</xdr:rowOff>
    </xdr:from>
    <xdr:ext cx="9525" cy="9525"/>
    <xdr:pic>
      <xdr:nvPicPr>
        <xdr:cNvPr id="1112" name="Picture 111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631525"/>
          <a:ext cx="9525" cy="9525"/>
        </a:xfrm>
        <a:prstGeom prst="rect">
          <a:avLst/>
        </a:prstGeom>
        <a:noFill/>
        <a:ln w="9525">
          <a:noFill/>
          <a:miter lim="800000"/>
          <a:headEnd/>
          <a:tailEnd/>
        </a:ln>
      </xdr:spPr>
    </xdr:pic>
    <xdr:clientData/>
  </xdr:oneCellAnchor>
  <xdr:oneCellAnchor>
    <xdr:from>
      <xdr:col>13</xdr:col>
      <xdr:colOff>0</xdr:colOff>
      <xdr:row>134</xdr:row>
      <xdr:rowOff>0</xdr:rowOff>
    </xdr:from>
    <xdr:ext cx="9525" cy="9525"/>
    <xdr:pic>
      <xdr:nvPicPr>
        <xdr:cNvPr id="1113" name="Picture 1112" descr="space"/>
        <xdr:cNvPicPr>
          <a:picLocks noChangeAspect="1" noChangeArrowheads="1"/>
        </xdr:cNvPicPr>
      </xdr:nvPicPr>
      <xdr:blipFill>
        <a:blip xmlns:r="http://schemas.openxmlformats.org/officeDocument/2006/relationships" r:embed="rId1"/>
        <a:srcRect/>
        <a:stretch>
          <a:fillRect/>
        </a:stretch>
      </xdr:blipFill>
      <xdr:spPr bwMode="auto">
        <a:xfrm>
          <a:off x="5686425" y="23631525"/>
          <a:ext cx="9525" cy="9525"/>
        </a:xfrm>
        <a:prstGeom prst="rect">
          <a:avLst/>
        </a:prstGeom>
        <a:noFill/>
        <a:ln w="9525">
          <a:noFill/>
          <a:miter lim="800000"/>
          <a:headEnd/>
          <a:tailEnd/>
        </a:ln>
      </xdr:spPr>
    </xdr:pic>
    <xdr:clientData/>
  </xdr:oneCellAnchor>
  <xdr:oneCellAnchor>
    <xdr:from>
      <xdr:col>13</xdr:col>
      <xdr:colOff>0</xdr:colOff>
      <xdr:row>134</xdr:row>
      <xdr:rowOff>0</xdr:rowOff>
    </xdr:from>
    <xdr:ext cx="9525" cy="9525"/>
    <xdr:pic>
      <xdr:nvPicPr>
        <xdr:cNvPr id="1114" name="Picture 1113" descr="space"/>
        <xdr:cNvPicPr>
          <a:picLocks noChangeAspect="1" noChangeArrowheads="1"/>
        </xdr:cNvPicPr>
      </xdr:nvPicPr>
      <xdr:blipFill>
        <a:blip xmlns:r="http://schemas.openxmlformats.org/officeDocument/2006/relationships" r:embed="rId1"/>
        <a:srcRect/>
        <a:stretch>
          <a:fillRect/>
        </a:stretch>
      </xdr:blipFill>
      <xdr:spPr bwMode="auto">
        <a:xfrm>
          <a:off x="5686425" y="23631525"/>
          <a:ext cx="9525" cy="9525"/>
        </a:xfrm>
        <a:prstGeom prst="rect">
          <a:avLst/>
        </a:prstGeom>
        <a:noFill/>
        <a:ln w="9525">
          <a:noFill/>
          <a:miter lim="800000"/>
          <a:headEnd/>
          <a:tailEnd/>
        </a:ln>
      </xdr:spPr>
    </xdr:pic>
    <xdr:clientData/>
  </xdr:oneCellAnchor>
  <xdr:oneCellAnchor>
    <xdr:from>
      <xdr:col>13</xdr:col>
      <xdr:colOff>0</xdr:colOff>
      <xdr:row>134</xdr:row>
      <xdr:rowOff>0</xdr:rowOff>
    </xdr:from>
    <xdr:ext cx="9525" cy="9525"/>
    <xdr:pic>
      <xdr:nvPicPr>
        <xdr:cNvPr id="1115" name="Picture 1114" descr="space"/>
        <xdr:cNvPicPr>
          <a:picLocks noChangeAspect="1" noChangeArrowheads="1"/>
        </xdr:cNvPicPr>
      </xdr:nvPicPr>
      <xdr:blipFill>
        <a:blip xmlns:r="http://schemas.openxmlformats.org/officeDocument/2006/relationships" r:embed="rId1"/>
        <a:srcRect/>
        <a:stretch>
          <a:fillRect/>
        </a:stretch>
      </xdr:blipFill>
      <xdr:spPr bwMode="auto">
        <a:xfrm>
          <a:off x="5686425" y="23631525"/>
          <a:ext cx="9525" cy="9525"/>
        </a:xfrm>
        <a:prstGeom prst="rect">
          <a:avLst/>
        </a:prstGeom>
        <a:noFill/>
        <a:ln w="9525">
          <a:noFill/>
          <a:miter lim="800000"/>
          <a:headEnd/>
          <a:tailEnd/>
        </a:ln>
      </xdr:spPr>
    </xdr:pic>
    <xdr:clientData/>
  </xdr:oneCellAnchor>
  <xdr:oneCellAnchor>
    <xdr:from>
      <xdr:col>13</xdr:col>
      <xdr:colOff>0</xdr:colOff>
      <xdr:row>135</xdr:row>
      <xdr:rowOff>0</xdr:rowOff>
    </xdr:from>
    <xdr:ext cx="9525" cy="9525"/>
    <xdr:pic>
      <xdr:nvPicPr>
        <xdr:cNvPr id="1116" name="Picture 1115" descr="space"/>
        <xdr:cNvPicPr>
          <a:picLocks noChangeAspect="1" noChangeArrowheads="1"/>
        </xdr:cNvPicPr>
      </xdr:nvPicPr>
      <xdr:blipFill>
        <a:blip xmlns:r="http://schemas.openxmlformats.org/officeDocument/2006/relationships" r:embed="rId1"/>
        <a:srcRect/>
        <a:stretch>
          <a:fillRect/>
        </a:stretch>
      </xdr:blipFill>
      <xdr:spPr bwMode="auto">
        <a:xfrm>
          <a:off x="5686425" y="23802975"/>
          <a:ext cx="9525" cy="9525"/>
        </a:xfrm>
        <a:prstGeom prst="rect">
          <a:avLst/>
        </a:prstGeom>
        <a:noFill/>
        <a:ln w="9525">
          <a:noFill/>
          <a:miter lim="800000"/>
          <a:headEnd/>
          <a:tailEnd/>
        </a:ln>
      </xdr:spPr>
    </xdr:pic>
    <xdr:clientData/>
  </xdr:oneCellAnchor>
  <xdr:oneCellAnchor>
    <xdr:from>
      <xdr:col>13</xdr:col>
      <xdr:colOff>0</xdr:colOff>
      <xdr:row>135</xdr:row>
      <xdr:rowOff>0</xdr:rowOff>
    </xdr:from>
    <xdr:ext cx="9525" cy="9525"/>
    <xdr:pic>
      <xdr:nvPicPr>
        <xdr:cNvPr id="1117" name="Picture 1116" descr="space"/>
        <xdr:cNvPicPr>
          <a:picLocks noChangeAspect="1" noChangeArrowheads="1"/>
        </xdr:cNvPicPr>
      </xdr:nvPicPr>
      <xdr:blipFill>
        <a:blip xmlns:r="http://schemas.openxmlformats.org/officeDocument/2006/relationships" r:embed="rId1"/>
        <a:srcRect/>
        <a:stretch>
          <a:fillRect/>
        </a:stretch>
      </xdr:blipFill>
      <xdr:spPr bwMode="auto">
        <a:xfrm>
          <a:off x="5686425" y="23802975"/>
          <a:ext cx="9525" cy="9525"/>
        </a:xfrm>
        <a:prstGeom prst="rect">
          <a:avLst/>
        </a:prstGeom>
        <a:noFill/>
        <a:ln w="9525">
          <a:noFill/>
          <a:miter lim="800000"/>
          <a:headEnd/>
          <a:tailEnd/>
        </a:ln>
      </xdr:spPr>
    </xdr:pic>
    <xdr:clientData/>
  </xdr:oneCellAnchor>
  <xdr:oneCellAnchor>
    <xdr:from>
      <xdr:col>13</xdr:col>
      <xdr:colOff>0</xdr:colOff>
      <xdr:row>135</xdr:row>
      <xdr:rowOff>0</xdr:rowOff>
    </xdr:from>
    <xdr:ext cx="9525" cy="9525"/>
    <xdr:pic>
      <xdr:nvPicPr>
        <xdr:cNvPr id="1118" name="Picture 1117" descr="space"/>
        <xdr:cNvPicPr>
          <a:picLocks noChangeAspect="1" noChangeArrowheads="1"/>
        </xdr:cNvPicPr>
      </xdr:nvPicPr>
      <xdr:blipFill>
        <a:blip xmlns:r="http://schemas.openxmlformats.org/officeDocument/2006/relationships" r:embed="rId1"/>
        <a:srcRect/>
        <a:stretch>
          <a:fillRect/>
        </a:stretch>
      </xdr:blipFill>
      <xdr:spPr bwMode="auto">
        <a:xfrm>
          <a:off x="5686425" y="23802975"/>
          <a:ext cx="9525" cy="9525"/>
        </a:xfrm>
        <a:prstGeom prst="rect">
          <a:avLst/>
        </a:prstGeom>
        <a:noFill/>
        <a:ln w="9525">
          <a:noFill/>
          <a:miter lim="800000"/>
          <a:headEnd/>
          <a:tailEnd/>
        </a:ln>
      </xdr:spPr>
    </xdr:pic>
    <xdr:clientData/>
  </xdr:oneCellAnchor>
  <xdr:oneCellAnchor>
    <xdr:from>
      <xdr:col>13</xdr:col>
      <xdr:colOff>0</xdr:colOff>
      <xdr:row>135</xdr:row>
      <xdr:rowOff>0</xdr:rowOff>
    </xdr:from>
    <xdr:ext cx="9525" cy="9525"/>
    <xdr:pic>
      <xdr:nvPicPr>
        <xdr:cNvPr id="1119" name="Picture 1118" descr="space"/>
        <xdr:cNvPicPr>
          <a:picLocks noChangeAspect="1" noChangeArrowheads="1"/>
        </xdr:cNvPicPr>
      </xdr:nvPicPr>
      <xdr:blipFill>
        <a:blip xmlns:r="http://schemas.openxmlformats.org/officeDocument/2006/relationships" r:embed="rId1"/>
        <a:srcRect/>
        <a:stretch>
          <a:fillRect/>
        </a:stretch>
      </xdr:blipFill>
      <xdr:spPr bwMode="auto">
        <a:xfrm>
          <a:off x="5686425" y="23802975"/>
          <a:ext cx="9525" cy="9525"/>
        </a:xfrm>
        <a:prstGeom prst="rect">
          <a:avLst/>
        </a:prstGeom>
        <a:noFill/>
        <a:ln w="9525">
          <a:noFill/>
          <a:miter lim="800000"/>
          <a:headEnd/>
          <a:tailEnd/>
        </a:ln>
      </xdr:spPr>
    </xdr:pic>
    <xdr:clientData/>
  </xdr:oneCellAnchor>
  <xdr:oneCellAnchor>
    <xdr:from>
      <xdr:col>13</xdr:col>
      <xdr:colOff>0</xdr:colOff>
      <xdr:row>136</xdr:row>
      <xdr:rowOff>0</xdr:rowOff>
    </xdr:from>
    <xdr:ext cx="9525" cy="9525"/>
    <xdr:pic>
      <xdr:nvPicPr>
        <xdr:cNvPr id="1120" name="Picture 1119" descr="space"/>
        <xdr:cNvPicPr>
          <a:picLocks noChangeAspect="1" noChangeArrowheads="1"/>
        </xdr:cNvPicPr>
      </xdr:nvPicPr>
      <xdr:blipFill>
        <a:blip xmlns:r="http://schemas.openxmlformats.org/officeDocument/2006/relationships" r:embed="rId1"/>
        <a:srcRect/>
        <a:stretch>
          <a:fillRect/>
        </a:stretch>
      </xdr:blipFill>
      <xdr:spPr bwMode="auto">
        <a:xfrm>
          <a:off x="5686425" y="23974425"/>
          <a:ext cx="9525" cy="9525"/>
        </a:xfrm>
        <a:prstGeom prst="rect">
          <a:avLst/>
        </a:prstGeom>
        <a:noFill/>
        <a:ln w="9525">
          <a:noFill/>
          <a:miter lim="800000"/>
          <a:headEnd/>
          <a:tailEnd/>
        </a:ln>
      </xdr:spPr>
    </xdr:pic>
    <xdr:clientData/>
  </xdr:oneCellAnchor>
  <xdr:oneCellAnchor>
    <xdr:from>
      <xdr:col>13</xdr:col>
      <xdr:colOff>0</xdr:colOff>
      <xdr:row>136</xdr:row>
      <xdr:rowOff>0</xdr:rowOff>
    </xdr:from>
    <xdr:ext cx="9525" cy="9525"/>
    <xdr:pic>
      <xdr:nvPicPr>
        <xdr:cNvPr id="1121" name="Picture 1120" descr="space"/>
        <xdr:cNvPicPr>
          <a:picLocks noChangeAspect="1" noChangeArrowheads="1"/>
        </xdr:cNvPicPr>
      </xdr:nvPicPr>
      <xdr:blipFill>
        <a:blip xmlns:r="http://schemas.openxmlformats.org/officeDocument/2006/relationships" r:embed="rId1"/>
        <a:srcRect/>
        <a:stretch>
          <a:fillRect/>
        </a:stretch>
      </xdr:blipFill>
      <xdr:spPr bwMode="auto">
        <a:xfrm>
          <a:off x="5686425" y="23974425"/>
          <a:ext cx="9525" cy="9525"/>
        </a:xfrm>
        <a:prstGeom prst="rect">
          <a:avLst/>
        </a:prstGeom>
        <a:noFill/>
        <a:ln w="9525">
          <a:noFill/>
          <a:miter lim="800000"/>
          <a:headEnd/>
          <a:tailEnd/>
        </a:ln>
      </xdr:spPr>
    </xdr:pic>
    <xdr:clientData/>
  </xdr:oneCellAnchor>
  <xdr:oneCellAnchor>
    <xdr:from>
      <xdr:col>13</xdr:col>
      <xdr:colOff>0</xdr:colOff>
      <xdr:row>136</xdr:row>
      <xdr:rowOff>0</xdr:rowOff>
    </xdr:from>
    <xdr:ext cx="9525" cy="9525"/>
    <xdr:pic>
      <xdr:nvPicPr>
        <xdr:cNvPr id="1122" name="Picture 112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974425"/>
          <a:ext cx="9525" cy="9525"/>
        </a:xfrm>
        <a:prstGeom prst="rect">
          <a:avLst/>
        </a:prstGeom>
        <a:noFill/>
        <a:ln w="9525">
          <a:noFill/>
          <a:miter lim="800000"/>
          <a:headEnd/>
          <a:tailEnd/>
        </a:ln>
      </xdr:spPr>
    </xdr:pic>
    <xdr:clientData/>
  </xdr:oneCellAnchor>
  <xdr:oneCellAnchor>
    <xdr:from>
      <xdr:col>13</xdr:col>
      <xdr:colOff>0</xdr:colOff>
      <xdr:row>136</xdr:row>
      <xdr:rowOff>0</xdr:rowOff>
    </xdr:from>
    <xdr:ext cx="9525" cy="9525"/>
    <xdr:pic>
      <xdr:nvPicPr>
        <xdr:cNvPr id="1123" name="Picture 1122" descr="space"/>
        <xdr:cNvPicPr>
          <a:picLocks noChangeAspect="1" noChangeArrowheads="1"/>
        </xdr:cNvPicPr>
      </xdr:nvPicPr>
      <xdr:blipFill>
        <a:blip xmlns:r="http://schemas.openxmlformats.org/officeDocument/2006/relationships" r:embed="rId1"/>
        <a:srcRect/>
        <a:stretch>
          <a:fillRect/>
        </a:stretch>
      </xdr:blipFill>
      <xdr:spPr bwMode="auto">
        <a:xfrm>
          <a:off x="5686425" y="23974425"/>
          <a:ext cx="9525" cy="9525"/>
        </a:xfrm>
        <a:prstGeom prst="rect">
          <a:avLst/>
        </a:prstGeom>
        <a:noFill/>
        <a:ln w="9525">
          <a:noFill/>
          <a:miter lim="800000"/>
          <a:headEnd/>
          <a:tailEnd/>
        </a:ln>
      </xdr:spPr>
    </xdr:pic>
    <xdr:clientData/>
  </xdr:oneCellAnchor>
  <xdr:oneCellAnchor>
    <xdr:from>
      <xdr:col>13</xdr:col>
      <xdr:colOff>0</xdr:colOff>
      <xdr:row>137</xdr:row>
      <xdr:rowOff>0</xdr:rowOff>
    </xdr:from>
    <xdr:ext cx="9525" cy="9525"/>
    <xdr:pic>
      <xdr:nvPicPr>
        <xdr:cNvPr id="1124" name="Picture 1123"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oneCellAnchor>
  <xdr:oneCellAnchor>
    <xdr:from>
      <xdr:col>13</xdr:col>
      <xdr:colOff>0</xdr:colOff>
      <xdr:row>137</xdr:row>
      <xdr:rowOff>0</xdr:rowOff>
    </xdr:from>
    <xdr:ext cx="9525" cy="9525"/>
    <xdr:pic>
      <xdr:nvPicPr>
        <xdr:cNvPr id="1125" name="Picture 1124"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oneCellAnchor>
  <xdr:oneCellAnchor>
    <xdr:from>
      <xdr:col>13</xdr:col>
      <xdr:colOff>0</xdr:colOff>
      <xdr:row>137</xdr:row>
      <xdr:rowOff>0</xdr:rowOff>
    </xdr:from>
    <xdr:ext cx="9525" cy="9525"/>
    <xdr:pic>
      <xdr:nvPicPr>
        <xdr:cNvPr id="1126" name="Picture 1125"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oneCellAnchor>
  <xdr:oneCellAnchor>
    <xdr:from>
      <xdr:col>13</xdr:col>
      <xdr:colOff>0</xdr:colOff>
      <xdr:row>137</xdr:row>
      <xdr:rowOff>0</xdr:rowOff>
    </xdr:from>
    <xdr:ext cx="9525" cy="9525"/>
    <xdr:pic>
      <xdr:nvPicPr>
        <xdr:cNvPr id="1127" name="Picture 1126"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oneCellAnchor>
  <xdr:oneCellAnchor>
    <xdr:from>
      <xdr:col>13</xdr:col>
      <xdr:colOff>0</xdr:colOff>
      <xdr:row>138</xdr:row>
      <xdr:rowOff>0</xdr:rowOff>
    </xdr:from>
    <xdr:ext cx="9525" cy="9525"/>
    <xdr:pic>
      <xdr:nvPicPr>
        <xdr:cNvPr id="1128" name="Picture 1127" descr="space"/>
        <xdr:cNvPicPr>
          <a:picLocks noChangeAspect="1" noChangeArrowheads="1"/>
        </xdr:cNvPicPr>
      </xdr:nvPicPr>
      <xdr:blipFill>
        <a:blip xmlns:r="http://schemas.openxmlformats.org/officeDocument/2006/relationships" r:embed="rId1"/>
        <a:srcRect/>
        <a:stretch>
          <a:fillRect/>
        </a:stretch>
      </xdr:blipFill>
      <xdr:spPr bwMode="auto">
        <a:xfrm>
          <a:off x="5686425" y="24317325"/>
          <a:ext cx="9525" cy="9525"/>
        </a:xfrm>
        <a:prstGeom prst="rect">
          <a:avLst/>
        </a:prstGeom>
        <a:noFill/>
        <a:ln w="9525">
          <a:noFill/>
          <a:miter lim="800000"/>
          <a:headEnd/>
          <a:tailEnd/>
        </a:ln>
      </xdr:spPr>
    </xdr:pic>
    <xdr:clientData/>
  </xdr:oneCellAnchor>
  <xdr:oneCellAnchor>
    <xdr:from>
      <xdr:col>13</xdr:col>
      <xdr:colOff>0</xdr:colOff>
      <xdr:row>138</xdr:row>
      <xdr:rowOff>0</xdr:rowOff>
    </xdr:from>
    <xdr:ext cx="9525" cy="9525"/>
    <xdr:pic>
      <xdr:nvPicPr>
        <xdr:cNvPr id="1129" name="Picture 1128" descr="space"/>
        <xdr:cNvPicPr>
          <a:picLocks noChangeAspect="1" noChangeArrowheads="1"/>
        </xdr:cNvPicPr>
      </xdr:nvPicPr>
      <xdr:blipFill>
        <a:blip xmlns:r="http://schemas.openxmlformats.org/officeDocument/2006/relationships" r:embed="rId1"/>
        <a:srcRect/>
        <a:stretch>
          <a:fillRect/>
        </a:stretch>
      </xdr:blipFill>
      <xdr:spPr bwMode="auto">
        <a:xfrm>
          <a:off x="5686425" y="24317325"/>
          <a:ext cx="9525" cy="9525"/>
        </a:xfrm>
        <a:prstGeom prst="rect">
          <a:avLst/>
        </a:prstGeom>
        <a:noFill/>
        <a:ln w="9525">
          <a:noFill/>
          <a:miter lim="800000"/>
          <a:headEnd/>
          <a:tailEnd/>
        </a:ln>
      </xdr:spPr>
    </xdr:pic>
    <xdr:clientData/>
  </xdr:oneCellAnchor>
  <xdr:oneCellAnchor>
    <xdr:from>
      <xdr:col>13</xdr:col>
      <xdr:colOff>0</xdr:colOff>
      <xdr:row>138</xdr:row>
      <xdr:rowOff>0</xdr:rowOff>
    </xdr:from>
    <xdr:ext cx="9525" cy="9525"/>
    <xdr:pic>
      <xdr:nvPicPr>
        <xdr:cNvPr id="1130" name="Picture 1129" descr="space"/>
        <xdr:cNvPicPr>
          <a:picLocks noChangeAspect="1" noChangeArrowheads="1"/>
        </xdr:cNvPicPr>
      </xdr:nvPicPr>
      <xdr:blipFill>
        <a:blip xmlns:r="http://schemas.openxmlformats.org/officeDocument/2006/relationships" r:embed="rId1"/>
        <a:srcRect/>
        <a:stretch>
          <a:fillRect/>
        </a:stretch>
      </xdr:blipFill>
      <xdr:spPr bwMode="auto">
        <a:xfrm>
          <a:off x="5686425" y="24317325"/>
          <a:ext cx="9525" cy="9525"/>
        </a:xfrm>
        <a:prstGeom prst="rect">
          <a:avLst/>
        </a:prstGeom>
        <a:noFill/>
        <a:ln w="9525">
          <a:noFill/>
          <a:miter lim="800000"/>
          <a:headEnd/>
          <a:tailEnd/>
        </a:ln>
      </xdr:spPr>
    </xdr:pic>
    <xdr:clientData/>
  </xdr:oneCellAnchor>
  <xdr:oneCellAnchor>
    <xdr:from>
      <xdr:col>13</xdr:col>
      <xdr:colOff>0</xdr:colOff>
      <xdr:row>138</xdr:row>
      <xdr:rowOff>0</xdr:rowOff>
    </xdr:from>
    <xdr:ext cx="9525" cy="9525"/>
    <xdr:pic>
      <xdr:nvPicPr>
        <xdr:cNvPr id="1131" name="Picture 1130" descr="space"/>
        <xdr:cNvPicPr>
          <a:picLocks noChangeAspect="1" noChangeArrowheads="1"/>
        </xdr:cNvPicPr>
      </xdr:nvPicPr>
      <xdr:blipFill>
        <a:blip xmlns:r="http://schemas.openxmlformats.org/officeDocument/2006/relationships" r:embed="rId1"/>
        <a:srcRect/>
        <a:stretch>
          <a:fillRect/>
        </a:stretch>
      </xdr:blipFill>
      <xdr:spPr bwMode="auto">
        <a:xfrm>
          <a:off x="5686425" y="24317325"/>
          <a:ext cx="9525" cy="9525"/>
        </a:xfrm>
        <a:prstGeom prst="rect">
          <a:avLst/>
        </a:prstGeom>
        <a:noFill/>
        <a:ln w="9525">
          <a:noFill/>
          <a:miter lim="800000"/>
          <a:headEnd/>
          <a:tailEnd/>
        </a:ln>
      </xdr:spPr>
    </xdr:pic>
    <xdr:clientData/>
  </xdr:oneCellAnchor>
  <xdr:oneCellAnchor>
    <xdr:from>
      <xdr:col>13</xdr:col>
      <xdr:colOff>0</xdr:colOff>
      <xdr:row>139</xdr:row>
      <xdr:rowOff>0</xdr:rowOff>
    </xdr:from>
    <xdr:ext cx="9525" cy="9525"/>
    <xdr:pic>
      <xdr:nvPicPr>
        <xdr:cNvPr id="1132" name="Picture 1131"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oneCellAnchor>
  <xdr:oneCellAnchor>
    <xdr:from>
      <xdr:col>13</xdr:col>
      <xdr:colOff>0</xdr:colOff>
      <xdr:row>139</xdr:row>
      <xdr:rowOff>0</xdr:rowOff>
    </xdr:from>
    <xdr:ext cx="9525" cy="9525"/>
    <xdr:pic>
      <xdr:nvPicPr>
        <xdr:cNvPr id="1133" name="Picture 1132"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oneCellAnchor>
  <xdr:oneCellAnchor>
    <xdr:from>
      <xdr:col>13</xdr:col>
      <xdr:colOff>0</xdr:colOff>
      <xdr:row>139</xdr:row>
      <xdr:rowOff>0</xdr:rowOff>
    </xdr:from>
    <xdr:ext cx="9525" cy="9525"/>
    <xdr:pic>
      <xdr:nvPicPr>
        <xdr:cNvPr id="1134" name="Picture 1133"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oneCellAnchor>
  <xdr:oneCellAnchor>
    <xdr:from>
      <xdr:col>13</xdr:col>
      <xdr:colOff>0</xdr:colOff>
      <xdr:row>139</xdr:row>
      <xdr:rowOff>0</xdr:rowOff>
    </xdr:from>
    <xdr:ext cx="9525" cy="9525"/>
    <xdr:pic>
      <xdr:nvPicPr>
        <xdr:cNvPr id="1135" name="Picture 1134"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oneCellAnchor>
  <xdr:oneCellAnchor>
    <xdr:from>
      <xdr:col>13</xdr:col>
      <xdr:colOff>0</xdr:colOff>
      <xdr:row>140</xdr:row>
      <xdr:rowOff>0</xdr:rowOff>
    </xdr:from>
    <xdr:ext cx="9525" cy="9525"/>
    <xdr:pic>
      <xdr:nvPicPr>
        <xdr:cNvPr id="1136" name="Picture 1135" descr="space"/>
        <xdr:cNvPicPr>
          <a:picLocks noChangeAspect="1" noChangeArrowheads="1"/>
        </xdr:cNvPicPr>
      </xdr:nvPicPr>
      <xdr:blipFill>
        <a:blip xmlns:r="http://schemas.openxmlformats.org/officeDocument/2006/relationships" r:embed="rId1"/>
        <a:srcRect/>
        <a:stretch>
          <a:fillRect/>
        </a:stretch>
      </xdr:blipFill>
      <xdr:spPr bwMode="auto">
        <a:xfrm>
          <a:off x="5686425" y="24660225"/>
          <a:ext cx="9525" cy="9525"/>
        </a:xfrm>
        <a:prstGeom prst="rect">
          <a:avLst/>
        </a:prstGeom>
        <a:noFill/>
        <a:ln w="9525">
          <a:noFill/>
          <a:miter lim="800000"/>
          <a:headEnd/>
          <a:tailEnd/>
        </a:ln>
      </xdr:spPr>
    </xdr:pic>
    <xdr:clientData/>
  </xdr:oneCellAnchor>
  <xdr:oneCellAnchor>
    <xdr:from>
      <xdr:col>13</xdr:col>
      <xdr:colOff>0</xdr:colOff>
      <xdr:row>140</xdr:row>
      <xdr:rowOff>0</xdr:rowOff>
    </xdr:from>
    <xdr:ext cx="9525" cy="9525"/>
    <xdr:pic>
      <xdr:nvPicPr>
        <xdr:cNvPr id="1137" name="Picture 1136" descr="space"/>
        <xdr:cNvPicPr>
          <a:picLocks noChangeAspect="1" noChangeArrowheads="1"/>
        </xdr:cNvPicPr>
      </xdr:nvPicPr>
      <xdr:blipFill>
        <a:blip xmlns:r="http://schemas.openxmlformats.org/officeDocument/2006/relationships" r:embed="rId1"/>
        <a:srcRect/>
        <a:stretch>
          <a:fillRect/>
        </a:stretch>
      </xdr:blipFill>
      <xdr:spPr bwMode="auto">
        <a:xfrm>
          <a:off x="5686425" y="24660225"/>
          <a:ext cx="9525" cy="9525"/>
        </a:xfrm>
        <a:prstGeom prst="rect">
          <a:avLst/>
        </a:prstGeom>
        <a:noFill/>
        <a:ln w="9525">
          <a:noFill/>
          <a:miter lim="800000"/>
          <a:headEnd/>
          <a:tailEnd/>
        </a:ln>
      </xdr:spPr>
    </xdr:pic>
    <xdr:clientData/>
  </xdr:oneCellAnchor>
  <xdr:oneCellAnchor>
    <xdr:from>
      <xdr:col>13</xdr:col>
      <xdr:colOff>0</xdr:colOff>
      <xdr:row>140</xdr:row>
      <xdr:rowOff>0</xdr:rowOff>
    </xdr:from>
    <xdr:ext cx="9525" cy="9525"/>
    <xdr:pic>
      <xdr:nvPicPr>
        <xdr:cNvPr id="1138" name="Picture 1137" descr="space"/>
        <xdr:cNvPicPr>
          <a:picLocks noChangeAspect="1" noChangeArrowheads="1"/>
        </xdr:cNvPicPr>
      </xdr:nvPicPr>
      <xdr:blipFill>
        <a:blip xmlns:r="http://schemas.openxmlformats.org/officeDocument/2006/relationships" r:embed="rId1"/>
        <a:srcRect/>
        <a:stretch>
          <a:fillRect/>
        </a:stretch>
      </xdr:blipFill>
      <xdr:spPr bwMode="auto">
        <a:xfrm>
          <a:off x="5686425" y="24660225"/>
          <a:ext cx="9525" cy="9525"/>
        </a:xfrm>
        <a:prstGeom prst="rect">
          <a:avLst/>
        </a:prstGeom>
        <a:noFill/>
        <a:ln w="9525">
          <a:noFill/>
          <a:miter lim="800000"/>
          <a:headEnd/>
          <a:tailEnd/>
        </a:ln>
      </xdr:spPr>
    </xdr:pic>
    <xdr:clientData/>
  </xdr:oneCellAnchor>
  <xdr:oneCellAnchor>
    <xdr:from>
      <xdr:col>13</xdr:col>
      <xdr:colOff>0</xdr:colOff>
      <xdr:row>140</xdr:row>
      <xdr:rowOff>0</xdr:rowOff>
    </xdr:from>
    <xdr:ext cx="9525" cy="9525"/>
    <xdr:pic>
      <xdr:nvPicPr>
        <xdr:cNvPr id="1139" name="Picture 1138" descr="space"/>
        <xdr:cNvPicPr>
          <a:picLocks noChangeAspect="1" noChangeArrowheads="1"/>
        </xdr:cNvPicPr>
      </xdr:nvPicPr>
      <xdr:blipFill>
        <a:blip xmlns:r="http://schemas.openxmlformats.org/officeDocument/2006/relationships" r:embed="rId1"/>
        <a:srcRect/>
        <a:stretch>
          <a:fillRect/>
        </a:stretch>
      </xdr:blipFill>
      <xdr:spPr bwMode="auto">
        <a:xfrm>
          <a:off x="5686425" y="24660225"/>
          <a:ext cx="9525" cy="9525"/>
        </a:xfrm>
        <a:prstGeom prst="rect">
          <a:avLst/>
        </a:prstGeom>
        <a:noFill/>
        <a:ln w="9525">
          <a:noFill/>
          <a:miter lim="800000"/>
          <a:headEnd/>
          <a:tailEnd/>
        </a:ln>
      </xdr:spPr>
    </xdr:pic>
    <xdr:clientData/>
  </xdr:oneCellAnchor>
  <xdr:oneCellAnchor>
    <xdr:from>
      <xdr:col>13</xdr:col>
      <xdr:colOff>0</xdr:colOff>
      <xdr:row>141</xdr:row>
      <xdr:rowOff>0</xdr:rowOff>
    </xdr:from>
    <xdr:ext cx="9525" cy="9525"/>
    <xdr:pic>
      <xdr:nvPicPr>
        <xdr:cNvPr id="1140" name="Picture 1139"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oneCellAnchor>
  <xdr:oneCellAnchor>
    <xdr:from>
      <xdr:col>13</xdr:col>
      <xdr:colOff>0</xdr:colOff>
      <xdr:row>141</xdr:row>
      <xdr:rowOff>0</xdr:rowOff>
    </xdr:from>
    <xdr:ext cx="9525" cy="9525"/>
    <xdr:pic>
      <xdr:nvPicPr>
        <xdr:cNvPr id="1141" name="Picture 1140"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oneCellAnchor>
  <xdr:oneCellAnchor>
    <xdr:from>
      <xdr:col>13</xdr:col>
      <xdr:colOff>0</xdr:colOff>
      <xdr:row>141</xdr:row>
      <xdr:rowOff>0</xdr:rowOff>
    </xdr:from>
    <xdr:ext cx="9525" cy="9525"/>
    <xdr:pic>
      <xdr:nvPicPr>
        <xdr:cNvPr id="1142" name="Picture 1141"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oneCellAnchor>
  <xdr:oneCellAnchor>
    <xdr:from>
      <xdr:col>13</xdr:col>
      <xdr:colOff>0</xdr:colOff>
      <xdr:row>141</xdr:row>
      <xdr:rowOff>0</xdr:rowOff>
    </xdr:from>
    <xdr:ext cx="9525" cy="9525"/>
    <xdr:pic>
      <xdr:nvPicPr>
        <xdr:cNvPr id="1143" name="Picture 1142"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oneCellAnchor>
  <xdr:oneCellAnchor>
    <xdr:from>
      <xdr:col>13</xdr:col>
      <xdr:colOff>0</xdr:colOff>
      <xdr:row>142</xdr:row>
      <xdr:rowOff>0</xdr:rowOff>
    </xdr:from>
    <xdr:ext cx="9525" cy="9525"/>
    <xdr:pic>
      <xdr:nvPicPr>
        <xdr:cNvPr id="1144" name="Picture 1143"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oneCellAnchor>
  <xdr:oneCellAnchor>
    <xdr:from>
      <xdr:col>13</xdr:col>
      <xdr:colOff>0</xdr:colOff>
      <xdr:row>142</xdr:row>
      <xdr:rowOff>0</xdr:rowOff>
    </xdr:from>
    <xdr:ext cx="9525" cy="9525"/>
    <xdr:pic>
      <xdr:nvPicPr>
        <xdr:cNvPr id="1145" name="Picture 1144"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oneCellAnchor>
  <xdr:oneCellAnchor>
    <xdr:from>
      <xdr:col>13</xdr:col>
      <xdr:colOff>0</xdr:colOff>
      <xdr:row>142</xdr:row>
      <xdr:rowOff>0</xdr:rowOff>
    </xdr:from>
    <xdr:ext cx="9525" cy="9525"/>
    <xdr:pic>
      <xdr:nvPicPr>
        <xdr:cNvPr id="1146" name="Picture 1145"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oneCellAnchor>
  <xdr:oneCellAnchor>
    <xdr:from>
      <xdr:col>13</xdr:col>
      <xdr:colOff>0</xdr:colOff>
      <xdr:row>142</xdr:row>
      <xdr:rowOff>0</xdr:rowOff>
    </xdr:from>
    <xdr:ext cx="9525" cy="9525"/>
    <xdr:pic>
      <xdr:nvPicPr>
        <xdr:cNvPr id="1147" name="Picture 1146"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oneCellAnchor>
  <xdr:oneCellAnchor>
    <xdr:from>
      <xdr:col>13</xdr:col>
      <xdr:colOff>0</xdr:colOff>
      <xdr:row>143</xdr:row>
      <xdr:rowOff>0</xdr:rowOff>
    </xdr:from>
    <xdr:ext cx="9525" cy="9525"/>
    <xdr:pic>
      <xdr:nvPicPr>
        <xdr:cNvPr id="1148" name="Picture 1147"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oneCellAnchor>
  <xdr:oneCellAnchor>
    <xdr:from>
      <xdr:col>13</xdr:col>
      <xdr:colOff>0</xdr:colOff>
      <xdr:row>143</xdr:row>
      <xdr:rowOff>0</xdr:rowOff>
    </xdr:from>
    <xdr:ext cx="9525" cy="9525"/>
    <xdr:pic>
      <xdr:nvPicPr>
        <xdr:cNvPr id="1149" name="Picture 1148"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oneCellAnchor>
  <xdr:oneCellAnchor>
    <xdr:from>
      <xdr:col>13</xdr:col>
      <xdr:colOff>0</xdr:colOff>
      <xdr:row>143</xdr:row>
      <xdr:rowOff>0</xdr:rowOff>
    </xdr:from>
    <xdr:ext cx="9525" cy="9525"/>
    <xdr:pic>
      <xdr:nvPicPr>
        <xdr:cNvPr id="1150" name="Picture 1149"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oneCellAnchor>
  <xdr:oneCellAnchor>
    <xdr:from>
      <xdr:col>13</xdr:col>
      <xdr:colOff>0</xdr:colOff>
      <xdr:row>143</xdr:row>
      <xdr:rowOff>0</xdr:rowOff>
    </xdr:from>
    <xdr:ext cx="9525" cy="9525"/>
    <xdr:pic>
      <xdr:nvPicPr>
        <xdr:cNvPr id="1151" name="Picture 1150"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oneCellAnchor>
  <xdr:oneCellAnchor>
    <xdr:from>
      <xdr:col>13</xdr:col>
      <xdr:colOff>0</xdr:colOff>
      <xdr:row>144</xdr:row>
      <xdr:rowOff>0</xdr:rowOff>
    </xdr:from>
    <xdr:ext cx="9525" cy="9525"/>
    <xdr:pic>
      <xdr:nvPicPr>
        <xdr:cNvPr id="1152" name="Picture 1151"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oneCellAnchor>
  <xdr:oneCellAnchor>
    <xdr:from>
      <xdr:col>13</xdr:col>
      <xdr:colOff>0</xdr:colOff>
      <xdr:row>144</xdr:row>
      <xdr:rowOff>0</xdr:rowOff>
    </xdr:from>
    <xdr:ext cx="9525" cy="9525"/>
    <xdr:pic>
      <xdr:nvPicPr>
        <xdr:cNvPr id="1153" name="Picture 115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oneCellAnchor>
  <xdr:oneCellAnchor>
    <xdr:from>
      <xdr:col>13</xdr:col>
      <xdr:colOff>0</xdr:colOff>
      <xdr:row>144</xdr:row>
      <xdr:rowOff>0</xdr:rowOff>
    </xdr:from>
    <xdr:ext cx="9525" cy="9525"/>
    <xdr:pic>
      <xdr:nvPicPr>
        <xdr:cNvPr id="1154" name="Picture 1153"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oneCellAnchor>
  <xdr:oneCellAnchor>
    <xdr:from>
      <xdr:col>13</xdr:col>
      <xdr:colOff>0</xdr:colOff>
      <xdr:row>144</xdr:row>
      <xdr:rowOff>0</xdr:rowOff>
    </xdr:from>
    <xdr:ext cx="9525" cy="9525"/>
    <xdr:pic>
      <xdr:nvPicPr>
        <xdr:cNvPr id="1155" name="Picture 1154"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oneCellAnchor>
  <xdr:oneCellAnchor>
    <xdr:from>
      <xdr:col>13</xdr:col>
      <xdr:colOff>0</xdr:colOff>
      <xdr:row>145</xdr:row>
      <xdr:rowOff>0</xdr:rowOff>
    </xdr:from>
    <xdr:ext cx="9525" cy="9525"/>
    <xdr:pic>
      <xdr:nvPicPr>
        <xdr:cNvPr id="1156" name="Picture 11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oneCellAnchor>
  <xdr:oneCellAnchor>
    <xdr:from>
      <xdr:col>13</xdr:col>
      <xdr:colOff>0</xdr:colOff>
      <xdr:row>145</xdr:row>
      <xdr:rowOff>0</xdr:rowOff>
    </xdr:from>
    <xdr:ext cx="9525" cy="9525"/>
    <xdr:pic>
      <xdr:nvPicPr>
        <xdr:cNvPr id="1157" name="Picture 1156"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oneCellAnchor>
  <xdr:oneCellAnchor>
    <xdr:from>
      <xdr:col>13</xdr:col>
      <xdr:colOff>0</xdr:colOff>
      <xdr:row>145</xdr:row>
      <xdr:rowOff>0</xdr:rowOff>
    </xdr:from>
    <xdr:ext cx="9525" cy="9525"/>
    <xdr:pic>
      <xdr:nvPicPr>
        <xdr:cNvPr id="1158" name="Picture 1157"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oneCellAnchor>
  <xdr:oneCellAnchor>
    <xdr:from>
      <xdr:col>13</xdr:col>
      <xdr:colOff>0</xdr:colOff>
      <xdr:row>145</xdr:row>
      <xdr:rowOff>0</xdr:rowOff>
    </xdr:from>
    <xdr:ext cx="9525" cy="9525"/>
    <xdr:pic>
      <xdr:nvPicPr>
        <xdr:cNvPr id="1159" name="Picture 1158"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oneCellAnchor>
  <xdr:oneCellAnchor>
    <xdr:from>
      <xdr:col>13</xdr:col>
      <xdr:colOff>0</xdr:colOff>
      <xdr:row>146</xdr:row>
      <xdr:rowOff>0</xdr:rowOff>
    </xdr:from>
    <xdr:ext cx="9525" cy="9525"/>
    <xdr:pic>
      <xdr:nvPicPr>
        <xdr:cNvPr id="1160" name="Picture 1159" descr="space"/>
        <xdr:cNvPicPr>
          <a:picLocks noChangeAspect="1" noChangeArrowheads="1"/>
        </xdr:cNvPicPr>
      </xdr:nvPicPr>
      <xdr:blipFill>
        <a:blip xmlns:r="http://schemas.openxmlformats.org/officeDocument/2006/relationships" r:embed="rId1"/>
        <a:srcRect/>
        <a:stretch>
          <a:fillRect/>
        </a:stretch>
      </xdr:blipFill>
      <xdr:spPr bwMode="auto">
        <a:xfrm>
          <a:off x="5686425" y="25688925"/>
          <a:ext cx="9525" cy="9525"/>
        </a:xfrm>
        <a:prstGeom prst="rect">
          <a:avLst/>
        </a:prstGeom>
        <a:noFill/>
        <a:ln w="9525">
          <a:noFill/>
          <a:miter lim="800000"/>
          <a:headEnd/>
          <a:tailEnd/>
        </a:ln>
      </xdr:spPr>
    </xdr:pic>
    <xdr:clientData/>
  </xdr:oneCellAnchor>
  <xdr:oneCellAnchor>
    <xdr:from>
      <xdr:col>13</xdr:col>
      <xdr:colOff>0</xdr:colOff>
      <xdr:row>146</xdr:row>
      <xdr:rowOff>0</xdr:rowOff>
    </xdr:from>
    <xdr:ext cx="9525" cy="9525"/>
    <xdr:pic>
      <xdr:nvPicPr>
        <xdr:cNvPr id="1161" name="Picture 1160" descr="space"/>
        <xdr:cNvPicPr>
          <a:picLocks noChangeAspect="1" noChangeArrowheads="1"/>
        </xdr:cNvPicPr>
      </xdr:nvPicPr>
      <xdr:blipFill>
        <a:blip xmlns:r="http://schemas.openxmlformats.org/officeDocument/2006/relationships" r:embed="rId1"/>
        <a:srcRect/>
        <a:stretch>
          <a:fillRect/>
        </a:stretch>
      </xdr:blipFill>
      <xdr:spPr bwMode="auto">
        <a:xfrm>
          <a:off x="5686425" y="25688925"/>
          <a:ext cx="9525" cy="9525"/>
        </a:xfrm>
        <a:prstGeom prst="rect">
          <a:avLst/>
        </a:prstGeom>
        <a:noFill/>
        <a:ln w="9525">
          <a:noFill/>
          <a:miter lim="800000"/>
          <a:headEnd/>
          <a:tailEnd/>
        </a:ln>
      </xdr:spPr>
    </xdr:pic>
    <xdr:clientData/>
  </xdr:oneCellAnchor>
  <xdr:oneCellAnchor>
    <xdr:from>
      <xdr:col>13</xdr:col>
      <xdr:colOff>0</xdr:colOff>
      <xdr:row>146</xdr:row>
      <xdr:rowOff>0</xdr:rowOff>
    </xdr:from>
    <xdr:ext cx="9525" cy="9525"/>
    <xdr:pic>
      <xdr:nvPicPr>
        <xdr:cNvPr id="1162" name="Picture 1161" descr="space"/>
        <xdr:cNvPicPr>
          <a:picLocks noChangeAspect="1" noChangeArrowheads="1"/>
        </xdr:cNvPicPr>
      </xdr:nvPicPr>
      <xdr:blipFill>
        <a:blip xmlns:r="http://schemas.openxmlformats.org/officeDocument/2006/relationships" r:embed="rId1"/>
        <a:srcRect/>
        <a:stretch>
          <a:fillRect/>
        </a:stretch>
      </xdr:blipFill>
      <xdr:spPr bwMode="auto">
        <a:xfrm>
          <a:off x="5686425" y="25688925"/>
          <a:ext cx="9525" cy="9525"/>
        </a:xfrm>
        <a:prstGeom prst="rect">
          <a:avLst/>
        </a:prstGeom>
        <a:noFill/>
        <a:ln w="9525">
          <a:noFill/>
          <a:miter lim="800000"/>
          <a:headEnd/>
          <a:tailEnd/>
        </a:ln>
      </xdr:spPr>
    </xdr:pic>
    <xdr:clientData/>
  </xdr:oneCellAnchor>
  <xdr:oneCellAnchor>
    <xdr:from>
      <xdr:col>13</xdr:col>
      <xdr:colOff>0</xdr:colOff>
      <xdr:row>146</xdr:row>
      <xdr:rowOff>0</xdr:rowOff>
    </xdr:from>
    <xdr:ext cx="9525" cy="9525"/>
    <xdr:pic>
      <xdr:nvPicPr>
        <xdr:cNvPr id="1163" name="Picture 116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688925"/>
          <a:ext cx="9525" cy="9525"/>
        </a:xfrm>
        <a:prstGeom prst="rect">
          <a:avLst/>
        </a:prstGeom>
        <a:noFill/>
        <a:ln w="9525">
          <a:noFill/>
          <a:miter lim="800000"/>
          <a:headEnd/>
          <a:tailEnd/>
        </a:ln>
      </xdr:spPr>
    </xdr:pic>
    <xdr:clientData/>
  </xdr:oneCellAnchor>
  <xdr:oneCellAnchor>
    <xdr:from>
      <xdr:col>13</xdr:col>
      <xdr:colOff>0</xdr:colOff>
      <xdr:row>147</xdr:row>
      <xdr:rowOff>0</xdr:rowOff>
    </xdr:from>
    <xdr:ext cx="9525" cy="9525"/>
    <xdr:pic>
      <xdr:nvPicPr>
        <xdr:cNvPr id="1164" name="Picture 1163"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oneCellAnchor>
  <xdr:oneCellAnchor>
    <xdr:from>
      <xdr:col>13</xdr:col>
      <xdr:colOff>0</xdr:colOff>
      <xdr:row>147</xdr:row>
      <xdr:rowOff>0</xdr:rowOff>
    </xdr:from>
    <xdr:ext cx="9525" cy="9525"/>
    <xdr:pic>
      <xdr:nvPicPr>
        <xdr:cNvPr id="1165" name="Picture 1164"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oneCellAnchor>
  <xdr:oneCellAnchor>
    <xdr:from>
      <xdr:col>13</xdr:col>
      <xdr:colOff>0</xdr:colOff>
      <xdr:row>147</xdr:row>
      <xdr:rowOff>0</xdr:rowOff>
    </xdr:from>
    <xdr:ext cx="9525" cy="9525"/>
    <xdr:pic>
      <xdr:nvPicPr>
        <xdr:cNvPr id="1166" name="Picture 1165"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oneCellAnchor>
  <xdr:oneCellAnchor>
    <xdr:from>
      <xdr:col>13</xdr:col>
      <xdr:colOff>0</xdr:colOff>
      <xdr:row>147</xdr:row>
      <xdr:rowOff>0</xdr:rowOff>
    </xdr:from>
    <xdr:ext cx="9525" cy="9525"/>
    <xdr:pic>
      <xdr:nvPicPr>
        <xdr:cNvPr id="1167" name="Picture 1166"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oneCellAnchor>
  <xdr:oneCellAnchor>
    <xdr:from>
      <xdr:col>13</xdr:col>
      <xdr:colOff>0</xdr:colOff>
      <xdr:row>148</xdr:row>
      <xdr:rowOff>0</xdr:rowOff>
    </xdr:from>
    <xdr:ext cx="9525" cy="9525"/>
    <xdr:pic>
      <xdr:nvPicPr>
        <xdr:cNvPr id="1168" name="Picture 1167"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oneCellAnchor>
  <xdr:oneCellAnchor>
    <xdr:from>
      <xdr:col>13</xdr:col>
      <xdr:colOff>0</xdr:colOff>
      <xdr:row>148</xdr:row>
      <xdr:rowOff>0</xdr:rowOff>
    </xdr:from>
    <xdr:ext cx="9525" cy="9525"/>
    <xdr:pic>
      <xdr:nvPicPr>
        <xdr:cNvPr id="1169" name="Picture 1168"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oneCellAnchor>
  <xdr:oneCellAnchor>
    <xdr:from>
      <xdr:col>13</xdr:col>
      <xdr:colOff>0</xdr:colOff>
      <xdr:row>148</xdr:row>
      <xdr:rowOff>0</xdr:rowOff>
    </xdr:from>
    <xdr:ext cx="9525" cy="9525"/>
    <xdr:pic>
      <xdr:nvPicPr>
        <xdr:cNvPr id="1170" name="Picture 1169"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oneCellAnchor>
  <xdr:oneCellAnchor>
    <xdr:from>
      <xdr:col>13</xdr:col>
      <xdr:colOff>0</xdr:colOff>
      <xdr:row>148</xdr:row>
      <xdr:rowOff>0</xdr:rowOff>
    </xdr:from>
    <xdr:ext cx="9525" cy="9525"/>
    <xdr:pic>
      <xdr:nvPicPr>
        <xdr:cNvPr id="1171" name="Picture 1170"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oneCellAnchor>
  <xdr:oneCellAnchor>
    <xdr:from>
      <xdr:col>13</xdr:col>
      <xdr:colOff>0</xdr:colOff>
      <xdr:row>149</xdr:row>
      <xdr:rowOff>0</xdr:rowOff>
    </xdr:from>
    <xdr:ext cx="9525" cy="9525"/>
    <xdr:pic>
      <xdr:nvPicPr>
        <xdr:cNvPr id="1172" name="Picture 1171"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oneCellAnchor>
  <xdr:oneCellAnchor>
    <xdr:from>
      <xdr:col>13</xdr:col>
      <xdr:colOff>0</xdr:colOff>
      <xdr:row>149</xdr:row>
      <xdr:rowOff>0</xdr:rowOff>
    </xdr:from>
    <xdr:ext cx="9525" cy="9525"/>
    <xdr:pic>
      <xdr:nvPicPr>
        <xdr:cNvPr id="1173" name="Picture 1172"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oneCellAnchor>
  <xdr:oneCellAnchor>
    <xdr:from>
      <xdr:col>13</xdr:col>
      <xdr:colOff>0</xdr:colOff>
      <xdr:row>149</xdr:row>
      <xdr:rowOff>0</xdr:rowOff>
    </xdr:from>
    <xdr:ext cx="9525" cy="9525"/>
    <xdr:pic>
      <xdr:nvPicPr>
        <xdr:cNvPr id="1174" name="Picture 1173"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oneCellAnchor>
  <xdr:oneCellAnchor>
    <xdr:from>
      <xdr:col>13</xdr:col>
      <xdr:colOff>0</xdr:colOff>
      <xdr:row>149</xdr:row>
      <xdr:rowOff>0</xdr:rowOff>
    </xdr:from>
    <xdr:ext cx="9525" cy="9525"/>
    <xdr:pic>
      <xdr:nvPicPr>
        <xdr:cNvPr id="1175" name="Picture 1174"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oneCellAnchor>
  <xdr:oneCellAnchor>
    <xdr:from>
      <xdr:col>13</xdr:col>
      <xdr:colOff>0</xdr:colOff>
      <xdr:row>150</xdr:row>
      <xdr:rowOff>0</xdr:rowOff>
    </xdr:from>
    <xdr:ext cx="9525" cy="9525"/>
    <xdr:pic>
      <xdr:nvPicPr>
        <xdr:cNvPr id="1176" name="Picture 1175"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oneCellAnchor>
  <xdr:oneCellAnchor>
    <xdr:from>
      <xdr:col>13</xdr:col>
      <xdr:colOff>0</xdr:colOff>
      <xdr:row>150</xdr:row>
      <xdr:rowOff>0</xdr:rowOff>
    </xdr:from>
    <xdr:ext cx="9525" cy="9525"/>
    <xdr:pic>
      <xdr:nvPicPr>
        <xdr:cNvPr id="1177" name="Picture 1176"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oneCellAnchor>
  <xdr:oneCellAnchor>
    <xdr:from>
      <xdr:col>13</xdr:col>
      <xdr:colOff>0</xdr:colOff>
      <xdr:row>150</xdr:row>
      <xdr:rowOff>0</xdr:rowOff>
    </xdr:from>
    <xdr:ext cx="9525" cy="9525"/>
    <xdr:pic>
      <xdr:nvPicPr>
        <xdr:cNvPr id="1178" name="Picture 1177"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oneCellAnchor>
  <xdr:oneCellAnchor>
    <xdr:from>
      <xdr:col>13</xdr:col>
      <xdr:colOff>0</xdr:colOff>
      <xdr:row>150</xdr:row>
      <xdr:rowOff>0</xdr:rowOff>
    </xdr:from>
    <xdr:ext cx="9525" cy="9525"/>
    <xdr:pic>
      <xdr:nvPicPr>
        <xdr:cNvPr id="1179" name="Picture 1178"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oneCellAnchor>
  <xdr:oneCellAnchor>
    <xdr:from>
      <xdr:col>13</xdr:col>
      <xdr:colOff>0</xdr:colOff>
      <xdr:row>151</xdr:row>
      <xdr:rowOff>0</xdr:rowOff>
    </xdr:from>
    <xdr:ext cx="9525" cy="9525"/>
    <xdr:pic>
      <xdr:nvPicPr>
        <xdr:cNvPr id="1180" name="Picture 1179"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oneCellAnchor>
  <xdr:oneCellAnchor>
    <xdr:from>
      <xdr:col>13</xdr:col>
      <xdr:colOff>0</xdr:colOff>
      <xdr:row>151</xdr:row>
      <xdr:rowOff>0</xdr:rowOff>
    </xdr:from>
    <xdr:ext cx="9525" cy="9525"/>
    <xdr:pic>
      <xdr:nvPicPr>
        <xdr:cNvPr id="1181" name="Picture 1180"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oneCellAnchor>
  <xdr:oneCellAnchor>
    <xdr:from>
      <xdr:col>13</xdr:col>
      <xdr:colOff>0</xdr:colOff>
      <xdr:row>151</xdr:row>
      <xdr:rowOff>0</xdr:rowOff>
    </xdr:from>
    <xdr:ext cx="9525" cy="9525"/>
    <xdr:pic>
      <xdr:nvPicPr>
        <xdr:cNvPr id="1182" name="Picture 1181"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oneCellAnchor>
  <xdr:oneCellAnchor>
    <xdr:from>
      <xdr:col>13</xdr:col>
      <xdr:colOff>0</xdr:colOff>
      <xdr:row>151</xdr:row>
      <xdr:rowOff>0</xdr:rowOff>
    </xdr:from>
    <xdr:ext cx="9525" cy="9525"/>
    <xdr:pic>
      <xdr:nvPicPr>
        <xdr:cNvPr id="1183" name="Picture 1182"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oneCellAnchor>
  <xdr:oneCellAnchor>
    <xdr:from>
      <xdr:col>13</xdr:col>
      <xdr:colOff>0</xdr:colOff>
      <xdr:row>152</xdr:row>
      <xdr:rowOff>0</xdr:rowOff>
    </xdr:from>
    <xdr:ext cx="9525" cy="9525"/>
    <xdr:pic>
      <xdr:nvPicPr>
        <xdr:cNvPr id="1184" name="Picture 1183" descr="space"/>
        <xdr:cNvPicPr>
          <a:picLocks noChangeAspect="1" noChangeArrowheads="1"/>
        </xdr:cNvPicPr>
      </xdr:nvPicPr>
      <xdr:blipFill>
        <a:blip xmlns:r="http://schemas.openxmlformats.org/officeDocument/2006/relationships" r:embed="rId1"/>
        <a:srcRect/>
        <a:stretch>
          <a:fillRect/>
        </a:stretch>
      </xdr:blipFill>
      <xdr:spPr bwMode="auto">
        <a:xfrm>
          <a:off x="5686425" y="26717625"/>
          <a:ext cx="9525" cy="9525"/>
        </a:xfrm>
        <a:prstGeom prst="rect">
          <a:avLst/>
        </a:prstGeom>
        <a:noFill/>
        <a:ln w="9525">
          <a:noFill/>
          <a:miter lim="800000"/>
          <a:headEnd/>
          <a:tailEnd/>
        </a:ln>
      </xdr:spPr>
    </xdr:pic>
    <xdr:clientData/>
  </xdr:oneCellAnchor>
  <xdr:oneCellAnchor>
    <xdr:from>
      <xdr:col>13</xdr:col>
      <xdr:colOff>0</xdr:colOff>
      <xdr:row>152</xdr:row>
      <xdr:rowOff>0</xdr:rowOff>
    </xdr:from>
    <xdr:ext cx="9525" cy="9525"/>
    <xdr:pic>
      <xdr:nvPicPr>
        <xdr:cNvPr id="1185" name="Picture 1184" descr="space"/>
        <xdr:cNvPicPr>
          <a:picLocks noChangeAspect="1" noChangeArrowheads="1"/>
        </xdr:cNvPicPr>
      </xdr:nvPicPr>
      <xdr:blipFill>
        <a:blip xmlns:r="http://schemas.openxmlformats.org/officeDocument/2006/relationships" r:embed="rId1"/>
        <a:srcRect/>
        <a:stretch>
          <a:fillRect/>
        </a:stretch>
      </xdr:blipFill>
      <xdr:spPr bwMode="auto">
        <a:xfrm>
          <a:off x="5686425" y="26717625"/>
          <a:ext cx="9525" cy="9525"/>
        </a:xfrm>
        <a:prstGeom prst="rect">
          <a:avLst/>
        </a:prstGeom>
        <a:noFill/>
        <a:ln w="9525">
          <a:noFill/>
          <a:miter lim="800000"/>
          <a:headEnd/>
          <a:tailEnd/>
        </a:ln>
      </xdr:spPr>
    </xdr:pic>
    <xdr:clientData/>
  </xdr:oneCellAnchor>
  <xdr:oneCellAnchor>
    <xdr:from>
      <xdr:col>13</xdr:col>
      <xdr:colOff>0</xdr:colOff>
      <xdr:row>152</xdr:row>
      <xdr:rowOff>0</xdr:rowOff>
    </xdr:from>
    <xdr:ext cx="9525" cy="9525"/>
    <xdr:pic>
      <xdr:nvPicPr>
        <xdr:cNvPr id="1186" name="Picture 1185" descr="space"/>
        <xdr:cNvPicPr>
          <a:picLocks noChangeAspect="1" noChangeArrowheads="1"/>
        </xdr:cNvPicPr>
      </xdr:nvPicPr>
      <xdr:blipFill>
        <a:blip xmlns:r="http://schemas.openxmlformats.org/officeDocument/2006/relationships" r:embed="rId1"/>
        <a:srcRect/>
        <a:stretch>
          <a:fillRect/>
        </a:stretch>
      </xdr:blipFill>
      <xdr:spPr bwMode="auto">
        <a:xfrm>
          <a:off x="5686425" y="26717625"/>
          <a:ext cx="9525" cy="9525"/>
        </a:xfrm>
        <a:prstGeom prst="rect">
          <a:avLst/>
        </a:prstGeom>
        <a:noFill/>
        <a:ln w="9525">
          <a:noFill/>
          <a:miter lim="800000"/>
          <a:headEnd/>
          <a:tailEnd/>
        </a:ln>
      </xdr:spPr>
    </xdr:pic>
    <xdr:clientData/>
  </xdr:oneCellAnchor>
  <xdr:oneCellAnchor>
    <xdr:from>
      <xdr:col>13</xdr:col>
      <xdr:colOff>0</xdr:colOff>
      <xdr:row>152</xdr:row>
      <xdr:rowOff>0</xdr:rowOff>
    </xdr:from>
    <xdr:ext cx="9525" cy="9525"/>
    <xdr:pic>
      <xdr:nvPicPr>
        <xdr:cNvPr id="1187" name="Picture 1186" descr="space"/>
        <xdr:cNvPicPr>
          <a:picLocks noChangeAspect="1" noChangeArrowheads="1"/>
        </xdr:cNvPicPr>
      </xdr:nvPicPr>
      <xdr:blipFill>
        <a:blip xmlns:r="http://schemas.openxmlformats.org/officeDocument/2006/relationships" r:embed="rId1"/>
        <a:srcRect/>
        <a:stretch>
          <a:fillRect/>
        </a:stretch>
      </xdr:blipFill>
      <xdr:spPr bwMode="auto">
        <a:xfrm>
          <a:off x="5686425" y="26717625"/>
          <a:ext cx="9525" cy="9525"/>
        </a:xfrm>
        <a:prstGeom prst="rect">
          <a:avLst/>
        </a:prstGeom>
        <a:noFill/>
        <a:ln w="9525">
          <a:noFill/>
          <a:miter lim="800000"/>
          <a:headEnd/>
          <a:tailEnd/>
        </a:ln>
      </xdr:spPr>
    </xdr:pic>
    <xdr:clientData/>
  </xdr:oneCellAnchor>
  <xdr:oneCellAnchor>
    <xdr:from>
      <xdr:col>13</xdr:col>
      <xdr:colOff>0</xdr:colOff>
      <xdr:row>153</xdr:row>
      <xdr:rowOff>0</xdr:rowOff>
    </xdr:from>
    <xdr:ext cx="9525" cy="9525"/>
    <xdr:pic>
      <xdr:nvPicPr>
        <xdr:cNvPr id="1188" name="Picture 1187" descr="space"/>
        <xdr:cNvPicPr>
          <a:picLocks noChangeAspect="1" noChangeArrowheads="1"/>
        </xdr:cNvPicPr>
      </xdr:nvPicPr>
      <xdr:blipFill>
        <a:blip xmlns:r="http://schemas.openxmlformats.org/officeDocument/2006/relationships" r:embed="rId1"/>
        <a:srcRect/>
        <a:stretch>
          <a:fillRect/>
        </a:stretch>
      </xdr:blipFill>
      <xdr:spPr bwMode="auto">
        <a:xfrm>
          <a:off x="5686425" y="26889075"/>
          <a:ext cx="9525" cy="9525"/>
        </a:xfrm>
        <a:prstGeom prst="rect">
          <a:avLst/>
        </a:prstGeom>
        <a:noFill/>
        <a:ln w="9525">
          <a:noFill/>
          <a:miter lim="800000"/>
          <a:headEnd/>
          <a:tailEnd/>
        </a:ln>
      </xdr:spPr>
    </xdr:pic>
    <xdr:clientData/>
  </xdr:oneCellAnchor>
  <xdr:oneCellAnchor>
    <xdr:from>
      <xdr:col>13</xdr:col>
      <xdr:colOff>0</xdr:colOff>
      <xdr:row>153</xdr:row>
      <xdr:rowOff>0</xdr:rowOff>
    </xdr:from>
    <xdr:ext cx="9525" cy="9525"/>
    <xdr:pic>
      <xdr:nvPicPr>
        <xdr:cNvPr id="1189" name="Picture 1188" descr="space"/>
        <xdr:cNvPicPr>
          <a:picLocks noChangeAspect="1" noChangeArrowheads="1"/>
        </xdr:cNvPicPr>
      </xdr:nvPicPr>
      <xdr:blipFill>
        <a:blip xmlns:r="http://schemas.openxmlformats.org/officeDocument/2006/relationships" r:embed="rId1"/>
        <a:srcRect/>
        <a:stretch>
          <a:fillRect/>
        </a:stretch>
      </xdr:blipFill>
      <xdr:spPr bwMode="auto">
        <a:xfrm>
          <a:off x="5686425" y="26889075"/>
          <a:ext cx="9525" cy="9525"/>
        </a:xfrm>
        <a:prstGeom prst="rect">
          <a:avLst/>
        </a:prstGeom>
        <a:noFill/>
        <a:ln w="9525">
          <a:noFill/>
          <a:miter lim="800000"/>
          <a:headEnd/>
          <a:tailEnd/>
        </a:ln>
      </xdr:spPr>
    </xdr:pic>
    <xdr:clientData/>
  </xdr:oneCellAnchor>
  <xdr:oneCellAnchor>
    <xdr:from>
      <xdr:col>13</xdr:col>
      <xdr:colOff>0</xdr:colOff>
      <xdr:row>153</xdr:row>
      <xdr:rowOff>0</xdr:rowOff>
    </xdr:from>
    <xdr:ext cx="9525" cy="9525"/>
    <xdr:pic>
      <xdr:nvPicPr>
        <xdr:cNvPr id="1190" name="Picture 1189" descr="space"/>
        <xdr:cNvPicPr>
          <a:picLocks noChangeAspect="1" noChangeArrowheads="1"/>
        </xdr:cNvPicPr>
      </xdr:nvPicPr>
      <xdr:blipFill>
        <a:blip xmlns:r="http://schemas.openxmlformats.org/officeDocument/2006/relationships" r:embed="rId1"/>
        <a:srcRect/>
        <a:stretch>
          <a:fillRect/>
        </a:stretch>
      </xdr:blipFill>
      <xdr:spPr bwMode="auto">
        <a:xfrm>
          <a:off x="5686425" y="26889075"/>
          <a:ext cx="9525" cy="9525"/>
        </a:xfrm>
        <a:prstGeom prst="rect">
          <a:avLst/>
        </a:prstGeom>
        <a:noFill/>
        <a:ln w="9525">
          <a:noFill/>
          <a:miter lim="800000"/>
          <a:headEnd/>
          <a:tailEnd/>
        </a:ln>
      </xdr:spPr>
    </xdr:pic>
    <xdr:clientData/>
  </xdr:oneCellAnchor>
  <xdr:oneCellAnchor>
    <xdr:from>
      <xdr:col>13</xdr:col>
      <xdr:colOff>0</xdr:colOff>
      <xdr:row>153</xdr:row>
      <xdr:rowOff>0</xdr:rowOff>
    </xdr:from>
    <xdr:ext cx="9525" cy="9525"/>
    <xdr:pic>
      <xdr:nvPicPr>
        <xdr:cNvPr id="1191" name="Picture 1190" descr="space"/>
        <xdr:cNvPicPr>
          <a:picLocks noChangeAspect="1" noChangeArrowheads="1"/>
        </xdr:cNvPicPr>
      </xdr:nvPicPr>
      <xdr:blipFill>
        <a:blip xmlns:r="http://schemas.openxmlformats.org/officeDocument/2006/relationships" r:embed="rId1"/>
        <a:srcRect/>
        <a:stretch>
          <a:fillRect/>
        </a:stretch>
      </xdr:blipFill>
      <xdr:spPr bwMode="auto">
        <a:xfrm>
          <a:off x="5686425" y="26889075"/>
          <a:ext cx="9525" cy="9525"/>
        </a:xfrm>
        <a:prstGeom prst="rect">
          <a:avLst/>
        </a:prstGeom>
        <a:noFill/>
        <a:ln w="9525">
          <a:noFill/>
          <a:miter lim="800000"/>
          <a:headEnd/>
          <a:tailEnd/>
        </a:ln>
      </xdr:spPr>
    </xdr:pic>
    <xdr:clientData/>
  </xdr:oneCellAnchor>
  <xdr:oneCellAnchor>
    <xdr:from>
      <xdr:col>13</xdr:col>
      <xdr:colOff>0</xdr:colOff>
      <xdr:row>154</xdr:row>
      <xdr:rowOff>0</xdr:rowOff>
    </xdr:from>
    <xdr:ext cx="9525" cy="9525"/>
    <xdr:pic>
      <xdr:nvPicPr>
        <xdr:cNvPr id="1192" name="Picture 1191" descr="space"/>
        <xdr:cNvPicPr>
          <a:picLocks noChangeAspect="1" noChangeArrowheads="1"/>
        </xdr:cNvPicPr>
      </xdr:nvPicPr>
      <xdr:blipFill>
        <a:blip xmlns:r="http://schemas.openxmlformats.org/officeDocument/2006/relationships" r:embed="rId1"/>
        <a:srcRect/>
        <a:stretch>
          <a:fillRect/>
        </a:stretch>
      </xdr:blipFill>
      <xdr:spPr bwMode="auto">
        <a:xfrm>
          <a:off x="5686425" y="27060525"/>
          <a:ext cx="9525" cy="9525"/>
        </a:xfrm>
        <a:prstGeom prst="rect">
          <a:avLst/>
        </a:prstGeom>
        <a:noFill/>
        <a:ln w="9525">
          <a:noFill/>
          <a:miter lim="800000"/>
          <a:headEnd/>
          <a:tailEnd/>
        </a:ln>
      </xdr:spPr>
    </xdr:pic>
    <xdr:clientData/>
  </xdr:oneCellAnchor>
  <xdr:oneCellAnchor>
    <xdr:from>
      <xdr:col>13</xdr:col>
      <xdr:colOff>0</xdr:colOff>
      <xdr:row>154</xdr:row>
      <xdr:rowOff>0</xdr:rowOff>
    </xdr:from>
    <xdr:ext cx="9525" cy="9525"/>
    <xdr:pic>
      <xdr:nvPicPr>
        <xdr:cNvPr id="1193" name="Picture 1192" descr="space"/>
        <xdr:cNvPicPr>
          <a:picLocks noChangeAspect="1" noChangeArrowheads="1"/>
        </xdr:cNvPicPr>
      </xdr:nvPicPr>
      <xdr:blipFill>
        <a:blip xmlns:r="http://schemas.openxmlformats.org/officeDocument/2006/relationships" r:embed="rId1"/>
        <a:srcRect/>
        <a:stretch>
          <a:fillRect/>
        </a:stretch>
      </xdr:blipFill>
      <xdr:spPr bwMode="auto">
        <a:xfrm>
          <a:off x="5686425" y="27060525"/>
          <a:ext cx="9525" cy="9525"/>
        </a:xfrm>
        <a:prstGeom prst="rect">
          <a:avLst/>
        </a:prstGeom>
        <a:noFill/>
        <a:ln w="9525">
          <a:noFill/>
          <a:miter lim="800000"/>
          <a:headEnd/>
          <a:tailEnd/>
        </a:ln>
      </xdr:spPr>
    </xdr:pic>
    <xdr:clientData/>
  </xdr:oneCellAnchor>
  <xdr:oneCellAnchor>
    <xdr:from>
      <xdr:col>13</xdr:col>
      <xdr:colOff>0</xdr:colOff>
      <xdr:row>154</xdr:row>
      <xdr:rowOff>0</xdr:rowOff>
    </xdr:from>
    <xdr:ext cx="9525" cy="9525"/>
    <xdr:pic>
      <xdr:nvPicPr>
        <xdr:cNvPr id="1194" name="Picture 1193" descr="space"/>
        <xdr:cNvPicPr>
          <a:picLocks noChangeAspect="1" noChangeArrowheads="1"/>
        </xdr:cNvPicPr>
      </xdr:nvPicPr>
      <xdr:blipFill>
        <a:blip xmlns:r="http://schemas.openxmlformats.org/officeDocument/2006/relationships" r:embed="rId1"/>
        <a:srcRect/>
        <a:stretch>
          <a:fillRect/>
        </a:stretch>
      </xdr:blipFill>
      <xdr:spPr bwMode="auto">
        <a:xfrm>
          <a:off x="5686425" y="27060525"/>
          <a:ext cx="9525" cy="9525"/>
        </a:xfrm>
        <a:prstGeom prst="rect">
          <a:avLst/>
        </a:prstGeom>
        <a:noFill/>
        <a:ln w="9525">
          <a:noFill/>
          <a:miter lim="800000"/>
          <a:headEnd/>
          <a:tailEnd/>
        </a:ln>
      </xdr:spPr>
    </xdr:pic>
    <xdr:clientData/>
  </xdr:oneCellAnchor>
  <xdr:oneCellAnchor>
    <xdr:from>
      <xdr:col>13</xdr:col>
      <xdr:colOff>0</xdr:colOff>
      <xdr:row>154</xdr:row>
      <xdr:rowOff>0</xdr:rowOff>
    </xdr:from>
    <xdr:ext cx="9525" cy="9525"/>
    <xdr:pic>
      <xdr:nvPicPr>
        <xdr:cNvPr id="1195" name="Picture 1194" descr="space"/>
        <xdr:cNvPicPr>
          <a:picLocks noChangeAspect="1" noChangeArrowheads="1"/>
        </xdr:cNvPicPr>
      </xdr:nvPicPr>
      <xdr:blipFill>
        <a:blip xmlns:r="http://schemas.openxmlformats.org/officeDocument/2006/relationships" r:embed="rId1"/>
        <a:srcRect/>
        <a:stretch>
          <a:fillRect/>
        </a:stretch>
      </xdr:blipFill>
      <xdr:spPr bwMode="auto">
        <a:xfrm>
          <a:off x="5686425" y="27060525"/>
          <a:ext cx="9525" cy="9525"/>
        </a:xfrm>
        <a:prstGeom prst="rect">
          <a:avLst/>
        </a:prstGeom>
        <a:noFill/>
        <a:ln w="9525">
          <a:noFill/>
          <a:miter lim="800000"/>
          <a:headEnd/>
          <a:tailEnd/>
        </a:ln>
      </xdr:spPr>
    </xdr:pic>
    <xdr:clientData/>
  </xdr:oneCellAnchor>
  <xdr:oneCellAnchor>
    <xdr:from>
      <xdr:col>13</xdr:col>
      <xdr:colOff>0</xdr:colOff>
      <xdr:row>155</xdr:row>
      <xdr:rowOff>0</xdr:rowOff>
    </xdr:from>
    <xdr:ext cx="9525" cy="9525"/>
    <xdr:pic>
      <xdr:nvPicPr>
        <xdr:cNvPr id="1196" name="Picture 1195" descr="space"/>
        <xdr:cNvPicPr>
          <a:picLocks noChangeAspect="1" noChangeArrowheads="1"/>
        </xdr:cNvPicPr>
      </xdr:nvPicPr>
      <xdr:blipFill>
        <a:blip xmlns:r="http://schemas.openxmlformats.org/officeDocument/2006/relationships" r:embed="rId1"/>
        <a:srcRect/>
        <a:stretch>
          <a:fillRect/>
        </a:stretch>
      </xdr:blipFill>
      <xdr:spPr bwMode="auto">
        <a:xfrm>
          <a:off x="5686425" y="27231975"/>
          <a:ext cx="9525" cy="9525"/>
        </a:xfrm>
        <a:prstGeom prst="rect">
          <a:avLst/>
        </a:prstGeom>
        <a:noFill/>
        <a:ln w="9525">
          <a:noFill/>
          <a:miter lim="800000"/>
          <a:headEnd/>
          <a:tailEnd/>
        </a:ln>
      </xdr:spPr>
    </xdr:pic>
    <xdr:clientData/>
  </xdr:oneCellAnchor>
  <xdr:oneCellAnchor>
    <xdr:from>
      <xdr:col>13</xdr:col>
      <xdr:colOff>0</xdr:colOff>
      <xdr:row>155</xdr:row>
      <xdr:rowOff>0</xdr:rowOff>
    </xdr:from>
    <xdr:ext cx="9525" cy="9525"/>
    <xdr:pic>
      <xdr:nvPicPr>
        <xdr:cNvPr id="1197" name="Picture 1196" descr="space"/>
        <xdr:cNvPicPr>
          <a:picLocks noChangeAspect="1" noChangeArrowheads="1"/>
        </xdr:cNvPicPr>
      </xdr:nvPicPr>
      <xdr:blipFill>
        <a:blip xmlns:r="http://schemas.openxmlformats.org/officeDocument/2006/relationships" r:embed="rId1"/>
        <a:srcRect/>
        <a:stretch>
          <a:fillRect/>
        </a:stretch>
      </xdr:blipFill>
      <xdr:spPr bwMode="auto">
        <a:xfrm>
          <a:off x="5686425" y="27231975"/>
          <a:ext cx="9525" cy="9525"/>
        </a:xfrm>
        <a:prstGeom prst="rect">
          <a:avLst/>
        </a:prstGeom>
        <a:noFill/>
        <a:ln w="9525">
          <a:noFill/>
          <a:miter lim="800000"/>
          <a:headEnd/>
          <a:tailEnd/>
        </a:ln>
      </xdr:spPr>
    </xdr:pic>
    <xdr:clientData/>
  </xdr:oneCellAnchor>
  <xdr:oneCellAnchor>
    <xdr:from>
      <xdr:col>13</xdr:col>
      <xdr:colOff>0</xdr:colOff>
      <xdr:row>155</xdr:row>
      <xdr:rowOff>0</xdr:rowOff>
    </xdr:from>
    <xdr:ext cx="9525" cy="9525"/>
    <xdr:pic>
      <xdr:nvPicPr>
        <xdr:cNvPr id="1198" name="Picture 1197" descr="space"/>
        <xdr:cNvPicPr>
          <a:picLocks noChangeAspect="1" noChangeArrowheads="1"/>
        </xdr:cNvPicPr>
      </xdr:nvPicPr>
      <xdr:blipFill>
        <a:blip xmlns:r="http://schemas.openxmlformats.org/officeDocument/2006/relationships" r:embed="rId1"/>
        <a:srcRect/>
        <a:stretch>
          <a:fillRect/>
        </a:stretch>
      </xdr:blipFill>
      <xdr:spPr bwMode="auto">
        <a:xfrm>
          <a:off x="5686425" y="27231975"/>
          <a:ext cx="9525" cy="9525"/>
        </a:xfrm>
        <a:prstGeom prst="rect">
          <a:avLst/>
        </a:prstGeom>
        <a:noFill/>
        <a:ln w="9525">
          <a:noFill/>
          <a:miter lim="800000"/>
          <a:headEnd/>
          <a:tailEnd/>
        </a:ln>
      </xdr:spPr>
    </xdr:pic>
    <xdr:clientData/>
  </xdr:oneCellAnchor>
  <xdr:oneCellAnchor>
    <xdr:from>
      <xdr:col>13</xdr:col>
      <xdr:colOff>0</xdr:colOff>
      <xdr:row>155</xdr:row>
      <xdr:rowOff>0</xdr:rowOff>
    </xdr:from>
    <xdr:ext cx="9525" cy="9525"/>
    <xdr:pic>
      <xdr:nvPicPr>
        <xdr:cNvPr id="1199" name="Picture 1198" descr="space"/>
        <xdr:cNvPicPr>
          <a:picLocks noChangeAspect="1" noChangeArrowheads="1"/>
        </xdr:cNvPicPr>
      </xdr:nvPicPr>
      <xdr:blipFill>
        <a:blip xmlns:r="http://schemas.openxmlformats.org/officeDocument/2006/relationships" r:embed="rId1"/>
        <a:srcRect/>
        <a:stretch>
          <a:fillRect/>
        </a:stretch>
      </xdr:blipFill>
      <xdr:spPr bwMode="auto">
        <a:xfrm>
          <a:off x="5686425" y="27231975"/>
          <a:ext cx="9525" cy="9525"/>
        </a:xfrm>
        <a:prstGeom prst="rect">
          <a:avLst/>
        </a:prstGeom>
        <a:noFill/>
        <a:ln w="9525">
          <a:noFill/>
          <a:miter lim="800000"/>
          <a:headEnd/>
          <a:tailEnd/>
        </a:ln>
      </xdr:spPr>
    </xdr:pic>
    <xdr:clientData/>
  </xdr:oneCellAnchor>
  <xdr:oneCellAnchor>
    <xdr:from>
      <xdr:col>13</xdr:col>
      <xdr:colOff>0</xdr:colOff>
      <xdr:row>156</xdr:row>
      <xdr:rowOff>0</xdr:rowOff>
    </xdr:from>
    <xdr:ext cx="9525" cy="9525"/>
    <xdr:pic>
      <xdr:nvPicPr>
        <xdr:cNvPr id="1200" name="Picture 1199" descr="space"/>
        <xdr:cNvPicPr>
          <a:picLocks noChangeAspect="1" noChangeArrowheads="1"/>
        </xdr:cNvPicPr>
      </xdr:nvPicPr>
      <xdr:blipFill>
        <a:blip xmlns:r="http://schemas.openxmlformats.org/officeDocument/2006/relationships" r:embed="rId1"/>
        <a:srcRect/>
        <a:stretch>
          <a:fillRect/>
        </a:stretch>
      </xdr:blipFill>
      <xdr:spPr bwMode="auto">
        <a:xfrm>
          <a:off x="5686425" y="27403425"/>
          <a:ext cx="9525" cy="9525"/>
        </a:xfrm>
        <a:prstGeom prst="rect">
          <a:avLst/>
        </a:prstGeom>
        <a:noFill/>
        <a:ln w="9525">
          <a:noFill/>
          <a:miter lim="800000"/>
          <a:headEnd/>
          <a:tailEnd/>
        </a:ln>
      </xdr:spPr>
    </xdr:pic>
    <xdr:clientData/>
  </xdr:oneCellAnchor>
  <xdr:oneCellAnchor>
    <xdr:from>
      <xdr:col>13</xdr:col>
      <xdr:colOff>0</xdr:colOff>
      <xdr:row>156</xdr:row>
      <xdr:rowOff>0</xdr:rowOff>
    </xdr:from>
    <xdr:ext cx="9525" cy="9525"/>
    <xdr:pic>
      <xdr:nvPicPr>
        <xdr:cNvPr id="1201" name="Picture 1200" descr="space"/>
        <xdr:cNvPicPr>
          <a:picLocks noChangeAspect="1" noChangeArrowheads="1"/>
        </xdr:cNvPicPr>
      </xdr:nvPicPr>
      <xdr:blipFill>
        <a:blip xmlns:r="http://schemas.openxmlformats.org/officeDocument/2006/relationships" r:embed="rId1"/>
        <a:srcRect/>
        <a:stretch>
          <a:fillRect/>
        </a:stretch>
      </xdr:blipFill>
      <xdr:spPr bwMode="auto">
        <a:xfrm>
          <a:off x="5686425" y="27403425"/>
          <a:ext cx="9525" cy="9525"/>
        </a:xfrm>
        <a:prstGeom prst="rect">
          <a:avLst/>
        </a:prstGeom>
        <a:noFill/>
        <a:ln w="9525">
          <a:noFill/>
          <a:miter lim="800000"/>
          <a:headEnd/>
          <a:tailEnd/>
        </a:ln>
      </xdr:spPr>
    </xdr:pic>
    <xdr:clientData/>
  </xdr:oneCellAnchor>
  <xdr:oneCellAnchor>
    <xdr:from>
      <xdr:col>13</xdr:col>
      <xdr:colOff>0</xdr:colOff>
      <xdr:row>156</xdr:row>
      <xdr:rowOff>0</xdr:rowOff>
    </xdr:from>
    <xdr:ext cx="9525" cy="9525"/>
    <xdr:pic>
      <xdr:nvPicPr>
        <xdr:cNvPr id="1202" name="Picture 1201" descr="space"/>
        <xdr:cNvPicPr>
          <a:picLocks noChangeAspect="1" noChangeArrowheads="1"/>
        </xdr:cNvPicPr>
      </xdr:nvPicPr>
      <xdr:blipFill>
        <a:blip xmlns:r="http://schemas.openxmlformats.org/officeDocument/2006/relationships" r:embed="rId1"/>
        <a:srcRect/>
        <a:stretch>
          <a:fillRect/>
        </a:stretch>
      </xdr:blipFill>
      <xdr:spPr bwMode="auto">
        <a:xfrm>
          <a:off x="5686425" y="27403425"/>
          <a:ext cx="9525" cy="9525"/>
        </a:xfrm>
        <a:prstGeom prst="rect">
          <a:avLst/>
        </a:prstGeom>
        <a:noFill/>
        <a:ln w="9525">
          <a:noFill/>
          <a:miter lim="800000"/>
          <a:headEnd/>
          <a:tailEnd/>
        </a:ln>
      </xdr:spPr>
    </xdr:pic>
    <xdr:clientData/>
  </xdr:oneCellAnchor>
  <xdr:oneCellAnchor>
    <xdr:from>
      <xdr:col>13</xdr:col>
      <xdr:colOff>0</xdr:colOff>
      <xdr:row>156</xdr:row>
      <xdr:rowOff>0</xdr:rowOff>
    </xdr:from>
    <xdr:ext cx="9525" cy="9525"/>
    <xdr:pic>
      <xdr:nvPicPr>
        <xdr:cNvPr id="1203" name="Picture 1202" descr="space"/>
        <xdr:cNvPicPr>
          <a:picLocks noChangeAspect="1" noChangeArrowheads="1"/>
        </xdr:cNvPicPr>
      </xdr:nvPicPr>
      <xdr:blipFill>
        <a:blip xmlns:r="http://schemas.openxmlformats.org/officeDocument/2006/relationships" r:embed="rId1"/>
        <a:srcRect/>
        <a:stretch>
          <a:fillRect/>
        </a:stretch>
      </xdr:blipFill>
      <xdr:spPr bwMode="auto">
        <a:xfrm>
          <a:off x="5686425" y="27403425"/>
          <a:ext cx="9525" cy="9525"/>
        </a:xfrm>
        <a:prstGeom prst="rect">
          <a:avLst/>
        </a:prstGeom>
        <a:noFill/>
        <a:ln w="9525">
          <a:noFill/>
          <a:miter lim="800000"/>
          <a:headEnd/>
          <a:tailEnd/>
        </a:ln>
      </xdr:spPr>
    </xdr:pic>
    <xdr:clientData/>
  </xdr:oneCellAnchor>
  <xdr:oneCellAnchor>
    <xdr:from>
      <xdr:col>13</xdr:col>
      <xdr:colOff>0</xdr:colOff>
      <xdr:row>157</xdr:row>
      <xdr:rowOff>0</xdr:rowOff>
    </xdr:from>
    <xdr:ext cx="9525" cy="9525"/>
    <xdr:pic>
      <xdr:nvPicPr>
        <xdr:cNvPr id="1204" name="Picture 1203" descr="space"/>
        <xdr:cNvPicPr>
          <a:picLocks noChangeAspect="1" noChangeArrowheads="1"/>
        </xdr:cNvPicPr>
      </xdr:nvPicPr>
      <xdr:blipFill>
        <a:blip xmlns:r="http://schemas.openxmlformats.org/officeDocument/2006/relationships" r:embed="rId1"/>
        <a:srcRect/>
        <a:stretch>
          <a:fillRect/>
        </a:stretch>
      </xdr:blipFill>
      <xdr:spPr bwMode="auto">
        <a:xfrm>
          <a:off x="5686425" y="27574875"/>
          <a:ext cx="9525" cy="9525"/>
        </a:xfrm>
        <a:prstGeom prst="rect">
          <a:avLst/>
        </a:prstGeom>
        <a:noFill/>
        <a:ln w="9525">
          <a:noFill/>
          <a:miter lim="800000"/>
          <a:headEnd/>
          <a:tailEnd/>
        </a:ln>
      </xdr:spPr>
    </xdr:pic>
    <xdr:clientData/>
  </xdr:oneCellAnchor>
  <xdr:oneCellAnchor>
    <xdr:from>
      <xdr:col>13</xdr:col>
      <xdr:colOff>0</xdr:colOff>
      <xdr:row>157</xdr:row>
      <xdr:rowOff>0</xdr:rowOff>
    </xdr:from>
    <xdr:ext cx="9525" cy="9525"/>
    <xdr:pic>
      <xdr:nvPicPr>
        <xdr:cNvPr id="1205" name="Picture 1204" descr="space"/>
        <xdr:cNvPicPr>
          <a:picLocks noChangeAspect="1" noChangeArrowheads="1"/>
        </xdr:cNvPicPr>
      </xdr:nvPicPr>
      <xdr:blipFill>
        <a:blip xmlns:r="http://schemas.openxmlformats.org/officeDocument/2006/relationships" r:embed="rId1"/>
        <a:srcRect/>
        <a:stretch>
          <a:fillRect/>
        </a:stretch>
      </xdr:blipFill>
      <xdr:spPr bwMode="auto">
        <a:xfrm>
          <a:off x="5686425" y="27574875"/>
          <a:ext cx="9525" cy="9525"/>
        </a:xfrm>
        <a:prstGeom prst="rect">
          <a:avLst/>
        </a:prstGeom>
        <a:noFill/>
        <a:ln w="9525">
          <a:noFill/>
          <a:miter lim="800000"/>
          <a:headEnd/>
          <a:tailEnd/>
        </a:ln>
      </xdr:spPr>
    </xdr:pic>
    <xdr:clientData/>
  </xdr:oneCellAnchor>
  <xdr:oneCellAnchor>
    <xdr:from>
      <xdr:col>13</xdr:col>
      <xdr:colOff>0</xdr:colOff>
      <xdr:row>157</xdr:row>
      <xdr:rowOff>0</xdr:rowOff>
    </xdr:from>
    <xdr:ext cx="9525" cy="9525"/>
    <xdr:pic>
      <xdr:nvPicPr>
        <xdr:cNvPr id="1206" name="Picture 1205" descr="space"/>
        <xdr:cNvPicPr>
          <a:picLocks noChangeAspect="1" noChangeArrowheads="1"/>
        </xdr:cNvPicPr>
      </xdr:nvPicPr>
      <xdr:blipFill>
        <a:blip xmlns:r="http://schemas.openxmlformats.org/officeDocument/2006/relationships" r:embed="rId1"/>
        <a:srcRect/>
        <a:stretch>
          <a:fillRect/>
        </a:stretch>
      </xdr:blipFill>
      <xdr:spPr bwMode="auto">
        <a:xfrm>
          <a:off x="5686425" y="27574875"/>
          <a:ext cx="9525" cy="9525"/>
        </a:xfrm>
        <a:prstGeom prst="rect">
          <a:avLst/>
        </a:prstGeom>
        <a:noFill/>
        <a:ln w="9525">
          <a:noFill/>
          <a:miter lim="800000"/>
          <a:headEnd/>
          <a:tailEnd/>
        </a:ln>
      </xdr:spPr>
    </xdr:pic>
    <xdr:clientData/>
  </xdr:oneCellAnchor>
  <xdr:oneCellAnchor>
    <xdr:from>
      <xdr:col>13</xdr:col>
      <xdr:colOff>0</xdr:colOff>
      <xdr:row>157</xdr:row>
      <xdr:rowOff>0</xdr:rowOff>
    </xdr:from>
    <xdr:ext cx="9525" cy="9525"/>
    <xdr:pic>
      <xdr:nvPicPr>
        <xdr:cNvPr id="1207" name="Picture 1206" descr="space"/>
        <xdr:cNvPicPr>
          <a:picLocks noChangeAspect="1" noChangeArrowheads="1"/>
        </xdr:cNvPicPr>
      </xdr:nvPicPr>
      <xdr:blipFill>
        <a:blip xmlns:r="http://schemas.openxmlformats.org/officeDocument/2006/relationships" r:embed="rId1"/>
        <a:srcRect/>
        <a:stretch>
          <a:fillRect/>
        </a:stretch>
      </xdr:blipFill>
      <xdr:spPr bwMode="auto">
        <a:xfrm>
          <a:off x="5686425" y="27574875"/>
          <a:ext cx="9525" cy="9525"/>
        </a:xfrm>
        <a:prstGeom prst="rect">
          <a:avLst/>
        </a:prstGeom>
        <a:noFill/>
        <a:ln w="9525">
          <a:noFill/>
          <a:miter lim="800000"/>
          <a:headEnd/>
          <a:tailEnd/>
        </a:ln>
      </xdr:spPr>
    </xdr:pic>
    <xdr:clientData/>
  </xdr:oneCellAnchor>
  <xdr:oneCellAnchor>
    <xdr:from>
      <xdr:col>13</xdr:col>
      <xdr:colOff>0</xdr:colOff>
      <xdr:row>158</xdr:row>
      <xdr:rowOff>0</xdr:rowOff>
    </xdr:from>
    <xdr:ext cx="9525" cy="9525"/>
    <xdr:pic>
      <xdr:nvPicPr>
        <xdr:cNvPr id="1208" name="Picture 12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7746325"/>
          <a:ext cx="9525" cy="9525"/>
        </a:xfrm>
        <a:prstGeom prst="rect">
          <a:avLst/>
        </a:prstGeom>
        <a:noFill/>
        <a:ln w="9525">
          <a:noFill/>
          <a:miter lim="800000"/>
          <a:headEnd/>
          <a:tailEnd/>
        </a:ln>
      </xdr:spPr>
    </xdr:pic>
    <xdr:clientData/>
  </xdr:oneCellAnchor>
  <xdr:oneCellAnchor>
    <xdr:from>
      <xdr:col>13</xdr:col>
      <xdr:colOff>0</xdr:colOff>
      <xdr:row>158</xdr:row>
      <xdr:rowOff>0</xdr:rowOff>
    </xdr:from>
    <xdr:ext cx="9525" cy="9525"/>
    <xdr:pic>
      <xdr:nvPicPr>
        <xdr:cNvPr id="1209" name="Picture 1208" descr="space"/>
        <xdr:cNvPicPr>
          <a:picLocks noChangeAspect="1" noChangeArrowheads="1"/>
        </xdr:cNvPicPr>
      </xdr:nvPicPr>
      <xdr:blipFill>
        <a:blip xmlns:r="http://schemas.openxmlformats.org/officeDocument/2006/relationships" r:embed="rId1"/>
        <a:srcRect/>
        <a:stretch>
          <a:fillRect/>
        </a:stretch>
      </xdr:blipFill>
      <xdr:spPr bwMode="auto">
        <a:xfrm>
          <a:off x="5686425" y="27746325"/>
          <a:ext cx="9525" cy="9525"/>
        </a:xfrm>
        <a:prstGeom prst="rect">
          <a:avLst/>
        </a:prstGeom>
        <a:noFill/>
        <a:ln w="9525">
          <a:noFill/>
          <a:miter lim="800000"/>
          <a:headEnd/>
          <a:tailEnd/>
        </a:ln>
      </xdr:spPr>
    </xdr:pic>
    <xdr:clientData/>
  </xdr:oneCellAnchor>
  <xdr:oneCellAnchor>
    <xdr:from>
      <xdr:col>13</xdr:col>
      <xdr:colOff>0</xdr:colOff>
      <xdr:row>158</xdr:row>
      <xdr:rowOff>0</xdr:rowOff>
    </xdr:from>
    <xdr:ext cx="9525" cy="9525"/>
    <xdr:pic>
      <xdr:nvPicPr>
        <xdr:cNvPr id="1210" name="Picture 1209" descr="space"/>
        <xdr:cNvPicPr>
          <a:picLocks noChangeAspect="1" noChangeArrowheads="1"/>
        </xdr:cNvPicPr>
      </xdr:nvPicPr>
      <xdr:blipFill>
        <a:blip xmlns:r="http://schemas.openxmlformats.org/officeDocument/2006/relationships" r:embed="rId1"/>
        <a:srcRect/>
        <a:stretch>
          <a:fillRect/>
        </a:stretch>
      </xdr:blipFill>
      <xdr:spPr bwMode="auto">
        <a:xfrm>
          <a:off x="5686425" y="27746325"/>
          <a:ext cx="9525" cy="9525"/>
        </a:xfrm>
        <a:prstGeom prst="rect">
          <a:avLst/>
        </a:prstGeom>
        <a:noFill/>
        <a:ln w="9525">
          <a:noFill/>
          <a:miter lim="800000"/>
          <a:headEnd/>
          <a:tailEnd/>
        </a:ln>
      </xdr:spPr>
    </xdr:pic>
    <xdr:clientData/>
  </xdr:oneCellAnchor>
  <xdr:oneCellAnchor>
    <xdr:from>
      <xdr:col>13</xdr:col>
      <xdr:colOff>0</xdr:colOff>
      <xdr:row>158</xdr:row>
      <xdr:rowOff>0</xdr:rowOff>
    </xdr:from>
    <xdr:ext cx="9525" cy="9525"/>
    <xdr:pic>
      <xdr:nvPicPr>
        <xdr:cNvPr id="1211" name="Picture 1210" descr="space"/>
        <xdr:cNvPicPr>
          <a:picLocks noChangeAspect="1" noChangeArrowheads="1"/>
        </xdr:cNvPicPr>
      </xdr:nvPicPr>
      <xdr:blipFill>
        <a:blip xmlns:r="http://schemas.openxmlformats.org/officeDocument/2006/relationships" r:embed="rId1"/>
        <a:srcRect/>
        <a:stretch>
          <a:fillRect/>
        </a:stretch>
      </xdr:blipFill>
      <xdr:spPr bwMode="auto">
        <a:xfrm>
          <a:off x="5686425" y="27746325"/>
          <a:ext cx="9525" cy="9525"/>
        </a:xfrm>
        <a:prstGeom prst="rect">
          <a:avLst/>
        </a:prstGeom>
        <a:noFill/>
        <a:ln w="9525">
          <a:noFill/>
          <a:miter lim="800000"/>
          <a:headEnd/>
          <a:tailEnd/>
        </a:ln>
      </xdr:spPr>
    </xdr:pic>
    <xdr:clientData/>
  </xdr:oneCellAnchor>
  <xdr:oneCellAnchor>
    <xdr:from>
      <xdr:col>13</xdr:col>
      <xdr:colOff>0</xdr:colOff>
      <xdr:row>159</xdr:row>
      <xdr:rowOff>0</xdr:rowOff>
    </xdr:from>
    <xdr:ext cx="9525" cy="9525"/>
    <xdr:pic>
      <xdr:nvPicPr>
        <xdr:cNvPr id="1212" name="Picture 1211"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oneCellAnchor>
  <xdr:oneCellAnchor>
    <xdr:from>
      <xdr:col>13</xdr:col>
      <xdr:colOff>0</xdr:colOff>
      <xdr:row>159</xdr:row>
      <xdr:rowOff>0</xdr:rowOff>
    </xdr:from>
    <xdr:ext cx="9525" cy="9525"/>
    <xdr:pic>
      <xdr:nvPicPr>
        <xdr:cNvPr id="1213" name="Picture 1212"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oneCellAnchor>
  <xdr:oneCellAnchor>
    <xdr:from>
      <xdr:col>13</xdr:col>
      <xdr:colOff>0</xdr:colOff>
      <xdr:row>159</xdr:row>
      <xdr:rowOff>0</xdr:rowOff>
    </xdr:from>
    <xdr:ext cx="9525" cy="9525"/>
    <xdr:pic>
      <xdr:nvPicPr>
        <xdr:cNvPr id="1214" name="Picture 1213"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oneCellAnchor>
  <xdr:oneCellAnchor>
    <xdr:from>
      <xdr:col>13</xdr:col>
      <xdr:colOff>0</xdr:colOff>
      <xdr:row>159</xdr:row>
      <xdr:rowOff>0</xdr:rowOff>
    </xdr:from>
    <xdr:ext cx="9525" cy="9525"/>
    <xdr:pic>
      <xdr:nvPicPr>
        <xdr:cNvPr id="1215" name="Picture 1214"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oneCellAnchor>
  <xdr:oneCellAnchor>
    <xdr:from>
      <xdr:col>13</xdr:col>
      <xdr:colOff>0</xdr:colOff>
      <xdr:row>160</xdr:row>
      <xdr:rowOff>0</xdr:rowOff>
    </xdr:from>
    <xdr:ext cx="9525" cy="9525"/>
    <xdr:pic>
      <xdr:nvPicPr>
        <xdr:cNvPr id="1216" name="Picture 1215" descr="space"/>
        <xdr:cNvPicPr>
          <a:picLocks noChangeAspect="1" noChangeArrowheads="1"/>
        </xdr:cNvPicPr>
      </xdr:nvPicPr>
      <xdr:blipFill>
        <a:blip xmlns:r="http://schemas.openxmlformats.org/officeDocument/2006/relationships" r:embed="rId1"/>
        <a:srcRect/>
        <a:stretch>
          <a:fillRect/>
        </a:stretch>
      </xdr:blipFill>
      <xdr:spPr bwMode="auto">
        <a:xfrm>
          <a:off x="5686425" y="28089225"/>
          <a:ext cx="9525" cy="9525"/>
        </a:xfrm>
        <a:prstGeom prst="rect">
          <a:avLst/>
        </a:prstGeom>
        <a:noFill/>
        <a:ln w="9525">
          <a:noFill/>
          <a:miter lim="800000"/>
          <a:headEnd/>
          <a:tailEnd/>
        </a:ln>
      </xdr:spPr>
    </xdr:pic>
    <xdr:clientData/>
  </xdr:oneCellAnchor>
  <xdr:oneCellAnchor>
    <xdr:from>
      <xdr:col>13</xdr:col>
      <xdr:colOff>0</xdr:colOff>
      <xdr:row>160</xdr:row>
      <xdr:rowOff>0</xdr:rowOff>
    </xdr:from>
    <xdr:ext cx="9525" cy="9525"/>
    <xdr:pic>
      <xdr:nvPicPr>
        <xdr:cNvPr id="1217" name="Picture 1216" descr="space"/>
        <xdr:cNvPicPr>
          <a:picLocks noChangeAspect="1" noChangeArrowheads="1"/>
        </xdr:cNvPicPr>
      </xdr:nvPicPr>
      <xdr:blipFill>
        <a:blip xmlns:r="http://schemas.openxmlformats.org/officeDocument/2006/relationships" r:embed="rId1"/>
        <a:srcRect/>
        <a:stretch>
          <a:fillRect/>
        </a:stretch>
      </xdr:blipFill>
      <xdr:spPr bwMode="auto">
        <a:xfrm>
          <a:off x="5686425" y="28089225"/>
          <a:ext cx="9525" cy="9525"/>
        </a:xfrm>
        <a:prstGeom prst="rect">
          <a:avLst/>
        </a:prstGeom>
        <a:noFill/>
        <a:ln w="9525">
          <a:noFill/>
          <a:miter lim="800000"/>
          <a:headEnd/>
          <a:tailEnd/>
        </a:ln>
      </xdr:spPr>
    </xdr:pic>
    <xdr:clientData/>
  </xdr:oneCellAnchor>
  <xdr:oneCellAnchor>
    <xdr:from>
      <xdr:col>13</xdr:col>
      <xdr:colOff>0</xdr:colOff>
      <xdr:row>160</xdr:row>
      <xdr:rowOff>0</xdr:rowOff>
    </xdr:from>
    <xdr:ext cx="9525" cy="9525"/>
    <xdr:pic>
      <xdr:nvPicPr>
        <xdr:cNvPr id="1218" name="Picture 121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089225"/>
          <a:ext cx="9525" cy="9525"/>
        </a:xfrm>
        <a:prstGeom prst="rect">
          <a:avLst/>
        </a:prstGeom>
        <a:noFill/>
        <a:ln w="9525">
          <a:noFill/>
          <a:miter lim="800000"/>
          <a:headEnd/>
          <a:tailEnd/>
        </a:ln>
      </xdr:spPr>
    </xdr:pic>
    <xdr:clientData/>
  </xdr:oneCellAnchor>
  <xdr:oneCellAnchor>
    <xdr:from>
      <xdr:col>13</xdr:col>
      <xdr:colOff>0</xdr:colOff>
      <xdr:row>160</xdr:row>
      <xdr:rowOff>0</xdr:rowOff>
    </xdr:from>
    <xdr:ext cx="9525" cy="9525"/>
    <xdr:pic>
      <xdr:nvPicPr>
        <xdr:cNvPr id="1219" name="Picture 1218" descr="space"/>
        <xdr:cNvPicPr>
          <a:picLocks noChangeAspect="1" noChangeArrowheads="1"/>
        </xdr:cNvPicPr>
      </xdr:nvPicPr>
      <xdr:blipFill>
        <a:blip xmlns:r="http://schemas.openxmlformats.org/officeDocument/2006/relationships" r:embed="rId1"/>
        <a:srcRect/>
        <a:stretch>
          <a:fillRect/>
        </a:stretch>
      </xdr:blipFill>
      <xdr:spPr bwMode="auto">
        <a:xfrm>
          <a:off x="5686425" y="28089225"/>
          <a:ext cx="9525" cy="9525"/>
        </a:xfrm>
        <a:prstGeom prst="rect">
          <a:avLst/>
        </a:prstGeom>
        <a:noFill/>
        <a:ln w="9525">
          <a:noFill/>
          <a:miter lim="800000"/>
          <a:headEnd/>
          <a:tailEnd/>
        </a:ln>
      </xdr:spPr>
    </xdr:pic>
    <xdr:clientData/>
  </xdr:oneCellAnchor>
  <xdr:oneCellAnchor>
    <xdr:from>
      <xdr:col>13</xdr:col>
      <xdr:colOff>0</xdr:colOff>
      <xdr:row>161</xdr:row>
      <xdr:rowOff>0</xdr:rowOff>
    </xdr:from>
    <xdr:ext cx="9525" cy="9525"/>
    <xdr:pic>
      <xdr:nvPicPr>
        <xdr:cNvPr id="1220" name="Picture 1219" descr="space"/>
        <xdr:cNvPicPr>
          <a:picLocks noChangeAspect="1" noChangeArrowheads="1"/>
        </xdr:cNvPicPr>
      </xdr:nvPicPr>
      <xdr:blipFill>
        <a:blip xmlns:r="http://schemas.openxmlformats.org/officeDocument/2006/relationships" r:embed="rId1"/>
        <a:srcRect/>
        <a:stretch>
          <a:fillRect/>
        </a:stretch>
      </xdr:blipFill>
      <xdr:spPr bwMode="auto">
        <a:xfrm>
          <a:off x="5686425" y="28260675"/>
          <a:ext cx="9525" cy="9525"/>
        </a:xfrm>
        <a:prstGeom prst="rect">
          <a:avLst/>
        </a:prstGeom>
        <a:noFill/>
        <a:ln w="9525">
          <a:noFill/>
          <a:miter lim="800000"/>
          <a:headEnd/>
          <a:tailEnd/>
        </a:ln>
      </xdr:spPr>
    </xdr:pic>
    <xdr:clientData/>
  </xdr:oneCellAnchor>
  <xdr:oneCellAnchor>
    <xdr:from>
      <xdr:col>13</xdr:col>
      <xdr:colOff>0</xdr:colOff>
      <xdr:row>161</xdr:row>
      <xdr:rowOff>0</xdr:rowOff>
    </xdr:from>
    <xdr:ext cx="9525" cy="9525"/>
    <xdr:pic>
      <xdr:nvPicPr>
        <xdr:cNvPr id="1221" name="Picture 1220" descr="space"/>
        <xdr:cNvPicPr>
          <a:picLocks noChangeAspect="1" noChangeArrowheads="1"/>
        </xdr:cNvPicPr>
      </xdr:nvPicPr>
      <xdr:blipFill>
        <a:blip xmlns:r="http://schemas.openxmlformats.org/officeDocument/2006/relationships" r:embed="rId1"/>
        <a:srcRect/>
        <a:stretch>
          <a:fillRect/>
        </a:stretch>
      </xdr:blipFill>
      <xdr:spPr bwMode="auto">
        <a:xfrm>
          <a:off x="5686425" y="28260675"/>
          <a:ext cx="9525" cy="9525"/>
        </a:xfrm>
        <a:prstGeom prst="rect">
          <a:avLst/>
        </a:prstGeom>
        <a:noFill/>
        <a:ln w="9525">
          <a:noFill/>
          <a:miter lim="800000"/>
          <a:headEnd/>
          <a:tailEnd/>
        </a:ln>
      </xdr:spPr>
    </xdr:pic>
    <xdr:clientData/>
  </xdr:oneCellAnchor>
  <xdr:oneCellAnchor>
    <xdr:from>
      <xdr:col>13</xdr:col>
      <xdr:colOff>0</xdr:colOff>
      <xdr:row>161</xdr:row>
      <xdr:rowOff>0</xdr:rowOff>
    </xdr:from>
    <xdr:ext cx="9525" cy="9525"/>
    <xdr:pic>
      <xdr:nvPicPr>
        <xdr:cNvPr id="1222" name="Picture 1221" descr="space"/>
        <xdr:cNvPicPr>
          <a:picLocks noChangeAspect="1" noChangeArrowheads="1"/>
        </xdr:cNvPicPr>
      </xdr:nvPicPr>
      <xdr:blipFill>
        <a:blip xmlns:r="http://schemas.openxmlformats.org/officeDocument/2006/relationships" r:embed="rId1"/>
        <a:srcRect/>
        <a:stretch>
          <a:fillRect/>
        </a:stretch>
      </xdr:blipFill>
      <xdr:spPr bwMode="auto">
        <a:xfrm>
          <a:off x="5686425" y="28260675"/>
          <a:ext cx="9525" cy="9525"/>
        </a:xfrm>
        <a:prstGeom prst="rect">
          <a:avLst/>
        </a:prstGeom>
        <a:noFill/>
        <a:ln w="9525">
          <a:noFill/>
          <a:miter lim="800000"/>
          <a:headEnd/>
          <a:tailEnd/>
        </a:ln>
      </xdr:spPr>
    </xdr:pic>
    <xdr:clientData/>
  </xdr:oneCellAnchor>
  <xdr:oneCellAnchor>
    <xdr:from>
      <xdr:col>13</xdr:col>
      <xdr:colOff>0</xdr:colOff>
      <xdr:row>161</xdr:row>
      <xdr:rowOff>0</xdr:rowOff>
    </xdr:from>
    <xdr:ext cx="9525" cy="9525"/>
    <xdr:pic>
      <xdr:nvPicPr>
        <xdr:cNvPr id="1223" name="Picture 1222" descr="space"/>
        <xdr:cNvPicPr>
          <a:picLocks noChangeAspect="1" noChangeArrowheads="1"/>
        </xdr:cNvPicPr>
      </xdr:nvPicPr>
      <xdr:blipFill>
        <a:blip xmlns:r="http://schemas.openxmlformats.org/officeDocument/2006/relationships" r:embed="rId1"/>
        <a:srcRect/>
        <a:stretch>
          <a:fillRect/>
        </a:stretch>
      </xdr:blipFill>
      <xdr:spPr bwMode="auto">
        <a:xfrm>
          <a:off x="5686425" y="28260675"/>
          <a:ext cx="9525" cy="9525"/>
        </a:xfrm>
        <a:prstGeom prst="rect">
          <a:avLst/>
        </a:prstGeom>
        <a:noFill/>
        <a:ln w="9525">
          <a:noFill/>
          <a:miter lim="800000"/>
          <a:headEnd/>
          <a:tailEnd/>
        </a:ln>
      </xdr:spPr>
    </xdr:pic>
    <xdr:clientData/>
  </xdr:oneCellAnchor>
  <xdr:oneCellAnchor>
    <xdr:from>
      <xdr:col>13</xdr:col>
      <xdr:colOff>0</xdr:colOff>
      <xdr:row>162</xdr:row>
      <xdr:rowOff>0</xdr:rowOff>
    </xdr:from>
    <xdr:ext cx="9525" cy="9525"/>
    <xdr:pic>
      <xdr:nvPicPr>
        <xdr:cNvPr id="1224" name="Picture 1223"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oneCellAnchor>
  <xdr:oneCellAnchor>
    <xdr:from>
      <xdr:col>13</xdr:col>
      <xdr:colOff>0</xdr:colOff>
      <xdr:row>162</xdr:row>
      <xdr:rowOff>0</xdr:rowOff>
    </xdr:from>
    <xdr:ext cx="9525" cy="9525"/>
    <xdr:pic>
      <xdr:nvPicPr>
        <xdr:cNvPr id="1225" name="Picture 1224"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oneCellAnchor>
  <xdr:oneCellAnchor>
    <xdr:from>
      <xdr:col>13</xdr:col>
      <xdr:colOff>0</xdr:colOff>
      <xdr:row>162</xdr:row>
      <xdr:rowOff>0</xdr:rowOff>
    </xdr:from>
    <xdr:ext cx="9525" cy="9525"/>
    <xdr:pic>
      <xdr:nvPicPr>
        <xdr:cNvPr id="1226" name="Picture 1225"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oneCellAnchor>
  <xdr:oneCellAnchor>
    <xdr:from>
      <xdr:col>13</xdr:col>
      <xdr:colOff>0</xdr:colOff>
      <xdr:row>162</xdr:row>
      <xdr:rowOff>0</xdr:rowOff>
    </xdr:from>
    <xdr:ext cx="9525" cy="9525"/>
    <xdr:pic>
      <xdr:nvPicPr>
        <xdr:cNvPr id="1227" name="Picture 1226"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oneCellAnchor>
  <xdr:oneCellAnchor>
    <xdr:from>
      <xdr:col>13</xdr:col>
      <xdr:colOff>0</xdr:colOff>
      <xdr:row>163</xdr:row>
      <xdr:rowOff>0</xdr:rowOff>
    </xdr:from>
    <xdr:ext cx="9525" cy="9525"/>
    <xdr:pic>
      <xdr:nvPicPr>
        <xdr:cNvPr id="1228" name="Picture 122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603575"/>
          <a:ext cx="9525" cy="9525"/>
        </a:xfrm>
        <a:prstGeom prst="rect">
          <a:avLst/>
        </a:prstGeom>
        <a:noFill/>
        <a:ln w="9525">
          <a:noFill/>
          <a:miter lim="800000"/>
          <a:headEnd/>
          <a:tailEnd/>
        </a:ln>
      </xdr:spPr>
    </xdr:pic>
    <xdr:clientData/>
  </xdr:oneCellAnchor>
  <xdr:oneCellAnchor>
    <xdr:from>
      <xdr:col>13</xdr:col>
      <xdr:colOff>0</xdr:colOff>
      <xdr:row>163</xdr:row>
      <xdr:rowOff>0</xdr:rowOff>
    </xdr:from>
    <xdr:ext cx="9525" cy="9525"/>
    <xdr:pic>
      <xdr:nvPicPr>
        <xdr:cNvPr id="1229" name="Picture 1228" descr="space"/>
        <xdr:cNvPicPr>
          <a:picLocks noChangeAspect="1" noChangeArrowheads="1"/>
        </xdr:cNvPicPr>
      </xdr:nvPicPr>
      <xdr:blipFill>
        <a:blip xmlns:r="http://schemas.openxmlformats.org/officeDocument/2006/relationships" r:embed="rId1"/>
        <a:srcRect/>
        <a:stretch>
          <a:fillRect/>
        </a:stretch>
      </xdr:blipFill>
      <xdr:spPr bwMode="auto">
        <a:xfrm>
          <a:off x="5686425" y="28603575"/>
          <a:ext cx="9525" cy="9525"/>
        </a:xfrm>
        <a:prstGeom prst="rect">
          <a:avLst/>
        </a:prstGeom>
        <a:noFill/>
        <a:ln w="9525">
          <a:noFill/>
          <a:miter lim="800000"/>
          <a:headEnd/>
          <a:tailEnd/>
        </a:ln>
      </xdr:spPr>
    </xdr:pic>
    <xdr:clientData/>
  </xdr:oneCellAnchor>
  <xdr:oneCellAnchor>
    <xdr:from>
      <xdr:col>13</xdr:col>
      <xdr:colOff>0</xdr:colOff>
      <xdr:row>163</xdr:row>
      <xdr:rowOff>0</xdr:rowOff>
    </xdr:from>
    <xdr:ext cx="9525" cy="9525"/>
    <xdr:pic>
      <xdr:nvPicPr>
        <xdr:cNvPr id="1230" name="Picture 1229" descr="space"/>
        <xdr:cNvPicPr>
          <a:picLocks noChangeAspect="1" noChangeArrowheads="1"/>
        </xdr:cNvPicPr>
      </xdr:nvPicPr>
      <xdr:blipFill>
        <a:blip xmlns:r="http://schemas.openxmlformats.org/officeDocument/2006/relationships" r:embed="rId1"/>
        <a:srcRect/>
        <a:stretch>
          <a:fillRect/>
        </a:stretch>
      </xdr:blipFill>
      <xdr:spPr bwMode="auto">
        <a:xfrm>
          <a:off x="5686425" y="28603575"/>
          <a:ext cx="9525" cy="9525"/>
        </a:xfrm>
        <a:prstGeom prst="rect">
          <a:avLst/>
        </a:prstGeom>
        <a:noFill/>
        <a:ln w="9525">
          <a:noFill/>
          <a:miter lim="800000"/>
          <a:headEnd/>
          <a:tailEnd/>
        </a:ln>
      </xdr:spPr>
    </xdr:pic>
    <xdr:clientData/>
  </xdr:oneCellAnchor>
  <xdr:oneCellAnchor>
    <xdr:from>
      <xdr:col>13</xdr:col>
      <xdr:colOff>0</xdr:colOff>
      <xdr:row>163</xdr:row>
      <xdr:rowOff>0</xdr:rowOff>
    </xdr:from>
    <xdr:ext cx="9525" cy="9525"/>
    <xdr:pic>
      <xdr:nvPicPr>
        <xdr:cNvPr id="1231" name="Picture 1230" descr="space"/>
        <xdr:cNvPicPr>
          <a:picLocks noChangeAspect="1" noChangeArrowheads="1"/>
        </xdr:cNvPicPr>
      </xdr:nvPicPr>
      <xdr:blipFill>
        <a:blip xmlns:r="http://schemas.openxmlformats.org/officeDocument/2006/relationships" r:embed="rId1"/>
        <a:srcRect/>
        <a:stretch>
          <a:fillRect/>
        </a:stretch>
      </xdr:blipFill>
      <xdr:spPr bwMode="auto">
        <a:xfrm>
          <a:off x="5686425" y="28603575"/>
          <a:ext cx="9525" cy="9525"/>
        </a:xfrm>
        <a:prstGeom prst="rect">
          <a:avLst/>
        </a:prstGeom>
        <a:noFill/>
        <a:ln w="9525">
          <a:noFill/>
          <a:miter lim="800000"/>
          <a:headEnd/>
          <a:tailEnd/>
        </a:ln>
      </xdr:spPr>
    </xdr:pic>
    <xdr:clientData/>
  </xdr:oneCellAnchor>
  <xdr:oneCellAnchor>
    <xdr:from>
      <xdr:col>13</xdr:col>
      <xdr:colOff>0</xdr:colOff>
      <xdr:row>164</xdr:row>
      <xdr:rowOff>0</xdr:rowOff>
    </xdr:from>
    <xdr:ext cx="9525" cy="9525"/>
    <xdr:pic>
      <xdr:nvPicPr>
        <xdr:cNvPr id="1232" name="Picture 1231"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oneCellAnchor>
  <xdr:oneCellAnchor>
    <xdr:from>
      <xdr:col>13</xdr:col>
      <xdr:colOff>0</xdr:colOff>
      <xdr:row>164</xdr:row>
      <xdr:rowOff>0</xdr:rowOff>
    </xdr:from>
    <xdr:ext cx="9525" cy="9525"/>
    <xdr:pic>
      <xdr:nvPicPr>
        <xdr:cNvPr id="1233" name="Picture 1232"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oneCellAnchor>
  <xdr:oneCellAnchor>
    <xdr:from>
      <xdr:col>13</xdr:col>
      <xdr:colOff>0</xdr:colOff>
      <xdr:row>164</xdr:row>
      <xdr:rowOff>0</xdr:rowOff>
    </xdr:from>
    <xdr:ext cx="9525" cy="9525"/>
    <xdr:pic>
      <xdr:nvPicPr>
        <xdr:cNvPr id="1234" name="Picture 1233"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oneCellAnchor>
  <xdr:oneCellAnchor>
    <xdr:from>
      <xdr:col>13</xdr:col>
      <xdr:colOff>0</xdr:colOff>
      <xdr:row>164</xdr:row>
      <xdr:rowOff>0</xdr:rowOff>
    </xdr:from>
    <xdr:ext cx="9525" cy="9525"/>
    <xdr:pic>
      <xdr:nvPicPr>
        <xdr:cNvPr id="1235" name="Picture 1234"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oneCellAnchor>
  <xdr:oneCellAnchor>
    <xdr:from>
      <xdr:col>13</xdr:col>
      <xdr:colOff>0</xdr:colOff>
      <xdr:row>165</xdr:row>
      <xdr:rowOff>0</xdr:rowOff>
    </xdr:from>
    <xdr:ext cx="9525" cy="9525"/>
    <xdr:pic>
      <xdr:nvPicPr>
        <xdr:cNvPr id="1236" name="Picture 1235"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oneCellAnchor>
  <xdr:oneCellAnchor>
    <xdr:from>
      <xdr:col>13</xdr:col>
      <xdr:colOff>0</xdr:colOff>
      <xdr:row>165</xdr:row>
      <xdr:rowOff>0</xdr:rowOff>
    </xdr:from>
    <xdr:ext cx="9525" cy="9525"/>
    <xdr:pic>
      <xdr:nvPicPr>
        <xdr:cNvPr id="1237" name="Picture 1236"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oneCellAnchor>
  <xdr:oneCellAnchor>
    <xdr:from>
      <xdr:col>13</xdr:col>
      <xdr:colOff>0</xdr:colOff>
      <xdr:row>165</xdr:row>
      <xdr:rowOff>0</xdr:rowOff>
    </xdr:from>
    <xdr:ext cx="9525" cy="9525"/>
    <xdr:pic>
      <xdr:nvPicPr>
        <xdr:cNvPr id="1238" name="Picture 123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oneCellAnchor>
  <xdr:oneCellAnchor>
    <xdr:from>
      <xdr:col>13</xdr:col>
      <xdr:colOff>0</xdr:colOff>
      <xdr:row>165</xdr:row>
      <xdr:rowOff>0</xdr:rowOff>
    </xdr:from>
    <xdr:ext cx="9525" cy="9525"/>
    <xdr:pic>
      <xdr:nvPicPr>
        <xdr:cNvPr id="1239" name="Picture 1238"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oneCellAnchor>
  <xdr:oneCellAnchor>
    <xdr:from>
      <xdr:col>13</xdr:col>
      <xdr:colOff>0</xdr:colOff>
      <xdr:row>166</xdr:row>
      <xdr:rowOff>0</xdr:rowOff>
    </xdr:from>
    <xdr:ext cx="9525" cy="9525"/>
    <xdr:pic>
      <xdr:nvPicPr>
        <xdr:cNvPr id="1240" name="Picture 1239" descr="space"/>
        <xdr:cNvPicPr>
          <a:picLocks noChangeAspect="1" noChangeArrowheads="1"/>
        </xdr:cNvPicPr>
      </xdr:nvPicPr>
      <xdr:blipFill>
        <a:blip xmlns:r="http://schemas.openxmlformats.org/officeDocument/2006/relationships" r:embed="rId1"/>
        <a:srcRect/>
        <a:stretch>
          <a:fillRect/>
        </a:stretch>
      </xdr:blipFill>
      <xdr:spPr bwMode="auto">
        <a:xfrm>
          <a:off x="5686425" y="29117925"/>
          <a:ext cx="9525" cy="9525"/>
        </a:xfrm>
        <a:prstGeom prst="rect">
          <a:avLst/>
        </a:prstGeom>
        <a:noFill/>
        <a:ln w="9525">
          <a:noFill/>
          <a:miter lim="800000"/>
          <a:headEnd/>
          <a:tailEnd/>
        </a:ln>
      </xdr:spPr>
    </xdr:pic>
    <xdr:clientData/>
  </xdr:oneCellAnchor>
  <xdr:oneCellAnchor>
    <xdr:from>
      <xdr:col>13</xdr:col>
      <xdr:colOff>0</xdr:colOff>
      <xdr:row>166</xdr:row>
      <xdr:rowOff>0</xdr:rowOff>
    </xdr:from>
    <xdr:ext cx="9525" cy="9525"/>
    <xdr:pic>
      <xdr:nvPicPr>
        <xdr:cNvPr id="1241" name="Picture 1240" descr="space"/>
        <xdr:cNvPicPr>
          <a:picLocks noChangeAspect="1" noChangeArrowheads="1"/>
        </xdr:cNvPicPr>
      </xdr:nvPicPr>
      <xdr:blipFill>
        <a:blip xmlns:r="http://schemas.openxmlformats.org/officeDocument/2006/relationships" r:embed="rId1"/>
        <a:srcRect/>
        <a:stretch>
          <a:fillRect/>
        </a:stretch>
      </xdr:blipFill>
      <xdr:spPr bwMode="auto">
        <a:xfrm>
          <a:off x="5686425" y="29117925"/>
          <a:ext cx="9525" cy="9525"/>
        </a:xfrm>
        <a:prstGeom prst="rect">
          <a:avLst/>
        </a:prstGeom>
        <a:noFill/>
        <a:ln w="9525">
          <a:noFill/>
          <a:miter lim="800000"/>
          <a:headEnd/>
          <a:tailEnd/>
        </a:ln>
      </xdr:spPr>
    </xdr:pic>
    <xdr:clientData/>
  </xdr:oneCellAnchor>
  <xdr:oneCellAnchor>
    <xdr:from>
      <xdr:col>13</xdr:col>
      <xdr:colOff>0</xdr:colOff>
      <xdr:row>166</xdr:row>
      <xdr:rowOff>0</xdr:rowOff>
    </xdr:from>
    <xdr:ext cx="9525" cy="9525"/>
    <xdr:pic>
      <xdr:nvPicPr>
        <xdr:cNvPr id="1242" name="Picture 1241" descr="space"/>
        <xdr:cNvPicPr>
          <a:picLocks noChangeAspect="1" noChangeArrowheads="1"/>
        </xdr:cNvPicPr>
      </xdr:nvPicPr>
      <xdr:blipFill>
        <a:blip xmlns:r="http://schemas.openxmlformats.org/officeDocument/2006/relationships" r:embed="rId1"/>
        <a:srcRect/>
        <a:stretch>
          <a:fillRect/>
        </a:stretch>
      </xdr:blipFill>
      <xdr:spPr bwMode="auto">
        <a:xfrm>
          <a:off x="5686425" y="29117925"/>
          <a:ext cx="9525" cy="9525"/>
        </a:xfrm>
        <a:prstGeom prst="rect">
          <a:avLst/>
        </a:prstGeom>
        <a:noFill/>
        <a:ln w="9525">
          <a:noFill/>
          <a:miter lim="800000"/>
          <a:headEnd/>
          <a:tailEnd/>
        </a:ln>
      </xdr:spPr>
    </xdr:pic>
    <xdr:clientData/>
  </xdr:oneCellAnchor>
  <xdr:oneCellAnchor>
    <xdr:from>
      <xdr:col>13</xdr:col>
      <xdr:colOff>0</xdr:colOff>
      <xdr:row>166</xdr:row>
      <xdr:rowOff>0</xdr:rowOff>
    </xdr:from>
    <xdr:ext cx="9525" cy="9525"/>
    <xdr:pic>
      <xdr:nvPicPr>
        <xdr:cNvPr id="1243" name="Picture 1242" descr="space"/>
        <xdr:cNvPicPr>
          <a:picLocks noChangeAspect="1" noChangeArrowheads="1"/>
        </xdr:cNvPicPr>
      </xdr:nvPicPr>
      <xdr:blipFill>
        <a:blip xmlns:r="http://schemas.openxmlformats.org/officeDocument/2006/relationships" r:embed="rId1"/>
        <a:srcRect/>
        <a:stretch>
          <a:fillRect/>
        </a:stretch>
      </xdr:blipFill>
      <xdr:spPr bwMode="auto">
        <a:xfrm>
          <a:off x="5686425" y="29117925"/>
          <a:ext cx="9525" cy="9525"/>
        </a:xfrm>
        <a:prstGeom prst="rect">
          <a:avLst/>
        </a:prstGeom>
        <a:noFill/>
        <a:ln w="9525">
          <a:noFill/>
          <a:miter lim="800000"/>
          <a:headEnd/>
          <a:tailEnd/>
        </a:ln>
      </xdr:spPr>
    </xdr:pic>
    <xdr:clientData/>
  </xdr:oneCellAnchor>
  <xdr:oneCellAnchor>
    <xdr:from>
      <xdr:col>13</xdr:col>
      <xdr:colOff>0</xdr:colOff>
      <xdr:row>167</xdr:row>
      <xdr:rowOff>0</xdr:rowOff>
    </xdr:from>
    <xdr:ext cx="9525" cy="9525"/>
    <xdr:pic>
      <xdr:nvPicPr>
        <xdr:cNvPr id="1244" name="Picture 1243" descr="space"/>
        <xdr:cNvPicPr>
          <a:picLocks noChangeAspect="1" noChangeArrowheads="1"/>
        </xdr:cNvPicPr>
      </xdr:nvPicPr>
      <xdr:blipFill>
        <a:blip xmlns:r="http://schemas.openxmlformats.org/officeDocument/2006/relationships" r:embed="rId1"/>
        <a:srcRect/>
        <a:stretch>
          <a:fillRect/>
        </a:stretch>
      </xdr:blipFill>
      <xdr:spPr bwMode="auto">
        <a:xfrm>
          <a:off x="5686425" y="29289375"/>
          <a:ext cx="9525" cy="9525"/>
        </a:xfrm>
        <a:prstGeom prst="rect">
          <a:avLst/>
        </a:prstGeom>
        <a:noFill/>
        <a:ln w="9525">
          <a:noFill/>
          <a:miter lim="800000"/>
          <a:headEnd/>
          <a:tailEnd/>
        </a:ln>
      </xdr:spPr>
    </xdr:pic>
    <xdr:clientData/>
  </xdr:oneCellAnchor>
  <xdr:oneCellAnchor>
    <xdr:from>
      <xdr:col>13</xdr:col>
      <xdr:colOff>0</xdr:colOff>
      <xdr:row>167</xdr:row>
      <xdr:rowOff>0</xdr:rowOff>
    </xdr:from>
    <xdr:ext cx="9525" cy="9525"/>
    <xdr:pic>
      <xdr:nvPicPr>
        <xdr:cNvPr id="1245" name="Picture 1244" descr="space"/>
        <xdr:cNvPicPr>
          <a:picLocks noChangeAspect="1" noChangeArrowheads="1"/>
        </xdr:cNvPicPr>
      </xdr:nvPicPr>
      <xdr:blipFill>
        <a:blip xmlns:r="http://schemas.openxmlformats.org/officeDocument/2006/relationships" r:embed="rId1"/>
        <a:srcRect/>
        <a:stretch>
          <a:fillRect/>
        </a:stretch>
      </xdr:blipFill>
      <xdr:spPr bwMode="auto">
        <a:xfrm>
          <a:off x="5686425" y="29289375"/>
          <a:ext cx="9525" cy="9525"/>
        </a:xfrm>
        <a:prstGeom prst="rect">
          <a:avLst/>
        </a:prstGeom>
        <a:noFill/>
        <a:ln w="9525">
          <a:noFill/>
          <a:miter lim="800000"/>
          <a:headEnd/>
          <a:tailEnd/>
        </a:ln>
      </xdr:spPr>
    </xdr:pic>
    <xdr:clientData/>
  </xdr:oneCellAnchor>
  <xdr:oneCellAnchor>
    <xdr:from>
      <xdr:col>13</xdr:col>
      <xdr:colOff>0</xdr:colOff>
      <xdr:row>167</xdr:row>
      <xdr:rowOff>0</xdr:rowOff>
    </xdr:from>
    <xdr:ext cx="9525" cy="9525"/>
    <xdr:pic>
      <xdr:nvPicPr>
        <xdr:cNvPr id="1246" name="Picture 1245" descr="space"/>
        <xdr:cNvPicPr>
          <a:picLocks noChangeAspect="1" noChangeArrowheads="1"/>
        </xdr:cNvPicPr>
      </xdr:nvPicPr>
      <xdr:blipFill>
        <a:blip xmlns:r="http://schemas.openxmlformats.org/officeDocument/2006/relationships" r:embed="rId1"/>
        <a:srcRect/>
        <a:stretch>
          <a:fillRect/>
        </a:stretch>
      </xdr:blipFill>
      <xdr:spPr bwMode="auto">
        <a:xfrm>
          <a:off x="5686425" y="29289375"/>
          <a:ext cx="9525" cy="9525"/>
        </a:xfrm>
        <a:prstGeom prst="rect">
          <a:avLst/>
        </a:prstGeom>
        <a:noFill/>
        <a:ln w="9525">
          <a:noFill/>
          <a:miter lim="800000"/>
          <a:headEnd/>
          <a:tailEnd/>
        </a:ln>
      </xdr:spPr>
    </xdr:pic>
    <xdr:clientData/>
  </xdr:oneCellAnchor>
  <xdr:oneCellAnchor>
    <xdr:from>
      <xdr:col>13</xdr:col>
      <xdr:colOff>0</xdr:colOff>
      <xdr:row>167</xdr:row>
      <xdr:rowOff>0</xdr:rowOff>
    </xdr:from>
    <xdr:ext cx="9525" cy="9525"/>
    <xdr:pic>
      <xdr:nvPicPr>
        <xdr:cNvPr id="1247" name="Picture 1246" descr="space"/>
        <xdr:cNvPicPr>
          <a:picLocks noChangeAspect="1" noChangeArrowheads="1"/>
        </xdr:cNvPicPr>
      </xdr:nvPicPr>
      <xdr:blipFill>
        <a:blip xmlns:r="http://schemas.openxmlformats.org/officeDocument/2006/relationships" r:embed="rId1"/>
        <a:srcRect/>
        <a:stretch>
          <a:fillRect/>
        </a:stretch>
      </xdr:blipFill>
      <xdr:spPr bwMode="auto">
        <a:xfrm>
          <a:off x="5686425" y="29289375"/>
          <a:ext cx="9525" cy="9525"/>
        </a:xfrm>
        <a:prstGeom prst="rect">
          <a:avLst/>
        </a:prstGeom>
        <a:noFill/>
        <a:ln w="9525">
          <a:noFill/>
          <a:miter lim="800000"/>
          <a:headEnd/>
          <a:tailEnd/>
        </a:ln>
      </xdr:spPr>
    </xdr:pic>
    <xdr:clientData/>
  </xdr:oneCellAnchor>
  <xdr:oneCellAnchor>
    <xdr:from>
      <xdr:col>13</xdr:col>
      <xdr:colOff>0</xdr:colOff>
      <xdr:row>168</xdr:row>
      <xdr:rowOff>0</xdr:rowOff>
    </xdr:from>
    <xdr:ext cx="9525" cy="9525"/>
    <xdr:pic>
      <xdr:nvPicPr>
        <xdr:cNvPr id="1248" name="Picture 1247"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oneCellAnchor>
  <xdr:oneCellAnchor>
    <xdr:from>
      <xdr:col>13</xdr:col>
      <xdr:colOff>0</xdr:colOff>
      <xdr:row>168</xdr:row>
      <xdr:rowOff>0</xdr:rowOff>
    </xdr:from>
    <xdr:ext cx="9525" cy="9525"/>
    <xdr:pic>
      <xdr:nvPicPr>
        <xdr:cNvPr id="1249" name="Picture 1248"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oneCellAnchor>
  <xdr:oneCellAnchor>
    <xdr:from>
      <xdr:col>13</xdr:col>
      <xdr:colOff>0</xdr:colOff>
      <xdr:row>168</xdr:row>
      <xdr:rowOff>0</xdr:rowOff>
    </xdr:from>
    <xdr:ext cx="9525" cy="9525"/>
    <xdr:pic>
      <xdr:nvPicPr>
        <xdr:cNvPr id="1250" name="Picture 1249"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oneCellAnchor>
  <xdr:oneCellAnchor>
    <xdr:from>
      <xdr:col>13</xdr:col>
      <xdr:colOff>0</xdr:colOff>
      <xdr:row>168</xdr:row>
      <xdr:rowOff>0</xdr:rowOff>
    </xdr:from>
    <xdr:ext cx="9525" cy="9525"/>
    <xdr:pic>
      <xdr:nvPicPr>
        <xdr:cNvPr id="1251" name="Picture 1250"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oneCellAnchor>
  <xdr:oneCellAnchor>
    <xdr:from>
      <xdr:col>13</xdr:col>
      <xdr:colOff>0</xdr:colOff>
      <xdr:row>169</xdr:row>
      <xdr:rowOff>0</xdr:rowOff>
    </xdr:from>
    <xdr:ext cx="9525" cy="9525"/>
    <xdr:pic>
      <xdr:nvPicPr>
        <xdr:cNvPr id="1252" name="Picture 1251" descr="space"/>
        <xdr:cNvPicPr>
          <a:picLocks noChangeAspect="1" noChangeArrowheads="1"/>
        </xdr:cNvPicPr>
      </xdr:nvPicPr>
      <xdr:blipFill>
        <a:blip xmlns:r="http://schemas.openxmlformats.org/officeDocument/2006/relationships" r:embed="rId1"/>
        <a:srcRect/>
        <a:stretch>
          <a:fillRect/>
        </a:stretch>
      </xdr:blipFill>
      <xdr:spPr bwMode="auto">
        <a:xfrm>
          <a:off x="5686425" y="29632275"/>
          <a:ext cx="9525" cy="9525"/>
        </a:xfrm>
        <a:prstGeom prst="rect">
          <a:avLst/>
        </a:prstGeom>
        <a:noFill/>
        <a:ln w="9525">
          <a:noFill/>
          <a:miter lim="800000"/>
          <a:headEnd/>
          <a:tailEnd/>
        </a:ln>
      </xdr:spPr>
    </xdr:pic>
    <xdr:clientData/>
  </xdr:oneCellAnchor>
  <xdr:oneCellAnchor>
    <xdr:from>
      <xdr:col>13</xdr:col>
      <xdr:colOff>0</xdr:colOff>
      <xdr:row>169</xdr:row>
      <xdr:rowOff>0</xdr:rowOff>
    </xdr:from>
    <xdr:ext cx="9525" cy="9525"/>
    <xdr:pic>
      <xdr:nvPicPr>
        <xdr:cNvPr id="1253" name="Picture 1252" descr="space"/>
        <xdr:cNvPicPr>
          <a:picLocks noChangeAspect="1" noChangeArrowheads="1"/>
        </xdr:cNvPicPr>
      </xdr:nvPicPr>
      <xdr:blipFill>
        <a:blip xmlns:r="http://schemas.openxmlformats.org/officeDocument/2006/relationships" r:embed="rId1"/>
        <a:srcRect/>
        <a:stretch>
          <a:fillRect/>
        </a:stretch>
      </xdr:blipFill>
      <xdr:spPr bwMode="auto">
        <a:xfrm>
          <a:off x="5686425" y="29632275"/>
          <a:ext cx="9525" cy="9525"/>
        </a:xfrm>
        <a:prstGeom prst="rect">
          <a:avLst/>
        </a:prstGeom>
        <a:noFill/>
        <a:ln w="9525">
          <a:noFill/>
          <a:miter lim="800000"/>
          <a:headEnd/>
          <a:tailEnd/>
        </a:ln>
      </xdr:spPr>
    </xdr:pic>
    <xdr:clientData/>
  </xdr:oneCellAnchor>
  <xdr:oneCellAnchor>
    <xdr:from>
      <xdr:col>13</xdr:col>
      <xdr:colOff>0</xdr:colOff>
      <xdr:row>169</xdr:row>
      <xdr:rowOff>0</xdr:rowOff>
    </xdr:from>
    <xdr:ext cx="9525" cy="9525"/>
    <xdr:pic>
      <xdr:nvPicPr>
        <xdr:cNvPr id="1254" name="Picture 1253" descr="space"/>
        <xdr:cNvPicPr>
          <a:picLocks noChangeAspect="1" noChangeArrowheads="1"/>
        </xdr:cNvPicPr>
      </xdr:nvPicPr>
      <xdr:blipFill>
        <a:blip xmlns:r="http://schemas.openxmlformats.org/officeDocument/2006/relationships" r:embed="rId1"/>
        <a:srcRect/>
        <a:stretch>
          <a:fillRect/>
        </a:stretch>
      </xdr:blipFill>
      <xdr:spPr bwMode="auto">
        <a:xfrm>
          <a:off x="5686425" y="29632275"/>
          <a:ext cx="9525" cy="9525"/>
        </a:xfrm>
        <a:prstGeom prst="rect">
          <a:avLst/>
        </a:prstGeom>
        <a:noFill/>
        <a:ln w="9525">
          <a:noFill/>
          <a:miter lim="800000"/>
          <a:headEnd/>
          <a:tailEnd/>
        </a:ln>
      </xdr:spPr>
    </xdr:pic>
    <xdr:clientData/>
  </xdr:oneCellAnchor>
  <xdr:oneCellAnchor>
    <xdr:from>
      <xdr:col>13</xdr:col>
      <xdr:colOff>0</xdr:colOff>
      <xdr:row>169</xdr:row>
      <xdr:rowOff>0</xdr:rowOff>
    </xdr:from>
    <xdr:ext cx="9525" cy="9525"/>
    <xdr:pic>
      <xdr:nvPicPr>
        <xdr:cNvPr id="1255" name="Picture 1254" descr="space"/>
        <xdr:cNvPicPr>
          <a:picLocks noChangeAspect="1" noChangeArrowheads="1"/>
        </xdr:cNvPicPr>
      </xdr:nvPicPr>
      <xdr:blipFill>
        <a:blip xmlns:r="http://schemas.openxmlformats.org/officeDocument/2006/relationships" r:embed="rId1"/>
        <a:srcRect/>
        <a:stretch>
          <a:fillRect/>
        </a:stretch>
      </xdr:blipFill>
      <xdr:spPr bwMode="auto">
        <a:xfrm>
          <a:off x="5686425" y="29632275"/>
          <a:ext cx="9525" cy="9525"/>
        </a:xfrm>
        <a:prstGeom prst="rect">
          <a:avLst/>
        </a:prstGeom>
        <a:noFill/>
        <a:ln w="9525">
          <a:noFill/>
          <a:miter lim="800000"/>
          <a:headEnd/>
          <a:tailEnd/>
        </a:ln>
      </xdr:spPr>
    </xdr:pic>
    <xdr:clientData/>
  </xdr:oneCellAnchor>
  <xdr:oneCellAnchor>
    <xdr:from>
      <xdr:col>13</xdr:col>
      <xdr:colOff>0</xdr:colOff>
      <xdr:row>170</xdr:row>
      <xdr:rowOff>0</xdr:rowOff>
    </xdr:from>
    <xdr:ext cx="9525" cy="9525"/>
    <xdr:pic>
      <xdr:nvPicPr>
        <xdr:cNvPr id="1256" name="Picture 12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9803725"/>
          <a:ext cx="9525" cy="9525"/>
        </a:xfrm>
        <a:prstGeom prst="rect">
          <a:avLst/>
        </a:prstGeom>
        <a:noFill/>
        <a:ln w="9525">
          <a:noFill/>
          <a:miter lim="800000"/>
          <a:headEnd/>
          <a:tailEnd/>
        </a:ln>
      </xdr:spPr>
    </xdr:pic>
    <xdr:clientData/>
  </xdr:oneCellAnchor>
  <xdr:oneCellAnchor>
    <xdr:from>
      <xdr:col>13</xdr:col>
      <xdr:colOff>0</xdr:colOff>
      <xdr:row>170</xdr:row>
      <xdr:rowOff>0</xdr:rowOff>
    </xdr:from>
    <xdr:ext cx="9525" cy="9525"/>
    <xdr:pic>
      <xdr:nvPicPr>
        <xdr:cNvPr id="1257" name="Picture 1256" descr="space"/>
        <xdr:cNvPicPr>
          <a:picLocks noChangeAspect="1" noChangeArrowheads="1"/>
        </xdr:cNvPicPr>
      </xdr:nvPicPr>
      <xdr:blipFill>
        <a:blip xmlns:r="http://schemas.openxmlformats.org/officeDocument/2006/relationships" r:embed="rId1"/>
        <a:srcRect/>
        <a:stretch>
          <a:fillRect/>
        </a:stretch>
      </xdr:blipFill>
      <xdr:spPr bwMode="auto">
        <a:xfrm>
          <a:off x="5686425" y="29803725"/>
          <a:ext cx="9525" cy="9525"/>
        </a:xfrm>
        <a:prstGeom prst="rect">
          <a:avLst/>
        </a:prstGeom>
        <a:noFill/>
        <a:ln w="9525">
          <a:noFill/>
          <a:miter lim="800000"/>
          <a:headEnd/>
          <a:tailEnd/>
        </a:ln>
      </xdr:spPr>
    </xdr:pic>
    <xdr:clientData/>
  </xdr:oneCellAnchor>
  <xdr:oneCellAnchor>
    <xdr:from>
      <xdr:col>13</xdr:col>
      <xdr:colOff>0</xdr:colOff>
      <xdr:row>170</xdr:row>
      <xdr:rowOff>0</xdr:rowOff>
    </xdr:from>
    <xdr:ext cx="9525" cy="9525"/>
    <xdr:pic>
      <xdr:nvPicPr>
        <xdr:cNvPr id="1258" name="Picture 1257" descr="space"/>
        <xdr:cNvPicPr>
          <a:picLocks noChangeAspect="1" noChangeArrowheads="1"/>
        </xdr:cNvPicPr>
      </xdr:nvPicPr>
      <xdr:blipFill>
        <a:blip xmlns:r="http://schemas.openxmlformats.org/officeDocument/2006/relationships" r:embed="rId1"/>
        <a:srcRect/>
        <a:stretch>
          <a:fillRect/>
        </a:stretch>
      </xdr:blipFill>
      <xdr:spPr bwMode="auto">
        <a:xfrm>
          <a:off x="5686425" y="29803725"/>
          <a:ext cx="9525" cy="9525"/>
        </a:xfrm>
        <a:prstGeom prst="rect">
          <a:avLst/>
        </a:prstGeom>
        <a:noFill/>
        <a:ln w="9525">
          <a:noFill/>
          <a:miter lim="800000"/>
          <a:headEnd/>
          <a:tailEnd/>
        </a:ln>
      </xdr:spPr>
    </xdr:pic>
    <xdr:clientData/>
  </xdr:oneCellAnchor>
  <xdr:oneCellAnchor>
    <xdr:from>
      <xdr:col>13</xdr:col>
      <xdr:colOff>0</xdr:colOff>
      <xdr:row>170</xdr:row>
      <xdr:rowOff>0</xdr:rowOff>
    </xdr:from>
    <xdr:ext cx="9525" cy="9525"/>
    <xdr:pic>
      <xdr:nvPicPr>
        <xdr:cNvPr id="1259" name="Picture 1258" descr="space"/>
        <xdr:cNvPicPr>
          <a:picLocks noChangeAspect="1" noChangeArrowheads="1"/>
        </xdr:cNvPicPr>
      </xdr:nvPicPr>
      <xdr:blipFill>
        <a:blip xmlns:r="http://schemas.openxmlformats.org/officeDocument/2006/relationships" r:embed="rId1"/>
        <a:srcRect/>
        <a:stretch>
          <a:fillRect/>
        </a:stretch>
      </xdr:blipFill>
      <xdr:spPr bwMode="auto">
        <a:xfrm>
          <a:off x="5686425" y="29803725"/>
          <a:ext cx="9525" cy="9525"/>
        </a:xfrm>
        <a:prstGeom prst="rect">
          <a:avLst/>
        </a:prstGeom>
        <a:noFill/>
        <a:ln w="9525">
          <a:noFill/>
          <a:miter lim="800000"/>
          <a:headEnd/>
          <a:tailEnd/>
        </a:ln>
      </xdr:spPr>
    </xdr:pic>
    <xdr:clientData/>
  </xdr:oneCellAnchor>
  <xdr:oneCellAnchor>
    <xdr:from>
      <xdr:col>13</xdr:col>
      <xdr:colOff>0</xdr:colOff>
      <xdr:row>171</xdr:row>
      <xdr:rowOff>0</xdr:rowOff>
    </xdr:from>
    <xdr:ext cx="9525" cy="9525"/>
    <xdr:pic>
      <xdr:nvPicPr>
        <xdr:cNvPr id="1260" name="Picture 1259"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oneCellAnchor>
  <xdr:oneCellAnchor>
    <xdr:from>
      <xdr:col>13</xdr:col>
      <xdr:colOff>0</xdr:colOff>
      <xdr:row>171</xdr:row>
      <xdr:rowOff>0</xdr:rowOff>
    </xdr:from>
    <xdr:ext cx="9525" cy="9525"/>
    <xdr:pic>
      <xdr:nvPicPr>
        <xdr:cNvPr id="1261" name="Picture 1260"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oneCellAnchor>
  <xdr:oneCellAnchor>
    <xdr:from>
      <xdr:col>13</xdr:col>
      <xdr:colOff>0</xdr:colOff>
      <xdr:row>171</xdr:row>
      <xdr:rowOff>0</xdr:rowOff>
    </xdr:from>
    <xdr:ext cx="9525" cy="9525"/>
    <xdr:pic>
      <xdr:nvPicPr>
        <xdr:cNvPr id="1262" name="Picture 1261"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oneCellAnchor>
  <xdr:oneCellAnchor>
    <xdr:from>
      <xdr:col>13</xdr:col>
      <xdr:colOff>0</xdr:colOff>
      <xdr:row>171</xdr:row>
      <xdr:rowOff>0</xdr:rowOff>
    </xdr:from>
    <xdr:ext cx="9525" cy="9525"/>
    <xdr:pic>
      <xdr:nvPicPr>
        <xdr:cNvPr id="1263" name="Picture 1262"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oneCellAnchor>
  <xdr:oneCellAnchor>
    <xdr:from>
      <xdr:col>13</xdr:col>
      <xdr:colOff>0</xdr:colOff>
      <xdr:row>172</xdr:row>
      <xdr:rowOff>0</xdr:rowOff>
    </xdr:from>
    <xdr:ext cx="9525" cy="9525"/>
    <xdr:pic>
      <xdr:nvPicPr>
        <xdr:cNvPr id="1264" name="Picture 1263" descr="space"/>
        <xdr:cNvPicPr>
          <a:picLocks noChangeAspect="1" noChangeArrowheads="1"/>
        </xdr:cNvPicPr>
      </xdr:nvPicPr>
      <xdr:blipFill>
        <a:blip xmlns:r="http://schemas.openxmlformats.org/officeDocument/2006/relationships" r:embed="rId1"/>
        <a:srcRect/>
        <a:stretch>
          <a:fillRect/>
        </a:stretch>
      </xdr:blipFill>
      <xdr:spPr bwMode="auto">
        <a:xfrm>
          <a:off x="5686425" y="30146625"/>
          <a:ext cx="9525" cy="9525"/>
        </a:xfrm>
        <a:prstGeom prst="rect">
          <a:avLst/>
        </a:prstGeom>
        <a:noFill/>
        <a:ln w="9525">
          <a:noFill/>
          <a:miter lim="800000"/>
          <a:headEnd/>
          <a:tailEnd/>
        </a:ln>
      </xdr:spPr>
    </xdr:pic>
    <xdr:clientData/>
  </xdr:oneCellAnchor>
  <xdr:oneCellAnchor>
    <xdr:from>
      <xdr:col>13</xdr:col>
      <xdr:colOff>0</xdr:colOff>
      <xdr:row>172</xdr:row>
      <xdr:rowOff>0</xdr:rowOff>
    </xdr:from>
    <xdr:ext cx="9525" cy="9525"/>
    <xdr:pic>
      <xdr:nvPicPr>
        <xdr:cNvPr id="1265" name="Picture 1264" descr="space"/>
        <xdr:cNvPicPr>
          <a:picLocks noChangeAspect="1" noChangeArrowheads="1"/>
        </xdr:cNvPicPr>
      </xdr:nvPicPr>
      <xdr:blipFill>
        <a:blip xmlns:r="http://schemas.openxmlformats.org/officeDocument/2006/relationships" r:embed="rId1"/>
        <a:srcRect/>
        <a:stretch>
          <a:fillRect/>
        </a:stretch>
      </xdr:blipFill>
      <xdr:spPr bwMode="auto">
        <a:xfrm>
          <a:off x="5686425" y="30146625"/>
          <a:ext cx="9525" cy="9525"/>
        </a:xfrm>
        <a:prstGeom prst="rect">
          <a:avLst/>
        </a:prstGeom>
        <a:noFill/>
        <a:ln w="9525">
          <a:noFill/>
          <a:miter lim="800000"/>
          <a:headEnd/>
          <a:tailEnd/>
        </a:ln>
      </xdr:spPr>
    </xdr:pic>
    <xdr:clientData/>
  </xdr:oneCellAnchor>
  <xdr:oneCellAnchor>
    <xdr:from>
      <xdr:col>13</xdr:col>
      <xdr:colOff>0</xdr:colOff>
      <xdr:row>172</xdr:row>
      <xdr:rowOff>0</xdr:rowOff>
    </xdr:from>
    <xdr:ext cx="9525" cy="9525"/>
    <xdr:pic>
      <xdr:nvPicPr>
        <xdr:cNvPr id="1266" name="Picture 1265" descr="space"/>
        <xdr:cNvPicPr>
          <a:picLocks noChangeAspect="1" noChangeArrowheads="1"/>
        </xdr:cNvPicPr>
      </xdr:nvPicPr>
      <xdr:blipFill>
        <a:blip xmlns:r="http://schemas.openxmlformats.org/officeDocument/2006/relationships" r:embed="rId1"/>
        <a:srcRect/>
        <a:stretch>
          <a:fillRect/>
        </a:stretch>
      </xdr:blipFill>
      <xdr:spPr bwMode="auto">
        <a:xfrm>
          <a:off x="5686425" y="30146625"/>
          <a:ext cx="9525" cy="9525"/>
        </a:xfrm>
        <a:prstGeom prst="rect">
          <a:avLst/>
        </a:prstGeom>
        <a:noFill/>
        <a:ln w="9525">
          <a:noFill/>
          <a:miter lim="800000"/>
          <a:headEnd/>
          <a:tailEnd/>
        </a:ln>
      </xdr:spPr>
    </xdr:pic>
    <xdr:clientData/>
  </xdr:oneCellAnchor>
  <xdr:oneCellAnchor>
    <xdr:from>
      <xdr:col>13</xdr:col>
      <xdr:colOff>0</xdr:colOff>
      <xdr:row>172</xdr:row>
      <xdr:rowOff>0</xdr:rowOff>
    </xdr:from>
    <xdr:ext cx="9525" cy="9525"/>
    <xdr:pic>
      <xdr:nvPicPr>
        <xdr:cNvPr id="1267" name="Picture 1266" descr="space"/>
        <xdr:cNvPicPr>
          <a:picLocks noChangeAspect="1" noChangeArrowheads="1"/>
        </xdr:cNvPicPr>
      </xdr:nvPicPr>
      <xdr:blipFill>
        <a:blip xmlns:r="http://schemas.openxmlformats.org/officeDocument/2006/relationships" r:embed="rId1"/>
        <a:srcRect/>
        <a:stretch>
          <a:fillRect/>
        </a:stretch>
      </xdr:blipFill>
      <xdr:spPr bwMode="auto">
        <a:xfrm>
          <a:off x="5686425" y="30146625"/>
          <a:ext cx="9525" cy="9525"/>
        </a:xfrm>
        <a:prstGeom prst="rect">
          <a:avLst/>
        </a:prstGeom>
        <a:noFill/>
        <a:ln w="9525">
          <a:noFill/>
          <a:miter lim="800000"/>
          <a:headEnd/>
          <a:tailEnd/>
        </a:ln>
      </xdr:spPr>
    </xdr:pic>
    <xdr:clientData/>
  </xdr:oneCellAnchor>
  <xdr:oneCellAnchor>
    <xdr:from>
      <xdr:col>13</xdr:col>
      <xdr:colOff>0</xdr:colOff>
      <xdr:row>173</xdr:row>
      <xdr:rowOff>0</xdr:rowOff>
    </xdr:from>
    <xdr:ext cx="9525" cy="9525"/>
    <xdr:pic>
      <xdr:nvPicPr>
        <xdr:cNvPr id="1268" name="Picture 1267" descr="space"/>
        <xdr:cNvPicPr>
          <a:picLocks noChangeAspect="1" noChangeArrowheads="1"/>
        </xdr:cNvPicPr>
      </xdr:nvPicPr>
      <xdr:blipFill>
        <a:blip xmlns:r="http://schemas.openxmlformats.org/officeDocument/2006/relationships" r:embed="rId1"/>
        <a:srcRect/>
        <a:stretch>
          <a:fillRect/>
        </a:stretch>
      </xdr:blipFill>
      <xdr:spPr bwMode="auto">
        <a:xfrm>
          <a:off x="5686425" y="30318075"/>
          <a:ext cx="9525" cy="9525"/>
        </a:xfrm>
        <a:prstGeom prst="rect">
          <a:avLst/>
        </a:prstGeom>
        <a:noFill/>
        <a:ln w="9525">
          <a:noFill/>
          <a:miter lim="800000"/>
          <a:headEnd/>
          <a:tailEnd/>
        </a:ln>
      </xdr:spPr>
    </xdr:pic>
    <xdr:clientData/>
  </xdr:oneCellAnchor>
  <xdr:oneCellAnchor>
    <xdr:from>
      <xdr:col>13</xdr:col>
      <xdr:colOff>0</xdr:colOff>
      <xdr:row>173</xdr:row>
      <xdr:rowOff>0</xdr:rowOff>
    </xdr:from>
    <xdr:ext cx="9525" cy="9525"/>
    <xdr:pic>
      <xdr:nvPicPr>
        <xdr:cNvPr id="1269" name="Picture 1268" descr="space"/>
        <xdr:cNvPicPr>
          <a:picLocks noChangeAspect="1" noChangeArrowheads="1"/>
        </xdr:cNvPicPr>
      </xdr:nvPicPr>
      <xdr:blipFill>
        <a:blip xmlns:r="http://schemas.openxmlformats.org/officeDocument/2006/relationships" r:embed="rId1"/>
        <a:srcRect/>
        <a:stretch>
          <a:fillRect/>
        </a:stretch>
      </xdr:blipFill>
      <xdr:spPr bwMode="auto">
        <a:xfrm>
          <a:off x="5686425" y="30318075"/>
          <a:ext cx="9525" cy="9525"/>
        </a:xfrm>
        <a:prstGeom prst="rect">
          <a:avLst/>
        </a:prstGeom>
        <a:noFill/>
        <a:ln w="9525">
          <a:noFill/>
          <a:miter lim="800000"/>
          <a:headEnd/>
          <a:tailEnd/>
        </a:ln>
      </xdr:spPr>
    </xdr:pic>
    <xdr:clientData/>
  </xdr:oneCellAnchor>
  <xdr:oneCellAnchor>
    <xdr:from>
      <xdr:col>13</xdr:col>
      <xdr:colOff>0</xdr:colOff>
      <xdr:row>173</xdr:row>
      <xdr:rowOff>0</xdr:rowOff>
    </xdr:from>
    <xdr:ext cx="9525" cy="9525"/>
    <xdr:pic>
      <xdr:nvPicPr>
        <xdr:cNvPr id="1270" name="Picture 1269" descr="space"/>
        <xdr:cNvPicPr>
          <a:picLocks noChangeAspect="1" noChangeArrowheads="1"/>
        </xdr:cNvPicPr>
      </xdr:nvPicPr>
      <xdr:blipFill>
        <a:blip xmlns:r="http://schemas.openxmlformats.org/officeDocument/2006/relationships" r:embed="rId1"/>
        <a:srcRect/>
        <a:stretch>
          <a:fillRect/>
        </a:stretch>
      </xdr:blipFill>
      <xdr:spPr bwMode="auto">
        <a:xfrm>
          <a:off x="5686425" y="30318075"/>
          <a:ext cx="9525" cy="9525"/>
        </a:xfrm>
        <a:prstGeom prst="rect">
          <a:avLst/>
        </a:prstGeom>
        <a:noFill/>
        <a:ln w="9525">
          <a:noFill/>
          <a:miter lim="800000"/>
          <a:headEnd/>
          <a:tailEnd/>
        </a:ln>
      </xdr:spPr>
    </xdr:pic>
    <xdr:clientData/>
  </xdr:oneCellAnchor>
  <xdr:oneCellAnchor>
    <xdr:from>
      <xdr:col>13</xdr:col>
      <xdr:colOff>0</xdr:colOff>
      <xdr:row>173</xdr:row>
      <xdr:rowOff>0</xdr:rowOff>
    </xdr:from>
    <xdr:ext cx="9525" cy="9525"/>
    <xdr:pic>
      <xdr:nvPicPr>
        <xdr:cNvPr id="1271" name="Picture 1270" descr="space"/>
        <xdr:cNvPicPr>
          <a:picLocks noChangeAspect="1" noChangeArrowheads="1"/>
        </xdr:cNvPicPr>
      </xdr:nvPicPr>
      <xdr:blipFill>
        <a:blip xmlns:r="http://schemas.openxmlformats.org/officeDocument/2006/relationships" r:embed="rId1"/>
        <a:srcRect/>
        <a:stretch>
          <a:fillRect/>
        </a:stretch>
      </xdr:blipFill>
      <xdr:spPr bwMode="auto">
        <a:xfrm>
          <a:off x="5686425" y="30318075"/>
          <a:ext cx="9525" cy="9525"/>
        </a:xfrm>
        <a:prstGeom prst="rect">
          <a:avLst/>
        </a:prstGeom>
        <a:noFill/>
        <a:ln w="9525">
          <a:noFill/>
          <a:miter lim="800000"/>
          <a:headEnd/>
          <a:tailEnd/>
        </a:ln>
      </xdr:spPr>
    </xdr:pic>
    <xdr:clientData/>
  </xdr:oneCellAnchor>
  <xdr:oneCellAnchor>
    <xdr:from>
      <xdr:col>13</xdr:col>
      <xdr:colOff>0</xdr:colOff>
      <xdr:row>174</xdr:row>
      <xdr:rowOff>0</xdr:rowOff>
    </xdr:from>
    <xdr:ext cx="9525" cy="9525"/>
    <xdr:pic>
      <xdr:nvPicPr>
        <xdr:cNvPr id="1272" name="Picture 1271" descr="space"/>
        <xdr:cNvPicPr>
          <a:picLocks noChangeAspect="1" noChangeArrowheads="1"/>
        </xdr:cNvPicPr>
      </xdr:nvPicPr>
      <xdr:blipFill>
        <a:blip xmlns:r="http://schemas.openxmlformats.org/officeDocument/2006/relationships" r:embed="rId1"/>
        <a:srcRect/>
        <a:stretch>
          <a:fillRect/>
        </a:stretch>
      </xdr:blipFill>
      <xdr:spPr bwMode="auto">
        <a:xfrm>
          <a:off x="5686425" y="30489525"/>
          <a:ext cx="9525" cy="9525"/>
        </a:xfrm>
        <a:prstGeom prst="rect">
          <a:avLst/>
        </a:prstGeom>
        <a:noFill/>
        <a:ln w="9525">
          <a:noFill/>
          <a:miter lim="800000"/>
          <a:headEnd/>
          <a:tailEnd/>
        </a:ln>
      </xdr:spPr>
    </xdr:pic>
    <xdr:clientData/>
  </xdr:oneCellAnchor>
  <xdr:oneCellAnchor>
    <xdr:from>
      <xdr:col>13</xdr:col>
      <xdr:colOff>0</xdr:colOff>
      <xdr:row>174</xdr:row>
      <xdr:rowOff>0</xdr:rowOff>
    </xdr:from>
    <xdr:ext cx="9525" cy="9525"/>
    <xdr:pic>
      <xdr:nvPicPr>
        <xdr:cNvPr id="1273" name="Picture 1272" descr="space"/>
        <xdr:cNvPicPr>
          <a:picLocks noChangeAspect="1" noChangeArrowheads="1"/>
        </xdr:cNvPicPr>
      </xdr:nvPicPr>
      <xdr:blipFill>
        <a:blip xmlns:r="http://schemas.openxmlformats.org/officeDocument/2006/relationships" r:embed="rId1"/>
        <a:srcRect/>
        <a:stretch>
          <a:fillRect/>
        </a:stretch>
      </xdr:blipFill>
      <xdr:spPr bwMode="auto">
        <a:xfrm>
          <a:off x="5686425" y="30489525"/>
          <a:ext cx="9525" cy="9525"/>
        </a:xfrm>
        <a:prstGeom prst="rect">
          <a:avLst/>
        </a:prstGeom>
        <a:noFill/>
        <a:ln w="9525">
          <a:noFill/>
          <a:miter lim="800000"/>
          <a:headEnd/>
          <a:tailEnd/>
        </a:ln>
      </xdr:spPr>
    </xdr:pic>
    <xdr:clientData/>
  </xdr:oneCellAnchor>
  <xdr:oneCellAnchor>
    <xdr:from>
      <xdr:col>13</xdr:col>
      <xdr:colOff>0</xdr:colOff>
      <xdr:row>174</xdr:row>
      <xdr:rowOff>0</xdr:rowOff>
    </xdr:from>
    <xdr:ext cx="9525" cy="9525"/>
    <xdr:pic>
      <xdr:nvPicPr>
        <xdr:cNvPr id="1274" name="Picture 1273" descr="space"/>
        <xdr:cNvPicPr>
          <a:picLocks noChangeAspect="1" noChangeArrowheads="1"/>
        </xdr:cNvPicPr>
      </xdr:nvPicPr>
      <xdr:blipFill>
        <a:blip xmlns:r="http://schemas.openxmlformats.org/officeDocument/2006/relationships" r:embed="rId1"/>
        <a:srcRect/>
        <a:stretch>
          <a:fillRect/>
        </a:stretch>
      </xdr:blipFill>
      <xdr:spPr bwMode="auto">
        <a:xfrm>
          <a:off x="5686425" y="30489525"/>
          <a:ext cx="9525" cy="9525"/>
        </a:xfrm>
        <a:prstGeom prst="rect">
          <a:avLst/>
        </a:prstGeom>
        <a:noFill/>
        <a:ln w="9525">
          <a:noFill/>
          <a:miter lim="800000"/>
          <a:headEnd/>
          <a:tailEnd/>
        </a:ln>
      </xdr:spPr>
    </xdr:pic>
    <xdr:clientData/>
  </xdr:oneCellAnchor>
  <xdr:oneCellAnchor>
    <xdr:from>
      <xdr:col>13</xdr:col>
      <xdr:colOff>0</xdr:colOff>
      <xdr:row>174</xdr:row>
      <xdr:rowOff>0</xdr:rowOff>
    </xdr:from>
    <xdr:ext cx="9525" cy="9525"/>
    <xdr:pic>
      <xdr:nvPicPr>
        <xdr:cNvPr id="1275" name="Picture 1274" descr="space"/>
        <xdr:cNvPicPr>
          <a:picLocks noChangeAspect="1" noChangeArrowheads="1"/>
        </xdr:cNvPicPr>
      </xdr:nvPicPr>
      <xdr:blipFill>
        <a:blip xmlns:r="http://schemas.openxmlformats.org/officeDocument/2006/relationships" r:embed="rId1"/>
        <a:srcRect/>
        <a:stretch>
          <a:fillRect/>
        </a:stretch>
      </xdr:blipFill>
      <xdr:spPr bwMode="auto">
        <a:xfrm>
          <a:off x="5686425" y="30489525"/>
          <a:ext cx="9525" cy="9525"/>
        </a:xfrm>
        <a:prstGeom prst="rect">
          <a:avLst/>
        </a:prstGeom>
        <a:noFill/>
        <a:ln w="9525">
          <a:noFill/>
          <a:miter lim="800000"/>
          <a:headEnd/>
          <a:tailEnd/>
        </a:ln>
      </xdr:spPr>
    </xdr:pic>
    <xdr:clientData/>
  </xdr:oneCellAnchor>
  <xdr:oneCellAnchor>
    <xdr:from>
      <xdr:col>13</xdr:col>
      <xdr:colOff>0</xdr:colOff>
      <xdr:row>175</xdr:row>
      <xdr:rowOff>0</xdr:rowOff>
    </xdr:from>
    <xdr:ext cx="9525" cy="9525"/>
    <xdr:pic>
      <xdr:nvPicPr>
        <xdr:cNvPr id="1276" name="Picture 1275" descr="space"/>
        <xdr:cNvPicPr>
          <a:picLocks noChangeAspect="1" noChangeArrowheads="1"/>
        </xdr:cNvPicPr>
      </xdr:nvPicPr>
      <xdr:blipFill>
        <a:blip xmlns:r="http://schemas.openxmlformats.org/officeDocument/2006/relationships" r:embed="rId1"/>
        <a:srcRect/>
        <a:stretch>
          <a:fillRect/>
        </a:stretch>
      </xdr:blipFill>
      <xdr:spPr bwMode="auto">
        <a:xfrm>
          <a:off x="5686425" y="30660975"/>
          <a:ext cx="9525" cy="9525"/>
        </a:xfrm>
        <a:prstGeom prst="rect">
          <a:avLst/>
        </a:prstGeom>
        <a:noFill/>
        <a:ln w="9525">
          <a:noFill/>
          <a:miter lim="800000"/>
          <a:headEnd/>
          <a:tailEnd/>
        </a:ln>
      </xdr:spPr>
    </xdr:pic>
    <xdr:clientData/>
  </xdr:oneCellAnchor>
  <xdr:oneCellAnchor>
    <xdr:from>
      <xdr:col>13</xdr:col>
      <xdr:colOff>0</xdr:colOff>
      <xdr:row>175</xdr:row>
      <xdr:rowOff>0</xdr:rowOff>
    </xdr:from>
    <xdr:ext cx="9525" cy="9525"/>
    <xdr:pic>
      <xdr:nvPicPr>
        <xdr:cNvPr id="1277" name="Picture 1276" descr="space"/>
        <xdr:cNvPicPr>
          <a:picLocks noChangeAspect="1" noChangeArrowheads="1"/>
        </xdr:cNvPicPr>
      </xdr:nvPicPr>
      <xdr:blipFill>
        <a:blip xmlns:r="http://schemas.openxmlformats.org/officeDocument/2006/relationships" r:embed="rId1"/>
        <a:srcRect/>
        <a:stretch>
          <a:fillRect/>
        </a:stretch>
      </xdr:blipFill>
      <xdr:spPr bwMode="auto">
        <a:xfrm>
          <a:off x="5686425" y="30660975"/>
          <a:ext cx="9525" cy="9525"/>
        </a:xfrm>
        <a:prstGeom prst="rect">
          <a:avLst/>
        </a:prstGeom>
        <a:noFill/>
        <a:ln w="9525">
          <a:noFill/>
          <a:miter lim="800000"/>
          <a:headEnd/>
          <a:tailEnd/>
        </a:ln>
      </xdr:spPr>
    </xdr:pic>
    <xdr:clientData/>
  </xdr:oneCellAnchor>
  <xdr:oneCellAnchor>
    <xdr:from>
      <xdr:col>13</xdr:col>
      <xdr:colOff>0</xdr:colOff>
      <xdr:row>175</xdr:row>
      <xdr:rowOff>0</xdr:rowOff>
    </xdr:from>
    <xdr:ext cx="9525" cy="9525"/>
    <xdr:pic>
      <xdr:nvPicPr>
        <xdr:cNvPr id="1278" name="Picture 1277" descr="space"/>
        <xdr:cNvPicPr>
          <a:picLocks noChangeAspect="1" noChangeArrowheads="1"/>
        </xdr:cNvPicPr>
      </xdr:nvPicPr>
      <xdr:blipFill>
        <a:blip xmlns:r="http://schemas.openxmlformats.org/officeDocument/2006/relationships" r:embed="rId1"/>
        <a:srcRect/>
        <a:stretch>
          <a:fillRect/>
        </a:stretch>
      </xdr:blipFill>
      <xdr:spPr bwMode="auto">
        <a:xfrm>
          <a:off x="5686425" y="30660975"/>
          <a:ext cx="9525" cy="9525"/>
        </a:xfrm>
        <a:prstGeom prst="rect">
          <a:avLst/>
        </a:prstGeom>
        <a:noFill/>
        <a:ln w="9525">
          <a:noFill/>
          <a:miter lim="800000"/>
          <a:headEnd/>
          <a:tailEnd/>
        </a:ln>
      </xdr:spPr>
    </xdr:pic>
    <xdr:clientData/>
  </xdr:oneCellAnchor>
  <xdr:oneCellAnchor>
    <xdr:from>
      <xdr:col>13</xdr:col>
      <xdr:colOff>0</xdr:colOff>
      <xdr:row>175</xdr:row>
      <xdr:rowOff>0</xdr:rowOff>
    </xdr:from>
    <xdr:ext cx="9525" cy="9525"/>
    <xdr:pic>
      <xdr:nvPicPr>
        <xdr:cNvPr id="1279" name="Picture 1278" descr="space"/>
        <xdr:cNvPicPr>
          <a:picLocks noChangeAspect="1" noChangeArrowheads="1"/>
        </xdr:cNvPicPr>
      </xdr:nvPicPr>
      <xdr:blipFill>
        <a:blip xmlns:r="http://schemas.openxmlformats.org/officeDocument/2006/relationships" r:embed="rId1"/>
        <a:srcRect/>
        <a:stretch>
          <a:fillRect/>
        </a:stretch>
      </xdr:blipFill>
      <xdr:spPr bwMode="auto">
        <a:xfrm>
          <a:off x="5686425" y="30660975"/>
          <a:ext cx="9525" cy="9525"/>
        </a:xfrm>
        <a:prstGeom prst="rect">
          <a:avLst/>
        </a:prstGeom>
        <a:noFill/>
        <a:ln w="9525">
          <a:noFill/>
          <a:miter lim="800000"/>
          <a:headEnd/>
          <a:tailEnd/>
        </a:ln>
      </xdr:spPr>
    </xdr:pic>
    <xdr:clientData/>
  </xdr:oneCellAnchor>
  <xdr:oneCellAnchor>
    <xdr:from>
      <xdr:col>13</xdr:col>
      <xdr:colOff>0</xdr:colOff>
      <xdr:row>176</xdr:row>
      <xdr:rowOff>0</xdr:rowOff>
    </xdr:from>
    <xdr:ext cx="9525" cy="9525"/>
    <xdr:pic>
      <xdr:nvPicPr>
        <xdr:cNvPr id="1280" name="Picture 1279" descr="space"/>
        <xdr:cNvPicPr>
          <a:picLocks noChangeAspect="1" noChangeArrowheads="1"/>
        </xdr:cNvPicPr>
      </xdr:nvPicPr>
      <xdr:blipFill>
        <a:blip xmlns:r="http://schemas.openxmlformats.org/officeDocument/2006/relationships" r:embed="rId1"/>
        <a:srcRect/>
        <a:stretch>
          <a:fillRect/>
        </a:stretch>
      </xdr:blipFill>
      <xdr:spPr bwMode="auto">
        <a:xfrm>
          <a:off x="5686425" y="30832425"/>
          <a:ext cx="9525" cy="9525"/>
        </a:xfrm>
        <a:prstGeom prst="rect">
          <a:avLst/>
        </a:prstGeom>
        <a:noFill/>
        <a:ln w="9525">
          <a:noFill/>
          <a:miter lim="800000"/>
          <a:headEnd/>
          <a:tailEnd/>
        </a:ln>
      </xdr:spPr>
    </xdr:pic>
    <xdr:clientData/>
  </xdr:oneCellAnchor>
  <xdr:oneCellAnchor>
    <xdr:from>
      <xdr:col>13</xdr:col>
      <xdr:colOff>0</xdr:colOff>
      <xdr:row>176</xdr:row>
      <xdr:rowOff>0</xdr:rowOff>
    </xdr:from>
    <xdr:ext cx="9525" cy="9525"/>
    <xdr:pic>
      <xdr:nvPicPr>
        <xdr:cNvPr id="1281" name="Picture 1280" descr="space"/>
        <xdr:cNvPicPr>
          <a:picLocks noChangeAspect="1" noChangeArrowheads="1"/>
        </xdr:cNvPicPr>
      </xdr:nvPicPr>
      <xdr:blipFill>
        <a:blip xmlns:r="http://schemas.openxmlformats.org/officeDocument/2006/relationships" r:embed="rId1"/>
        <a:srcRect/>
        <a:stretch>
          <a:fillRect/>
        </a:stretch>
      </xdr:blipFill>
      <xdr:spPr bwMode="auto">
        <a:xfrm>
          <a:off x="5686425" y="30832425"/>
          <a:ext cx="9525" cy="9525"/>
        </a:xfrm>
        <a:prstGeom prst="rect">
          <a:avLst/>
        </a:prstGeom>
        <a:noFill/>
        <a:ln w="9525">
          <a:noFill/>
          <a:miter lim="800000"/>
          <a:headEnd/>
          <a:tailEnd/>
        </a:ln>
      </xdr:spPr>
    </xdr:pic>
    <xdr:clientData/>
  </xdr:oneCellAnchor>
  <xdr:oneCellAnchor>
    <xdr:from>
      <xdr:col>13</xdr:col>
      <xdr:colOff>0</xdr:colOff>
      <xdr:row>176</xdr:row>
      <xdr:rowOff>0</xdr:rowOff>
    </xdr:from>
    <xdr:ext cx="9525" cy="9525"/>
    <xdr:pic>
      <xdr:nvPicPr>
        <xdr:cNvPr id="1282" name="Picture 1281" descr="space"/>
        <xdr:cNvPicPr>
          <a:picLocks noChangeAspect="1" noChangeArrowheads="1"/>
        </xdr:cNvPicPr>
      </xdr:nvPicPr>
      <xdr:blipFill>
        <a:blip xmlns:r="http://schemas.openxmlformats.org/officeDocument/2006/relationships" r:embed="rId1"/>
        <a:srcRect/>
        <a:stretch>
          <a:fillRect/>
        </a:stretch>
      </xdr:blipFill>
      <xdr:spPr bwMode="auto">
        <a:xfrm>
          <a:off x="5686425" y="30832425"/>
          <a:ext cx="9525" cy="9525"/>
        </a:xfrm>
        <a:prstGeom prst="rect">
          <a:avLst/>
        </a:prstGeom>
        <a:noFill/>
        <a:ln w="9525">
          <a:noFill/>
          <a:miter lim="800000"/>
          <a:headEnd/>
          <a:tailEnd/>
        </a:ln>
      </xdr:spPr>
    </xdr:pic>
    <xdr:clientData/>
  </xdr:oneCellAnchor>
  <xdr:oneCellAnchor>
    <xdr:from>
      <xdr:col>13</xdr:col>
      <xdr:colOff>0</xdr:colOff>
      <xdr:row>176</xdr:row>
      <xdr:rowOff>0</xdr:rowOff>
    </xdr:from>
    <xdr:ext cx="9525" cy="9525"/>
    <xdr:pic>
      <xdr:nvPicPr>
        <xdr:cNvPr id="1283" name="Picture 1282" descr="space"/>
        <xdr:cNvPicPr>
          <a:picLocks noChangeAspect="1" noChangeArrowheads="1"/>
        </xdr:cNvPicPr>
      </xdr:nvPicPr>
      <xdr:blipFill>
        <a:blip xmlns:r="http://schemas.openxmlformats.org/officeDocument/2006/relationships" r:embed="rId1"/>
        <a:srcRect/>
        <a:stretch>
          <a:fillRect/>
        </a:stretch>
      </xdr:blipFill>
      <xdr:spPr bwMode="auto">
        <a:xfrm>
          <a:off x="5686425" y="30832425"/>
          <a:ext cx="9525" cy="9525"/>
        </a:xfrm>
        <a:prstGeom prst="rect">
          <a:avLst/>
        </a:prstGeom>
        <a:noFill/>
        <a:ln w="9525">
          <a:noFill/>
          <a:miter lim="800000"/>
          <a:headEnd/>
          <a:tailEnd/>
        </a:ln>
      </xdr:spPr>
    </xdr:pic>
    <xdr:clientData/>
  </xdr:oneCellAnchor>
  <xdr:oneCellAnchor>
    <xdr:from>
      <xdr:col>13</xdr:col>
      <xdr:colOff>0</xdr:colOff>
      <xdr:row>177</xdr:row>
      <xdr:rowOff>0</xdr:rowOff>
    </xdr:from>
    <xdr:ext cx="9525" cy="9525"/>
    <xdr:pic>
      <xdr:nvPicPr>
        <xdr:cNvPr id="1284" name="Picture 1283" descr="space"/>
        <xdr:cNvPicPr>
          <a:picLocks noChangeAspect="1" noChangeArrowheads="1"/>
        </xdr:cNvPicPr>
      </xdr:nvPicPr>
      <xdr:blipFill>
        <a:blip xmlns:r="http://schemas.openxmlformats.org/officeDocument/2006/relationships" r:embed="rId1"/>
        <a:srcRect/>
        <a:stretch>
          <a:fillRect/>
        </a:stretch>
      </xdr:blipFill>
      <xdr:spPr bwMode="auto">
        <a:xfrm>
          <a:off x="5686425" y="31003875"/>
          <a:ext cx="9525" cy="9525"/>
        </a:xfrm>
        <a:prstGeom prst="rect">
          <a:avLst/>
        </a:prstGeom>
        <a:noFill/>
        <a:ln w="9525">
          <a:noFill/>
          <a:miter lim="800000"/>
          <a:headEnd/>
          <a:tailEnd/>
        </a:ln>
      </xdr:spPr>
    </xdr:pic>
    <xdr:clientData/>
  </xdr:oneCellAnchor>
  <xdr:oneCellAnchor>
    <xdr:from>
      <xdr:col>13</xdr:col>
      <xdr:colOff>0</xdr:colOff>
      <xdr:row>177</xdr:row>
      <xdr:rowOff>0</xdr:rowOff>
    </xdr:from>
    <xdr:ext cx="9525" cy="9525"/>
    <xdr:pic>
      <xdr:nvPicPr>
        <xdr:cNvPr id="1285" name="Picture 1284" descr="space"/>
        <xdr:cNvPicPr>
          <a:picLocks noChangeAspect="1" noChangeArrowheads="1"/>
        </xdr:cNvPicPr>
      </xdr:nvPicPr>
      <xdr:blipFill>
        <a:blip xmlns:r="http://schemas.openxmlformats.org/officeDocument/2006/relationships" r:embed="rId1"/>
        <a:srcRect/>
        <a:stretch>
          <a:fillRect/>
        </a:stretch>
      </xdr:blipFill>
      <xdr:spPr bwMode="auto">
        <a:xfrm>
          <a:off x="5686425" y="31003875"/>
          <a:ext cx="9525" cy="9525"/>
        </a:xfrm>
        <a:prstGeom prst="rect">
          <a:avLst/>
        </a:prstGeom>
        <a:noFill/>
        <a:ln w="9525">
          <a:noFill/>
          <a:miter lim="800000"/>
          <a:headEnd/>
          <a:tailEnd/>
        </a:ln>
      </xdr:spPr>
    </xdr:pic>
    <xdr:clientData/>
  </xdr:oneCellAnchor>
  <xdr:oneCellAnchor>
    <xdr:from>
      <xdr:col>13</xdr:col>
      <xdr:colOff>0</xdr:colOff>
      <xdr:row>177</xdr:row>
      <xdr:rowOff>0</xdr:rowOff>
    </xdr:from>
    <xdr:ext cx="9525" cy="9525"/>
    <xdr:pic>
      <xdr:nvPicPr>
        <xdr:cNvPr id="1286" name="Picture 1285" descr="space"/>
        <xdr:cNvPicPr>
          <a:picLocks noChangeAspect="1" noChangeArrowheads="1"/>
        </xdr:cNvPicPr>
      </xdr:nvPicPr>
      <xdr:blipFill>
        <a:blip xmlns:r="http://schemas.openxmlformats.org/officeDocument/2006/relationships" r:embed="rId1"/>
        <a:srcRect/>
        <a:stretch>
          <a:fillRect/>
        </a:stretch>
      </xdr:blipFill>
      <xdr:spPr bwMode="auto">
        <a:xfrm>
          <a:off x="5686425" y="31003875"/>
          <a:ext cx="9525" cy="9525"/>
        </a:xfrm>
        <a:prstGeom prst="rect">
          <a:avLst/>
        </a:prstGeom>
        <a:noFill/>
        <a:ln w="9525">
          <a:noFill/>
          <a:miter lim="800000"/>
          <a:headEnd/>
          <a:tailEnd/>
        </a:ln>
      </xdr:spPr>
    </xdr:pic>
    <xdr:clientData/>
  </xdr:oneCellAnchor>
  <xdr:oneCellAnchor>
    <xdr:from>
      <xdr:col>13</xdr:col>
      <xdr:colOff>0</xdr:colOff>
      <xdr:row>177</xdr:row>
      <xdr:rowOff>0</xdr:rowOff>
    </xdr:from>
    <xdr:ext cx="9525" cy="9525"/>
    <xdr:pic>
      <xdr:nvPicPr>
        <xdr:cNvPr id="1287" name="Picture 1286" descr="space"/>
        <xdr:cNvPicPr>
          <a:picLocks noChangeAspect="1" noChangeArrowheads="1"/>
        </xdr:cNvPicPr>
      </xdr:nvPicPr>
      <xdr:blipFill>
        <a:blip xmlns:r="http://schemas.openxmlformats.org/officeDocument/2006/relationships" r:embed="rId1"/>
        <a:srcRect/>
        <a:stretch>
          <a:fillRect/>
        </a:stretch>
      </xdr:blipFill>
      <xdr:spPr bwMode="auto">
        <a:xfrm>
          <a:off x="5686425" y="31003875"/>
          <a:ext cx="9525" cy="9525"/>
        </a:xfrm>
        <a:prstGeom prst="rect">
          <a:avLst/>
        </a:prstGeom>
        <a:noFill/>
        <a:ln w="9525">
          <a:noFill/>
          <a:miter lim="800000"/>
          <a:headEnd/>
          <a:tailEnd/>
        </a:ln>
      </xdr:spPr>
    </xdr:pic>
    <xdr:clientData/>
  </xdr:oneCellAnchor>
  <xdr:oneCellAnchor>
    <xdr:from>
      <xdr:col>13</xdr:col>
      <xdr:colOff>0</xdr:colOff>
      <xdr:row>178</xdr:row>
      <xdr:rowOff>0</xdr:rowOff>
    </xdr:from>
    <xdr:ext cx="9525" cy="9525"/>
    <xdr:pic>
      <xdr:nvPicPr>
        <xdr:cNvPr id="1288" name="Picture 1287" descr="space"/>
        <xdr:cNvPicPr>
          <a:picLocks noChangeAspect="1" noChangeArrowheads="1"/>
        </xdr:cNvPicPr>
      </xdr:nvPicPr>
      <xdr:blipFill>
        <a:blip xmlns:r="http://schemas.openxmlformats.org/officeDocument/2006/relationships" r:embed="rId1"/>
        <a:srcRect/>
        <a:stretch>
          <a:fillRect/>
        </a:stretch>
      </xdr:blipFill>
      <xdr:spPr bwMode="auto">
        <a:xfrm>
          <a:off x="5686425" y="31175325"/>
          <a:ext cx="9525" cy="9525"/>
        </a:xfrm>
        <a:prstGeom prst="rect">
          <a:avLst/>
        </a:prstGeom>
        <a:noFill/>
        <a:ln w="9525">
          <a:noFill/>
          <a:miter lim="800000"/>
          <a:headEnd/>
          <a:tailEnd/>
        </a:ln>
      </xdr:spPr>
    </xdr:pic>
    <xdr:clientData/>
  </xdr:oneCellAnchor>
  <xdr:oneCellAnchor>
    <xdr:from>
      <xdr:col>13</xdr:col>
      <xdr:colOff>0</xdr:colOff>
      <xdr:row>178</xdr:row>
      <xdr:rowOff>0</xdr:rowOff>
    </xdr:from>
    <xdr:ext cx="9525" cy="9525"/>
    <xdr:pic>
      <xdr:nvPicPr>
        <xdr:cNvPr id="1289" name="Picture 1288" descr="space"/>
        <xdr:cNvPicPr>
          <a:picLocks noChangeAspect="1" noChangeArrowheads="1"/>
        </xdr:cNvPicPr>
      </xdr:nvPicPr>
      <xdr:blipFill>
        <a:blip xmlns:r="http://schemas.openxmlformats.org/officeDocument/2006/relationships" r:embed="rId1"/>
        <a:srcRect/>
        <a:stretch>
          <a:fillRect/>
        </a:stretch>
      </xdr:blipFill>
      <xdr:spPr bwMode="auto">
        <a:xfrm>
          <a:off x="5686425" y="31175325"/>
          <a:ext cx="9525" cy="9525"/>
        </a:xfrm>
        <a:prstGeom prst="rect">
          <a:avLst/>
        </a:prstGeom>
        <a:noFill/>
        <a:ln w="9525">
          <a:noFill/>
          <a:miter lim="800000"/>
          <a:headEnd/>
          <a:tailEnd/>
        </a:ln>
      </xdr:spPr>
    </xdr:pic>
    <xdr:clientData/>
  </xdr:oneCellAnchor>
  <xdr:oneCellAnchor>
    <xdr:from>
      <xdr:col>13</xdr:col>
      <xdr:colOff>0</xdr:colOff>
      <xdr:row>178</xdr:row>
      <xdr:rowOff>0</xdr:rowOff>
    </xdr:from>
    <xdr:ext cx="9525" cy="9525"/>
    <xdr:pic>
      <xdr:nvPicPr>
        <xdr:cNvPr id="1290" name="Picture 1289" descr="space"/>
        <xdr:cNvPicPr>
          <a:picLocks noChangeAspect="1" noChangeArrowheads="1"/>
        </xdr:cNvPicPr>
      </xdr:nvPicPr>
      <xdr:blipFill>
        <a:blip xmlns:r="http://schemas.openxmlformats.org/officeDocument/2006/relationships" r:embed="rId1"/>
        <a:srcRect/>
        <a:stretch>
          <a:fillRect/>
        </a:stretch>
      </xdr:blipFill>
      <xdr:spPr bwMode="auto">
        <a:xfrm>
          <a:off x="5686425" y="31175325"/>
          <a:ext cx="9525" cy="9525"/>
        </a:xfrm>
        <a:prstGeom prst="rect">
          <a:avLst/>
        </a:prstGeom>
        <a:noFill/>
        <a:ln w="9525">
          <a:noFill/>
          <a:miter lim="800000"/>
          <a:headEnd/>
          <a:tailEnd/>
        </a:ln>
      </xdr:spPr>
    </xdr:pic>
    <xdr:clientData/>
  </xdr:oneCellAnchor>
  <xdr:oneCellAnchor>
    <xdr:from>
      <xdr:col>13</xdr:col>
      <xdr:colOff>0</xdr:colOff>
      <xdr:row>178</xdr:row>
      <xdr:rowOff>0</xdr:rowOff>
    </xdr:from>
    <xdr:ext cx="9525" cy="9525"/>
    <xdr:pic>
      <xdr:nvPicPr>
        <xdr:cNvPr id="1291" name="Picture 1290" descr="space"/>
        <xdr:cNvPicPr>
          <a:picLocks noChangeAspect="1" noChangeArrowheads="1"/>
        </xdr:cNvPicPr>
      </xdr:nvPicPr>
      <xdr:blipFill>
        <a:blip xmlns:r="http://schemas.openxmlformats.org/officeDocument/2006/relationships" r:embed="rId1"/>
        <a:srcRect/>
        <a:stretch>
          <a:fillRect/>
        </a:stretch>
      </xdr:blipFill>
      <xdr:spPr bwMode="auto">
        <a:xfrm>
          <a:off x="5686425" y="31175325"/>
          <a:ext cx="9525" cy="9525"/>
        </a:xfrm>
        <a:prstGeom prst="rect">
          <a:avLst/>
        </a:prstGeom>
        <a:noFill/>
        <a:ln w="9525">
          <a:noFill/>
          <a:miter lim="800000"/>
          <a:headEnd/>
          <a:tailEnd/>
        </a:ln>
      </xdr:spPr>
    </xdr:pic>
    <xdr:clientData/>
  </xdr:oneCellAnchor>
  <xdr:oneCellAnchor>
    <xdr:from>
      <xdr:col>13</xdr:col>
      <xdr:colOff>0</xdr:colOff>
      <xdr:row>179</xdr:row>
      <xdr:rowOff>0</xdr:rowOff>
    </xdr:from>
    <xdr:ext cx="9525" cy="9525"/>
    <xdr:pic>
      <xdr:nvPicPr>
        <xdr:cNvPr id="1292" name="Picture 1291"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oneCellAnchor>
  <xdr:oneCellAnchor>
    <xdr:from>
      <xdr:col>13</xdr:col>
      <xdr:colOff>0</xdr:colOff>
      <xdr:row>179</xdr:row>
      <xdr:rowOff>0</xdr:rowOff>
    </xdr:from>
    <xdr:ext cx="9525" cy="9525"/>
    <xdr:pic>
      <xdr:nvPicPr>
        <xdr:cNvPr id="1293" name="Picture 1292"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oneCellAnchor>
  <xdr:oneCellAnchor>
    <xdr:from>
      <xdr:col>13</xdr:col>
      <xdr:colOff>0</xdr:colOff>
      <xdr:row>179</xdr:row>
      <xdr:rowOff>0</xdr:rowOff>
    </xdr:from>
    <xdr:ext cx="9525" cy="9525"/>
    <xdr:pic>
      <xdr:nvPicPr>
        <xdr:cNvPr id="1294" name="Picture 1293"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oneCellAnchor>
  <xdr:oneCellAnchor>
    <xdr:from>
      <xdr:col>13</xdr:col>
      <xdr:colOff>0</xdr:colOff>
      <xdr:row>179</xdr:row>
      <xdr:rowOff>0</xdr:rowOff>
    </xdr:from>
    <xdr:ext cx="9525" cy="9525"/>
    <xdr:pic>
      <xdr:nvPicPr>
        <xdr:cNvPr id="1295" name="Picture 1294"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oneCellAnchor>
  <xdr:oneCellAnchor>
    <xdr:from>
      <xdr:col>13</xdr:col>
      <xdr:colOff>0</xdr:colOff>
      <xdr:row>180</xdr:row>
      <xdr:rowOff>0</xdr:rowOff>
    </xdr:from>
    <xdr:ext cx="9525" cy="9525"/>
    <xdr:pic>
      <xdr:nvPicPr>
        <xdr:cNvPr id="1296" name="Picture 1295"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oneCellAnchor>
  <xdr:oneCellAnchor>
    <xdr:from>
      <xdr:col>13</xdr:col>
      <xdr:colOff>0</xdr:colOff>
      <xdr:row>180</xdr:row>
      <xdr:rowOff>0</xdr:rowOff>
    </xdr:from>
    <xdr:ext cx="9525" cy="9525"/>
    <xdr:pic>
      <xdr:nvPicPr>
        <xdr:cNvPr id="1297" name="Picture 1296"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oneCellAnchor>
  <xdr:oneCellAnchor>
    <xdr:from>
      <xdr:col>13</xdr:col>
      <xdr:colOff>0</xdr:colOff>
      <xdr:row>180</xdr:row>
      <xdr:rowOff>0</xdr:rowOff>
    </xdr:from>
    <xdr:ext cx="9525" cy="9525"/>
    <xdr:pic>
      <xdr:nvPicPr>
        <xdr:cNvPr id="1298" name="Picture 1297"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oneCellAnchor>
  <xdr:oneCellAnchor>
    <xdr:from>
      <xdr:col>13</xdr:col>
      <xdr:colOff>0</xdr:colOff>
      <xdr:row>180</xdr:row>
      <xdr:rowOff>0</xdr:rowOff>
    </xdr:from>
    <xdr:ext cx="9525" cy="9525"/>
    <xdr:pic>
      <xdr:nvPicPr>
        <xdr:cNvPr id="1299" name="Picture 1298"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oneCellAnchor>
  <xdr:oneCellAnchor>
    <xdr:from>
      <xdr:col>13</xdr:col>
      <xdr:colOff>0</xdr:colOff>
      <xdr:row>181</xdr:row>
      <xdr:rowOff>0</xdr:rowOff>
    </xdr:from>
    <xdr:ext cx="9525" cy="9525"/>
    <xdr:pic>
      <xdr:nvPicPr>
        <xdr:cNvPr id="1300" name="Picture 1299"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oneCellAnchor>
  <xdr:oneCellAnchor>
    <xdr:from>
      <xdr:col>13</xdr:col>
      <xdr:colOff>0</xdr:colOff>
      <xdr:row>181</xdr:row>
      <xdr:rowOff>0</xdr:rowOff>
    </xdr:from>
    <xdr:ext cx="9525" cy="9525"/>
    <xdr:pic>
      <xdr:nvPicPr>
        <xdr:cNvPr id="1301" name="Picture 1300"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oneCellAnchor>
  <xdr:oneCellAnchor>
    <xdr:from>
      <xdr:col>13</xdr:col>
      <xdr:colOff>0</xdr:colOff>
      <xdr:row>181</xdr:row>
      <xdr:rowOff>0</xdr:rowOff>
    </xdr:from>
    <xdr:ext cx="9525" cy="9525"/>
    <xdr:pic>
      <xdr:nvPicPr>
        <xdr:cNvPr id="1302" name="Picture 1301"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oneCellAnchor>
  <xdr:oneCellAnchor>
    <xdr:from>
      <xdr:col>13</xdr:col>
      <xdr:colOff>0</xdr:colOff>
      <xdr:row>181</xdr:row>
      <xdr:rowOff>0</xdr:rowOff>
    </xdr:from>
    <xdr:ext cx="9525" cy="9525"/>
    <xdr:pic>
      <xdr:nvPicPr>
        <xdr:cNvPr id="1303" name="Picture 1302"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oneCellAnchor>
  <xdr:oneCellAnchor>
    <xdr:from>
      <xdr:col>13</xdr:col>
      <xdr:colOff>0</xdr:colOff>
      <xdr:row>182</xdr:row>
      <xdr:rowOff>0</xdr:rowOff>
    </xdr:from>
    <xdr:ext cx="9525" cy="9525"/>
    <xdr:pic>
      <xdr:nvPicPr>
        <xdr:cNvPr id="1304" name="Picture 1303" descr="space"/>
        <xdr:cNvPicPr>
          <a:picLocks noChangeAspect="1" noChangeArrowheads="1"/>
        </xdr:cNvPicPr>
      </xdr:nvPicPr>
      <xdr:blipFill>
        <a:blip xmlns:r="http://schemas.openxmlformats.org/officeDocument/2006/relationships" r:embed="rId1"/>
        <a:srcRect/>
        <a:stretch>
          <a:fillRect/>
        </a:stretch>
      </xdr:blipFill>
      <xdr:spPr bwMode="auto">
        <a:xfrm>
          <a:off x="5686425" y="31861125"/>
          <a:ext cx="9525" cy="9525"/>
        </a:xfrm>
        <a:prstGeom prst="rect">
          <a:avLst/>
        </a:prstGeom>
        <a:noFill/>
        <a:ln w="9525">
          <a:noFill/>
          <a:miter lim="800000"/>
          <a:headEnd/>
          <a:tailEnd/>
        </a:ln>
      </xdr:spPr>
    </xdr:pic>
    <xdr:clientData/>
  </xdr:oneCellAnchor>
  <xdr:oneCellAnchor>
    <xdr:from>
      <xdr:col>13</xdr:col>
      <xdr:colOff>0</xdr:colOff>
      <xdr:row>182</xdr:row>
      <xdr:rowOff>0</xdr:rowOff>
    </xdr:from>
    <xdr:ext cx="9525" cy="9525"/>
    <xdr:pic>
      <xdr:nvPicPr>
        <xdr:cNvPr id="1305" name="Picture 1304" descr="space"/>
        <xdr:cNvPicPr>
          <a:picLocks noChangeAspect="1" noChangeArrowheads="1"/>
        </xdr:cNvPicPr>
      </xdr:nvPicPr>
      <xdr:blipFill>
        <a:blip xmlns:r="http://schemas.openxmlformats.org/officeDocument/2006/relationships" r:embed="rId1"/>
        <a:srcRect/>
        <a:stretch>
          <a:fillRect/>
        </a:stretch>
      </xdr:blipFill>
      <xdr:spPr bwMode="auto">
        <a:xfrm>
          <a:off x="5686425" y="31861125"/>
          <a:ext cx="9525" cy="9525"/>
        </a:xfrm>
        <a:prstGeom prst="rect">
          <a:avLst/>
        </a:prstGeom>
        <a:noFill/>
        <a:ln w="9525">
          <a:noFill/>
          <a:miter lim="800000"/>
          <a:headEnd/>
          <a:tailEnd/>
        </a:ln>
      </xdr:spPr>
    </xdr:pic>
    <xdr:clientData/>
  </xdr:oneCellAnchor>
  <xdr:oneCellAnchor>
    <xdr:from>
      <xdr:col>13</xdr:col>
      <xdr:colOff>0</xdr:colOff>
      <xdr:row>182</xdr:row>
      <xdr:rowOff>0</xdr:rowOff>
    </xdr:from>
    <xdr:ext cx="9525" cy="9525"/>
    <xdr:pic>
      <xdr:nvPicPr>
        <xdr:cNvPr id="1306" name="Picture 1305" descr="space"/>
        <xdr:cNvPicPr>
          <a:picLocks noChangeAspect="1" noChangeArrowheads="1"/>
        </xdr:cNvPicPr>
      </xdr:nvPicPr>
      <xdr:blipFill>
        <a:blip xmlns:r="http://schemas.openxmlformats.org/officeDocument/2006/relationships" r:embed="rId1"/>
        <a:srcRect/>
        <a:stretch>
          <a:fillRect/>
        </a:stretch>
      </xdr:blipFill>
      <xdr:spPr bwMode="auto">
        <a:xfrm>
          <a:off x="5686425" y="31861125"/>
          <a:ext cx="9525" cy="9525"/>
        </a:xfrm>
        <a:prstGeom prst="rect">
          <a:avLst/>
        </a:prstGeom>
        <a:noFill/>
        <a:ln w="9525">
          <a:noFill/>
          <a:miter lim="800000"/>
          <a:headEnd/>
          <a:tailEnd/>
        </a:ln>
      </xdr:spPr>
    </xdr:pic>
    <xdr:clientData/>
  </xdr:oneCellAnchor>
  <xdr:oneCellAnchor>
    <xdr:from>
      <xdr:col>13</xdr:col>
      <xdr:colOff>0</xdr:colOff>
      <xdr:row>182</xdr:row>
      <xdr:rowOff>0</xdr:rowOff>
    </xdr:from>
    <xdr:ext cx="9525" cy="9525"/>
    <xdr:pic>
      <xdr:nvPicPr>
        <xdr:cNvPr id="1307" name="Picture 1306" descr="space"/>
        <xdr:cNvPicPr>
          <a:picLocks noChangeAspect="1" noChangeArrowheads="1"/>
        </xdr:cNvPicPr>
      </xdr:nvPicPr>
      <xdr:blipFill>
        <a:blip xmlns:r="http://schemas.openxmlformats.org/officeDocument/2006/relationships" r:embed="rId1"/>
        <a:srcRect/>
        <a:stretch>
          <a:fillRect/>
        </a:stretch>
      </xdr:blipFill>
      <xdr:spPr bwMode="auto">
        <a:xfrm>
          <a:off x="5686425" y="31861125"/>
          <a:ext cx="9525" cy="9525"/>
        </a:xfrm>
        <a:prstGeom prst="rect">
          <a:avLst/>
        </a:prstGeom>
        <a:noFill/>
        <a:ln w="9525">
          <a:noFill/>
          <a:miter lim="800000"/>
          <a:headEnd/>
          <a:tailEnd/>
        </a:ln>
      </xdr:spPr>
    </xdr:pic>
    <xdr:clientData/>
  </xdr:oneCellAnchor>
  <xdr:oneCellAnchor>
    <xdr:from>
      <xdr:col>13</xdr:col>
      <xdr:colOff>0</xdr:colOff>
      <xdr:row>183</xdr:row>
      <xdr:rowOff>0</xdr:rowOff>
    </xdr:from>
    <xdr:ext cx="9525" cy="9525"/>
    <xdr:pic>
      <xdr:nvPicPr>
        <xdr:cNvPr id="1308" name="Picture 1307" descr="space"/>
        <xdr:cNvPicPr>
          <a:picLocks noChangeAspect="1" noChangeArrowheads="1"/>
        </xdr:cNvPicPr>
      </xdr:nvPicPr>
      <xdr:blipFill>
        <a:blip xmlns:r="http://schemas.openxmlformats.org/officeDocument/2006/relationships" r:embed="rId1"/>
        <a:srcRect/>
        <a:stretch>
          <a:fillRect/>
        </a:stretch>
      </xdr:blipFill>
      <xdr:spPr bwMode="auto">
        <a:xfrm>
          <a:off x="5686425" y="32032575"/>
          <a:ext cx="9525" cy="9525"/>
        </a:xfrm>
        <a:prstGeom prst="rect">
          <a:avLst/>
        </a:prstGeom>
        <a:noFill/>
        <a:ln w="9525">
          <a:noFill/>
          <a:miter lim="800000"/>
          <a:headEnd/>
          <a:tailEnd/>
        </a:ln>
      </xdr:spPr>
    </xdr:pic>
    <xdr:clientData/>
  </xdr:oneCellAnchor>
  <xdr:oneCellAnchor>
    <xdr:from>
      <xdr:col>13</xdr:col>
      <xdr:colOff>0</xdr:colOff>
      <xdr:row>183</xdr:row>
      <xdr:rowOff>0</xdr:rowOff>
    </xdr:from>
    <xdr:ext cx="9525" cy="9525"/>
    <xdr:pic>
      <xdr:nvPicPr>
        <xdr:cNvPr id="1309" name="Picture 130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032575"/>
          <a:ext cx="9525" cy="9525"/>
        </a:xfrm>
        <a:prstGeom prst="rect">
          <a:avLst/>
        </a:prstGeom>
        <a:noFill/>
        <a:ln w="9525">
          <a:noFill/>
          <a:miter lim="800000"/>
          <a:headEnd/>
          <a:tailEnd/>
        </a:ln>
      </xdr:spPr>
    </xdr:pic>
    <xdr:clientData/>
  </xdr:oneCellAnchor>
  <xdr:oneCellAnchor>
    <xdr:from>
      <xdr:col>13</xdr:col>
      <xdr:colOff>0</xdr:colOff>
      <xdr:row>183</xdr:row>
      <xdr:rowOff>0</xdr:rowOff>
    </xdr:from>
    <xdr:ext cx="9525" cy="9525"/>
    <xdr:pic>
      <xdr:nvPicPr>
        <xdr:cNvPr id="1310" name="Picture 1309" descr="space"/>
        <xdr:cNvPicPr>
          <a:picLocks noChangeAspect="1" noChangeArrowheads="1"/>
        </xdr:cNvPicPr>
      </xdr:nvPicPr>
      <xdr:blipFill>
        <a:blip xmlns:r="http://schemas.openxmlformats.org/officeDocument/2006/relationships" r:embed="rId1"/>
        <a:srcRect/>
        <a:stretch>
          <a:fillRect/>
        </a:stretch>
      </xdr:blipFill>
      <xdr:spPr bwMode="auto">
        <a:xfrm>
          <a:off x="5686425" y="32032575"/>
          <a:ext cx="9525" cy="9525"/>
        </a:xfrm>
        <a:prstGeom prst="rect">
          <a:avLst/>
        </a:prstGeom>
        <a:noFill/>
        <a:ln w="9525">
          <a:noFill/>
          <a:miter lim="800000"/>
          <a:headEnd/>
          <a:tailEnd/>
        </a:ln>
      </xdr:spPr>
    </xdr:pic>
    <xdr:clientData/>
  </xdr:oneCellAnchor>
  <xdr:oneCellAnchor>
    <xdr:from>
      <xdr:col>13</xdr:col>
      <xdr:colOff>0</xdr:colOff>
      <xdr:row>183</xdr:row>
      <xdr:rowOff>0</xdr:rowOff>
    </xdr:from>
    <xdr:ext cx="9525" cy="9525"/>
    <xdr:pic>
      <xdr:nvPicPr>
        <xdr:cNvPr id="1311" name="Picture 1310" descr="space"/>
        <xdr:cNvPicPr>
          <a:picLocks noChangeAspect="1" noChangeArrowheads="1"/>
        </xdr:cNvPicPr>
      </xdr:nvPicPr>
      <xdr:blipFill>
        <a:blip xmlns:r="http://schemas.openxmlformats.org/officeDocument/2006/relationships" r:embed="rId1"/>
        <a:srcRect/>
        <a:stretch>
          <a:fillRect/>
        </a:stretch>
      </xdr:blipFill>
      <xdr:spPr bwMode="auto">
        <a:xfrm>
          <a:off x="5686425" y="32032575"/>
          <a:ext cx="9525" cy="9525"/>
        </a:xfrm>
        <a:prstGeom prst="rect">
          <a:avLst/>
        </a:prstGeom>
        <a:noFill/>
        <a:ln w="9525">
          <a:noFill/>
          <a:miter lim="800000"/>
          <a:headEnd/>
          <a:tailEnd/>
        </a:ln>
      </xdr:spPr>
    </xdr:pic>
    <xdr:clientData/>
  </xdr:oneCellAnchor>
  <xdr:oneCellAnchor>
    <xdr:from>
      <xdr:col>13</xdr:col>
      <xdr:colOff>0</xdr:colOff>
      <xdr:row>184</xdr:row>
      <xdr:rowOff>0</xdr:rowOff>
    </xdr:from>
    <xdr:ext cx="9525" cy="9525"/>
    <xdr:pic>
      <xdr:nvPicPr>
        <xdr:cNvPr id="1312" name="Picture 1311"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04025"/>
          <a:ext cx="9525" cy="9525"/>
        </a:xfrm>
        <a:prstGeom prst="rect">
          <a:avLst/>
        </a:prstGeom>
        <a:noFill/>
        <a:ln w="9525">
          <a:noFill/>
          <a:miter lim="800000"/>
          <a:headEnd/>
          <a:tailEnd/>
        </a:ln>
      </xdr:spPr>
    </xdr:pic>
    <xdr:clientData/>
  </xdr:oneCellAnchor>
  <xdr:oneCellAnchor>
    <xdr:from>
      <xdr:col>13</xdr:col>
      <xdr:colOff>0</xdr:colOff>
      <xdr:row>184</xdr:row>
      <xdr:rowOff>0</xdr:rowOff>
    </xdr:from>
    <xdr:ext cx="9525" cy="9525"/>
    <xdr:pic>
      <xdr:nvPicPr>
        <xdr:cNvPr id="1313" name="Picture 1312"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04025"/>
          <a:ext cx="9525" cy="9525"/>
        </a:xfrm>
        <a:prstGeom prst="rect">
          <a:avLst/>
        </a:prstGeom>
        <a:noFill/>
        <a:ln w="9525">
          <a:noFill/>
          <a:miter lim="800000"/>
          <a:headEnd/>
          <a:tailEnd/>
        </a:ln>
      </xdr:spPr>
    </xdr:pic>
    <xdr:clientData/>
  </xdr:oneCellAnchor>
  <xdr:oneCellAnchor>
    <xdr:from>
      <xdr:col>13</xdr:col>
      <xdr:colOff>0</xdr:colOff>
      <xdr:row>184</xdr:row>
      <xdr:rowOff>0</xdr:rowOff>
    </xdr:from>
    <xdr:ext cx="9525" cy="9525"/>
    <xdr:pic>
      <xdr:nvPicPr>
        <xdr:cNvPr id="1314" name="Picture 1313"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04025"/>
          <a:ext cx="9525" cy="9525"/>
        </a:xfrm>
        <a:prstGeom prst="rect">
          <a:avLst/>
        </a:prstGeom>
        <a:noFill/>
        <a:ln w="9525">
          <a:noFill/>
          <a:miter lim="800000"/>
          <a:headEnd/>
          <a:tailEnd/>
        </a:ln>
      </xdr:spPr>
    </xdr:pic>
    <xdr:clientData/>
  </xdr:oneCellAnchor>
  <xdr:oneCellAnchor>
    <xdr:from>
      <xdr:col>13</xdr:col>
      <xdr:colOff>0</xdr:colOff>
      <xdr:row>184</xdr:row>
      <xdr:rowOff>0</xdr:rowOff>
    </xdr:from>
    <xdr:ext cx="9525" cy="9525"/>
    <xdr:pic>
      <xdr:nvPicPr>
        <xdr:cNvPr id="1315" name="Picture 1314"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04025"/>
          <a:ext cx="9525" cy="9525"/>
        </a:xfrm>
        <a:prstGeom prst="rect">
          <a:avLst/>
        </a:prstGeom>
        <a:noFill/>
        <a:ln w="9525">
          <a:noFill/>
          <a:miter lim="800000"/>
          <a:headEnd/>
          <a:tailEnd/>
        </a:ln>
      </xdr:spPr>
    </xdr:pic>
    <xdr:clientData/>
  </xdr:oneCellAnchor>
  <xdr:oneCellAnchor>
    <xdr:from>
      <xdr:col>13</xdr:col>
      <xdr:colOff>0</xdr:colOff>
      <xdr:row>185</xdr:row>
      <xdr:rowOff>0</xdr:rowOff>
    </xdr:from>
    <xdr:ext cx="9525" cy="9525"/>
    <xdr:pic>
      <xdr:nvPicPr>
        <xdr:cNvPr id="1316" name="Picture 1315"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oneCellAnchor>
  <xdr:oneCellAnchor>
    <xdr:from>
      <xdr:col>13</xdr:col>
      <xdr:colOff>0</xdr:colOff>
      <xdr:row>185</xdr:row>
      <xdr:rowOff>0</xdr:rowOff>
    </xdr:from>
    <xdr:ext cx="9525" cy="9525"/>
    <xdr:pic>
      <xdr:nvPicPr>
        <xdr:cNvPr id="1317" name="Picture 1316"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oneCellAnchor>
  <xdr:oneCellAnchor>
    <xdr:from>
      <xdr:col>13</xdr:col>
      <xdr:colOff>0</xdr:colOff>
      <xdr:row>185</xdr:row>
      <xdr:rowOff>0</xdr:rowOff>
    </xdr:from>
    <xdr:ext cx="9525" cy="9525"/>
    <xdr:pic>
      <xdr:nvPicPr>
        <xdr:cNvPr id="1318" name="Picture 1317"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oneCellAnchor>
  <xdr:oneCellAnchor>
    <xdr:from>
      <xdr:col>13</xdr:col>
      <xdr:colOff>0</xdr:colOff>
      <xdr:row>185</xdr:row>
      <xdr:rowOff>0</xdr:rowOff>
    </xdr:from>
    <xdr:ext cx="9525" cy="9525"/>
    <xdr:pic>
      <xdr:nvPicPr>
        <xdr:cNvPr id="1319" name="Picture 131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oneCellAnchor>
  <xdr:oneCellAnchor>
    <xdr:from>
      <xdr:col>13</xdr:col>
      <xdr:colOff>0</xdr:colOff>
      <xdr:row>186</xdr:row>
      <xdr:rowOff>0</xdr:rowOff>
    </xdr:from>
    <xdr:ext cx="9525" cy="9525"/>
    <xdr:pic>
      <xdr:nvPicPr>
        <xdr:cNvPr id="1320" name="Picture 1319"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oneCellAnchor>
  <xdr:oneCellAnchor>
    <xdr:from>
      <xdr:col>13</xdr:col>
      <xdr:colOff>0</xdr:colOff>
      <xdr:row>186</xdr:row>
      <xdr:rowOff>0</xdr:rowOff>
    </xdr:from>
    <xdr:ext cx="9525" cy="9525"/>
    <xdr:pic>
      <xdr:nvPicPr>
        <xdr:cNvPr id="1321" name="Picture 1320"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oneCellAnchor>
  <xdr:oneCellAnchor>
    <xdr:from>
      <xdr:col>13</xdr:col>
      <xdr:colOff>0</xdr:colOff>
      <xdr:row>186</xdr:row>
      <xdr:rowOff>0</xdr:rowOff>
    </xdr:from>
    <xdr:ext cx="9525" cy="9525"/>
    <xdr:pic>
      <xdr:nvPicPr>
        <xdr:cNvPr id="1322" name="Picture 1321"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oneCellAnchor>
  <xdr:oneCellAnchor>
    <xdr:from>
      <xdr:col>13</xdr:col>
      <xdr:colOff>0</xdr:colOff>
      <xdr:row>186</xdr:row>
      <xdr:rowOff>0</xdr:rowOff>
    </xdr:from>
    <xdr:ext cx="9525" cy="9525"/>
    <xdr:pic>
      <xdr:nvPicPr>
        <xdr:cNvPr id="1323" name="Picture 1322"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oneCellAnchor>
  <xdr:oneCellAnchor>
    <xdr:from>
      <xdr:col>13</xdr:col>
      <xdr:colOff>0</xdr:colOff>
      <xdr:row>187</xdr:row>
      <xdr:rowOff>0</xdr:rowOff>
    </xdr:from>
    <xdr:ext cx="9525" cy="9525"/>
    <xdr:pic>
      <xdr:nvPicPr>
        <xdr:cNvPr id="1324" name="Picture 1323"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oneCellAnchor>
  <xdr:oneCellAnchor>
    <xdr:from>
      <xdr:col>13</xdr:col>
      <xdr:colOff>0</xdr:colOff>
      <xdr:row>187</xdr:row>
      <xdr:rowOff>0</xdr:rowOff>
    </xdr:from>
    <xdr:ext cx="9525" cy="9525"/>
    <xdr:pic>
      <xdr:nvPicPr>
        <xdr:cNvPr id="1325" name="Picture 1324"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oneCellAnchor>
  <xdr:oneCellAnchor>
    <xdr:from>
      <xdr:col>13</xdr:col>
      <xdr:colOff>0</xdr:colOff>
      <xdr:row>187</xdr:row>
      <xdr:rowOff>0</xdr:rowOff>
    </xdr:from>
    <xdr:ext cx="9525" cy="9525"/>
    <xdr:pic>
      <xdr:nvPicPr>
        <xdr:cNvPr id="1326" name="Picture 1325"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oneCellAnchor>
  <xdr:oneCellAnchor>
    <xdr:from>
      <xdr:col>13</xdr:col>
      <xdr:colOff>0</xdr:colOff>
      <xdr:row>187</xdr:row>
      <xdr:rowOff>0</xdr:rowOff>
    </xdr:from>
    <xdr:ext cx="9525" cy="9525"/>
    <xdr:pic>
      <xdr:nvPicPr>
        <xdr:cNvPr id="1327" name="Picture 1326"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oneCellAnchor>
  <xdr:oneCellAnchor>
    <xdr:from>
      <xdr:col>13</xdr:col>
      <xdr:colOff>0</xdr:colOff>
      <xdr:row>188</xdr:row>
      <xdr:rowOff>0</xdr:rowOff>
    </xdr:from>
    <xdr:ext cx="9525" cy="9525"/>
    <xdr:pic>
      <xdr:nvPicPr>
        <xdr:cNvPr id="1328" name="Picture 1327" descr="space"/>
        <xdr:cNvPicPr>
          <a:picLocks noChangeAspect="1" noChangeArrowheads="1"/>
        </xdr:cNvPicPr>
      </xdr:nvPicPr>
      <xdr:blipFill>
        <a:blip xmlns:r="http://schemas.openxmlformats.org/officeDocument/2006/relationships" r:embed="rId1"/>
        <a:srcRect/>
        <a:stretch>
          <a:fillRect/>
        </a:stretch>
      </xdr:blipFill>
      <xdr:spPr bwMode="auto">
        <a:xfrm>
          <a:off x="5686425" y="32889825"/>
          <a:ext cx="9525" cy="9525"/>
        </a:xfrm>
        <a:prstGeom prst="rect">
          <a:avLst/>
        </a:prstGeom>
        <a:noFill/>
        <a:ln w="9525">
          <a:noFill/>
          <a:miter lim="800000"/>
          <a:headEnd/>
          <a:tailEnd/>
        </a:ln>
      </xdr:spPr>
    </xdr:pic>
    <xdr:clientData/>
  </xdr:oneCellAnchor>
  <xdr:oneCellAnchor>
    <xdr:from>
      <xdr:col>13</xdr:col>
      <xdr:colOff>0</xdr:colOff>
      <xdr:row>188</xdr:row>
      <xdr:rowOff>0</xdr:rowOff>
    </xdr:from>
    <xdr:ext cx="9525" cy="9525"/>
    <xdr:pic>
      <xdr:nvPicPr>
        <xdr:cNvPr id="1329" name="Picture 132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889825"/>
          <a:ext cx="9525" cy="9525"/>
        </a:xfrm>
        <a:prstGeom prst="rect">
          <a:avLst/>
        </a:prstGeom>
        <a:noFill/>
        <a:ln w="9525">
          <a:noFill/>
          <a:miter lim="800000"/>
          <a:headEnd/>
          <a:tailEnd/>
        </a:ln>
      </xdr:spPr>
    </xdr:pic>
    <xdr:clientData/>
  </xdr:oneCellAnchor>
  <xdr:oneCellAnchor>
    <xdr:from>
      <xdr:col>13</xdr:col>
      <xdr:colOff>0</xdr:colOff>
      <xdr:row>188</xdr:row>
      <xdr:rowOff>0</xdr:rowOff>
    </xdr:from>
    <xdr:ext cx="9525" cy="9525"/>
    <xdr:pic>
      <xdr:nvPicPr>
        <xdr:cNvPr id="1330" name="Picture 1329" descr="space"/>
        <xdr:cNvPicPr>
          <a:picLocks noChangeAspect="1" noChangeArrowheads="1"/>
        </xdr:cNvPicPr>
      </xdr:nvPicPr>
      <xdr:blipFill>
        <a:blip xmlns:r="http://schemas.openxmlformats.org/officeDocument/2006/relationships" r:embed="rId1"/>
        <a:srcRect/>
        <a:stretch>
          <a:fillRect/>
        </a:stretch>
      </xdr:blipFill>
      <xdr:spPr bwMode="auto">
        <a:xfrm>
          <a:off x="5686425" y="32889825"/>
          <a:ext cx="9525" cy="9525"/>
        </a:xfrm>
        <a:prstGeom prst="rect">
          <a:avLst/>
        </a:prstGeom>
        <a:noFill/>
        <a:ln w="9525">
          <a:noFill/>
          <a:miter lim="800000"/>
          <a:headEnd/>
          <a:tailEnd/>
        </a:ln>
      </xdr:spPr>
    </xdr:pic>
    <xdr:clientData/>
  </xdr:oneCellAnchor>
  <xdr:oneCellAnchor>
    <xdr:from>
      <xdr:col>13</xdr:col>
      <xdr:colOff>0</xdr:colOff>
      <xdr:row>188</xdr:row>
      <xdr:rowOff>0</xdr:rowOff>
    </xdr:from>
    <xdr:ext cx="9525" cy="9525"/>
    <xdr:pic>
      <xdr:nvPicPr>
        <xdr:cNvPr id="1331" name="Picture 1330" descr="space"/>
        <xdr:cNvPicPr>
          <a:picLocks noChangeAspect="1" noChangeArrowheads="1"/>
        </xdr:cNvPicPr>
      </xdr:nvPicPr>
      <xdr:blipFill>
        <a:blip xmlns:r="http://schemas.openxmlformats.org/officeDocument/2006/relationships" r:embed="rId1"/>
        <a:srcRect/>
        <a:stretch>
          <a:fillRect/>
        </a:stretch>
      </xdr:blipFill>
      <xdr:spPr bwMode="auto">
        <a:xfrm>
          <a:off x="5686425" y="32889825"/>
          <a:ext cx="9525" cy="9525"/>
        </a:xfrm>
        <a:prstGeom prst="rect">
          <a:avLst/>
        </a:prstGeom>
        <a:noFill/>
        <a:ln w="9525">
          <a:noFill/>
          <a:miter lim="800000"/>
          <a:headEnd/>
          <a:tailEnd/>
        </a:ln>
      </xdr:spPr>
    </xdr:pic>
    <xdr:clientData/>
  </xdr:oneCellAnchor>
  <xdr:oneCellAnchor>
    <xdr:from>
      <xdr:col>13</xdr:col>
      <xdr:colOff>0</xdr:colOff>
      <xdr:row>189</xdr:row>
      <xdr:rowOff>0</xdr:rowOff>
    </xdr:from>
    <xdr:ext cx="9525" cy="9525"/>
    <xdr:pic>
      <xdr:nvPicPr>
        <xdr:cNvPr id="1332" name="Picture 1331" descr="space"/>
        <xdr:cNvPicPr>
          <a:picLocks noChangeAspect="1" noChangeArrowheads="1"/>
        </xdr:cNvPicPr>
      </xdr:nvPicPr>
      <xdr:blipFill>
        <a:blip xmlns:r="http://schemas.openxmlformats.org/officeDocument/2006/relationships" r:embed="rId1"/>
        <a:srcRect/>
        <a:stretch>
          <a:fillRect/>
        </a:stretch>
      </xdr:blipFill>
      <xdr:spPr bwMode="auto">
        <a:xfrm>
          <a:off x="5686425" y="33061275"/>
          <a:ext cx="9525" cy="9525"/>
        </a:xfrm>
        <a:prstGeom prst="rect">
          <a:avLst/>
        </a:prstGeom>
        <a:noFill/>
        <a:ln w="9525">
          <a:noFill/>
          <a:miter lim="800000"/>
          <a:headEnd/>
          <a:tailEnd/>
        </a:ln>
      </xdr:spPr>
    </xdr:pic>
    <xdr:clientData/>
  </xdr:oneCellAnchor>
  <xdr:oneCellAnchor>
    <xdr:from>
      <xdr:col>13</xdr:col>
      <xdr:colOff>0</xdr:colOff>
      <xdr:row>189</xdr:row>
      <xdr:rowOff>0</xdr:rowOff>
    </xdr:from>
    <xdr:ext cx="9525" cy="9525"/>
    <xdr:pic>
      <xdr:nvPicPr>
        <xdr:cNvPr id="1333" name="Picture 1332" descr="space"/>
        <xdr:cNvPicPr>
          <a:picLocks noChangeAspect="1" noChangeArrowheads="1"/>
        </xdr:cNvPicPr>
      </xdr:nvPicPr>
      <xdr:blipFill>
        <a:blip xmlns:r="http://schemas.openxmlformats.org/officeDocument/2006/relationships" r:embed="rId1"/>
        <a:srcRect/>
        <a:stretch>
          <a:fillRect/>
        </a:stretch>
      </xdr:blipFill>
      <xdr:spPr bwMode="auto">
        <a:xfrm>
          <a:off x="5686425" y="33061275"/>
          <a:ext cx="9525" cy="9525"/>
        </a:xfrm>
        <a:prstGeom prst="rect">
          <a:avLst/>
        </a:prstGeom>
        <a:noFill/>
        <a:ln w="9525">
          <a:noFill/>
          <a:miter lim="800000"/>
          <a:headEnd/>
          <a:tailEnd/>
        </a:ln>
      </xdr:spPr>
    </xdr:pic>
    <xdr:clientData/>
  </xdr:oneCellAnchor>
  <xdr:oneCellAnchor>
    <xdr:from>
      <xdr:col>13</xdr:col>
      <xdr:colOff>0</xdr:colOff>
      <xdr:row>189</xdr:row>
      <xdr:rowOff>0</xdr:rowOff>
    </xdr:from>
    <xdr:ext cx="9525" cy="9525"/>
    <xdr:pic>
      <xdr:nvPicPr>
        <xdr:cNvPr id="1334" name="Picture 1333" descr="space"/>
        <xdr:cNvPicPr>
          <a:picLocks noChangeAspect="1" noChangeArrowheads="1"/>
        </xdr:cNvPicPr>
      </xdr:nvPicPr>
      <xdr:blipFill>
        <a:blip xmlns:r="http://schemas.openxmlformats.org/officeDocument/2006/relationships" r:embed="rId1"/>
        <a:srcRect/>
        <a:stretch>
          <a:fillRect/>
        </a:stretch>
      </xdr:blipFill>
      <xdr:spPr bwMode="auto">
        <a:xfrm>
          <a:off x="5686425" y="33061275"/>
          <a:ext cx="9525" cy="9525"/>
        </a:xfrm>
        <a:prstGeom prst="rect">
          <a:avLst/>
        </a:prstGeom>
        <a:noFill/>
        <a:ln w="9525">
          <a:noFill/>
          <a:miter lim="800000"/>
          <a:headEnd/>
          <a:tailEnd/>
        </a:ln>
      </xdr:spPr>
    </xdr:pic>
    <xdr:clientData/>
  </xdr:oneCellAnchor>
  <xdr:oneCellAnchor>
    <xdr:from>
      <xdr:col>13</xdr:col>
      <xdr:colOff>0</xdr:colOff>
      <xdr:row>189</xdr:row>
      <xdr:rowOff>0</xdr:rowOff>
    </xdr:from>
    <xdr:ext cx="9525" cy="9525"/>
    <xdr:pic>
      <xdr:nvPicPr>
        <xdr:cNvPr id="1335" name="Picture 1334" descr="space"/>
        <xdr:cNvPicPr>
          <a:picLocks noChangeAspect="1" noChangeArrowheads="1"/>
        </xdr:cNvPicPr>
      </xdr:nvPicPr>
      <xdr:blipFill>
        <a:blip xmlns:r="http://schemas.openxmlformats.org/officeDocument/2006/relationships" r:embed="rId1"/>
        <a:srcRect/>
        <a:stretch>
          <a:fillRect/>
        </a:stretch>
      </xdr:blipFill>
      <xdr:spPr bwMode="auto">
        <a:xfrm>
          <a:off x="5686425" y="33061275"/>
          <a:ext cx="9525" cy="9525"/>
        </a:xfrm>
        <a:prstGeom prst="rect">
          <a:avLst/>
        </a:prstGeom>
        <a:noFill/>
        <a:ln w="9525">
          <a:noFill/>
          <a:miter lim="800000"/>
          <a:headEnd/>
          <a:tailEnd/>
        </a:ln>
      </xdr:spPr>
    </xdr:pic>
    <xdr:clientData/>
  </xdr:oneCellAnchor>
  <xdr:oneCellAnchor>
    <xdr:from>
      <xdr:col>13</xdr:col>
      <xdr:colOff>0</xdr:colOff>
      <xdr:row>190</xdr:row>
      <xdr:rowOff>0</xdr:rowOff>
    </xdr:from>
    <xdr:ext cx="9525" cy="9525"/>
    <xdr:pic>
      <xdr:nvPicPr>
        <xdr:cNvPr id="1336" name="Picture 1335" descr="space"/>
        <xdr:cNvPicPr>
          <a:picLocks noChangeAspect="1" noChangeArrowheads="1"/>
        </xdr:cNvPicPr>
      </xdr:nvPicPr>
      <xdr:blipFill>
        <a:blip xmlns:r="http://schemas.openxmlformats.org/officeDocument/2006/relationships" r:embed="rId1"/>
        <a:srcRect/>
        <a:stretch>
          <a:fillRect/>
        </a:stretch>
      </xdr:blipFill>
      <xdr:spPr bwMode="auto">
        <a:xfrm>
          <a:off x="5686425" y="33232725"/>
          <a:ext cx="9525" cy="9525"/>
        </a:xfrm>
        <a:prstGeom prst="rect">
          <a:avLst/>
        </a:prstGeom>
        <a:noFill/>
        <a:ln w="9525">
          <a:noFill/>
          <a:miter lim="800000"/>
          <a:headEnd/>
          <a:tailEnd/>
        </a:ln>
      </xdr:spPr>
    </xdr:pic>
    <xdr:clientData/>
  </xdr:oneCellAnchor>
  <xdr:oneCellAnchor>
    <xdr:from>
      <xdr:col>13</xdr:col>
      <xdr:colOff>0</xdr:colOff>
      <xdr:row>190</xdr:row>
      <xdr:rowOff>0</xdr:rowOff>
    </xdr:from>
    <xdr:ext cx="9525" cy="9525"/>
    <xdr:pic>
      <xdr:nvPicPr>
        <xdr:cNvPr id="1337" name="Picture 1336" descr="space"/>
        <xdr:cNvPicPr>
          <a:picLocks noChangeAspect="1" noChangeArrowheads="1"/>
        </xdr:cNvPicPr>
      </xdr:nvPicPr>
      <xdr:blipFill>
        <a:blip xmlns:r="http://schemas.openxmlformats.org/officeDocument/2006/relationships" r:embed="rId1"/>
        <a:srcRect/>
        <a:stretch>
          <a:fillRect/>
        </a:stretch>
      </xdr:blipFill>
      <xdr:spPr bwMode="auto">
        <a:xfrm>
          <a:off x="5686425" y="33232725"/>
          <a:ext cx="9525" cy="9525"/>
        </a:xfrm>
        <a:prstGeom prst="rect">
          <a:avLst/>
        </a:prstGeom>
        <a:noFill/>
        <a:ln w="9525">
          <a:noFill/>
          <a:miter lim="800000"/>
          <a:headEnd/>
          <a:tailEnd/>
        </a:ln>
      </xdr:spPr>
    </xdr:pic>
    <xdr:clientData/>
  </xdr:oneCellAnchor>
  <xdr:oneCellAnchor>
    <xdr:from>
      <xdr:col>13</xdr:col>
      <xdr:colOff>0</xdr:colOff>
      <xdr:row>190</xdr:row>
      <xdr:rowOff>0</xdr:rowOff>
    </xdr:from>
    <xdr:ext cx="9525" cy="9525"/>
    <xdr:pic>
      <xdr:nvPicPr>
        <xdr:cNvPr id="1338" name="Picture 1337" descr="space"/>
        <xdr:cNvPicPr>
          <a:picLocks noChangeAspect="1" noChangeArrowheads="1"/>
        </xdr:cNvPicPr>
      </xdr:nvPicPr>
      <xdr:blipFill>
        <a:blip xmlns:r="http://schemas.openxmlformats.org/officeDocument/2006/relationships" r:embed="rId1"/>
        <a:srcRect/>
        <a:stretch>
          <a:fillRect/>
        </a:stretch>
      </xdr:blipFill>
      <xdr:spPr bwMode="auto">
        <a:xfrm>
          <a:off x="5686425" y="33232725"/>
          <a:ext cx="9525" cy="9525"/>
        </a:xfrm>
        <a:prstGeom prst="rect">
          <a:avLst/>
        </a:prstGeom>
        <a:noFill/>
        <a:ln w="9525">
          <a:noFill/>
          <a:miter lim="800000"/>
          <a:headEnd/>
          <a:tailEnd/>
        </a:ln>
      </xdr:spPr>
    </xdr:pic>
    <xdr:clientData/>
  </xdr:oneCellAnchor>
  <xdr:oneCellAnchor>
    <xdr:from>
      <xdr:col>13</xdr:col>
      <xdr:colOff>0</xdr:colOff>
      <xdr:row>190</xdr:row>
      <xdr:rowOff>0</xdr:rowOff>
    </xdr:from>
    <xdr:ext cx="9525" cy="9525"/>
    <xdr:pic>
      <xdr:nvPicPr>
        <xdr:cNvPr id="1339" name="Picture 1338" descr="space"/>
        <xdr:cNvPicPr>
          <a:picLocks noChangeAspect="1" noChangeArrowheads="1"/>
        </xdr:cNvPicPr>
      </xdr:nvPicPr>
      <xdr:blipFill>
        <a:blip xmlns:r="http://schemas.openxmlformats.org/officeDocument/2006/relationships" r:embed="rId1"/>
        <a:srcRect/>
        <a:stretch>
          <a:fillRect/>
        </a:stretch>
      </xdr:blipFill>
      <xdr:spPr bwMode="auto">
        <a:xfrm>
          <a:off x="5686425" y="33232725"/>
          <a:ext cx="9525" cy="9525"/>
        </a:xfrm>
        <a:prstGeom prst="rect">
          <a:avLst/>
        </a:prstGeom>
        <a:noFill/>
        <a:ln w="9525">
          <a:noFill/>
          <a:miter lim="800000"/>
          <a:headEnd/>
          <a:tailEnd/>
        </a:ln>
      </xdr:spPr>
    </xdr:pic>
    <xdr:clientData/>
  </xdr:oneCellAnchor>
  <xdr:oneCellAnchor>
    <xdr:from>
      <xdr:col>13</xdr:col>
      <xdr:colOff>0</xdr:colOff>
      <xdr:row>191</xdr:row>
      <xdr:rowOff>0</xdr:rowOff>
    </xdr:from>
    <xdr:ext cx="9525" cy="9525"/>
    <xdr:pic>
      <xdr:nvPicPr>
        <xdr:cNvPr id="1340" name="Picture 1339"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oneCellAnchor>
  <xdr:oneCellAnchor>
    <xdr:from>
      <xdr:col>13</xdr:col>
      <xdr:colOff>0</xdr:colOff>
      <xdr:row>191</xdr:row>
      <xdr:rowOff>0</xdr:rowOff>
    </xdr:from>
    <xdr:ext cx="9525" cy="9525"/>
    <xdr:pic>
      <xdr:nvPicPr>
        <xdr:cNvPr id="1341" name="Picture 1340"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oneCellAnchor>
  <xdr:oneCellAnchor>
    <xdr:from>
      <xdr:col>13</xdr:col>
      <xdr:colOff>0</xdr:colOff>
      <xdr:row>191</xdr:row>
      <xdr:rowOff>0</xdr:rowOff>
    </xdr:from>
    <xdr:ext cx="9525" cy="9525"/>
    <xdr:pic>
      <xdr:nvPicPr>
        <xdr:cNvPr id="1342" name="Picture 1341"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oneCellAnchor>
  <xdr:oneCellAnchor>
    <xdr:from>
      <xdr:col>13</xdr:col>
      <xdr:colOff>0</xdr:colOff>
      <xdr:row>191</xdr:row>
      <xdr:rowOff>0</xdr:rowOff>
    </xdr:from>
    <xdr:ext cx="9525" cy="9525"/>
    <xdr:pic>
      <xdr:nvPicPr>
        <xdr:cNvPr id="1343" name="Picture 1342"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oneCellAnchor>
  <xdr:oneCellAnchor>
    <xdr:from>
      <xdr:col>13</xdr:col>
      <xdr:colOff>0</xdr:colOff>
      <xdr:row>192</xdr:row>
      <xdr:rowOff>0</xdr:rowOff>
    </xdr:from>
    <xdr:ext cx="9525" cy="9525"/>
    <xdr:pic>
      <xdr:nvPicPr>
        <xdr:cNvPr id="1344" name="Picture 1343" descr="space"/>
        <xdr:cNvPicPr>
          <a:picLocks noChangeAspect="1" noChangeArrowheads="1"/>
        </xdr:cNvPicPr>
      </xdr:nvPicPr>
      <xdr:blipFill>
        <a:blip xmlns:r="http://schemas.openxmlformats.org/officeDocument/2006/relationships" r:embed="rId1"/>
        <a:srcRect/>
        <a:stretch>
          <a:fillRect/>
        </a:stretch>
      </xdr:blipFill>
      <xdr:spPr bwMode="auto">
        <a:xfrm>
          <a:off x="5686425" y="33575625"/>
          <a:ext cx="9525" cy="9525"/>
        </a:xfrm>
        <a:prstGeom prst="rect">
          <a:avLst/>
        </a:prstGeom>
        <a:noFill/>
        <a:ln w="9525">
          <a:noFill/>
          <a:miter lim="800000"/>
          <a:headEnd/>
          <a:tailEnd/>
        </a:ln>
      </xdr:spPr>
    </xdr:pic>
    <xdr:clientData/>
  </xdr:oneCellAnchor>
  <xdr:oneCellAnchor>
    <xdr:from>
      <xdr:col>13</xdr:col>
      <xdr:colOff>0</xdr:colOff>
      <xdr:row>192</xdr:row>
      <xdr:rowOff>0</xdr:rowOff>
    </xdr:from>
    <xdr:ext cx="9525" cy="9525"/>
    <xdr:pic>
      <xdr:nvPicPr>
        <xdr:cNvPr id="1345" name="Picture 1344" descr="space"/>
        <xdr:cNvPicPr>
          <a:picLocks noChangeAspect="1" noChangeArrowheads="1"/>
        </xdr:cNvPicPr>
      </xdr:nvPicPr>
      <xdr:blipFill>
        <a:blip xmlns:r="http://schemas.openxmlformats.org/officeDocument/2006/relationships" r:embed="rId1"/>
        <a:srcRect/>
        <a:stretch>
          <a:fillRect/>
        </a:stretch>
      </xdr:blipFill>
      <xdr:spPr bwMode="auto">
        <a:xfrm>
          <a:off x="5686425" y="33575625"/>
          <a:ext cx="9525" cy="9525"/>
        </a:xfrm>
        <a:prstGeom prst="rect">
          <a:avLst/>
        </a:prstGeom>
        <a:noFill/>
        <a:ln w="9525">
          <a:noFill/>
          <a:miter lim="800000"/>
          <a:headEnd/>
          <a:tailEnd/>
        </a:ln>
      </xdr:spPr>
    </xdr:pic>
    <xdr:clientData/>
  </xdr:oneCellAnchor>
  <xdr:oneCellAnchor>
    <xdr:from>
      <xdr:col>13</xdr:col>
      <xdr:colOff>0</xdr:colOff>
      <xdr:row>192</xdr:row>
      <xdr:rowOff>0</xdr:rowOff>
    </xdr:from>
    <xdr:ext cx="9525" cy="9525"/>
    <xdr:pic>
      <xdr:nvPicPr>
        <xdr:cNvPr id="1346" name="Picture 1345" descr="space"/>
        <xdr:cNvPicPr>
          <a:picLocks noChangeAspect="1" noChangeArrowheads="1"/>
        </xdr:cNvPicPr>
      </xdr:nvPicPr>
      <xdr:blipFill>
        <a:blip xmlns:r="http://schemas.openxmlformats.org/officeDocument/2006/relationships" r:embed="rId1"/>
        <a:srcRect/>
        <a:stretch>
          <a:fillRect/>
        </a:stretch>
      </xdr:blipFill>
      <xdr:spPr bwMode="auto">
        <a:xfrm>
          <a:off x="5686425" y="33575625"/>
          <a:ext cx="9525" cy="9525"/>
        </a:xfrm>
        <a:prstGeom prst="rect">
          <a:avLst/>
        </a:prstGeom>
        <a:noFill/>
        <a:ln w="9525">
          <a:noFill/>
          <a:miter lim="800000"/>
          <a:headEnd/>
          <a:tailEnd/>
        </a:ln>
      </xdr:spPr>
    </xdr:pic>
    <xdr:clientData/>
  </xdr:oneCellAnchor>
  <xdr:oneCellAnchor>
    <xdr:from>
      <xdr:col>13</xdr:col>
      <xdr:colOff>0</xdr:colOff>
      <xdr:row>192</xdr:row>
      <xdr:rowOff>0</xdr:rowOff>
    </xdr:from>
    <xdr:ext cx="9525" cy="9525"/>
    <xdr:pic>
      <xdr:nvPicPr>
        <xdr:cNvPr id="1347" name="Picture 1346" descr="space"/>
        <xdr:cNvPicPr>
          <a:picLocks noChangeAspect="1" noChangeArrowheads="1"/>
        </xdr:cNvPicPr>
      </xdr:nvPicPr>
      <xdr:blipFill>
        <a:blip xmlns:r="http://schemas.openxmlformats.org/officeDocument/2006/relationships" r:embed="rId1"/>
        <a:srcRect/>
        <a:stretch>
          <a:fillRect/>
        </a:stretch>
      </xdr:blipFill>
      <xdr:spPr bwMode="auto">
        <a:xfrm>
          <a:off x="5686425" y="33575625"/>
          <a:ext cx="9525" cy="9525"/>
        </a:xfrm>
        <a:prstGeom prst="rect">
          <a:avLst/>
        </a:prstGeom>
        <a:noFill/>
        <a:ln w="9525">
          <a:noFill/>
          <a:miter lim="800000"/>
          <a:headEnd/>
          <a:tailEnd/>
        </a:ln>
      </xdr:spPr>
    </xdr:pic>
    <xdr:clientData/>
  </xdr:oneCellAnchor>
  <xdr:oneCellAnchor>
    <xdr:from>
      <xdr:col>13</xdr:col>
      <xdr:colOff>0</xdr:colOff>
      <xdr:row>193</xdr:row>
      <xdr:rowOff>0</xdr:rowOff>
    </xdr:from>
    <xdr:ext cx="9525" cy="9525"/>
    <xdr:pic>
      <xdr:nvPicPr>
        <xdr:cNvPr id="1348" name="Picture 1347" descr="space"/>
        <xdr:cNvPicPr>
          <a:picLocks noChangeAspect="1" noChangeArrowheads="1"/>
        </xdr:cNvPicPr>
      </xdr:nvPicPr>
      <xdr:blipFill>
        <a:blip xmlns:r="http://schemas.openxmlformats.org/officeDocument/2006/relationships" r:embed="rId1"/>
        <a:srcRect/>
        <a:stretch>
          <a:fillRect/>
        </a:stretch>
      </xdr:blipFill>
      <xdr:spPr bwMode="auto">
        <a:xfrm>
          <a:off x="5686425" y="33747075"/>
          <a:ext cx="9525" cy="9525"/>
        </a:xfrm>
        <a:prstGeom prst="rect">
          <a:avLst/>
        </a:prstGeom>
        <a:noFill/>
        <a:ln w="9525">
          <a:noFill/>
          <a:miter lim="800000"/>
          <a:headEnd/>
          <a:tailEnd/>
        </a:ln>
      </xdr:spPr>
    </xdr:pic>
    <xdr:clientData/>
  </xdr:oneCellAnchor>
  <xdr:oneCellAnchor>
    <xdr:from>
      <xdr:col>13</xdr:col>
      <xdr:colOff>0</xdr:colOff>
      <xdr:row>193</xdr:row>
      <xdr:rowOff>0</xdr:rowOff>
    </xdr:from>
    <xdr:ext cx="9525" cy="9525"/>
    <xdr:pic>
      <xdr:nvPicPr>
        <xdr:cNvPr id="1349" name="Picture 1348" descr="space"/>
        <xdr:cNvPicPr>
          <a:picLocks noChangeAspect="1" noChangeArrowheads="1"/>
        </xdr:cNvPicPr>
      </xdr:nvPicPr>
      <xdr:blipFill>
        <a:blip xmlns:r="http://schemas.openxmlformats.org/officeDocument/2006/relationships" r:embed="rId1"/>
        <a:srcRect/>
        <a:stretch>
          <a:fillRect/>
        </a:stretch>
      </xdr:blipFill>
      <xdr:spPr bwMode="auto">
        <a:xfrm>
          <a:off x="5686425" y="33747075"/>
          <a:ext cx="9525" cy="9525"/>
        </a:xfrm>
        <a:prstGeom prst="rect">
          <a:avLst/>
        </a:prstGeom>
        <a:noFill/>
        <a:ln w="9525">
          <a:noFill/>
          <a:miter lim="800000"/>
          <a:headEnd/>
          <a:tailEnd/>
        </a:ln>
      </xdr:spPr>
    </xdr:pic>
    <xdr:clientData/>
  </xdr:oneCellAnchor>
  <xdr:oneCellAnchor>
    <xdr:from>
      <xdr:col>13</xdr:col>
      <xdr:colOff>0</xdr:colOff>
      <xdr:row>193</xdr:row>
      <xdr:rowOff>0</xdr:rowOff>
    </xdr:from>
    <xdr:ext cx="9525" cy="9525"/>
    <xdr:pic>
      <xdr:nvPicPr>
        <xdr:cNvPr id="1350" name="Picture 1349" descr="space"/>
        <xdr:cNvPicPr>
          <a:picLocks noChangeAspect="1" noChangeArrowheads="1"/>
        </xdr:cNvPicPr>
      </xdr:nvPicPr>
      <xdr:blipFill>
        <a:blip xmlns:r="http://schemas.openxmlformats.org/officeDocument/2006/relationships" r:embed="rId1"/>
        <a:srcRect/>
        <a:stretch>
          <a:fillRect/>
        </a:stretch>
      </xdr:blipFill>
      <xdr:spPr bwMode="auto">
        <a:xfrm>
          <a:off x="5686425" y="33747075"/>
          <a:ext cx="9525" cy="9525"/>
        </a:xfrm>
        <a:prstGeom prst="rect">
          <a:avLst/>
        </a:prstGeom>
        <a:noFill/>
        <a:ln w="9525">
          <a:noFill/>
          <a:miter lim="800000"/>
          <a:headEnd/>
          <a:tailEnd/>
        </a:ln>
      </xdr:spPr>
    </xdr:pic>
    <xdr:clientData/>
  </xdr:oneCellAnchor>
  <xdr:oneCellAnchor>
    <xdr:from>
      <xdr:col>13</xdr:col>
      <xdr:colOff>0</xdr:colOff>
      <xdr:row>193</xdr:row>
      <xdr:rowOff>0</xdr:rowOff>
    </xdr:from>
    <xdr:ext cx="9525" cy="9525"/>
    <xdr:pic>
      <xdr:nvPicPr>
        <xdr:cNvPr id="1351" name="Picture 1350" descr="space"/>
        <xdr:cNvPicPr>
          <a:picLocks noChangeAspect="1" noChangeArrowheads="1"/>
        </xdr:cNvPicPr>
      </xdr:nvPicPr>
      <xdr:blipFill>
        <a:blip xmlns:r="http://schemas.openxmlformats.org/officeDocument/2006/relationships" r:embed="rId1"/>
        <a:srcRect/>
        <a:stretch>
          <a:fillRect/>
        </a:stretch>
      </xdr:blipFill>
      <xdr:spPr bwMode="auto">
        <a:xfrm>
          <a:off x="5686425" y="33747075"/>
          <a:ext cx="9525" cy="9525"/>
        </a:xfrm>
        <a:prstGeom prst="rect">
          <a:avLst/>
        </a:prstGeom>
        <a:noFill/>
        <a:ln w="9525">
          <a:noFill/>
          <a:miter lim="800000"/>
          <a:headEnd/>
          <a:tailEnd/>
        </a:ln>
      </xdr:spPr>
    </xdr:pic>
    <xdr:clientData/>
  </xdr:oneCellAnchor>
  <xdr:oneCellAnchor>
    <xdr:from>
      <xdr:col>13</xdr:col>
      <xdr:colOff>0</xdr:colOff>
      <xdr:row>194</xdr:row>
      <xdr:rowOff>0</xdr:rowOff>
    </xdr:from>
    <xdr:ext cx="9525" cy="9525"/>
    <xdr:pic>
      <xdr:nvPicPr>
        <xdr:cNvPr id="1352" name="Picture 1351"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oneCellAnchor>
  <xdr:oneCellAnchor>
    <xdr:from>
      <xdr:col>13</xdr:col>
      <xdr:colOff>0</xdr:colOff>
      <xdr:row>194</xdr:row>
      <xdr:rowOff>0</xdr:rowOff>
    </xdr:from>
    <xdr:ext cx="9525" cy="9525"/>
    <xdr:pic>
      <xdr:nvPicPr>
        <xdr:cNvPr id="1353" name="Picture 1352"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oneCellAnchor>
  <xdr:oneCellAnchor>
    <xdr:from>
      <xdr:col>13</xdr:col>
      <xdr:colOff>0</xdr:colOff>
      <xdr:row>194</xdr:row>
      <xdr:rowOff>0</xdr:rowOff>
    </xdr:from>
    <xdr:ext cx="9525" cy="9525"/>
    <xdr:pic>
      <xdr:nvPicPr>
        <xdr:cNvPr id="1354" name="Picture 1353"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oneCellAnchor>
  <xdr:oneCellAnchor>
    <xdr:from>
      <xdr:col>13</xdr:col>
      <xdr:colOff>0</xdr:colOff>
      <xdr:row>194</xdr:row>
      <xdr:rowOff>0</xdr:rowOff>
    </xdr:from>
    <xdr:ext cx="9525" cy="9525"/>
    <xdr:pic>
      <xdr:nvPicPr>
        <xdr:cNvPr id="1355" name="Picture 1354"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oneCellAnchor>
  <xdr:oneCellAnchor>
    <xdr:from>
      <xdr:col>13</xdr:col>
      <xdr:colOff>0</xdr:colOff>
      <xdr:row>195</xdr:row>
      <xdr:rowOff>0</xdr:rowOff>
    </xdr:from>
    <xdr:ext cx="9525" cy="9525"/>
    <xdr:pic>
      <xdr:nvPicPr>
        <xdr:cNvPr id="1356" name="Picture 1355"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89975"/>
          <a:ext cx="9525" cy="9525"/>
        </a:xfrm>
        <a:prstGeom prst="rect">
          <a:avLst/>
        </a:prstGeom>
        <a:noFill/>
        <a:ln w="9525">
          <a:noFill/>
          <a:miter lim="800000"/>
          <a:headEnd/>
          <a:tailEnd/>
        </a:ln>
      </xdr:spPr>
    </xdr:pic>
    <xdr:clientData/>
  </xdr:oneCellAnchor>
  <xdr:oneCellAnchor>
    <xdr:from>
      <xdr:col>13</xdr:col>
      <xdr:colOff>0</xdr:colOff>
      <xdr:row>195</xdr:row>
      <xdr:rowOff>0</xdr:rowOff>
    </xdr:from>
    <xdr:ext cx="9525" cy="9525"/>
    <xdr:pic>
      <xdr:nvPicPr>
        <xdr:cNvPr id="1357" name="Picture 1356"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89975"/>
          <a:ext cx="9525" cy="9525"/>
        </a:xfrm>
        <a:prstGeom prst="rect">
          <a:avLst/>
        </a:prstGeom>
        <a:noFill/>
        <a:ln w="9525">
          <a:noFill/>
          <a:miter lim="800000"/>
          <a:headEnd/>
          <a:tailEnd/>
        </a:ln>
      </xdr:spPr>
    </xdr:pic>
    <xdr:clientData/>
  </xdr:oneCellAnchor>
  <xdr:oneCellAnchor>
    <xdr:from>
      <xdr:col>13</xdr:col>
      <xdr:colOff>0</xdr:colOff>
      <xdr:row>195</xdr:row>
      <xdr:rowOff>0</xdr:rowOff>
    </xdr:from>
    <xdr:ext cx="9525" cy="9525"/>
    <xdr:pic>
      <xdr:nvPicPr>
        <xdr:cNvPr id="1358" name="Picture 1357"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89975"/>
          <a:ext cx="9525" cy="9525"/>
        </a:xfrm>
        <a:prstGeom prst="rect">
          <a:avLst/>
        </a:prstGeom>
        <a:noFill/>
        <a:ln w="9525">
          <a:noFill/>
          <a:miter lim="800000"/>
          <a:headEnd/>
          <a:tailEnd/>
        </a:ln>
      </xdr:spPr>
    </xdr:pic>
    <xdr:clientData/>
  </xdr:oneCellAnchor>
  <xdr:oneCellAnchor>
    <xdr:from>
      <xdr:col>13</xdr:col>
      <xdr:colOff>0</xdr:colOff>
      <xdr:row>195</xdr:row>
      <xdr:rowOff>0</xdr:rowOff>
    </xdr:from>
    <xdr:ext cx="9525" cy="9525"/>
    <xdr:pic>
      <xdr:nvPicPr>
        <xdr:cNvPr id="1359" name="Picture 1358"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89975"/>
          <a:ext cx="9525" cy="9525"/>
        </a:xfrm>
        <a:prstGeom prst="rect">
          <a:avLst/>
        </a:prstGeom>
        <a:noFill/>
        <a:ln w="9525">
          <a:noFill/>
          <a:miter lim="800000"/>
          <a:headEnd/>
          <a:tailEnd/>
        </a:ln>
      </xdr:spPr>
    </xdr:pic>
    <xdr:clientData/>
  </xdr:oneCellAnchor>
  <xdr:oneCellAnchor>
    <xdr:from>
      <xdr:col>13</xdr:col>
      <xdr:colOff>0</xdr:colOff>
      <xdr:row>196</xdr:row>
      <xdr:rowOff>0</xdr:rowOff>
    </xdr:from>
    <xdr:ext cx="9525" cy="9525"/>
    <xdr:pic>
      <xdr:nvPicPr>
        <xdr:cNvPr id="1360" name="Picture 1359"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oneCellAnchor>
  <xdr:oneCellAnchor>
    <xdr:from>
      <xdr:col>13</xdr:col>
      <xdr:colOff>0</xdr:colOff>
      <xdr:row>196</xdr:row>
      <xdr:rowOff>0</xdr:rowOff>
    </xdr:from>
    <xdr:ext cx="9525" cy="9525"/>
    <xdr:pic>
      <xdr:nvPicPr>
        <xdr:cNvPr id="1361" name="Picture 1360"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oneCellAnchor>
  <xdr:oneCellAnchor>
    <xdr:from>
      <xdr:col>13</xdr:col>
      <xdr:colOff>0</xdr:colOff>
      <xdr:row>196</xdr:row>
      <xdr:rowOff>0</xdr:rowOff>
    </xdr:from>
    <xdr:ext cx="9525" cy="9525"/>
    <xdr:pic>
      <xdr:nvPicPr>
        <xdr:cNvPr id="1362" name="Picture 1361"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oneCellAnchor>
  <xdr:oneCellAnchor>
    <xdr:from>
      <xdr:col>13</xdr:col>
      <xdr:colOff>0</xdr:colOff>
      <xdr:row>196</xdr:row>
      <xdr:rowOff>0</xdr:rowOff>
    </xdr:from>
    <xdr:ext cx="9525" cy="9525"/>
    <xdr:pic>
      <xdr:nvPicPr>
        <xdr:cNvPr id="1363" name="Picture 1362"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oneCellAnchor>
  <xdr:oneCellAnchor>
    <xdr:from>
      <xdr:col>13</xdr:col>
      <xdr:colOff>0</xdr:colOff>
      <xdr:row>197</xdr:row>
      <xdr:rowOff>0</xdr:rowOff>
    </xdr:from>
    <xdr:ext cx="9525" cy="9525"/>
    <xdr:pic>
      <xdr:nvPicPr>
        <xdr:cNvPr id="1364" name="Picture 1363" descr="space"/>
        <xdr:cNvPicPr>
          <a:picLocks noChangeAspect="1" noChangeArrowheads="1"/>
        </xdr:cNvPicPr>
      </xdr:nvPicPr>
      <xdr:blipFill>
        <a:blip xmlns:r="http://schemas.openxmlformats.org/officeDocument/2006/relationships" r:embed="rId1"/>
        <a:srcRect/>
        <a:stretch>
          <a:fillRect/>
        </a:stretch>
      </xdr:blipFill>
      <xdr:spPr bwMode="auto">
        <a:xfrm>
          <a:off x="5686425" y="34432875"/>
          <a:ext cx="9525" cy="9525"/>
        </a:xfrm>
        <a:prstGeom prst="rect">
          <a:avLst/>
        </a:prstGeom>
        <a:noFill/>
        <a:ln w="9525">
          <a:noFill/>
          <a:miter lim="800000"/>
          <a:headEnd/>
          <a:tailEnd/>
        </a:ln>
      </xdr:spPr>
    </xdr:pic>
    <xdr:clientData/>
  </xdr:oneCellAnchor>
  <xdr:oneCellAnchor>
    <xdr:from>
      <xdr:col>13</xdr:col>
      <xdr:colOff>0</xdr:colOff>
      <xdr:row>197</xdr:row>
      <xdr:rowOff>0</xdr:rowOff>
    </xdr:from>
    <xdr:ext cx="9525" cy="9525"/>
    <xdr:pic>
      <xdr:nvPicPr>
        <xdr:cNvPr id="1365" name="Picture 1364" descr="space"/>
        <xdr:cNvPicPr>
          <a:picLocks noChangeAspect="1" noChangeArrowheads="1"/>
        </xdr:cNvPicPr>
      </xdr:nvPicPr>
      <xdr:blipFill>
        <a:blip xmlns:r="http://schemas.openxmlformats.org/officeDocument/2006/relationships" r:embed="rId1"/>
        <a:srcRect/>
        <a:stretch>
          <a:fillRect/>
        </a:stretch>
      </xdr:blipFill>
      <xdr:spPr bwMode="auto">
        <a:xfrm>
          <a:off x="5686425" y="34432875"/>
          <a:ext cx="9525" cy="9525"/>
        </a:xfrm>
        <a:prstGeom prst="rect">
          <a:avLst/>
        </a:prstGeom>
        <a:noFill/>
        <a:ln w="9525">
          <a:noFill/>
          <a:miter lim="800000"/>
          <a:headEnd/>
          <a:tailEnd/>
        </a:ln>
      </xdr:spPr>
    </xdr:pic>
    <xdr:clientData/>
  </xdr:oneCellAnchor>
  <xdr:oneCellAnchor>
    <xdr:from>
      <xdr:col>13</xdr:col>
      <xdr:colOff>0</xdr:colOff>
      <xdr:row>197</xdr:row>
      <xdr:rowOff>0</xdr:rowOff>
    </xdr:from>
    <xdr:ext cx="9525" cy="9525"/>
    <xdr:pic>
      <xdr:nvPicPr>
        <xdr:cNvPr id="1366" name="Picture 1365" descr="space"/>
        <xdr:cNvPicPr>
          <a:picLocks noChangeAspect="1" noChangeArrowheads="1"/>
        </xdr:cNvPicPr>
      </xdr:nvPicPr>
      <xdr:blipFill>
        <a:blip xmlns:r="http://schemas.openxmlformats.org/officeDocument/2006/relationships" r:embed="rId1"/>
        <a:srcRect/>
        <a:stretch>
          <a:fillRect/>
        </a:stretch>
      </xdr:blipFill>
      <xdr:spPr bwMode="auto">
        <a:xfrm>
          <a:off x="5686425" y="34432875"/>
          <a:ext cx="9525" cy="9525"/>
        </a:xfrm>
        <a:prstGeom prst="rect">
          <a:avLst/>
        </a:prstGeom>
        <a:noFill/>
        <a:ln w="9525">
          <a:noFill/>
          <a:miter lim="800000"/>
          <a:headEnd/>
          <a:tailEnd/>
        </a:ln>
      </xdr:spPr>
    </xdr:pic>
    <xdr:clientData/>
  </xdr:oneCellAnchor>
  <xdr:oneCellAnchor>
    <xdr:from>
      <xdr:col>13</xdr:col>
      <xdr:colOff>0</xdr:colOff>
      <xdr:row>197</xdr:row>
      <xdr:rowOff>0</xdr:rowOff>
    </xdr:from>
    <xdr:ext cx="9525" cy="9525"/>
    <xdr:pic>
      <xdr:nvPicPr>
        <xdr:cNvPr id="1367" name="Picture 1366" descr="space"/>
        <xdr:cNvPicPr>
          <a:picLocks noChangeAspect="1" noChangeArrowheads="1"/>
        </xdr:cNvPicPr>
      </xdr:nvPicPr>
      <xdr:blipFill>
        <a:blip xmlns:r="http://schemas.openxmlformats.org/officeDocument/2006/relationships" r:embed="rId1"/>
        <a:srcRect/>
        <a:stretch>
          <a:fillRect/>
        </a:stretch>
      </xdr:blipFill>
      <xdr:spPr bwMode="auto">
        <a:xfrm>
          <a:off x="5686425" y="34432875"/>
          <a:ext cx="9525" cy="9525"/>
        </a:xfrm>
        <a:prstGeom prst="rect">
          <a:avLst/>
        </a:prstGeom>
        <a:noFill/>
        <a:ln w="9525">
          <a:noFill/>
          <a:miter lim="800000"/>
          <a:headEnd/>
          <a:tailEnd/>
        </a:ln>
      </xdr:spPr>
    </xdr:pic>
    <xdr:clientData/>
  </xdr:oneCellAnchor>
  <xdr:oneCellAnchor>
    <xdr:from>
      <xdr:col>13</xdr:col>
      <xdr:colOff>0</xdr:colOff>
      <xdr:row>198</xdr:row>
      <xdr:rowOff>0</xdr:rowOff>
    </xdr:from>
    <xdr:ext cx="9525" cy="9525"/>
    <xdr:pic>
      <xdr:nvPicPr>
        <xdr:cNvPr id="1368" name="Picture 1367" descr="space"/>
        <xdr:cNvPicPr>
          <a:picLocks noChangeAspect="1" noChangeArrowheads="1"/>
        </xdr:cNvPicPr>
      </xdr:nvPicPr>
      <xdr:blipFill>
        <a:blip xmlns:r="http://schemas.openxmlformats.org/officeDocument/2006/relationships" r:embed="rId1"/>
        <a:srcRect/>
        <a:stretch>
          <a:fillRect/>
        </a:stretch>
      </xdr:blipFill>
      <xdr:spPr bwMode="auto">
        <a:xfrm>
          <a:off x="5686425" y="34604325"/>
          <a:ext cx="9525" cy="9525"/>
        </a:xfrm>
        <a:prstGeom prst="rect">
          <a:avLst/>
        </a:prstGeom>
        <a:noFill/>
        <a:ln w="9525">
          <a:noFill/>
          <a:miter lim="800000"/>
          <a:headEnd/>
          <a:tailEnd/>
        </a:ln>
      </xdr:spPr>
    </xdr:pic>
    <xdr:clientData/>
  </xdr:oneCellAnchor>
  <xdr:oneCellAnchor>
    <xdr:from>
      <xdr:col>13</xdr:col>
      <xdr:colOff>0</xdr:colOff>
      <xdr:row>198</xdr:row>
      <xdr:rowOff>0</xdr:rowOff>
    </xdr:from>
    <xdr:ext cx="9525" cy="9525"/>
    <xdr:pic>
      <xdr:nvPicPr>
        <xdr:cNvPr id="1369" name="Picture 1368" descr="space"/>
        <xdr:cNvPicPr>
          <a:picLocks noChangeAspect="1" noChangeArrowheads="1"/>
        </xdr:cNvPicPr>
      </xdr:nvPicPr>
      <xdr:blipFill>
        <a:blip xmlns:r="http://schemas.openxmlformats.org/officeDocument/2006/relationships" r:embed="rId1"/>
        <a:srcRect/>
        <a:stretch>
          <a:fillRect/>
        </a:stretch>
      </xdr:blipFill>
      <xdr:spPr bwMode="auto">
        <a:xfrm>
          <a:off x="5686425" y="34604325"/>
          <a:ext cx="9525" cy="9525"/>
        </a:xfrm>
        <a:prstGeom prst="rect">
          <a:avLst/>
        </a:prstGeom>
        <a:noFill/>
        <a:ln w="9525">
          <a:noFill/>
          <a:miter lim="800000"/>
          <a:headEnd/>
          <a:tailEnd/>
        </a:ln>
      </xdr:spPr>
    </xdr:pic>
    <xdr:clientData/>
  </xdr:oneCellAnchor>
  <xdr:oneCellAnchor>
    <xdr:from>
      <xdr:col>13</xdr:col>
      <xdr:colOff>0</xdr:colOff>
      <xdr:row>198</xdr:row>
      <xdr:rowOff>0</xdr:rowOff>
    </xdr:from>
    <xdr:ext cx="9525" cy="9525"/>
    <xdr:pic>
      <xdr:nvPicPr>
        <xdr:cNvPr id="1370" name="Picture 1369" descr="space"/>
        <xdr:cNvPicPr>
          <a:picLocks noChangeAspect="1" noChangeArrowheads="1"/>
        </xdr:cNvPicPr>
      </xdr:nvPicPr>
      <xdr:blipFill>
        <a:blip xmlns:r="http://schemas.openxmlformats.org/officeDocument/2006/relationships" r:embed="rId1"/>
        <a:srcRect/>
        <a:stretch>
          <a:fillRect/>
        </a:stretch>
      </xdr:blipFill>
      <xdr:spPr bwMode="auto">
        <a:xfrm>
          <a:off x="5686425" y="34604325"/>
          <a:ext cx="9525" cy="9525"/>
        </a:xfrm>
        <a:prstGeom prst="rect">
          <a:avLst/>
        </a:prstGeom>
        <a:noFill/>
        <a:ln w="9525">
          <a:noFill/>
          <a:miter lim="800000"/>
          <a:headEnd/>
          <a:tailEnd/>
        </a:ln>
      </xdr:spPr>
    </xdr:pic>
    <xdr:clientData/>
  </xdr:oneCellAnchor>
  <xdr:oneCellAnchor>
    <xdr:from>
      <xdr:col>13</xdr:col>
      <xdr:colOff>0</xdr:colOff>
      <xdr:row>198</xdr:row>
      <xdr:rowOff>0</xdr:rowOff>
    </xdr:from>
    <xdr:ext cx="9525" cy="9525"/>
    <xdr:pic>
      <xdr:nvPicPr>
        <xdr:cNvPr id="1371" name="Picture 1370" descr="space"/>
        <xdr:cNvPicPr>
          <a:picLocks noChangeAspect="1" noChangeArrowheads="1"/>
        </xdr:cNvPicPr>
      </xdr:nvPicPr>
      <xdr:blipFill>
        <a:blip xmlns:r="http://schemas.openxmlformats.org/officeDocument/2006/relationships" r:embed="rId1"/>
        <a:srcRect/>
        <a:stretch>
          <a:fillRect/>
        </a:stretch>
      </xdr:blipFill>
      <xdr:spPr bwMode="auto">
        <a:xfrm>
          <a:off x="5686425" y="34604325"/>
          <a:ext cx="9525" cy="9525"/>
        </a:xfrm>
        <a:prstGeom prst="rect">
          <a:avLst/>
        </a:prstGeom>
        <a:noFill/>
        <a:ln w="9525">
          <a:noFill/>
          <a:miter lim="800000"/>
          <a:headEnd/>
          <a:tailEnd/>
        </a:ln>
      </xdr:spPr>
    </xdr:pic>
    <xdr:clientData/>
  </xdr:oneCellAnchor>
  <xdr:oneCellAnchor>
    <xdr:from>
      <xdr:col>13</xdr:col>
      <xdr:colOff>0</xdr:colOff>
      <xdr:row>199</xdr:row>
      <xdr:rowOff>0</xdr:rowOff>
    </xdr:from>
    <xdr:ext cx="9525" cy="9525"/>
    <xdr:pic>
      <xdr:nvPicPr>
        <xdr:cNvPr id="1372" name="Picture 1371"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oneCellAnchor>
  <xdr:oneCellAnchor>
    <xdr:from>
      <xdr:col>13</xdr:col>
      <xdr:colOff>0</xdr:colOff>
      <xdr:row>199</xdr:row>
      <xdr:rowOff>0</xdr:rowOff>
    </xdr:from>
    <xdr:ext cx="9525" cy="9525"/>
    <xdr:pic>
      <xdr:nvPicPr>
        <xdr:cNvPr id="1373" name="Picture 1372"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oneCellAnchor>
  <xdr:oneCellAnchor>
    <xdr:from>
      <xdr:col>13</xdr:col>
      <xdr:colOff>0</xdr:colOff>
      <xdr:row>199</xdr:row>
      <xdr:rowOff>0</xdr:rowOff>
    </xdr:from>
    <xdr:ext cx="9525" cy="9525"/>
    <xdr:pic>
      <xdr:nvPicPr>
        <xdr:cNvPr id="1374" name="Picture 1373"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oneCellAnchor>
  <xdr:oneCellAnchor>
    <xdr:from>
      <xdr:col>13</xdr:col>
      <xdr:colOff>0</xdr:colOff>
      <xdr:row>199</xdr:row>
      <xdr:rowOff>0</xdr:rowOff>
    </xdr:from>
    <xdr:ext cx="9525" cy="9525"/>
    <xdr:pic>
      <xdr:nvPicPr>
        <xdr:cNvPr id="1375" name="Picture 1374"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oneCellAnchor>
  <xdr:oneCellAnchor>
    <xdr:from>
      <xdr:col>13</xdr:col>
      <xdr:colOff>0</xdr:colOff>
      <xdr:row>200</xdr:row>
      <xdr:rowOff>0</xdr:rowOff>
    </xdr:from>
    <xdr:ext cx="9525" cy="9525"/>
    <xdr:pic>
      <xdr:nvPicPr>
        <xdr:cNvPr id="1376" name="Picture 1375" descr="space"/>
        <xdr:cNvPicPr>
          <a:picLocks noChangeAspect="1" noChangeArrowheads="1"/>
        </xdr:cNvPicPr>
      </xdr:nvPicPr>
      <xdr:blipFill>
        <a:blip xmlns:r="http://schemas.openxmlformats.org/officeDocument/2006/relationships" r:embed="rId1"/>
        <a:srcRect/>
        <a:stretch>
          <a:fillRect/>
        </a:stretch>
      </xdr:blipFill>
      <xdr:spPr bwMode="auto">
        <a:xfrm>
          <a:off x="5686425" y="34947225"/>
          <a:ext cx="9525" cy="9525"/>
        </a:xfrm>
        <a:prstGeom prst="rect">
          <a:avLst/>
        </a:prstGeom>
        <a:noFill/>
        <a:ln w="9525">
          <a:noFill/>
          <a:miter lim="800000"/>
          <a:headEnd/>
          <a:tailEnd/>
        </a:ln>
      </xdr:spPr>
    </xdr:pic>
    <xdr:clientData/>
  </xdr:oneCellAnchor>
  <xdr:oneCellAnchor>
    <xdr:from>
      <xdr:col>13</xdr:col>
      <xdr:colOff>0</xdr:colOff>
      <xdr:row>200</xdr:row>
      <xdr:rowOff>0</xdr:rowOff>
    </xdr:from>
    <xdr:ext cx="9525" cy="9525"/>
    <xdr:pic>
      <xdr:nvPicPr>
        <xdr:cNvPr id="1377" name="Picture 1376" descr="space"/>
        <xdr:cNvPicPr>
          <a:picLocks noChangeAspect="1" noChangeArrowheads="1"/>
        </xdr:cNvPicPr>
      </xdr:nvPicPr>
      <xdr:blipFill>
        <a:blip xmlns:r="http://schemas.openxmlformats.org/officeDocument/2006/relationships" r:embed="rId1"/>
        <a:srcRect/>
        <a:stretch>
          <a:fillRect/>
        </a:stretch>
      </xdr:blipFill>
      <xdr:spPr bwMode="auto">
        <a:xfrm>
          <a:off x="5686425" y="34947225"/>
          <a:ext cx="9525" cy="9525"/>
        </a:xfrm>
        <a:prstGeom prst="rect">
          <a:avLst/>
        </a:prstGeom>
        <a:noFill/>
        <a:ln w="9525">
          <a:noFill/>
          <a:miter lim="800000"/>
          <a:headEnd/>
          <a:tailEnd/>
        </a:ln>
      </xdr:spPr>
    </xdr:pic>
    <xdr:clientData/>
  </xdr:oneCellAnchor>
  <xdr:oneCellAnchor>
    <xdr:from>
      <xdr:col>13</xdr:col>
      <xdr:colOff>0</xdr:colOff>
      <xdr:row>200</xdr:row>
      <xdr:rowOff>0</xdr:rowOff>
    </xdr:from>
    <xdr:ext cx="9525" cy="9525"/>
    <xdr:pic>
      <xdr:nvPicPr>
        <xdr:cNvPr id="1378" name="Picture 1377" descr="space"/>
        <xdr:cNvPicPr>
          <a:picLocks noChangeAspect="1" noChangeArrowheads="1"/>
        </xdr:cNvPicPr>
      </xdr:nvPicPr>
      <xdr:blipFill>
        <a:blip xmlns:r="http://schemas.openxmlformats.org/officeDocument/2006/relationships" r:embed="rId1"/>
        <a:srcRect/>
        <a:stretch>
          <a:fillRect/>
        </a:stretch>
      </xdr:blipFill>
      <xdr:spPr bwMode="auto">
        <a:xfrm>
          <a:off x="5686425" y="34947225"/>
          <a:ext cx="9525" cy="9525"/>
        </a:xfrm>
        <a:prstGeom prst="rect">
          <a:avLst/>
        </a:prstGeom>
        <a:noFill/>
        <a:ln w="9525">
          <a:noFill/>
          <a:miter lim="800000"/>
          <a:headEnd/>
          <a:tailEnd/>
        </a:ln>
      </xdr:spPr>
    </xdr:pic>
    <xdr:clientData/>
  </xdr:oneCellAnchor>
  <xdr:oneCellAnchor>
    <xdr:from>
      <xdr:col>13</xdr:col>
      <xdr:colOff>0</xdr:colOff>
      <xdr:row>200</xdr:row>
      <xdr:rowOff>0</xdr:rowOff>
    </xdr:from>
    <xdr:ext cx="9525" cy="9525"/>
    <xdr:pic>
      <xdr:nvPicPr>
        <xdr:cNvPr id="1379" name="Picture 1378" descr="space"/>
        <xdr:cNvPicPr>
          <a:picLocks noChangeAspect="1" noChangeArrowheads="1"/>
        </xdr:cNvPicPr>
      </xdr:nvPicPr>
      <xdr:blipFill>
        <a:blip xmlns:r="http://schemas.openxmlformats.org/officeDocument/2006/relationships" r:embed="rId1"/>
        <a:srcRect/>
        <a:stretch>
          <a:fillRect/>
        </a:stretch>
      </xdr:blipFill>
      <xdr:spPr bwMode="auto">
        <a:xfrm>
          <a:off x="5686425" y="34947225"/>
          <a:ext cx="9525" cy="9525"/>
        </a:xfrm>
        <a:prstGeom prst="rect">
          <a:avLst/>
        </a:prstGeom>
        <a:noFill/>
        <a:ln w="9525">
          <a:noFill/>
          <a:miter lim="800000"/>
          <a:headEnd/>
          <a:tailEnd/>
        </a:ln>
      </xdr:spPr>
    </xdr:pic>
    <xdr:clientData/>
  </xdr:oneCellAnchor>
  <xdr:oneCellAnchor>
    <xdr:from>
      <xdr:col>13</xdr:col>
      <xdr:colOff>0</xdr:colOff>
      <xdr:row>201</xdr:row>
      <xdr:rowOff>0</xdr:rowOff>
    </xdr:from>
    <xdr:ext cx="9525" cy="9525"/>
    <xdr:pic>
      <xdr:nvPicPr>
        <xdr:cNvPr id="1380" name="Picture 1379"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oneCellAnchor>
  <xdr:oneCellAnchor>
    <xdr:from>
      <xdr:col>13</xdr:col>
      <xdr:colOff>0</xdr:colOff>
      <xdr:row>201</xdr:row>
      <xdr:rowOff>0</xdr:rowOff>
    </xdr:from>
    <xdr:ext cx="9525" cy="9525"/>
    <xdr:pic>
      <xdr:nvPicPr>
        <xdr:cNvPr id="1381" name="Picture 1380"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oneCellAnchor>
  <xdr:oneCellAnchor>
    <xdr:from>
      <xdr:col>13</xdr:col>
      <xdr:colOff>0</xdr:colOff>
      <xdr:row>201</xdr:row>
      <xdr:rowOff>0</xdr:rowOff>
    </xdr:from>
    <xdr:ext cx="9525" cy="9525"/>
    <xdr:pic>
      <xdr:nvPicPr>
        <xdr:cNvPr id="1382" name="Picture 1381"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oneCellAnchor>
  <xdr:oneCellAnchor>
    <xdr:from>
      <xdr:col>13</xdr:col>
      <xdr:colOff>0</xdr:colOff>
      <xdr:row>201</xdr:row>
      <xdr:rowOff>0</xdr:rowOff>
    </xdr:from>
    <xdr:ext cx="9525" cy="9525"/>
    <xdr:pic>
      <xdr:nvPicPr>
        <xdr:cNvPr id="1383" name="Picture 1382"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oneCellAnchor>
  <xdr:oneCellAnchor>
    <xdr:from>
      <xdr:col>13</xdr:col>
      <xdr:colOff>0</xdr:colOff>
      <xdr:row>202</xdr:row>
      <xdr:rowOff>0</xdr:rowOff>
    </xdr:from>
    <xdr:ext cx="9525" cy="9525"/>
    <xdr:pic>
      <xdr:nvPicPr>
        <xdr:cNvPr id="1384" name="Picture 1383"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oneCellAnchor>
  <xdr:oneCellAnchor>
    <xdr:from>
      <xdr:col>13</xdr:col>
      <xdr:colOff>0</xdr:colOff>
      <xdr:row>202</xdr:row>
      <xdr:rowOff>0</xdr:rowOff>
    </xdr:from>
    <xdr:ext cx="9525" cy="9525"/>
    <xdr:pic>
      <xdr:nvPicPr>
        <xdr:cNvPr id="1385" name="Picture 1384"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oneCellAnchor>
  <xdr:oneCellAnchor>
    <xdr:from>
      <xdr:col>13</xdr:col>
      <xdr:colOff>0</xdr:colOff>
      <xdr:row>202</xdr:row>
      <xdr:rowOff>0</xdr:rowOff>
    </xdr:from>
    <xdr:ext cx="9525" cy="9525"/>
    <xdr:pic>
      <xdr:nvPicPr>
        <xdr:cNvPr id="1386" name="Picture 1385"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oneCellAnchor>
  <xdr:oneCellAnchor>
    <xdr:from>
      <xdr:col>13</xdr:col>
      <xdr:colOff>0</xdr:colOff>
      <xdr:row>202</xdr:row>
      <xdr:rowOff>0</xdr:rowOff>
    </xdr:from>
    <xdr:ext cx="9525" cy="9525"/>
    <xdr:pic>
      <xdr:nvPicPr>
        <xdr:cNvPr id="1387" name="Picture 1386"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oneCellAnchor>
  <xdr:oneCellAnchor>
    <xdr:from>
      <xdr:col>13</xdr:col>
      <xdr:colOff>0</xdr:colOff>
      <xdr:row>203</xdr:row>
      <xdr:rowOff>0</xdr:rowOff>
    </xdr:from>
    <xdr:ext cx="9525" cy="9525"/>
    <xdr:pic>
      <xdr:nvPicPr>
        <xdr:cNvPr id="1388" name="Picture 1387"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oneCellAnchor>
  <xdr:oneCellAnchor>
    <xdr:from>
      <xdr:col>13</xdr:col>
      <xdr:colOff>0</xdr:colOff>
      <xdr:row>203</xdr:row>
      <xdr:rowOff>0</xdr:rowOff>
    </xdr:from>
    <xdr:ext cx="9525" cy="9525"/>
    <xdr:pic>
      <xdr:nvPicPr>
        <xdr:cNvPr id="1389" name="Picture 1388"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oneCellAnchor>
  <xdr:oneCellAnchor>
    <xdr:from>
      <xdr:col>13</xdr:col>
      <xdr:colOff>0</xdr:colOff>
      <xdr:row>203</xdr:row>
      <xdr:rowOff>0</xdr:rowOff>
    </xdr:from>
    <xdr:ext cx="9525" cy="9525"/>
    <xdr:pic>
      <xdr:nvPicPr>
        <xdr:cNvPr id="1390" name="Picture 1389"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oneCellAnchor>
  <xdr:oneCellAnchor>
    <xdr:from>
      <xdr:col>13</xdr:col>
      <xdr:colOff>0</xdr:colOff>
      <xdr:row>203</xdr:row>
      <xdr:rowOff>0</xdr:rowOff>
    </xdr:from>
    <xdr:ext cx="9525" cy="9525"/>
    <xdr:pic>
      <xdr:nvPicPr>
        <xdr:cNvPr id="1391" name="Picture 1390"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oneCellAnchor>
  <xdr:oneCellAnchor>
    <xdr:from>
      <xdr:col>13</xdr:col>
      <xdr:colOff>0</xdr:colOff>
      <xdr:row>8</xdr:row>
      <xdr:rowOff>0</xdr:rowOff>
    </xdr:from>
    <xdr:ext cx="9525" cy="9525"/>
    <xdr:pic>
      <xdr:nvPicPr>
        <xdr:cNvPr id="1392" name="Picture 1391"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oneCellAnchor>
  <xdr:oneCellAnchor>
    <xdr:from>
      <xdr:col>13</xdr:col>
      <xdr:colOff>0</xdr:colOff>
      <xdr:row>8</xdr:row>
      <xdr:rowOff>0</xdr:rowOff>
    </xdr:from>
    <xdr:ext cx="9525" cy="9525"/>
    <xdr:pic>
      <xdr:nvPicPr>
        <xdr:cNvPr id="1393" name="Picture 1392"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oneCellAnchor>
  <xdr:oneCellAnchor>
    <xdr:from>
      <xdr:col>13</xdr:col>
      <xdr:colOff>0</xdr:colOff>
      <xdr:row>8</xdr:row>
      <xdr:rowOff>0</xdr:rowOff>
    </xdr:from>
    <xdr:ext cx="9525" cy="9525"/>
    <xdr:pic>
      <xdr:nvPicPr>
        <xdr:cNvPr id="1394" name="Picture 1393"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8825"/>
          <a:ext cx="9525" cy="9525"/>
        </a:xfrm>
        <a:prstGeom prst="rect">
          <a:avLst/>
        </a:prstGeom>
        <a:noFill/>
        <a:ln w="9525">
          <a:noFill/>
          <a:miter lim="800000"/>
          <a:headEnd/>
          <a:tailEnd/>
        </a:ln>
      </xdr:spPr>
    </xdr:pic>
    <xdr:clientData/>
  </xdr:oneCellAnchor>
  <xdr:oneCellAnchor>
    <xdr:from>
      <xdr:col>13</xdr:col>
      <xdr:colOff>0</xdr:colOff>
      <xdr:row>9</xdr:row>
      <xdr:rowOff>0</xdr:rowOff>
    </xdr:from>
    <xdr:ext cx="9525" cy="9525"/>
    <xdr:pic>
      <xdr:nvPicPr>
        <xdr:cNvPr id="1395" name="Picture 1394"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oneCellAnchor>
  <xdr:oneCellAnchor>
    <xdr:from>
      <xdr:col>13</xdr:col>
      <xdr:colOff>0</xdr:colOff>
      <xdr:row>9</xdr:row>
      <xdr:rowOff>0</xdr:rowOff>
    </xdr:from>
    <xdr:ext cx="9525" cy="9525"/>
    <xdr:pic>
      <xdr:nvPicPr>
        <xdr:cNvPr id="1396" name="Picture 1395"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oneCellAnchor>
  <xdr:oneCellAnchor>
    <xdr:from>
      <xdr:col>13</xdr:col>
      <xdr:colOff>0</xdr:colOff>
      <xdr:row>9</xdr:row>
      <xdr:rowOff>0</xdr:rowOff>
    </xdr:from>
    <xdr:ext cx="9525" cy="9525"/>
    <xdr:pic>
      <xdr:nvPicPr>
        <xdr:cNvPr id="1397" name="Picture 1396"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0275"/>
          <a:ext cx="9525" cy="9525"/>
        </a:xfrm>
        <a:prstGeom prst="rect">
          <a:avLst/>
        </a:prstGeom>
        <a:noFill/>
        <a:ln w="9525">
          <a:noFill/>
          <a:miter lim="800000"/>
          <a:headEnd/>
          <a:tailEnd/>
        </a:ln>
      </xdr:spPr>
    </xdr:pic>
    <xdr:clientData/>
  </xdr:oneCellAnchor>
  <xdr:oneCellAnchor>
    <xdr:from>
      <xdr:col>13</xdr:col>
      <xdr:colOff>0</xdr:colOff>
      <xdr:row>10</xdr:row>
      <xdr:rowOff>0</xdr:rowOff>
    </xdr:from>
    <xdr:ext cx="9525" cy="9525"/>
    <xdr:pic>
      <xdr:nvPicPr>
        <xdr:cNvPr id="1398" name="Picture 1397"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oneCellAnchor>
  <xdr:oneCellAnchor>
    <xdr:from>
      <xdr:col>13</xdr:col>
      <xdr:colOff>0</xdr:colOff>
      <xdr:row>10</xdr:row>
      <xdr:rowOff>0</xdr:rowOff>
    </xdr:from>
    <xdr:ext cx="9525" cy="9525"/>
    <xdr:pic>
      <xdr:nvPicPr>
        <xdr:cNvPr id="1399" name="Picture 1398"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oneCellAnchor>
  <xdr:oneCellAnchor>
    <xdr:from>
      <xdr:col>13</xdr:col>
      <xdr:colOff>0</xdr:colOff>
      <xdr:row>10</xdr:row>
      <xdr:rowOff>0</xdr:rowOff>
    </xdr:from>
    <xdr:ext cx="9525" cy="9525"/>
    <xdr:pic>
      <xdr:nvPicPr>
        <xdr:cNvPr id="1400" name="Picture 1399" descr="space"/>
        <xdr:cNvPicPr>
          <a:picLocks noChangeAspect="1" noChangeArrowheads="1"/>
        </xdr:cNvPicPr>
      </xdr:nvPicPr>
      <xdr:blipFill>
        <a:blip xmlns:r="http://schemas.openxmlformats.org/officeDocument/2006/relationships" r:embed="rId1"/>
        <a:srcRect/>
        <a:stretch>
          <a:fillRect/>
        </a:stretch>
      </xdr:blipFill>
      <xdr:spPr bwMode="auto">
        <a:xfrm>
          <a:off x="5686425" y="2371725"/>
          <a:ext cx="9525" cy="9525"/>
        </a:xfrm>
        <a:prstGeom prst="rect">
          <a:avLst/>
        </a:prstGeom>
        <a:noFill/>
        <a:ln w="9525">
          <a:noFill/>
          <a:miter lim="800000"/>
          <a:headEnd/>
          <a:tailEnd/>
        </a:ln>
      </xdr:spPr>
    </xdr:pic>
    <xdr:clientData/>
  </xdr:oneCellAnchor>
  <xdr:oneCellAnchor>
    <xdr:from>
      <xdr:col>13</xdr:col>
      <xdr:colOff>0</xdr:colOff>
      <xdr:row>11</xdr:row>
      <xdr:rowOff>0</xdr:rowOff>
    </xdr:from>
    <xdr:ext cx="9525" cy="9525"/>
    <xdr:pic>
      <xdr:nvPicPr>
        <xdr:cNvPr id="1401" name="Picture 1400"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oneCellAnchor>
  <xdr:oneCellAnchor>
    <xdr:from>
      <xdr:col>13</xdr:col>
      <xdr:colOff>0</xdr:colOff>
      <xdr:row>11</xdr:row>
      <xdr:rowOff>0</xdr:rowOff>
    </xdr:from>
    <xdr:ext cx="9525" cy="9525"/>
    <xdr:pic>
      <xdr:nvPicPr>
        <xdr:cNvPr id="1402" name="Picture 1401"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oneCellAnchor>
  <xdr:oneCellAnchor>
    <xdr:from>
      <xdr:col>13</xdr:col>
      <xdr:colOff>0</xdr:colOff>
      <xdr:row>11</xdr:row>
      <xdr:rowOff>0</xdr:rowOff>
    </xdr:from>
    <xdr:ext cx="9525" cy="9525"/>
    <xdr:pic>
      <xdr:nvPicPr>
        <xdr:cNvPr id="1403" name="Picture 140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43175"/>
          <a:ext cx="9525" cy="9525"/>
        </a:xfrm>
        <a:prstGeom prst="rect">
          <a:avLst/>
        </a:prstGeom>
        <a:noFill/>
        <a:ln w="9525">
          <a:noFill/>
          <a:miter lim="800000"/>
          <a:headEnd/>
          <a:tailEnd/>
        </a:ln>
      </xdr:spPr>
    </xdr:pic>
    <xdr:clientData/>
  </xdr:oneCellAnchor>
  <xdr:oneCellAnchor>
    <xdr:from>
      <xdr:col>13</xdr:col>
      <xdr:colOff>0</xdr:colOff>
      <xdr:row>12</xdr:row>
      <xdr:rowOff>0</xdr:rowOff>
    </xdr:from>
    <xdr:ext cx="9525" cy="9525"/>
    <xdr:pic>
      <xdr:nvPicPr>
        <xdr:cNvPr id="1404" name="Picture 1403"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oneCellAnchor>
  <xdr:oneCellAnchor>
    <xdr:from>
      <xdr:col>13</xdr:col>
      <xdr:colOff>0</xdr:colOff>
      <xdr:row>12</xdr:row>
      <xdr:rowOff>0</xdr:rowOff>
    </xdr:from>
    <xdr:ext cx="9525" cy="9525"/>
    <xdr:pic>
      <xdr:nvPicPr>
        <xdr:cNvPr id="1405" name="Picture 1404"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oneCellAnchor>
  <xdr:oneCellAnchor>
    <xdr:from>
      <xdr:col>13</xdr:col>
      <xdr:colOff>0</xdr:colOff>
      <xdr:row>12</xdr:row>
      <xdr:rowOff>0</xdr:rowOff>
    </xdr:from>
    <xdr:ext cx="9525" cy="9525"/>
    <xdr:pic>
      <xdr:nvPicPr>
        <xdr:cNvPr id="1406" name="Picture 1405" descr="space"/>
        <xdr:cNvPicPr>
          <a:picLocks noChangeAspect="1" noChangeArrowheads="1"/>
        </xdr:cNvPicPr>
      </xdr:nvPicPr>
      <xdr:blipFill>
        <a:blip xmlns:r="http://schemas.openxmlformats.org/officeDocument/2006/relationships" r:embed="rId1"/>
        <a:srcRect/>
        <a:stretch>
          <a:fillRect/>
        </a:stretch>
      </xdr:blipFill>
      <xdr:spPr bwMode="auto">
        <a:xfrm>
          <a:off x="5686425" y="2714625"/>
          <a:ext cx="9525" cy="9525"/>
        </a:xfrm>
        <a:prstGeom prst="rect">
          <a:avLst/>
        </a:prstGeom>
        <a:noFill/>
        <a:ln w="9525">
          <a:noFill/>
          <a:miter lim="800000"/>
          <a:headEnd/>
          <a:tailEnd/>
        </a:ln>
      </xdr:spPr>
    </xdr:pic>
    <xdr:clientData/>
  </xdr:oneCellAnchor>
  <xdr:oneCellAnchor>
    <xdr:from>
      <xdr:col>13</xdr:col>
      <xdr:colOff>0</xdr:colOff>
      <xdr:row>13</xdr:row>
      <xdr:rowOff>0</xdr:rowOff>
    </xdr:from>
    <xdr:ext cx="9525" cy="9525"/>
    <xdr:pic>
      <xdr:nvPicPr>
        <xdr:cNvPr id="1407" name="Picture 1406"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oneCellAnchor>
  <xdr:oneCellAnchor>
    <xdr:from>
      <xdr:col>13</xdr:col>
      <xdr:colOff>0</xdr:colOff>
      <xdr:row>13</xdr:row>
      <xdr:rowOff>0</xdr:rowOff>
    </xdr:from>
    <xdr:ext cx="9525" cy="9525"/>
    <xdr:pic>
      <xdr:nvPicPr>
        <xdr:cNvPr id="1408" name="Picture 14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oneCellAnchor>
  <xdr:oneCellAnchor>
    <xdr:from>
      <xdr:col>13</xdr:col>
      <xdr:colOff>0</xdr:colOff>
      <xdr:row>13</xdr:row>
      <xdr:rowOff>0</xdr:rowOff>
    </xdr:from>
    <xdr:ext cx="9525" cy="9525"/>
    <xdr:pic>
      <xdr:nvPicPr>
        <xdr:cNvPr id="1409" name="Picture 1408" descr="space"/>
        <xdr:cNvPicPr>
          <a:picLocks noChangeAspect="1" noChangeArrowheads="1"/>
        </xdr:cNvPicPr>
      </xdr:nvPicPr>
      <xdr:blipFill>
        <a:blip xmlns:r="http://schemas.openxmlformats.org/officeDocument/2006/relationships" r:embed="rId1"/>
        <a:srcRect/>
        <a:stretch>
          <a:fillRect/>
        </a:stretch>
      </xdr:blipFill>
      <xdr:spPr bwMode="auto">
        <a:xfrm>
          <a:off x="5686425" y="2886075"/>
          <a:ext cx="9525" cy="9525"/>
        </a:xfrm>
        <a:prstGeom prst="rect">
          <a:avLst/>
        </a:prstGeom>
        <a:noFill/>
        <a:ln w="9525">
          <a:noFill/>
          <a:miter lim="800000"/>
          <a:headEnd/>
          <a:tailEnd/>
        </a:ln>
      </xdr:spPr>
    </xdr:pic>
    <xdr:clientData/>
  </xdr:oneCellAnchor>
  <xdr:oneCellAnchor>
    <xdr:from>
      <xdr:col>13</xdr:col>
      <xdr:colOff>0</xdr:colOff>
      <xdr:row>14</xdr:row>
      <xdr:rowOff>0</xdr:rowOff>
    </xdr:from>
    <xdr:ext cx="9525" cy="9525"/>
    <xdr:pic>
      <xdr:nvPicPr>
        <xdr:cNvPr id="1410" name="Picture 1409"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oneCellAnchor>
  <xdr:oneCellAnchor>
    <xdr:from>
      <xdr:col>13</xdr:col>
      <xdr:colOff>0</xdr:colOff>
      <xdr:row>14</xdr:row>
      <xdr:rowOff>0</xdr:rowOff>
    </xdr:from>
    <xdr:ext cx="9525" cy="9525"/>
    <xdr:pic>
      <xdr:nvPicPr>
        <xdr:cNvPr id="1411" name="Picture 1410"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oneCellAnchor>
  <xdr:oneCellAnchor>
    <xdr:from>
      <xdr:col>13</xdr:col>
      <xdr:colOff>0</xdr:colOff>
      <xdr:row>14</xdr:row>
      <xdr:rowOff>0</xdr:rowOff>
    </xdr:from>
    <xdr:ext cx="9525" cy="9525"/>
    <xdr:pic>
      <xdr:nvPicPr>
        <xdr:cNvPr id="1412" name="Picture 1411" descr="space"/>
        <xdr:cNvPicPr>
          <a:picLocks noChangeAspect="1" noChangeArrowheads="1"/>
        </xdr:cNvPicPr>
      </xdr:nvPicPr>
      <xdr:blipFill>
        <a:blip xmlns:r="http://schemas.openxmlformats.org/officeDocument/2006/relationships" r:embed="rId1"/>
        <a:srcRect/>
        <a:stretch>
          <a:fillRect/>
        </a:stretch>
      </xdr:blipFill>
      <xdr:spPr bwMode="auto">
        <a:xfrm>
          <a:off x="5686425" y="3057525"/>
          <a:ext cx="9525" cy="9525"/>
        </a:xfrm>
        <a:prstGeom prst="rect">
          <a:avLst/>
        </a:prstGeom>
        <a:noFill/>
        <a:ln w="9525">
          <a:noFill/>
          <a:miter lim="800000"/>
          <a:headEnd/>
          <a:tailEnd/>
        </a:ln>
      </xdr:spPr>
    </xdr:pic>
    <xdr:clientData/>
  </xdr:oneCellAnchor>
  <xdr:oneCellAnchor>
    <xdr:from>
      <xdr:col>13</xdr:col>
      <xdr:colOff>0</xdr:colOff>
      <xdr:row>15</xdr:row>
      <xdr:rowOff>0</xdr:rowOff>
    </xdr:from>
    <xdr:ext cx="9525" cy="9525"/>
    <xdr:pic>
      <xdr:nvPicPr>
        <xdr:cNvPr id="1413" name="Picture 1412"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oneCellAnchor>
  <xdr:oneCellAnchor>
    <xdr:from>
      <xdr:col>13</xdr:col>
      <xdr:colOff>0</xdr:colOff>
      <xdr:row>15</xdr:row>
      <xdr:rowOff>0</xdr:rowOff>
    </xdr:from>
    <xdr:ext cx="9525" cy="9525"/>
    <xdr:pic>
      <xdr:nvPicPr>
        <xdr:cNvPr id="1414" name="Picture 1413"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oneCellAnchor>
  <xdr:oneCellAnchor>
    <xdr:from>
      <xdr:col>13</xdr:col>
      <xdr:colOff>0</xdr:colOff>
      <xdr:row>15</xdr:row>
      <xdr:rowOff>0</xdr:rowOff>
    </xdr:from>
    <xdr:ext cx="9525" cy="9525"/>
    <xdr:pic>
      <xdr:nvPicPr>
        <xdr:cNvPr id="1415" name="Picture 1414"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8975"/>
          <a:ext cx="9525" cy="9525"/>
        </a:xfrm>
        <a:prstGeom prst="rect">
          <a:avLst/>
        </a:prstGeom>
        <a:noFill/>
        <a:ln w="9525">
          <a:noFill/>
          <a:miter lim="800000"/>
          <a:headEnd/>
          <a:tailEnd/>
        </a:ln>
      </xdr:spPr>
    </xdr:pic>
    <xdr:clientData/>
  </xdr:oneCellAnchor>
  <xdr:oneCellAnchor>
    <xdr:from>
      <xdr:col>13</xdr:col>
      <xdr:colOff>0</xdr:colOff>
      <xdr:row>16</xdr:row>
      <xdr:rowOff>0</xdr:rowOff>
    </xdr:from>
    <xdr:ext cx="9525" cy="9525"/>
    <xdr:pic>
      <xdr:nvPicPr>
        <xdr:cNvPr id="1416" name="Picture 1415"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oneCellAnchor>
  <xdr:oneCellAnchor>
    <xdr:from>
      <xdr:col>13</xdr:col>
      <xdr:colOff>0</xdr:colOff>
      <xdr:row>16</xdr:row>
      <xdr:rowOff>0</xdr:rowOff>
    </xdr:from>
    <xdr:ext cx="9525" cy="9525"/>
    <xdr:pic>
      <xdr:nvPicPr>
        <xdr:cNvPr id="1417" name="Picture 1416"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oneCellAnchor>
  <xdr:oneCellAnchor>
    <xdr:from>
      <xdr:col>13</xdr:col>
      <xdr:colOff>0</xdr:colOff>
      <xdr:row>16</xdr:row>
      <xdr:rowOff>0</xdr:rowOff>
    </xdr:from>
    <xdr:ext cx="9525" cy="9525"/>
    <xdr:pic>
      <xdr:nvPicPr>
        <xdr:cNvPr id="1418" name="Picture 1417"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0425"/>
          <a:ext cx="9525" cy="9525"/>
        </a:xfrm>
        <a:prstGeom prst="rect">
          <a:avLst/>
        </a:prstGeom>
        <a:noFill/>
        <a:ln w="9525">
          <a:noFill/>
          <a:miter lim="800000"/>
          <a:headEnd/>
          <a:tailEnd/>
        </a:ln>
      </xdr:spPr>
    </xdr:pic>
    <xdr:clientData/>
  </xdr:oneCellAnchor>
  <xdr:oneCellAnchor>
    <xdr:from>
      <xdr:col>13</xdr:col>
      <xdr:colOff>0</xdr:colOff>
      <xdr:row>17</xdr:row>
      <xdr:rowOff>0</xdr:rowOff>
    </xdr:from>
    <xdr:ext cx="9525" cy="9525"/>
    <xdr:pic>
      <xdr:nvPicPr>
        <xdr:cNvPr id="1419" name="Picture 1418"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oneCellAnchor>
  <xdr:oneCellAnchor>
    <xdr:from>
      <xdr:col>13</xdr:col>
      <xdr:colOff>0</xdr:colOff>
      <xdr:row>17</xdr:row>
      <xdr:rowOff>0</xdr:rowOff>
    </xdr:from>
    <xdr:ext cx="9525" cy="9525"/>
    <xdr:pic>
      <xdr:nvPicPr>
        <xdr:cNvPr id="1420" name="Picture 1419"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oneCellAnchor>
  <xdr:oneCellAnchor>
    <xdr:from>
      <xdr:col>13</xdr:col>
      <xdr:colOff>0</xdr:colOff>
      <xdr:row>17</xdr:row>
      <xdr:rowOff>0</xdr:rowOff>
    </xdr:from>
    <xdr:ext cx="9525" cy="9525"/>
    <xdr:pic>
      <xdr:nvPicPr>
        <xdr:cNvPr id="1421" name="Picture 1420" descr="space"/>
        <xdr:cNvPicPr>
          <a:picLocks noChangeAspect="1" noChangeArrowheads="1"/>
        </xdr:cNvPicPr>
      </xdr:nvPicPr>
      <xdr:blipFill>
        <a:blip xmlns:r="http://schemas.openxmlformats.org/officeDocument/2006/relationships" r:embed="rId1"/>
        <a:srcRect/>
        <a:stretch>
          <a:fillRect/>
        </a:stretch>
      </xdr:blipFill>
      <xdr:spPr bwMode="auto">
        <a:xfrm>
          <a:off x="5686425" y="3571875"/>
          <a:ext cx="9525" cy="9525"/>
        </a:xfrm>
        <a:prstGeom prst="rect">
          <a:avLst/>
        </a:prstGeom>
        <a:noFill/>
        <a:ln w="9525">
          <a:noFill/>
          <a:miter lim="800000"/>
          <a:headEnd/>
          <a:tailEnd/>
        </a:ln>
      </xdr:spPr>
    </xdr:pic>
    <xdr:clientData/>
  </xdr:oneCellAnchor>
  <xdr:oneCellAnchor>
    <xdr:from>
      <xdr:col>13</xdr:col>
      <xdr:colOff>0</xdr:colOff>
      <xdr:row>18</xdr:row>
      <xdr:rowOff>0</xdr:rowOff>
    </xdr:from>
    <xdr:ext cx="9525" cy="9525"/>
    <xdr:pic>
      <xdr:nvPicPr>
        <xdr:cNvPr id="1422" name="Picture 1421"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oneCellAnchor>
  <xdr:oneCellAnchor>
    <xdr:from>
      <xdr:col>13</xdr:col>
      <xdr:colOff>0</xdr:colOff>
      <xdr:row>18</xdr:row>
      <xdr:rowOff>0</xdr:rowOff>
    </xdr:from>
    <xdr:ext cx="9525" cy="9525"/>
    <xdr:pic>
      <xdr:nvPicPr>
        <xdr:cNvPr id="1423" name="Picture 1422"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oneCellAnchor>
  <xdr:oneCellAnchor>
    <xdr:from>
      <xdr:col>13</xdr:col>
      <xdr:colOff>0</xdr:colOff>
      <xdr:row>18</xdr:row>
      <xdr:rowOff>0</xdr:rowOff>
    </xdr:from>
    <xdr:ext cx="9525" cy="9525"/>
    <xdr:pic>
      <xdr:nvPicPr>
        <xdr:cNvPr id="1424" name="Picture 1423" descr="space"/>
        <xdr:cNvPicPr>
          <a:picLocks noChangeAspect="1" noChangeArrowheads="1"/>
        </xdr:cNvPicPr>
      </xdr:nvPicPr>
      <xdr:blipFill>
        <a:blip xmlns:r="http://schemas.openxmlformats.org/officeDocument/2006/relationships" r:embed="rId1"/>
        <a:srcRect/>
        <a:stretch>
          <a:fillRect/>
        </a:stretch>
      </xdr:blipFill>
      <xdr:spPr bwMode="auto">
        <a:xfrm>
          <a:off x="5686425" y="3743325"/>
          <a:ext cx="9525" cy="9525"/>
        </a:xfrm>
        <a:prstGeom prst="rect">
          <a:avLst/>
        </a:prstGeom>
        <a:noFill/>
        <a:ln w="9525">
          <a:noFill/>
          <a:miter lim="800000"/>
          <a:headEnd/>
          <a:tailEnd/>
        </a:ln>
      </xdr:spPr>
    </xdr:pic>
    <xdr:clientData/>
  </xdr:oneCellAnchor>
  <xdr:oneCellAnchor>
    <xdr:from>
      <xdr:col>13</xdr:col>
      <xdr:colOff>0</xdr:colOff>
      <xdr:row>19</xdr:row>
      <xdr:rowOff>0</xdr:rowOff>
    </xdr:from>
    <xdr:ext cx="9525" cy="9525"/>
    <xdr:pic>
      <xdr:nvPicPr>
        <xdr:cNvPr id="1425" name="Picture 1424"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oneCellAnchor>
  <xdr:oneCellAnchor>
    <xdr:from>
      <xdr:col>13</xdr:col>
      <xdr:colOff>0</xdr:colOff>
      <xdr:row>19</xdr:row>
      <xdr:rowOff>0</xdr:rowOff>
    </xdr:from>
    <xdr:ext cx="9525" cy="9525"/>
    <xdr:pic>
      <xdr:nvPicPr>
        <xdr:cNvPr id="1426" name="Picture 1425"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oneCellAnchor>
  <xdr:oneCellAnchor>
    <xdr:from>
      <xdr:col>13</xdr:col>
      <xdr:colOff>0</xdr:colOff>
      <xdr:row>19</xdr:row>
      <xdr:rowOff>0</xdr:rowOff>
    </xdr:from>
    <xdr:ext cx="9525" cy="9525"/>
    <xdr:pic>
      <xdr:nvPicPr>
        <xdr:cNvPr id="1427" name="Picture 1426" descr="space"/>
        <xdr:cNvPicPr>
          <a:picLocks noChangeAspect="1" noChangeArrowheads="1"/>
        </xdr:cNvPicPr>
      </xdr:nvPicPr>
      <xdr:blipFill>
        <a:blip xmlns:r="http://schemas.openxmlformats.org/officeDocument/2006/relationships" r:embed="rId1"/>
        <a:srcRect/>
        <a:stretch>
          <a:fillRect/>
        </a:stretch>
      </xdr:blipFill>
      <xdr:spPr bwMode="auto">
        <a:xfrm>
          <a:off x="5686425" y="3914775"/>
          <a:ext cx="9525" cy="9525"/>
        </a:xfrm>
        <a:prstGeom prst="rect">
          <a:avLst/>
        </a:prstGeom>
        <a:noFill/>
        <a:ln w="9525">
          <a:noFill/>
          <a:miter lim="800000"/>
          <a:headEnd/>
          <a:tailEnd/>
        </a:ln>
      </xdr:spPr>
    </xdr:pic>
    <xdr:clientData/>
  </xdr:oneCellAnchor>
  <xdr:oneCellAnchor>
    <xdr:from>
      <xdr:col>13</xdr:col>
      <xdr:colOff>0</xdr:colOff>
      <xdr:row>20</xdr:row>
      <xdr:rowOff>0</xdr:rowOff>
    </xdr:from>
    <xdr:ext cx="9525" cy="9525"/>
    <xdr:pic>
      <xdr:nvPicPr>
        <xdr:cNvPr id="1428" name="Picture 1427"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oneCellAnchor>
  <xdr:oneCellAnchor>
    <xdr:from>
      <xdr:col>13</xdr:col>
      <xdr:colOff>0</xdr:colOff>
      <xdr:row>20</xdr:row>
      <xdr:rowOff>0</xdr:rowOff>
    </xdr:from>
    <xdr:ext cx="9525" cy="9525"/>
    <xdr:pic>
      <xdr:nvPicPr>
        <xdr:cNvPr id="1429" name="Picture 1428"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oneCellAnchor>
  <xdr:oneCellAnchor>
    <xdr:from>
      <xdr:col>13</xdr:col>
      <xdr:colOff>0</xdr:colOff>
      <xdr:row>20</xdr:row>
      <xdr:rowOff>0</xdr:rowOff>
    </xdr:from>
    <xdr:ext cx="9525" cy="9525"/>
    <xdr:pic>
      <xdr:nvPicPr>
        <xdr:cNvPr id="1430" name="Picture 1429" descr="space"/>
        <xdr:cNvPicPr>
          <a:picLocks noChangeAspect="1" noChangeArrowheads="1"/>
        </xdr:cNvPicPr>
      </xdr:nvPicPr>
      <xdr:blipFill>
        <a:blip xmlns:r="http://schemas.openxmlformats.org/officeDocument/2006/relationships" r:embed="rId1"/>
        <a:srcRect/>
        <a:stretch>
          <a:fillRect/>
        </a:stretch>
      </xdr:blipFill>
      <xdr:spPr bwMode="auto">
        <a:xfrm>
          <a:off x="5686425" y="4086225"/>
          <a:ext cx="9525" cy="9525"/>
        </a:xfrm>
        <a:prstGeom prst="rect">
          <a:avLst/>
        </a:prstGeom>
        <a:noFill/>
        <a:ln w="9525">
          <a:noFill/>
          <a:miter lim="800000"/>
          <a:headEnd/>
          <a:tailEnd/>
        </a:ln>
      </xdr:spPr>
    </xdr:pic>
    <xdr:clientData/>
  </xdr:oneCellAnchor>
  <xdr:oneCellAnchor>
    <xdr:from>
      <xdr:col>13</xdr:col>
      <xdr:colOff>0</xdr:colOff>
      <xdr:row>21</xdr:row>
      <xdr:rowOff>0</xdr:rowOff>
    </xdr:from>
    <xdr:ext cx="9525" cy="9525"/>
    <xdr:pic>
      <xdr:nvPicPr>
        <xdr:cNvPr id="1431" name="Picture 1430"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oneCellAnchor>
  <xdr:oneCellAnchor>
    <xdr:from>
      <xdr:col>13</xdr:col>
      <xdr:colOff>0</xdr:colOff>
      <xdr:row>21</xdr:row>
      <xdr:rowOff>0</xdr:rowOff>
    </xdr:from>
    <xdr:ext cx="9525" cy="9525"/>
    <xdr:pic>
      <xdr:nvPicPr>
        <xdr:cNvPr id="1432" name="Picture 1431"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oneCellAnchor>
  <xdr:oneCellAnchor>
    <xdr:from>
      <xdr:col>13</xdr:col>
      <xdr:colOff>0</xdr:colOff>
      <xdr:row>21</xdr:row>
      <xdr:rowOff>0</xdr:rowOff>
    </xdr:from>
    <xdr:ext cx="9525" cy="9525"/>
    <xdr:pic>
      <xdr:nvPicPr>
        <xdr:cNvPr id="1433" name="Picture 1432" descr="space"/>
        <xdr:cNvPicPr>
          <a:picLocks noChangeAspect="1" noChangeArrowheads="1"/>
        </xdr:cNvPicPr>
      </xdr:nvPicPr>
      <xdr:blipFill>
        <a:blip xmlns:r="http://schemas.openxmlformats.org/officeDocument/2006/relationships" r:embed="rId1"/>
        <a:srcRect/>
        <a:stretch>
          <a:fillRect/>
        </a:stretch>
      </xdr:blipFill>
      <xdr:spPr bwMode="auto">
        <a:xfrm>
          <a:off x="5686425" y="4257675"/>
          <a:ext cx="9525" cy="9525"/>
        </a:xfrm>
        <a:prstGeom prst="rect">
          <a:avLst/>
        </a:prstGeom>
        <a:noFill/>
        <a:ln w="9525">
          <a:noFill/>
          <a:miter lim="800000"/>
          <a:headEnd/>
          <a:tailEnd/>
        </a:ln>
      </xdr:spPr>
    </xdr:pic>
    <xdr:clientData/>
  </xdr:oneCellAnchor>
  <xdr:oneCellAnchor>
    <xdr:from>
      <xdr:col>13</xdr:col>
      <xdr:colOff>0</xdr:colOff>
      <xdr:row>22</xdr:row>
      <xdr:rowOff>0</xdr:rowOff>
    </xdr:from>
    <xdr:ext cx="9525" cy="9525"/>
    <xdr:pic>
      <xdr:nvPicPr>
        <xdr:cNvPr id="1434" name="Picture 1433"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oneCellAnchor>
  <xdr:oneCellAnchor>
    <xdr:from>
      <xdr:col>13</xdr:col>
      <xdr:colOff>0</xdr:colOff>
      <xdr:row>22</xdr:row>
      <xdr:rowOff>0</xdr:rowOff>
    </xdr:from>
    <xdr:ext cx="9525" cy="9525"/>
    <xdr:pic>
      <xdr:nvPicPr>
        <xdr:cNvPr id="1435" name="Picture 1434"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oneCellAnchor>
  <xdr:oneCellAnchor>
    <xdr:from>
      <xdr:col>13</xdr:col>
      <xdr:colOff>0</xdr:colOff>
      <xdr:row>22</xdr:row>
      <xdr:rowOff>0</xdr:rowOff>
    </xdr:from>
    <xdr:ext cx="9525" cy="9525"/>
    <xdr:pic>
      <xdr:nvPicPr>
        <xdr:cNvPr id="1436" name="Picture 1435" descr="space"/>
        <xdr:cNvPicPr>
          <a:picLocks noChangeAspect="1" noChangeArrowheads="1"/>
        </xdr:cNvPicPr>
      </xdr:nvPicPr>
      <xdr:blipFill>
        <a:blip xmlns:r="http://schemas.openxmlformats.org/officeDocument/2006/relationships" r:embed="rId1"/>
        <a:srcRect/>
        <a:stretch>
          <a:fillRect/>
        </a:stretch>
      </xdr:blipFill>
      <xdr:spPr bwMode="auto">
        <a:xfrm>
          <a:off x="5686425" y="4429125"/>
          <a:ext cx="9525" cy="9525"/>
        </a:xfrm>
        <a:prstGeom prst="rect">
          <a:avLst/>
        </a:prstGeom>
        <a:noFill/>
        <a:ln w="9525">
          <a:noFill/>
          <a:miter lim="800000"/>
          <a:headEnd/>
          <a:tailEnd/>
        </a:ln>
      </xdr:spPr>
    </xdr:pic>
    <xdr:clientData/>
  </xdr:oneCellAnchor>
  <xdr:oneCellAnchor>
    <xdr:from>
      <xdr:col>13</xdr:col>
      <xdr:colOff>0</xdr:colOff>
      <xdr:row>23</xdr:row>
      <xdr:rowOff>0</xdr:rowOff>
    </xdr:from>
    <xdr:ext cx="9525" cy="9525"/>
    <xdr:pic>
      <xdr:nvPicPr>
        <xdr:cNvPr id="1437" name="Picture 1436"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oneCellAnchor>
  <xdr:oneCellAnchor>
    <xdr:from>
      <xdr:col>13</xdr:col>
      <xdr:colOff>0</xdr:colOff>
      <xdr:row>23</xdr:row>
      <xdr:rowOff>0</xdr:rowOff>
    </xdr:from>
    <xdr:ext cx="9525" cy="9525"/>
    <xdr:pic>
      <xdr:nvPicPr>
        <xdr:cNvPr id="1438" name="Picture 1437"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oneCellAnchor>
  <xdr:oneCellAnchor>
    <xdr:from>
      <xdr:col>13</xdr:col>
      <xdr:colOff>0</xdr:colOff>
      <xdr:row>23</xdr:row>
      <xdr:rowOff>0</xdr:rowOff>
    </xdr:from>
    <xdr:ext cx="9525" cy="9525"/>
    <xdr:pic>
      <xdr:nvPicPr>
        <xdr:cNvPr id="1439" name="Picture 1438" descr="space"/>
        <xdr:cNvPicPr>
          <a:picLocks noChangeAspect="1" noChangeArrowheads="1"/>
        </xdr:cNvPicPr>
      </xdr:nvPicPr>
      <xdr:blipFill>
        <a:blip xmlns:r="http://schemas.openxmlformats.org/officeDocument/2006/relationships" r:embed="rId1"/>
        <a:srcRect/>
        <a:stretch>
          <a:fillRect/>
        </a:stretch>
      </xdr:blipFill>
      <xdr:spPr bwMode="auto">
        <a:xfrm>
          <a:off x="5686425" y="4600575"/>
          <a:ext cx="9525" cy="9525"/>
        </a:xfrm>
        <a:prstGeom prst="rect">
          <a:avLst/>
        </a:prstGeom>
        <a:noFill/>
        <a:ln w="9525">
          <a:noFill/>
          <a:miter lim="800000"/>
          <a:headEnd/>
          <a:tailEnd/>
        </a:ln>
      </xdr:spPr>
    </xdr:pic>
    <xdr:clientData/>
  </xdr:oneCellAnchor>
  <xdr:oneCellAnchor>
    <xdr:from>
      <xdr:col>13</xdr:col>
      <xdr:colOff>0</xdr:colOff>
      <xdr:row>24</xdr:row>
      <xdr:rowOff>0</xdr:rowOff>
    </xdr:from>
    <xdr:ext cx="9525" cy="9525"/>
    <xdr:pic>
      <xdr:nvPicPr>
        <xdr:cNvPr id="1440" name="Picture 1439"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oneCellAnchor>
  <xdr:oneCellAnchor>
    <xdr:from>
      <xdr:col>13</xdr:col>
      <xdr:colOff>0</xdr:colOff>
      <xdr:row>24</xdr:row>
      <xdr:rowOff>0</xdr:rowOff>
    </xdr:from>
    <xdr:ext cx="9525" cy="9525"/>
    <xdr:pic>
      <xdr:nvPicPr>
        <xdr:cNvPr id="1441" name="Picture 1440"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oneCellAnchor>
  <xdr:oneCellAnchor>
    <xdr:from>
      <xdr:col>13</xdr:col>
      <xdr:colOff>0</xdr:colOff>
      <xdr:row>24</xdr:row>
      <xdr:rowOff>0</xdr:rowOff>
    </xdr:from>
    <xdr:ext cx="9525" cy="9525"/>
    <xdr:pic>
      <xdr:nvPicPr>
        <xdr:cNvPr id="1442" name="Picture 1441" descr="space"/>
        <xdr:cNvPicPr>
          <a:picLocks noChangeAspect="1" noChangeArrowheads="1"/>
        </xdr:cNvPicPr>
      </xdr:nvPicPr>
      <xdr:blipFill>
        <a:blip xmlns:r="http://schemas.openxmlformats.org/officeDocument/2006/relationships" r:embed="rId1"/>
        <a:srcRect/>
        <a:stretch>
          <a:fillRect/>
        </a:stretch>
      </xdr:blipFill>
      <xdr:spPr bwMode="auto">
        <a:xfrm>
          <a:off x="5686425" y="4772025"/>
          <a:ext cx="9525" cy="9525"/>
        </a:xfrm>
        <a:prstGeom prst="rect">
          <a:avLst/>
        </a:prstGeom>
        <a:noFill/>
        <a:ln w="9525">
          <a:noFill/>
          <a:miter lim="800000"/>
          <a:headEnd/>
          <a:tailEnd/>
        </a:ln>
      </xdr:spPr>
    </xdr:pic>
    <xdr:clientData/>
  </xdr:oneCellAnchor>
  <xdr:oneCellAnchor>
    <xdr:from>
      <xdr:col>13</xdr:col>
      <xdr:colOff>0</xdr:colOff>
      <xdr:row>25</xdr:row>
      <xdr:rowOff>0</xdr:rowOff>
    </xdr:from>
    <xdr:ext cx="9525" cy="9525"/>
    <xdr:pic>
      <xdr:nvPicPr>
        <xdr:cNvPr id="1443" name="Picture 1442"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oneCellAnchor>
  <xdr:oneCellAnchor>
    <xdr:from>
      <xdr:col>13</xdr:col>
      <xdr:colOff>0</xdr:colOff>
      <xdr:row>25</xdr:row>
      <xdr:rowOff>0</xdr:rowOff>
    </xdr:from>
    <xdr:ext cx="9525" cy="9525"/>
    <xdr:pic>
      <xdr:nvPicPr>
        <xdr:cNvPr id="1444" name="Picture 1443"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oneCellAnchor>
  <xdr:oneCellAnchor>
    <xdr:from>
      <xdr:col>13</xdr:col>
      <xdr:colOff>0</xdr:colOff>
      <xdr:row>25</xdr:row>
      <xdr:rowOff>0</xdr:rowOff>
    </xdr:from>
    <xdr:ext cx="9525" cy="9525"/>
    <xdr:pic>
      <xdr:nvPicPr>
        <xdr:cNvPr id="1445" name="Picture 1444" descr="space"/>
        <xdr:cNvPicPr>
          <a:picLocks noChangeAspect="1" noChangeArrowheads="1"/>
        </xdr:cNvPicPr>
      </xdr:nvPicPr>
      <xdr:blipFill>
        <a:blip xmlns:r="http://schemas.openxmlformats.org/officeDocument/2006/relationships" r:embed="rId1"/>
        <a:srcRect/>
        <a:stretch>
          <a:fillRect/>
        </a:stretch>
      </xdr:blipFill>
      <xdr:spPr bwMode="auto">
        <a:xfrm>
          <a:off x="5686425" y="4943475"/>
          <a:ext cx="9525" cy="9525"/>
        </a:xfrm>
        <a:prstGeom prst="rect">
          <a:avLst/>
        </a:prstGeom>
        <a:noFill/>
        <a:ln w="9525">
          <a:noFill/>
          <a:miter lim="800000"/>
          <a:headEnd/>
          <a:tailEnd/>
        </a:ln>
      </xdr:spPr>
    </xdr:pic>
    <xdr:clientData/>
  </xdr:oneCellAnchor>
  <xdr:oneCellAnchor>
    <xdr:from>
      <xdr:col>13</xdr:col>
      <xdr:colOff>0</xdr:colOff>
      <xdr:row>26</xdr:row>
      <xdr:rowOff>0</xdr:rowOff>
    </xdr:from>
    <xdr:ext cx="9525" cy="9525"/>
    <xdr:pic>
      <xdr:nvPicPr>
        <xdr:cNvPr id="1446" name="Picture 1445"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oneCellAnchor>
  <xdr:oneCellAnchor>
    <xdr:from>
      <xdr:col>13</xdr:col>
      <xdr:colOff>0</xdr:colOff>
      <xdr:row>26</xdr:row>
      <xdr:rowOff>0</xdr:rowOff>
    </xdr:from>
    <xdr:ext cx="9525" cy="9525"/>
    <xdr:pic>
      <xdr:nvPicPr>
        <xdr:cNvPr id="1447" name="Picture 1446"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oneCellAnchor>
  <xdr:oneCellAnchor>
    <xdr:from>
      <xdr:col>13</xdr:col>
      <xdr:colOff>0</xdr:colOff>
      <xdr:row>26</xdr:row>
      <xdr:rowOff>0</xdr:rowOff>
    </xdr:from>
    <xdr:ext cx="9525" cy="9525"/>
    <xdr:pic>
      <xdr:nvPicPr>
        <xdr:cNvPr id="1448" name="Picture 1447" descr="space"/>
        <xdr:cNvPicPr>
          <a:picLocks noChangeAspect="1" noChangeArrowheads="1"/>
        </xdr:cNvPicPr>
      </xdr:nvPicPr>
      <xdr:blipFill>
        <a:blip xmlns:r="http://schemas.openxmlformats.org/officeDocument/2006/relationships" r:embed="rId1"/>
        <a:srcRect/>
        <a:stretch>
          <a:fillRect/>
        </a:stretch>
      </xdr:blipFill>
      <xdr:spPr bwMode="auto">
        <a:xfrm>
          <a:off x="5686425" y="5114925"/>
          <a:ext cx="9525" cy="9525"/>
        </a:xfrm>
        <a:prstGeom prst="rect">
          <a:avLst/>
        </a:prstGeom>
        <a:noFill/>
        <a:ln w="9525">
          <a:noFill/>
          <a:miter lim="800000"/>
          <a:headEnd/>
          <a:tailEnd/>
        </a:ln>
      </xdr:spPr>
    </xdr:pic>
    <xdr:clientData/>
  </xdr:oneCellAnchor>
  <xdr:oneCellAnchor>
    <xdr:from>
      <xdr:col>13</xdr:col>
      <xdr:colOff>0</xdr:colOff>
      <xdr:row>27</xdr:row>
      <xdr:rowOff>0</xdr:rowOff>
    </xdr:from>
    <xdr:ext cx="9525" cy="9525"/>
    <xdr:pic>
      <xdr:nvPicPr>
        <xdr:cNvPr id="1449" name="Picture 1448"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oneCellAnchor>
  <xdr:oneCellAnchor>
    <xdr:from>
      <xdr:col>13</xdr:col>
      <xdr:colOff>0</xdr:colOff>
      <xdr:row>27</xdr:row>
      <xdr:rowOff>0</xdr:rowOff>
    </xdr:from>
    <xdr:ext cx="9525" cy="9525"/>
    <xdr:pic>
      <xdr:nvPicPr>
        <xdr:cNvPr id="1450" name="Picture 1449"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oneCellAnchor>
  <xdr:oneCellAnchor>
    <xdr:from>
      <xdr:col>13</xdr:col>
      <xdr:colOff>0</xdr:colOff>
      <xdr:row>27</xdr:row>
      <xdr:rowOff>0</xdr:rowOff>
    </xdr:from>
    <xdr:ext cx="9525" cy="9525"/>
    <xdr:pic>
      <xdr:nvPicPr>
        <xdr:cNvPr id="1451" name="Picture 1450" descr="space"/>
        <xdr:cNvPicPr>
          <a:picLocks noChangeAspect="1" noChangeArrowheads="1"/>
        </xdr:cNvPicPr>
      </xdr:nvPicPr>
      <xdr:blipFill>
        <a:blip xmlns:r="http://schemas.openxmlformats.org/officeDocument/2006/relationships" r:embed="rId1"/>
        <a:srcRect/>
        <a:stretch>
          <a:fillRect/>
        </a:stretch>
      </xdr:blipFill>
      <xdr:spPr bwMode="auto">
        <a:xfrm>
          <a:off x="5686425" y="5286375"/>
          <a:ext cx="9525" cy="9525"/>
        </a:xfrm>
        <a:prstGeom prst="rect">
          <a:avLst/>
        </a:prstGeom>
        <a:noFill/>
        <a:ln w="9525">
          <a:noFill/>
          <a:miter lim="800000"/>
          <a:headEnd/>
          <a:tailEnd/>
        </a:ln>
      </xdr:spPr>
    </xdr:pic>
    <xdr:clientData/>
  </xdr:oneCellAnchor>
  <xdr:oneCellAnchor>
    <xdr:from>
      <xdr:col>13</xdr:col>
      <xdr:colOff>0</xdr:colOff>
      <xdr:row>28</xdr:row>
      <xdr:rowOff>0</xdr:rowOff>
    </xdr:from>
    <xdr:ext cx="9525" cy="9525"/>
    <xdr:pic>
      <xdr:nvPicPr>
        <xdr:cNvPr id="1452" name="Picture 1451"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oneCellAnchor>
  <xdr:oneCellAnchor>
    <xdr:from>
      <xdr:col>13</xdr:col>
      <xdr:colOff>0</xdr:colOff>
      <xdr:row>28</xdr:row>
      <xdr:rowOff>0</xdr:rowOff>
    </xdr:from>
    <xdr:ext cx="9525" cy="9525"/>
    <xdr:pic>
      <xdr:nvPicPr>
        <xdr:cNvPr id="1453" name="Picture 1452"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oneCellAnchor>
  <xdr:oneCellAnchor>
    <xdr:from>
      <xdr:col>13</xdr:col>
      <xdr:colOff>0</xdr:colOff>
      <xdr:row>28</xdr:row>
      <xdr:rowOff>0</xdr:rowOff>
    </xdr:from>
    <xdr:ext cx="9525" cy="9525"/>
    <xdr:pic>
      <xdr:nvPicPr>
        <xdr:cNvPr id="1454" name="Picture 1453" descr="space"/>
        <xdr:cNvPicPr>
          <a:picLocks noChangeAspect="1" noChangeArrowheads="1"/>
        </xdr:cNvPicPr>
      </xdr:nvPicPr>
      <xdr:blipFill>
        <a:blip xmlns:r="http://schemas.openxmlformats.org/officeDocument/2006/relationships" r:embed="rId1"/>
        <a:srcRect/>
        <a:stretch>
          <a:fillRect/>
        </a:stretch>
      </xdr:blipFill>
      <xdr:spPr bwMode="auto">
        <a:xfrm>
          <a:off x="5686425" y="5457825"/>
          <a:ext cx="9525" cy="9525"/>
        </a:xfrm>
        <a:prstGeom prst="rect">
          <a:avLst/>
        </a:prstGeom>
        <a:noFill/>
        <a:ln w="9525">
          <a:noFill/>
          <a:miter lim="800000"/>
          <a:headEnd/>
          <a:tailEnd/>
        </a:ln>
      </xdr:spPr>
    </xdr:pic>
    <xdr:clientData/>
  </xdr:oneCellAnchor>
  <xdr:oneCellAnchor>
    <xdr:from>
      <xdr:col>13</xdr:col>
      <xdr:colOff>0</xdr:colOff>
      <xdr:row>29</xdr:row>
      <xdr:rowOff>0</xdr:rowOff>
    </xdr:from>
    <xdr:ext cx="9525" cy="9525"/>
    <xdr:pic>
      <xdr:nvPicPr>
        <xdr:cNvPr id="1455" name="Picture 1454"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oneCellAnchor>
  <xdr:oneCellAnchor>
    <xdr:from>
      <xdr:col>13</xdr:col>
      <xdr:colOff>0</xdr:colOff>
      <xdr:row>29</xdr:row>
      <xdr:rowOff>0</xdr:rowOff>
    </xdr:from>
    <xdr:ext cx="9525" cy="9525"/>
    <xdr:pic>
      <xdr:nvPicPr>
        <xdr:cNvPr id="1456" name="Picture 1455"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oneCellAnchor>
  <xdr:oneCellAnchor>
    <xdr:from>
      <xdr:col>13</xdr:col>
      <xdr:colOff>0</xdr:colOff>
      <xdr:row>29</xdr:row>
      <xdr:rowOff>0</xdr:rowOff>
    </xdr:from>
    <xdr:ext cx="9525" cy="9525"/>
    <xdr:pic>
      <xdr:nvPicPr>
        <xdr:cNvPr id="1457" name="Picture 1456" descr="space"/>
        <xdr:cNvPicPr>
          <a:picLocks noChangeAspect="1" noChangeArrowheads="1"/>
        </xdr:cNvPicPr>
      </xdr:nvPicPr>
      <xdr:blipFill>
        <a:blip xmlns:r="http://schemas.openxmlformats.org/officeDocument/2006/relationships" r:embed="rId1"/>
        <a:srcRect/>
        <a:stretch>
          <a:fillRect/>
        </a:stretch>
      </xdr:blipFill>
      <xdr:spPr bwMode="auto">
        <a:xfrm>
          <a:off x="5686425" y="5629275"/>
          <a:ext cx="9525" cy="9525"/>
        </a:xfrm>
        <a:prstGeom prst="rect">
          <a:avLst/>
        </a:prstGeom>
        <a:noFill/>
        <a:ln w="9525">
          <a:noFill/>
          <a:miter lim="800000"/>
          <a:headEnd/>
          <a:tailEnd/>
        </a:ln>
      </xdr:spPr>
    </xdr:pic>
    <xdr:clientData/>
  </xdr:oneCellAnchor>
  <xdr:oneCellAnchor>
    <xdr:from>
      <xdr:col>13</xdr:col>
      <xdr:colOff>0</xdr:colOff>
      <xdr:row>30</xdr:row>
      <xdr:rowOff>0</xdr:rowOff>
    </xdr:from>
    <xdr:ext cx="9525" cy="9525"/>
    <xdr:pic>
      <xdr:nvPicPr>
        <xdr:cNvPr id="1458" name="Picture 1457"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oneCellAnchor>
  <xdr:oneCellAnchor>
    <xdr:from>
      <xdr:col>13</xdr:col>
      <xdr:colOff>0</xdr:colOff>
      <xdr:row>30</xdr:row>
      <xdr:rowOff>0</xdr:rowOff>
    </xdr:from>
    <xdr:ext cx="9525" cy="9525"/>
    <xdr:pic>
      <xdr:nvPicPr>
        <xdr:cNvPr id="1459" name="Picture 1458"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oneCellAnchor>
  <xdr:oneCellAnchor>
    <xdr:from>
      <xdr:col>13</xdr:col>
      <xdr:colOff>0</xdr:colOff>
      <xdr:row>30</xdr:row>
      <xdr:rowOff>0</xdr:rowOff>
    </xdr:from>
    <xdr:ext cx="9525" cy="9525"/>
    <xdr:pic>
      <xdr:nvPicPr>
        <xdr:cNvPr id="1460" name="Picture 1459" descr="space"/>
        <xdr:cNvPicPr>
          <a:picLocks noChangeAspect="1" noChangeArrowheads="1"/>
        </xdr:cNvPicPr>
      </xdr:nvPicPr>
      <xdr:blipFill>
        <a:blip xmlns:r="http://schemas.openxmlformats.org/officeDocument/2006/relationships" r:embed="rId1"/>
        <a:srcRect/>
        <a:stretch>
          <a:fillRect/>
        </a:stretch>
      </xdr:blipFill>
      <xdr:spPr bwMode="auto">
        <a:xfrm>
          <a:off x="5686425" y="5800725"/>
          <a:ext cx="9525" cy="9525"/>
        </a:xfrm>
        <a:prstGeom prst="rect">
          <a:avLst/>
        </a:prstGeom>
        <a:noFill/>
        <a:ln w="9525">
          <a:noFill/>
          <a:miter lim="800000"/>
          <a:headEnd/>
          <a:tailEnd/>
        </a:ln>
      </xdr:spPr>
    </xdr:pic>
    <xdr:clientData/>
  </xdr:oneCellAnchor>
  <xdr:oneCellAnchor>
    <xdr:from>
      <xdr:col>13</xdr:col>
      <xdr:colOff>0</xdr:colOff>
      <xdr:row>31</xdr:row>
      <xdr:rowOff>0</xdr:rowOff>
    </xdr:from>
    <xdr:ext cx="9525" cy="9525"/>
    <xdr:pic>
      <xdr:nvPicPr>
        <xdr:cNvPr id="1461" name="Picture 1460"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oneCellAnchor>
  <xdr:oneCellAnchor>
    <xdr:from>
      <xdr:col>13</xdr:col>
      <xdr:colOff>0</xdr:colOff>
      <xdr:row>31</xdr:row>
      <xdr:rowOff>0</xdr:rowOff>
    </xdr:from>
    <xdr:ext cx="9525" cy="9525"/>
    <xdr:pic>
      <xdr:nvPicPr>
        <xdr:cNvPr id="1462" name="Picture 1461"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oneCellAnchor>
  <xdr:oneCellAnchor>
    <xdr:from>
      <xdr:col>13</xdr:col>
      <xdr:colOff>0</xdr:colOff>
      <xdr:row>31</xdr:row>
      <xdr:rowOff>0</xdr:rowOff>
    </xdr:from>
    <xdr:ext cx="9525" cy="9525"/>
    <xdr:pic>
      <xdr:nvPicPr>
        <xdr:cNvPr id="1463" name="Picture 1462" descr="space"/>
        <xdr:cNvPicPr>
          <a:picLocks noChangeAspect="1" noChangeArrowheads="1"/>
        </xdr:cNvPicPr>
      </xdr:nvPicPr>
      <xdr:blipFill>
        <a:blip xmlns:r="http://schemas.openxmlformats.org/officeDocument/2006/relationships" r:embed="rId1"/>
        <a:srcRect/>
        <a:stretch>
          <a:fillRect/>
        </a:stretch>
      </xdr:blipFill>
      <xdr:spPr bwMode="auto">
        <a:xfrm>
          <a:off x="5686425" y="5972175"/>
          <a:ext cx="9525" cy="9525"/>
        </a:xfrm>
        <a:prstGeom prst="rect">
          <a:avLst/>
        </a:prstGeom>
        <a:noFill/>
        <a:ln w="9525">
          <a:noFill/>
          <a:miter lim="800000"/>
          <a:headEnd/>
          <a:tailEnd/>
        </a:ln>
      </xdr:spPr>
    </xdr:pic>
    <xdr:clientData/>
  </xdr:oneCellAnchor>
  <xdr:oneCellAnchor>
    <xdr:from>
      <xdr:col>13</xdr:col>
      <xdr:colOff>0</xdr:colOff>
      <xdr:row>32</xdr:row>
      <xdr:rowOff>0</xdr:rowOff>
    </xdr:from>
    <xdr:ext cx="9525" cy="9525"/>
    <xdr:pic>
      <xdr:nvPicPr>
        <xdr:cNvPr id="1464" name="Picture 1463"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oneCellAnchor>
  <xdr:oneCellAnchor>
    <xdr:from>
      <xdr:col>13</xdr:col>
      <xdr:colOff>0</xdr:colOff>
      <xdr:row>32</xdr:row>
      <xdr:rowOff>0</xdr:rowOff>
    </xdr:from>
    <xdr:ext cx="9525" cy="9525"/>
    <xdr:pic>
      <xdr:nvPicPr>
        <xdr:cNvPr id="1465" name="Picture 1464"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oneCellAnchor>
  <xdr:oneCellAnchor>
    <xdr:from>
      <xdr:col>13</xdr:col>
      <xdr:colOff>0</xdr:colOff>
      <xdr:row>32</xdr:row>
      <xdr:rowOff>0</xdr:rowOff>
    </xdr:from>
    <xdr:ext cx="9525" cy="9525"/>
    <xdr:pic>
      <xdr:nvPicPr>
        <xdr:cNvPr id="1466" name="Picture 1465" descr="space"/>
        <xdr:cNvPicPr>
          <a:picLocks noChangeAspect="1" noChangeArrowheads="1"/>
        </xdr:cNvPicPr>
      </xdr:nvPicPr>
      <xdr:blipFill>
        <a:blip xmlns:r="http://schemas.openxmlformats.org/officeDocument/2006/relationships" r:embed="rId1"/>
        <a:srcRect/>
        <a:stretch>
          <a:fillRect/>
        </a:stretch>
      </xdr:blipFill>
      <xdr:spPr bwMode="auto">
        <a:xfrm>
          <a:off x="5686425" y="6143625"/>
          <a:ext cx="9525" cy="9525"/>
        </a:xfrm>
        <a:prstGeom prst="rect">
          <a:avLst/>
        </a:prstGeom>
        <a:noFill/>
        <a:ln w="9525">
          <a:noFill/>
          <a:miter lim="800000"/>
          <a:headEnd/>
          <a:tailEnd/>
        </a:ln>
      </xdr:spPr>
    </xdr:pic>
    <xdr:clientData/>
  </xdr:oneCellAnchor>
  <xdr:oneCellAnchor>
    <xdr:from>
      <xdr:col>13</xdr:col>
      <xdr:colOff>0</xdr:colOff>
      <xdr:row>33</xdr:row>
      <xdr:rowOff>0</xdr:rowOff>
    </xdr:from>
    <xdr:ext cx="9525" cy="9525"/>
    <xdr:pic>
      <xdr:nvPicPr>
        <xdr:cNvPr id="1467" name="Picture 1466"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oneCellAnchor>
  <xdr:oneCellAnchor>
    <xdr:from>
      <xdr:col>13</xdr:col>
      <xdr:colOff>0</xdr:colOff>
      <xdr:row>33</xdr:row>
      <xdr:rowOff>0</xdr:rowOff>
    </xdr:from>
    <xdr:ext cx="9525" cy="9525"/>
    <xdr:pic>
      <xdr:nvPicPr>
        <xdr:cNvPr id="1468" name="Picture 1467"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oneCellAnchor>
  <xdr:oneCellAnchor>
    <xdr:from>
      <xdr:col>13</xdr:col>
      <xdr:colOff>0</xdr:colOff>
      <xdr:row>33</xdr:row>
      <xdr:rowOff>0</xdr:rowOff>
    </xdr:from>
    <xdr:ext cx="9525" cy="9525"/>
    <xdr:pic>
      <xdr:nvPicPr>
        <xdr:cNvPr id="1469" name="Picture 1468" descr="space"/>
        <xdr:cNvPicPr>
          <a:picLocks noChangeAspect="1" noChangeArrowheads="1"/>
        </xdr:cNvPicPr>
      </xdr:nvPicPr>
      <xdr:blipFill>
        <a:blip xmlns:r="http://schemas.openxmlformats.org/officeDocument/2006/relationships" r:embed="rId1"/>
        <a:srcRect/>
        <a:stretch>
          <a:fillRect/>
        </a:stretch>
      </xdr:blipFill>
      <xdr:spPr bwMode="auto">
        <a:xfrm>
          <a:off x="5686425" y="6315075"/>
          <a:ext cx="9525" cy="9525"/>
        </a:xfrm>
        <a:prstGeom prst="rect">
          <a:avLst/>
        </a:prstGeom>
        <a:noFill/>
        <a:ln w="9525">
          <a:noFill/>
          <a:miter lim="800000"/>
          <a:headEnd/>
          <a:tailEnd/>
        </a:ln>
      </xdr:spPr>
    </xdr:pic>
    <xdr:clientData/>
  </xdr:oneCellAnchor>
  <xdr:oneCellAnchor>
    <xdr:from>
      <xdr:col>13</xdr:col>
      <xdr:colOff>0</xdr:colOff>
      <xdr:row>34</xdr:row>
      <xdr:rowOff>0</xdr:rowOff>
    </xdr:from>
    <xdr:ext cx="9525" cy="9525"/>
    <xdr:pic>
      <xdr:nvPicPr>
        <xdr:cNvPr id="1470" name="Picture 1469"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oneCellAnchor>
  <xdr:oneCellAnchor>
    <xdr:from>
      <xdr:col>13</xdr:col>
      <xdr:colOff>0</xdr:colOff>
      <xdr:row>34</xdr:row>
      <xdr:rowOff>0</xdr:rowOff>
    </xdr:from>
    <xdr:ext cx="9525" cy="9525"/>
    <xdr:pic>
      <xdr:nvPicPr>
        <xdr:cNvPr id="1471" name="Picture 1470"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oneCellAnchor>
  <xdr:oneCellAnchor>
    <xdr:from>
      <xdr:col>13</xdr:col>
      <xdr:colOff>0</xdr:colOff>
      <xdr:row>34</xdr:row>
      <xdr:rowOff>0</xdr:rowOff>
    </xdr:from>
    <xdr:ext cx="9525" cy="9525"/>
    <xdr:pic>
      <xdr:nvPicPr>
        <xdr:cNvPr id="1472" name="Picture 1471" descr="space"/>
        <xdr:cNvPicPr>
          <a:picLocks noChangeAspect="1" noChangeArrowheads="1"/>
        </xdr:cNvPicPr>
      </xdr:nvPicPr>
      <xdr:blipFill>
        <a:blip xmlns:r="http://schemas.openxmlformats.org/officeDocument/2006/relationships" r:embed="rId1"/>
        <a:srcRect/>
        <a:stretch>
          <a:fillRect/>
        </a:stretch>
      </xdr:blipFill>
      <xdr:spPr bwMode="auto">
        <a:xfrm>
          <a:off x="5686425" y="6486525"/>
          <a:ext cx="9525" cy="9525"/>
        </a:xfrm>
        <a:prstGeom prst="rect">
          <a:avLst/>
        </a:prstGeom>
        <a:noFill/>
        <a:ln w="9525">
          <a:noFill/>
          <a:miter lim="800000"/>
          <a:headEnd/>
          <a:tailEnd/>
        </a:ln>
      </xdr:spPr>
    </xdr:pic>
    <xdr:clientData/>
  </xdr:oneCellAnchor>
  <xdr:oneCellAnchor>
    <xdr:from>
      <xdr:col>13</xdr:col>
      <xdr:colOff>0</xdr:colOff>
      <xdr:row>35</xdr:row>
      <xdr:rowOff>0</xdr:rowOff>
    </xdr:from>
    <xdr:ext cx="9525" cy="9525"/>
    <xdr:pic>
      <xdr:nvPicPr>
        <xdr:cNvPr id="1473" name="Picture 1472"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oneCellAnchor>
  <xdr:oneCellAnchor>
    <xdr:from>
      <xdr:col>13</xdr:col>
      <xdr:colOff>0</xdr:colOff>
      <xdr:row>35</xdr:row>
      <xdr:rowOff>0</xdr:rowOff>
    </xdr:from>
    <xdr:ext cx="9525" cy="9525"/>
    <xdr:pic>
      <xdr:nvPicPr>
        <xdr:cNvPr id="1474" name="Picture 1473"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oneCellAnchor>
  <xdr:oneCellAnchor>
    <xdr:from>
      <xdr:col>13</xdr:col>
      <xdr:colOff>0</xdr:colOff>
      <xdr:row>35</xdr:row>
      <xdr:rowOff>0</xdr:rowOff>
    </xdr:from>
    <xdr:ext cx="9525" cy="9525"/>
    <xdr:pic>
      <xdr:nvPicPr>
        <xdr:cNvPr id="1475" name="Picture 1474" descr="space"/>
        <xdr:cNvPicPr>
          <a:picLocks noChangeAspect="1" noChangeArrowheads="1"/>
        </xdr:cNvPicPr>
      </xdr:nvPicPr>
      <xdr:blipFill>
        <a:blip xmlns:r="http://schemas.openxmlformats.org/officeDocument/2006/relationships" r:embed="rId1"/>
        <a:srcRect/>
        <a:stretch>
          <a:fillRect/>
        </a:stretch>
      </xdr:blipFill>
      <xdr:spPr bwMode="auto">
        <a:xfrm>
          <a:off x="5686425" y="6657975"/>
          <a:ext cx="9525" cy="9525"/>
        </a:xfrm>
        <a:prstGeom prst="rect">
          <a:avLst/>
        </a:prstGeom>
        <a:noFill/>
        <a:ln w="9525">
          <a:noFill/>
          <a:miter lim="800000"/>
          <a:headEnd/>
          <a:tailEnd/>
        </a:ln>
      </xdr:spPr>
    </xdr:pic>
    <xdr:clientData/>
  </xdr:oneCellAnchor>
  <xdr:oneCellAnchor>
    <xdr:from>
      <xdr:col>13</xdr:col>
      <xdr:colOff>0</xdr:colOff>
      <xdr:row>36</xdr:row>
      <xdr:rowOff>0</xdr:rowOff>
    </xdr:from>
    <xdr:ext cx="9525" cy="9525"/>
    <xdr:pic>
      <xdr:nvPicPr>
        <xdr:cNvPr id="1476" name="Picture 1475"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oneCellAnchor>
  <xdr:oneCellAnchor>
    <xdr:from>
      <xdr:col>13</xdr:col>
      <xdr:colOff>0</xdr:colOff>
      <xdr:row>36</xdr:row>
      <xdr:rowOff>0</xdr:rowOff>
    </xdr:from>
    <xdr:ext cx="9525" cy="9525"/>
    <xdr:pic>
      <xdr:nvPicPr>
        <xdr:cNvPr id="1477" name="Picture 1476"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oneCellAnchor>
  <xdr:oneCellAnchor>
    <xdr:from>
      <xdr:col>13</xdr:col>
      <xdr:colOff>0</xdr:colOff>
      <xdr:row>36</xdr:row>
      <xdr:rowOff>0</xdr:rowOff>
    </xdr:from>
    <xdr:ext cx="9525" cy="9525"/>
    <xdr:pic>
      <xdr:nvPicPr>
        <xdr:cNvPr id="1478" name="Picture 1477" descr="space"/>
        <xdr:cNvPicPr>
          <a:picLocks noChangeAspect="1" noChangeArrowheads="1"/>
        </xdr:cNvPicPr>
      </xdr:nvPicPr>
      <xdr:blipFill>
        <a:blip xmlns:r="http://schemas.openxmlformats.org/officeDocument/2006/relationships" r:embed="rId1"/>
        <a:srcRect/>
        <a:stretch>
          <a:fillRect/>
        </a:stretch>
      </xdr:blipFill>
      <xdr:spPr bwMode="auto">
        <a:xfrm>
          <a:off x="5686425" y="6829425"/>
          <a:ext cx="9525" cy="9525"/>
        </a:xfrm>
        <a:prstGeom prst="rect">
          <a:avLst/>
        </a:prstGeom>
        <a:noFill/>
        <a:ln w="9525">
          <a:noFill/>
          <a:miter lim="800000"/>
          <a:headEnd/>
          <a:tailEnd/>
        </a:ln>
      </xdr:spPr>
    </xdr:pic>
    <xdr:clientData/>
  </xdr:oneCellAnchor>
  <xdr:oneCellAnchor>
    <xdr:from>
      <xdr:col>13</xdr:col>
      <xdr:colOff>0</xdr:colOff>
      <xdr:row>37</xdr:row>
      <xdr:rowOff>0</xdr:rowOff>
    </xdr:from>
    <xdr:ext cx="9525" cy="9525"/>
    <xdr:pic>
      <xdr:nvPicPr>
        <xdr:cNvPr id="1479" name="Picture 1478"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oneCellAnchor>
  <xdr:oneCellAnchor>
    <xdr:from>
      <xdr:col>13</xdr:col>
      <xdr:colOff>0</xdr:colOff>
      <xdr:row>37</xdr:row>
      <xdr:rowOff>0</xdr:rowOff>
    </xdr:from>
    <xdr:ext cx="9525" cy="9525"/>
    <xdr:pic>
      <xdr:nvPicPr>
        <xdr:cNvPr id="1480" name="Picture 1479"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oneCellAnchor>
  <xdr:oneCellAnchor>
    <xdr:from>
      <xdr:col>13</xdr:col>
      <xdr:colOff>0</xdr:colOff>
      <xdr:row>37</xdr:row>
      <xdr:rowOff>0</xdr:rowOff>
    </xdr:from>
    <xdr:ext cx="9525" cy="9525"/>
    <xdr:pic>
      <xdr:nvPicPr>
        <xdr:cNvPr id="1481" name="Picture 1480" descr="space"/>
        <xdr:cNvPicPr>
          <a:picLocks noChangeAspect="1" noChangeArrowheads="1"/>
        </xdr:cNvPicPr>
      </xdr:nvPicPr>
      <xdr:blipFill>
        <a:blip xmlns:r="http://schemas.openxmlformats.org/officeDocument/2006/relationships" r:embed="rId1"/>
        <a:srcRect/>
        <a:stretch>
          <a:fillRect/>
        </a:stretch>
      </xdr:blipFill>
      <xdr:spPr bwMode="auto">
        <a:xfrm>
          <a:off x="5686425" y="7000875"/>
          <a:ext cx="9525" cy="9525"/>
        </a:xfrm>
        <a:prstGeom prst="rect">
          <a:avLst/>
        </a:prstGeom>
        <a:noFill/>
        <a:ln w="9525">
          <a:noFill/>
          <a:miter lim="800000"/>
          <a:headEnd/>
          <a:tailEnd/>
        </a:ln>
      </xdr:spPr>
    </xdr:pic>
    <xdr:clientData/>
  </xdr:oneCellAnchor>
  <xdr:oneCellAnchor>
    <xdr:from>
      <xdr:col>13</xdr:col>
      <xdr:colOff>0</xdr:colOff>
      <xdr:row>38</xdr:row>
      <xdr:rowOff>0</xdr:rowOff>
    </xdr:from>
    <xdr:ext cx="9525" cy="9525"/>
    <xdr:pic>
      <xdr:nvPicPr>
        <xdr:cNvPr id="1482" name="Picture 1481"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oneCellAnchor>
  <xdr:oneCellAnchor>
    <xdr:from>
      <xdr:col>13</xdr:col>
      <xdr:colOff>0</xdr:colOff>
      <xdr:row>38</xdr:row>
      <xdr:rowOff>0</xdr:rowOff>
    </xdr:from>
    <xdr:ext cx="9525" cy="9525"/>
    <xdr:pic>
      <xdr:nvPicPr>
        <xdr:cNvPr id="1483" name="Picture 1482"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oneCellAnchor>
  <xdr:oneCellAnchor>
    <xdr:from>
      <xdr:col>13</xdr:col>
      <xdr:colOff>0</xdr:colOff>
      <xdr:row>38</xdr:row>
      <xdr:rowOff>0</xdr:rowOff>
    </xdr:from>
    <xdr:ext cx="9525" cy="9525"/>
    <xdr:pic>
      <xdr:nvPicPr>
        <xdr:cNvPr id="1484" name="Picture 1483" descr="space"/>
        <xdr:cNvPicPr>
          <a:picLocks noChangeAspect="1" noChangeArrowheads="1"/>
        </xdr:cNvPicPr>
      </xdr:nvPicPr>
      <xdr:blipFill>
        <a:blip xmlns:r="http://schemas.openxmlformats.org/officeDocument/2006/relationships" r:embed="rId1"/>
        <a:srcRect/>
        <a:stretch>
          <a:fillRect/>
        </a:stretch>
      </xdr:blipFill>
      <xdr:spPr bwMode="auto">
        <a:xfrm>
          <a:off x="5686425" y="7172325"/>
          <a:ext cx="9525" cy="9525"/>
        </a:xfrm>
        <a:prstGeom prst="rect">
          <a:avLst/>
        </a:prstGeom>
        <a:noFill/>
        <a:ln w="9525">
          <a:noFill/>
          <a:miter lim="800000"/>
          <a:headEnd/>
          <a:tailEnd/>
        </a:ln>
      </xdr:spPr>
    </xdr:pic>
    <xdr:clientData/>
  </xdr:oneCellAnchor>
  <xdr:oneCellAnchor>
    <xdr:from>
      <xdr:col>13</xdr:col>
      <xdr:colOff>0</xdr:colOff>
      <xdr:row>39</xdr:row>
      <xdr:rowOff>0</xdr:rowOff>
    </xdr:from>
    <xdr:ext cx="9525" cy="9525"/>
    <xdr:pic>
      <xdr:nvPicPr>
        <xdr:cNvPr id="1485" name="Picture 1484"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oneCellAnchor>
  <xdr:oneCellAnchor>
    <xdr:from>
      <xdr:col>13</xdr:col>
      <xdr:colOff>0</xdr:colOff>
      <xdr:row>39</xdr:row>
      <xdr:rowOff>0</xdr:rowOff>
    </xdr:from>
    <xdr:ext cx="9525" cy="9525"/>
    <xdr:pic>
      <xdr:nvPicPr>
        <xdr:cNvPr id="1486" name="Picture 1485"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oneCellAnchor>
  <xdr:oneCellAnchor>
    <xdr:from>
      <xdr:col>13</xdr:col>
      <xdr:colOff>0</xdr:colOff>
      <xdr:row>39</xdr:row>
      <xdr:rowOff>0</xdr:rowOff>
    </xdr:from>
    <xdr:ext cx="9525" cy="9525"/>
    <xdr:pic>
      <xdr:nvPicPr>
        <xdr:cNvPr id="1487" name="Picture 1486" descr="space"/>
        <xdr:cNvPicPr>
          <a:picLocks noChangeAspect="1" noChangeArrowheads="1"/>
        </xdr:cNvPicPr>
      </xdr:nvPicPr>
      <xdr:blipFill>
        <a:blip xmlns:r="http://schemas.openxmlformats.org/officeDocument/2006/relationships" r:embed="rId1"/>
        <a:srcRect/>
        <a:stretch>
          <a:fillRect/>
        </a:stretch>
      </xdr:blipFill>
      <xdr:spPr bwMode="auto">
        <a:xfrm>
          <a:off x="5686425" y="7343775"/>
          <a:ext cx="9525" cy="9525"/>
        </a:xfrm>
        <a:prstGeom prst="rect">
          <a:avLst/>
        </a:prstGeom>
        <a:noFill/>
        <a:ln w="9525">
          <a:noFill/>
          <a:miter lim="800000"/>
          <a:headEnd/>
          <a:tailEnd/>
        </a:ln>
      </xdr:spPr>
    </xdr:pic>
    <xdr:clientData/>
  </xdr:oneCellAnchor>
  <xdr:oneCellAnchor>
    <xdr:from>
      <xdr:col>13</xdr:col>
      <xdr:colOff>0</xdr:colOff>
      <xdr:row>40</xdr:row>
      <xdr:rowOff>0</xdr:rowOff>
    </xdr:from>
    <xdr:ext cx="9525" cy="9525"/>
    <xdr:pic>
      <xdr:nvPicPr>
        <xdr:cNvPr id="1488" name="Picture 1487"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oneCellAnchor>
  <xdr:oneCellAnchor>
    <xdr:from>
      <xdr:col>13</xdr:col>
      <xdr:colOff>0</xdr:colOff>
      <xdr:row>40</xdr:row>
      <xdr:rowOff>0</xdr:rowOff>
    </xdr:from>
    <xdr:ext cx="9525" cy="9525"/>
    <xdr:pic>
      <xdr:nvPicPr>
        <xdr:cNvPr id="1489" name="Picture 1488"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oneCellAnchor>
  <xdr:oneCellAnchor>
    <xdr:from>
      <xdr:col>13</xdr:col>
      <xdr:colOff>0</xdr:colOff>
      <xdr:row>40</xdr:row>
      <xdr:rowOff>0</xdr:rowOff>
    </xdr:from>
    <xdr:ext cx="9525" cy="9525"/>
    <xdr:pic>
      <xdr:nvPicPr>
        <xdr:cNvPr id="1490" name="Picture 1489" descr="space"/>
        <xdr:cNvPicPr>
          <a:picLocks noChangeAspect="1" noChangeArrowheads="1"/>
        </xdr:cNvPicPr>
      </xdr:nvPicPr>
      <xdr:blipFill>
        <a:blip xmlns:r="http://schemas.openxmlformats.org/officeDocument/2006/relationships" r:embed="rId1"/>
        <a:srcRect/>
        <a:stretch>
          <a:fillRect/>
        </a:stretch>
      </xdr:blipFill>
      <xdr:spPr bwMode="auto">
        <a:xfrm>
          <a:off x="5686425" y="7515225"/>
          <a:ext cx="9525" cy="9525"/>
        </a:xfrm>
        <a:prstGeom prst="rect">
          <a:avLst/>
        </a:prstGeom>
        <a:noFill/>
        <a:ln w="9525">
          <a:noFill/>
          <a:miter lim="800000"/>
          <a:headEnd/>
          <a:tailEnd/>
        </a:ln>
      </xdr:spPr>
    </xdr:pic>
    <xdr:clientData/>
  </xdr:oneCellAnchor>
  <xdr:oneCellAnchor>
    <xdr:from>
      <xdr:col>13</xdr:col>
      <xdr:colOff>0</xdr:colOff>
      <xdr:row>41</xdr:row>
      <xdr:rowOff>0</xdr:rowOff>
    </xdr:from>
    <xdr:ext cx="9525" cy="9525"/>
    <xdr:pic>
      <xdr:nvPicPr>
        <xdr:cNvPr id="1491" name="Picture 1490"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oneCellAnchor>
  <xdr:oneCellAnchor>
    <xdr:from>
      <xdr:col>13</xdr:col>
      <xdr:colOff>0</xdr:colOff>
      <xdr:row>41</xdr:row>
      <xdr:rowOff>0</xdr:rowOff>
    </xdr:from>
    <xdr:ext cx="9525" cy="9525"/>
    <xdr:pic>
      <xdr:nvPicPr>
        <xdr:cNvPr id="1492" name="Picture 1491"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oneCellAnchor>
  <xdr:oneCellAnchor>
    <xdr:from>
      <xdr:col>13</xdr:col>
      <xdr:colOff>0</xdr:colOff>
      <xdr:row>41</xdr:row>
      <xdr:rowOff>0</xdr:rowOff>
    </xdr:from>
    <xdr:ext cx="9525" cy="9525"/>
    <xdr:pic>
      <xdr:nvPicPr>
        <xdr:cNvPr id="1493" name="Picture 1492" descr="space"/>
        <xdr:cNvPicPr>
          <a:picLocks noChangeAspect="1" noChangeArrowheads="1"/>
        </xdr:cNvPicPr>
      </xdr:nvPicPr>
      <xdr:blipFill>
        <a:blip xmlns:r="http://schemas.openxmlformats.org/officeDocument/2006/relationships" r:embed="rId1"/>
        <a:srcRect/>
        <a:stretch>
          <a:fillRect/>
        </a:stretch>
      </xdr:blipFill>
      <xdr:spPr bwMode="auto">
        <a:xfrm>
          <a:off x="5686425" y="7686675"/>
          <a:ext cx="9525" cy="9525"/>
        </a:xfrm>
        <a:prstGeom prst="rect">
          <a:avLst/>
        </a:prstGeom>
        <a:noFill/>
        <a:ln w="9525">
          <a:noFill/>
          <a:miter lim="800000"/>
          <a:headEnd/>
          <a:tailEnd/>
        </a:ln>
      </xdr:spPr>
    </xdr:pic>
    <xdr:clientData/>
  </xdr:oneCellAnchor>
  <xdr:oneCellAnchor>
    <xdr:from>
      <xdr:col>13</xdr:col>
      <xdr:colOff>0</xdr:colOff>
      <xdr:row>42</xdr:row>
      <xdr:rowOff>0</xdr:rowOff>
    </xdr:from>
    <xdr:ext cx="9525" cy="9525"/>
    <xdr:pic>
      <xdr:nvPicPr>
        <xdr:cNvPr id="1494" name="Picture 1493"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oneCellAnchor>
  <xdr:oneCellAnchor>
    <xdr:from>
      <xdr:col>13</xdr:col>
      <xdr:colOff>0</xdr:colOff>
      <xdr:row>42</xdr:row>
      <xdr:rowOff>0</xdr:rowOff>
    </xdr:from>
    <xdr:ext cx="9525" cy="9525"/>
    <xdr:pic>
      <xdr:nvPicPr>
        <xdr:cNvPr id="1495" name="Picture 1494"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oneCellAnchor>
  <xdr:oneCellAnchor>
    <xdr:from>
      <xdr:col>13</xdr:col>
      <xdr:colOff>0</xdr:colOff>
      <xdr:row>42</xdr:row>
      <xdr:rowOff>0</xdr:rowOff>
    </xdr:from>
    <xdr:ext cx="9525" cy="9525"/>
    <xdr:pic>
      <xdr:nvPicPr>
        <xdr:cNvPr id="1496" name="Picture 1495" descr="space"/>
        <xdr:cNvPicPr>
          <a:picLocks noChangeAspect="1" noChangeArrowheads="1"/>
        </xdr:cNvPicPr>
      </xdr:nvPicPr>
      <xdr:blipFill>
        <a:blip xmlns:r="http://schemas.openxmlformats.org/officeDocument/2006/relationships" r:embed="rId1"/>
        <a:srcRect/>
        <a:stretch>
          <a:fillRect/>
        </a:stretch>
      </xdr:blipFill>
      <xdr:spPr bwMode="auto">
        <a:xfrm>
          <a:off x="5686425" y="7858125"/>
          <a:ext cx="9525" cy="9525"/>
        </a:xfrm>
        <a:prstGeom prst="rect">
          <a:avLst/>
        </a:prstGeom>
        <a:noFill/>
        <a:ln w="9525">
          <a:noFill/>
          <a:miter lim="800000"/>
          <a:headEnd/>
          <a:tailEnd/>
        </a:ln>
      </xdr:spPr>
    </xdr:pic>
    <xdr:clientData/>
  </xdr:oneCellAnchor>
  <xdr:oneCellAnchor>
    <xdr:from>
      <xdr:col>13</xdr:col>
      <xdr:colOff>0</xdr:colOff>
      <xdr:row>43</xdr:row>
      <xdr:rowOff>0</xdr:rowOff>
    </xdr:from>
    <xdr:ext cx="9525" cy="9525"/>
    <xdr:pic>
      <xdr:nvPicPr>
        <xdr:cNvPr id="1497" name="Picture 1496"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oneCellAnchor>
  <xdr:oneCellAnchor>
    <xdr:from>
      <xdr:col>13</xdr:col>
      <xdr:colOff>0</xdr:colOff>
      <xdr:row>43</xdr:row>
      <xdr:rowOff>0</xdr:rowOff>
    </xdr:from>
    <xdr:ext cx="9525" cy="9525"/>
    <xdr:pic>
      <xdr:nvPicPr>
        <xdr:cNvPr id="1498" name="Picture 1497"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oneCellAnchor>
  <xdr:oneCellAnchor>
    <xdr:from>
      <xdr:col>13</xdr:col>
      <xdr:colOff>0</xdr:colOff>
      <xdr:row>43</xdr:row>
      <xdr:rowOff>0</xdr:rowOff>
    </xdr:from>
    <xdr:ext cx="9525" cy="9525"/>
    <xdr:pic>
      <xdr:nvPicPr>
        <xdr:cNvPr id="1499" name="Picture 1498" descr="space"/>
        <xdr:cNvPicPr>
          <a:picLocks noChangeAspect="1" noChangeArrowheads="1"/>
        </xdr:cNvPicPr>
      </xdr:nvPicPr>
      <xdr:blipFill>
        <a:blip xmlns:r="http://schemas.openxmlformats.org/officeDocument/2006/relationships" r:embed="rId1"/>
        <a:srcRect/>
        <a:stretch>
          <a:fillRect/>
        </a:stretch>
      </xdr:blipFill>
      <xdr:spPr bwMode="auto">
        <a:xfrm>
          <a:off x="5686425" y="8029575"/>
          <a:ext cx="9525" cy="9525"/>
        </a:xfrm>
        <a:prstGeom prst="rect">
          <a:avLst/>
        </a:prstGeom>
        <a:noFill/>
        <a:ln w="9525">
          <a:noFill/>
          <a:miter lim="800000"/>
          <a:headEnd/>
          <a:tailEnd/>
        </a:ln>
      </xdr:spPr>
    </xdr:pic>
    <xdr:clientData/>
  </xdr:oneCellAnchor>
  <xdr:oneCellAnchor>
    <xdr:from>
      <xdr:col>13</xdr:col>
      <xdr:colOff>0</xdr:colOff>
      <xdr:row>44</xdr:row>
      <xdr:rowOff>0</xdr:rowOff>
    </xdr:from>
    <xdr:ext cx="9525" cy="9525"/>
    <xdr:pic>
      <xdr:nvPicPr>
        <xdr:cNvPr id="1500" name="Picture 1499"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oneCellAnchor>
  <xdr:oneCellAnchor>
    <xdr:from>
      <xdr:col>13</xdr:col>
      <xdr:colOff>0</xdr:colOff>
      <xdr:row>44</xdr:row>
      <xdr:rowOff>0</xdr:rowOff>
    </xdr:from>
    <xdr:ext cx="9525" cy="9525"/>
    <xdr:pic>
      <xdr:nvPicPr>
        <xdr:cNvPr id="1501" name="Picture 1500"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oneCellAnchor>
  <xdr:oneCellAnchor>
    <xdr:from>
      <xdr:col>13</xdr:col>
      <xdr:colOff>0</xdr:colOff>
      <xdr:row>44</xdr:row>
      <xdr:rowOff>0</xdr:rowOff>
    </xdr:from>
    <xdr:ext cx="9525" cy="9525"/>
    <xdr:pic>
      <xdr:nvPicPr>
        <xdr:cNvPr id="1502" name="Picture 1501" descr="space"/>
        <xdr:cNvPicPr>
          <a:picLocks noChangeAspect="1" noChangeArrowheads="1"/>
        </xdr:cNvPicPr>
      </xdr:nvPicPr>
      <xdr:blipFill>
        <a:blip xmlns:r="http://schemas.openxmlformats.org/officeDocument/2006/relationships" r:embed="rId1"/>
        <a:srcRect/>
        <a:stretch>
          <a:fillRect/>
        </a:stretch>
      </xdr:blipFill>
      <xdr:spPr bwMode="auto">
        <a:xfrm>
          <a:off x="5686425" y="8201025"/>
          <a:ext cx="9525" cy="9525"/>
        </a:xfrm>
        <a:prstGeom prst="rect">
          <a:avLst/>
        </a:prstGeom>
        <a:noFill/>
        <a:ln w="9525">
          <a:noFill/>
          <a:miter lim="800000"/>
          <a:headEnd/>
          <a:tailEnd/>
        </a:ln>
      </xdr:spPr>
    </xdr:pic>
    <xdr:clientData/>
  </xdr:oneCellAnchor>
  <xdr:oneCellAnchor>
    <xdr:from>
      <xdr:col>13</xdr:col>
      <xdr:colOff>0</xdr:colOff>
      <xdr:row>45</xdr:row>
      <xdr:rowOff>0</xdr:rowOff>
    </xdr:from>
    <xdr:ext cx="9525" cy="9525"/>
    <xdr:pic>
      <xdr:nvPicPr>
        <xdr:cNvPr id="1503" name="Picture 1502"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oneCellAnchor>
  <xdr:oneCellAnchor>
    <xdr:from>
      <xdr:col>13</xdr:col>
      <xdr:colOff>0</xdr:colOff>
      <xdr:row>45</xdr:row>
      <xdr:rowOff>0</xdr:rowOff>
    </xdr:from>
    <xdr:ext cx="9525" cy="9525"/>
    <xdr:pic>
      <xdr:nvPicPr>
        <xdr:cNvPr id="1504" name="Picture 1503"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oneCellAnchor>
  <xdr:oneCellAnchor>
    <xdr:from>
      <xdr:col>13</xdr:col>
      <xdr:colOff>0</xdr:colOff>
      <xdr:row>45</xdr:row>
      <xdr:rowOff>0</xdr:rowOff>
    </xdr:from>
    <xdr:ext cx="9525" cy="9525"/>
    <xdr:pic>
      <xdr:nvPicPr>
        <xdr:cNvPr id="1505" name="Picture 1504" descr="space"/>
        <xdr:cNvPicPr>
          <a:picLocks noChangeAspect="1" noChangeArrowheads="1"/>
        </xdr:cNvPicPr>
      </xdr:nvPicPr>
      <xdr:blipFill>
        <a:blip xmlns:r="http://schemas.openxmlformats.org/officeDocument/2006/relationships" r:embed="rId1"/>
        <a:srcRect/>
        <a:stretch>
          <a:fillRect/>
        </a:stretch>
      </xdr:blipFill>
      <xdr:spPr bwMode="auto">
        <a:xfrm>
          <a:off x="5686425" y="8372475"/>
          <a:ext cx="9525" cy="9525"/>
        </a:xfrm>
        <a:prstGeom prst="rect">
          <a:avLst/>
        </a:prstGeom>
        <a:noFill/>
        <a:ln w="9525">
          <a:noFill/>
          <a:miter lim="800000"/>
          <a:headEnd/>
          <a:tailEnd/>
        </a:ln>
      </xdr:spPr>
    </xdr:pic>
    <xdr:clientData/>
  </xdr:oneCellAnchor>
  <xdr:oneCellAnchor>
    <xdr:from>
      <xdr:col>13</xdr:col>
      <xdr:colOff>0</xdr:colOff>
      <xdr:row>46</xdr:row>
      <xdr:rowOff>0</xdr:rowOff>
    </xdr:from>
    <xdr:ext cx="9525" cy="9525"/>
    <xdr:pic>
      <xdr:nvPicPr>
        <xdr:cNvPr id="1506" name="Picture 1505"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oneCellAnchor>
  <xdr:oneCellAnchor>
    <xdr:from>
      <xdr:col>13</xdr:col>
      <xdr:colOff>0</xdr:colOff>
      <xdr:row>46</xdr:row>
      <xdr:rowOff>0</xdr:rowOff>
    </xdr:from>
    <xdr:ext cx="9525" cy="9525"/>
    <xdr:pic>
      <xdr:nvPicPr>
        <xdr:cNvPr id="1507" name="Picture 1506"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oneCellAnchor>
  <xdr:oneCellAnchor>
    <xdr:from>
      <xdr:col>13</xdr:col>
      <xdr:colOff>0</xdr:colOff>
      <xdr:row>46</xdr:row>
      <xdr:rowOff>0</xdr:rowOff>
    </xdr:from>
    <xdr:ext cx="9525" cy="9525"/>
    <xdr:pic>
      <xdr:nvPicPr>
        <xdr:cNvPr id="1508" name="Picture 1507" descr="space"/>
        <xdr:cNvPicPr>
          <a:picLocks noChangeAspect="1" noChangeArrowheads="1"/>
        </xdr:cNvPicPr>
      </xdr:nvPicPr>
      <xdr:blipFill>
        <a:blip xmlns:r="http://schemas.openxmlformats.org/officeDocument/2006/relationships" r:embed="rId1"/>
        <a:srcRect/>
        <a:stretch>
          <a:fillRect/>
        </a:stretch>
      </xdr:blipFill>
      <xdr:spPr bwMode="auto">
        <a:xfrm>
          <a:off x="5686425" y="8543925"/>
          <a:ext cx="9525" cy="9525"/>
        </a:xfrm>
        <a:prstGeom prst="rect">
          <a:avLst/>
        </a:prstGeom>
        <a:noFill/>
        <a:ln w="9525">
          <a:noFill/>
          <a:miter lim="800000"/>
          <a:headEnd/>
          <a:tailEnd/>
        </a:ln>
      </xdr:spPr>
    </xdr:pic>
    <xdr:clientData/>
  </xdr:oneCellAnchor>
  <xdr:oneCellAnchor>
    <xdr:from>
      <xdr:col>13</xdr:col>
      <xdr:colOff>0</xdr:colOff>
      <xdr:row>47</xdr:row>
      <xdr:rowOff>0</xdr:rowOff>
    </xdr:from>
    <xdr:ext cx="9525" cy="9525"/>
    <xdr:pic>
      <xdr:nvPicPr>
        <xdr:cNvPr id="1509" name="Picture 1508"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oneCellAnchor>
  <xdr:oneCellAnchor>
    <xdr:from>
      <xdr:col>13</xdr:col>
      <xdr:colOff>0</xdr:colOff>
      <xdr:row>47</xdr:row>
      <xdr:rowOff>0</xdr:rowOff>
    </xdr:from>
    <xdr:ext cx="9525" cy="9525"/>
    <xdr:pic>
      <xdr:nvPicPr>
        <xdr:cNvPr id="1510" name="Picture 1509"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oneCellAnchor>
  <xdr:oneCellAnchor>
    <xdr:from>
      <xdr:col>13</xdr:col>
      <xdr:colOff>0</xdr:colOff>
      <xdr:row>47</xdr:row>
      <xdr:rowOff>0</xdr:rowOff>
    </xdr:from>
    <xdr:ext cx="9525" cy="9525"/>
    <xdr:pic>
      <xdr:nvPicPr>
        <xdr:cNvPr id="1511" name="Picture 1510" descr="space"/>
        <xdr:cNvPicPr>
          <a:picLocks noChangeAspect="1" noChangeArrowheads="1"/>
        </xdr:cNvPicPr>
      </xdr:nvPicPr>
      <xdr:blipFill>
        <a:blip xmlns:r="http://schemas.openxmlformats.org/officeDocument/2006/relationships" r:embed="rId1"/>
        <a:srcRect/>
        <a:stretch>
          <a:fillRect/>
        </a:stretch>
      </xdr:blipFill>
      <xdr:spPr bwMode="auto">
        <a:xfrm>
          <a:off x="5686425" y="8715375"/>
          <a:ext cx="9525" cy="9525"/>
        </a:xfrm>
        <a:prstGeom prst="rect">
          <a:avLst/>
        </a:prstGeom>
        <a:noFill/>
        <a:ln w="9525">
          <a:noFill/>
          <a:miter lim="800000"/>
          <a:headEnd/>
          <a:tailEnd/>
        </a:ln>
      </xdr:spPr>
    </xdr:pic>
    <xdr:clientData/>
  </xdr:oneCellAnchor>
  <xdr:oneCellAnchor>
    <xdr:from>
      <xdr:col>13</xdr:col>
      <xdr:colOff>0</xdr:colOff>
      <xdr:row>48</xdr:row>
      <xdr:rowOff>0</xdr:rowOff>
    </xdr:from>
    <xdr:ext cx="9525" cy="9525"/>
    <xdr:pic>
      <xdr:nvPicPr>
        <xdr:cNvPr id="1512" name="Picture 1511"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oneCellAnchor>
  <xdr:oneCellAnchor>
    <xdr:from>
      <xdr:col>13</xdr:col>
      <xdr:colOff>0</xdr:colOff>
      <xdr:row>48</xdr:row>
      <xdr:rowOff>0</xdr:rowOff>
    </xdr:from>
    <xdr:ext cx="9525" cy="9525"/>
    <xdr:pic>
      <xdr:nvPicPr>
        <xdr:cNvPr id="1513" name="Picture 1512"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oneCellAnchor>
  <xdr:oneCellAnchor>
    <xdr:from>
      <xdr:col>13</xdr:col>
      <xdr:colOff>0</xdr:colOff>
      <xdr:row>48</xdr:row>
      <xdr:rowOff>0</xdr:rowOff>
    </xdr:from>
    <xdr:ext cx="9525" cy="9525"/>
    <xdr:pic>
      <xdr:nvPicPr>
        <xdr:cNvPr id="1514" name="Picture 1513" descr="space"/>
        <xdr:cNvPicPr>
          <a:picLocks noChangeAspect="1" noChangeArrowheads="1"/>
        </xdr:cNvPicPr>
      </xdr:nvPicPr>
      <xdr:blipFill>
        <a:blip xmlns:r="http://schemas.openxmlformats.org/officeDocument/2006/relationships" r:embed="rId1"/>
        <a:srcRect/>
        <a:stretch>
          <a:fillRect/>
        </a:stretch>
      </xdr:blipFill>
      <xdr:spPr bwMode="auto">
        <a:xfrm>
          <a:off x="5686425" y="8886825"/>
          <a:ext cx="9525" cy="9525"/>
        </a:xfrm>
        <a:prstGeom prst="rect">
          <a:avLst/>
        </a:prstGeom>
        <a:noFill/>
        <a:ln w="9525">
          <a:noFill/>
          <a:miter lim="800000"/>
          <a:headEnd/>
          <a:tailEnd/>
        </a:ln>
      </xdr:spPr>
    </xdr:pic>
    <xdr:clientData/>
  </xdr:oneCellAnchor>
  <xdr:oneCellAnchor>
    <xdr:from>
      <xdr:col>13</xdr:col>
      <xdr:colOff>0</xdr:colOff>
      <xdr:row>49</xdr:row>
      <xdr:rowOff>0</xdr:rowOff>
    </xdr:from>
    <xdr:ext cx="9525" cy="9525"/>
    <xdr:pic>
      <xdr:nvPicPr>
        <xdr:cNvPr id="1515" name="Picture 1514"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oneCellAnchor>
  <xdr:oneCellAnchor>
    <xdr:from>
      <xdr:col>13</xdr:col>
      <xdr:colOff>0</xdr:colOff>
      <xdr:row>49</xdr:row>
      <xdr:rowOff>0</xdr:rowOff>
    </xdr:from>
    <xdr:ext cx="9525" cy="9525"/>
    <xdr:pic>
      <xdr:nvPicPr>
        <xdr:cNvPr id="1516" name="Picture 1515"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oneCellAnchor>
  <xdr:oneCellAnchor>
    <xdr:from>
      <xdr:col>13</xdr:col>
      <xdr:colOff>0</xdr:colOff>
      <xdr:row>49</xdr:row>
      <xdr:rowOff>0</xdr:rowOff>
    </xdr:from>
    <xdr:ext cx="9525" cy="9525"/>
    <xdr:pic>
      <xdr:nvPicPr>
        <xdr:cNvPr id="1517" name="Picture 1516" descr="space"/>
        <xdr:cNvPicPr>
          <a:picLocks noChangeAspect="1" noChangeArrowheads="1"/>
        </xdr:cNvPicPr>
      </xdr:nvPicPr>
      <xdr:blipFill>
        <a:blip xmlns:r="http://schemas.openxmlformats.org/officeDocument/2006/relationships" r:embed="rId1"/>
        <a:srcRect/>
        <a:stretch>
          <a:fillRect/>
        </a:stretch>
      </xdr:blipFill>
      <xdr:spPr bwMode="auto">
        <a:xfrm>
          <a:off x="5686425" y="9058275"/>
          <a:ext cx="9525" cy="9525"/>
        </a:xfrm>
        <a:prstGeom prst="rect">
          <a:avLst/>
        </a:prstGeom>
        <a:noFill/>
        <a:ln w="9525">
          <a:noFill/>
          <a:miter lim="800000"/>
          <a:headEnd/>
          <a:tailEnd/>
        </a:ln>
      </xdr:spPr>
    </xdr:pic>
    <xdr:clientData/>
  </xdr:oneCellAnchor>
  <xdr:oneCellAnchor>
    <xdr:from>
      <xdr:col>13</xdr:col>
      <xdr:colOff>0</xdr:colOff>
      <xdr:row>50</xdr:row>
      <xdr:rowOff>0</xdr:rowOff>
    </xdr:from>
    <xdr:ext cx="9525" cy="9525"/>
    <xdr:pic>
      <xdr:nvPicPr>
        <xdr:cNvPr id="1518" name="Picture 1517"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oneCellAnchor>
  <xdr:oneCellAnchor>
    <xdr:from>
      <xdr:col>13</xdr:col>
      <xdr:colOff>0</xdr:colOff>
      <xdr:row>50</xdr:row>
      <xdr:rowOff>0</xdr:rowOff>
    </xdr:from>
    <xdr:ext cx="9525" cy="9525"/>
    <xdr:pic>
      <xdr:nvPicPr>
        <xdr:cNvPr id="1519" name="Picture 1518"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oneCellAnchor>
  <xdr:oneCellAnchor>
    <xdr:from>
      <xdr:col>13</xdr:col>
      <xdr:colOff>0</xdr:colOff>
      <xdr:row>50</xdr:row>
      <xdr:rowOff>0</xdr:rowOff>
    </xdr:from>
    <xdr:ext cx="9525" cy="9525"/>
    <xdr:pic>
      <xdr:nvPicPr>
        <xdr:cNvPr id="1520" name="Picture 1519" descr="space"/>
        <xdr:cNvPicPr>
          <a:picLocks noChangeAspect="1" noChangeArrowheads="1"/>
        </xdr:cNvPicPr>
      </xdr:nvPicPr>
      <xdr:blipFill>
        <a:blip xmlns:r="http://schemas.openxmlformats.org/officeDocument/2006/relationships" r:embed="rId1"/>
        <a:srcRect/>
        <a:stretch>
          <a:fillRect/>
        </a:stretch>
      </xdr:blipFill>
      <xdr:spPr bwMode="auto">
        <a:xfrm>
          <a:off x="5686425" y="9229725"/>
          <a:ext cx="9525" cy="9525"/>
        </a:xfrm>
        <a:prstGeom prst="rect">
          <a:avLst/>
        </a:prstGeom>
        <a:noFill/>
        <a:ln w="9525">
          <a:noFill/>
          <a:miter lim="800000"/>
          <a:headEnd/>
          <a:tailEnd/>
        </a:ln>
      </xdr:spPr>
    </xdr:pic>
    <xdr:clientData/>
  </xdr:oneCellAnchor>
  <xdr:oneCellAnchor>
    <xdr:from>
      <xdr:col>13</xdr:col>
      <xdr:colOff>0</xdr:colOff>
      <xdr:row>51</xdr:row>
      <xdr:rowOff>0</xdr:rowOff>
    </xdr:from>
    <xdr:ext cx="9525" cy="9525"/>
    <xdr:pic>
      <xdr:nvPicPr>
        <xdr:cNvPr id="1521" name="Picture 1520"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oneCellAnchor>
  <xdr:oneCellAnchor>
    <xdr:from>
      <xdr:col>13</xdr:col>
      <xdr:colOff>0</xdr:colOff>
      <xdr:row>51</xdr:row>
      <xdr:rowOff>0</xdr:rowOff>
    </xdr:from>
    <xdr:ext cx="9525" cy="9525"/>
    <xdr:pic>
      <xdr:nvPicPr>
        <xdr:cNvPr id="1522" name="Picture 1521"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oneCellAnchor>
  <xdr:oneCellAnchor>
    <xdr:from>
      <xdr:col>13</xdr:col>
      <xdr:colOff>0</xdr:colOff>
      <xdr:row>51</xdr:row>
      <xdr:rowOff>0</xdr:rowOff>
    </xdr:from>
    <xdr:ext cx="9525" cy="9525"/>
    <xdr:pic>
      <xdr:nvPicPr>
        <xdr:cNvPr id="1523" name="Picture 1522" descr="space"/>
        <xdr:cNvPicPr>
          <a:picLocks noChangeAspect="1" noChangeArrowheads="1"/>
        </xdr:cNvPicPr>
      </xdr:nvPicPr>
      <xdr:blipFill>
        <a:blip xmlns:r="http://schemas.openxmlformats.org/officeDocument/2006/relationships" r:embed="rId1"/>
        <a:srcRect/>
        <a:stretch>
          <a:fillRect/>
        </a:stretch>
      </xdr:blipFill>
      <xdr:spPr bwMode="auto">
        <a:xfrm>
          <a:off x="5686425" y="9401175"/>
          <a:ext cx="9525" cy="9525"/>
        </a:xfrm>
        <a:prstGeom prst="rect">
          <a:avLst/>
        </a:prstGeom>
        <a:noFill/>
        <a:ln w="9525">
          <a:noFill/>
          <a:miter lim="800000"/>
          <a:headEnd/>
          <a:tailEnd/>
        </a:ln>
      </xdr:spPr>
    </xdr:pic>
    <xdr:clientData/>
  </xdr:oneCellAnchor>
  <xdr:oneCellAnchor>
    <xdr:from>
      <xdr:col>13</xdr:col>
      <xdr:colOff>0</xdr:colOff>
      <xdr:row>52</xdr:row>
      <xdr:rowOff>0</xdr:rowOff>
    </xdr:from>
    <xdr:ext cx="9525" cy="9525"/>
    <xdr:pic>
      <xdr:nvPicPr>
        <xdr:cNvPr id="1524" name="Picture 1523"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oneCellAnchor>
  <xdr:oneCellAnchor>
    <xdr:from>
      <xdr:col>13</xdr:col>
      <xdr:colOff>0</xdr:colOff>
      <xdr:row>52</xdr:row>
      <xdr:rowOff>0</xdr:rowOff>
    </xdr:from>
    <xdr:ext cx="9525" cy="9525"/>
    <xdr:pic>
      <xdr:nvPicPr>
        <xdr:cNvPr id="1525" name="Picture 1524"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oneCellAnchor>
  <xdr:oneCellAnchor>
    <xdr:from>
      <xdr:col>13</xdr:col>
      <xdr:colOff>0</xdr:colOff>
      <xdr:row>52</xdr:row>
      <xdr:rowOff>0</xdr:rowOff>
    </xdr:from>
    <xdr:ext cx="9525" cy="9525"/>
    <xdr:pic>
      <xdr:nvPicPr>
        <xdr:cNvPr id="1526" name="Picture 1525" descr="space"/>
        <xdr:cNvPicPr>
          <a:picLocks noChangeAspect="1" noChangeArrowheads="1"/>
        </xdr:cNvPicPr>
      </xdr:nvPicPr>
      <xdr:blipFill>
        <a:blip xmlns:r="http://schemas.openxmlformats.org/officeDocument/2006/relationships" r:embed="rId1"/>
        <a:srcRect/>
        <a:stretch>
          <a:fillRect/>
        </a:stretch>
      </xdr:blipFill>
      <xdr:spPr bwMode="auto">
        <a:xfrm>
          <a:off x="5686425" y="9572625"/>
          <a:ext cx="9525" cy="9525"/>
        </a:xfrm>
        <a:prstGeom prst="rect">
          <a:avLst/>
        </a:prstGeom>
        <a:noFill/>
        <a:ln w="9525">
          <a:noFill/>
          <a:miter lim="800000"/>
          <a:headEnd/>
          <a:tailEnd/>
        </a:ln>
      </xdr:spPr>
    </xdr:pic>
    <xdr:clientData/>
  </xdr:oneCellAnchor>
  <xdr:oneCellAnchor>
    <xdr:from>
      <xdr:col>13</xdr:col>
      <xdr:colOff>0</xdr:colOff>
      <xdr:row>53</xdr:row>
      <xdr:rowOff>0</xdr:rowOff>
    </xdr:from>
    <xdr:ext cx="9525" cy="9525"/>
    <xdr:pic>
      <xdr:nvPicPr>
        <xdr:cNvPr id="1527" name="Picture 1526"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oneCellAnchor>
  <xdr:oneCellAnchor>
    <xdr:from>
      <xdr:col>13</xdr:col>
      <xdr:colOff>0</xdr:colOff>
      <xdr:row>53</xdr:row>
      <xdr:rowOff>0</xdr:rowOff>
    </xdr:from>
    <xdr:ext cx="9525" cy="9525"/>
    <xdr:pic>
      <xdr:nvPicPr>
        <xdr:cNvPr id="1528" name="Picture 1527"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oneCellAnchor>
  <xdr:oneCellAnchor>
    <xdr:from>
      <xdr:col>13</xdr:col>
      <xdr:colOff>0</xdr:colOff>
      <xdr:row>53</xdr:row>
      <xdr:rowOff>0</xdr:rowOff>
    </xdr:from>
    <xdr:ext cx="9525" cy="9525"/>
    <xdr:pic>
      <xdr:nvPicPr>
        <xdr:cNvPr id="1529" name="Picture 1528" descr="space"/>
        <xdr:cNvPicPr>
          <a:picLocks noChangeAspect="1" noChangeArrowheads="1"/>
        </xdr:cNvPicPr>
      </xdr:nvPicPr>
      <xdr:blipFill>
        <a:blip xmlns:r="http://schemas.openxmlformats.org/officeDocument/2006/relationships" r:embed="rId1"/>
        <a:srcRect/>
        <a:stretch>
          <a:fillRect/>
        </a:stretch>
      </xdr:blipFill>
      <xdr:spPr bwMode="auto">
        <a:xfrm>
          <a:off x="5686425" y="9744075"/>
          <a:ext cx="9525" cy="9525"/>
        </a:xfrm>
        <a:prstGeom prst="rect">
          <a:avLst/>
        </a:prstGeom>
        <a:noFill/>
        <a:ln w="9525">
          <a:noFill/>
          <a:miter lim="800000"/>
          <a:headEnd/>
          <a:tailEnd/>
        </a:ln>
      </xdr:spPr>
    </xdr:pic>
    <xdr:clientData/>
  </xdr:oneCellAnchor>
  <xdr:oneCellAnchor>
    <xdr:from>
      <xdr:col>13</xdr:col>
      <xdr:colOff>0</xdr:colOff>
      <xdr:row>54</xdr:row>
      <xdr:rowOff>0</xdr:rowOff>
    </xdr:from>
    <xdr:ext cx="9525" cy="9525"/>
    <xdr:pic>
      <xdr:nvPicPr>
        <xdr:cNvPr id="1530" name="Picture 1529"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oneCellAnchor>
  <xdr:oneCellAnchor>
    <xdr:from>
      <xdr:col>13</xdr:col>
      <xdr:colOff>0</xdr:colOff>
      <xdr:row>54</xdr:row>
      <xdr:rowOff>0</xdr:rowOff>
    </xdr:from>
    <xdr:ext cx="9525" cy="9525"/>
    <xdr:pic>
      <xdr:nvPicPr>
        <xdr:cNvPr id="1531" name="Picture 1530"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oneCellAnchor>
  <xdr:oneCellAnchor>
    <xdr:from>
      <xdr:col>13</xdr:col>
      <xdr:colOff>0</xdr:colOff>
      <xdr:row>54</xdr:row>
      <xdr:rowOff>0</xdr:rowOff>
    </xdr:from>
    <xdr:ext cx="9525" cy="9525"/>
    <xdr:pic>
      <xdr:nvPicPr>
        <xdr:cNvPr id="1532" name="Picture 1531" descr="space"/>
        <xdr:cNvPicPr>
          <a:picLocks noChangeAspect="1" noChangeArrowheads="1"/>
        </xdr:cNvPicPr>
      </xdr:nvPicPr>
      <xdr:blipFill>
        <a:blip xmlns:r="http://schemas.openxmlformats.org/officeDocument/2006/relationships" r:embed="rId1"/>
        <a:srcRect/>
        <a:stretch>
          <a:fillRect/>
        </a:stretch>
      </xdr:blipFill>
      <xdr:spPr bwMode="auto">
        <a:xfrm>
          <a:off x="5686425" y="9915525"/>
          <a:ext cx="9525" cy="9525"/>
        </a:xfrm>
        <a:prstGeom prst="rect">
          <a:avLst/>
        </a:prstGeom>
        <a:noFill/>
        <a:ln w="9525">
          <a:noFill/>
          <a:miter lim="800000"/>
          <a:headEnd/>
          <a:tailEnd/>
        </a:ln>
      </xdr:spPr>
    </xdr:pic>
    <xdr:clientData/>
  </xdr:oneCellAnchor>
  <xdr:oneCellAnchor>
    <xdr:from>
      <xdr:col>13</xdr:col>
      <xdr:colOff>0</xdr:colOff>
      <xdr:row>55</xdr:row>
      <xdr:rowOff>0</xdr:rowOff>
    </xdr:from>
    <xdr:ext cx="9525" cy="9525"/>
    <xdr:pic>
      <xdr:nvPicPr>
        <xdr:cNvPr id="1533" name="Picture 1532"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oneCellAnchor>
  <xdr:oneCellAnchor>
    <xdr:from>
      <xdr:col>13</xdr:col>
      <xdr:colOff>0</xdr:colOff>
      <xdr:row>55</xdr:row>
      <xdr:rowOff>0</xdr:rowOff>
    </xdr:from>
    <xdr:ext cx="9525" cy="9525"/>
    <xdr:pic>
      <xdr:nvPicPr>
        <xdr:cNvPr id="1534" name="Picture 1533"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oneCellAnchor>
  <xdr:oneCellAnchor>
    <xdr:from>
      <xdr:col>13</xdr:col>
      <xdr:colOff>0</xdr:colOff>
      <xdr:row>55</xdr:row>
      <xdr:rowOff>0</xdr:rowOff>
    </xdr:from>
    <xdr:ext cx="9525" cy="9525"/>
    <xdr:pic>
      <xdr:nvPicPr>
        <xdr:cNvPr id="1535" name="Picture 1534" descr="space"/>
        <xdr:cNvPicPr>
          <a:picLocks noChangeAspect="1" noChangeArrowheads="1"/>
        </xdr:cNvPicPr>
      </xdr:nvPicPr>
      <xdr:blipFill>
        <a:blip xmlns:r="http://schemas.openxmlformats.org/officeDocument/2006/relationships" r:embed="rId1"/>
        <a:srcRect/>
        <a:stretch>
          <a:fillRect/>
        </a:stretch>
      </xdr:blipFill>
      <xdr:spPr bwMode="auto">
        <a:xfrm>
          <a:off x="5686425" y="10086975"/>
          <a:ext cx="9525" cy="9525"/>
        </a:xfrm>
        <a:prstGeom prst="rect">
          <a:avLst/>
        </a:prstGeom>
        <a:noFill/>
        <a:ln w="9525">
          <a:noFill/>
          <a:miter lim="800000"/>
          <a:headEnd/>
          <a:tailEnd/>
        </a:ln>
      </xdr:spPr>
    </xdr:pic>
    <xdr:clientData/>
  </xdr:oneCellAnchor>
  <xdr:oneCellAnchor>
    <xdr:from>
      <xdr:col>13</xdr:col>
      <xdr:colOff>0</xdr:colOff>
      <xdr:row>56</xdr:row>
      <xdr:rowOff>0</xdr:rowOff>
    </xdr:from>
    <xdr:ext cx="9525" cy="9525"/>
    <xdr:pic>
      <xdr:nvPicPr>
        <xdr:cNvPr id="1536" name="Picture 1535"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oneCellAnchor>
  <xdr:oneCellAnchor>
    <xdr:from>
      <xdr:col>13</xdr:col>
      <xdr:colOff>0</xdr:colOff>
      <xdr:row>56</xdr:row>
      <xdr:rowOff>0</xdr:rowOff>
    </xdr:from>
    <xdr:ext cx="9525" cy="9525"/>
    <xdr:pic>
      <xdr:nvPicPr>
        <xdr:cNvPr id="1537" name="Picture 1536"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oneCellAnchor>
  <xdr:oneCellAnchor>
    <xdr:from>
      <xdr:col>13</xdr:col>
      <xdr:colOff>0</xdr:colOff>
      <xdr:row>56</xdr:row>
      <xdr:rowOff>0</xdr:rowOff>
    </xdr:from>
    <xdr:ext cx="9525" cy="9525"/>
    <xdr:pic>
      <xdr:nvPicPr>
        <xdr:cNvPr id="1538" name="Picture 1537" descr="space"/>
        <xdr:cNvPicPr>
          <a:picLocks noChangeAspect="1" noChangeArrowheads="1"/>
        </xdr:cNvPicPr>
      </xdr:nvPicPr>
      <xdr:blipFill>
        <a:blip xmlns:r="http://schemas.openxmlformats.org/officeDocument/2006/relationships" r:embed="rId1"/>
        <a:srcRect/>
        <a:stretch>
          <a:fillRect/>
        </a:stretch>
      </xdr:blipFill>
      <xdr:spPr bwMode="auto">
        <a:xfrm>
          <a:off x="5686425" y="10258425"/>
          <a:ext cx="9525" cy="9525"/>
        </a:xfrm>
        <a:prstGeom prst="rect">
          <a:avLst/>
        </a:prstGeom>
        <a:noFill/>
        <a:ln w="9525">
          <a:noFill/>
          <a:miter lim="800000"/>
          <a:headEnd/>
          <a:tailEnd/>
        </a:ln>
      </xdr:spPr>
    </xdr:pic>
    <xdr:clientData/>
  </xdr:oneCellAnchor>
  <xdr:oneCellAnchor>
    <xdr:from>
      <xdr:col>13</xdr:col>
      <xdr:colOff>0</xdr:colOff>
      <xdr:row>57</xdr:row>
      <xdr:rowOff>0</xdr:rowOff>
    </xdr:from>
    <xdr:ext cx="9525" cy="9525"/>
    <xdr:pic>
      <xdr:nvPicPr>
        <xdr:cNvPr id="1539" name="Picture 1538"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oneCellAnchor>
  <xdr:oneCellAnchor>
    <xdr:from>
      <xdr:col>13</xdr:col>
      <xdr:colOff>0</xdr:colOff>
      <xdr:row>57</xdr:row>
      <xdr:rowOff>0</xdr:rowOff>
    </xdr:from>
    <xdr:ext cx="9525" cy="9525"/>
    <xdr:pic>
      <xdr:nvPicPr>
        <xdr:cNvPr id="1540" name="Picture 1539"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oneCellAnchor>
  <xdr:oneCellAnchor>
    <xdr:from>
      <xdr:col>13</xdr:col>
      <xdr:colOff>0</xdr:colOff>
      <xdr:row>57</xdr:row>
      <xdr:rowOff>0</xdr:rowOff>
    </xdr:from>
    <xdr:ext cx="9525" cy="9525"/>
    <xdr:pic>
      <xdr:nvPicPr>
        <xdr:cNvPr id="1541" name="Picture 1540" descr="space"/>
        <xdr:cNvPicPr>
          <a:picLocks noChangeAspect="1" noChangeArrowheads="1"/>
        </xdr:cNvPicPr>
      </xdr:nvPicPr>
      <xdr:blipFill>
        <a:blip xmlns:r="http://schemas.openxmlformats.org/officeDocument/2006/relationships" r:embed="rId1"/>
        <a:srcRect/>
        <a:stretch>
          <a:fillRect/>
        </a:stretch>
      </xdr:blipFill>
      <xdr:spPr bwMode="auto">
        <a:xfrm>
          <a:off x="5686425" y="10429875"/>
          <a:ext cx="9525" cy="9525"/>
        </a:xfrm>
        <a:prstGeom prst="rect">
          <a:avLst/>
        </a:prstGeom>
        <a:noFill/>
        <a:ln w="9525">
          <a:noFill/>
          <a:miter lim="800000"/>
          <a:headEnd/>
          <a:tailEnd/>
        </a:ln>
      </xdr:spPr>
    </xdr:pic>
    <xdr:clientData/>
  </xdr:oneCellAnchor>
  <xdr:oneCellAnchor>
    <xdr:from>
      <xdr:col>13</xdr:col>
      <xdr:colOff>0</xdr:colOff>
      <xdr:row>58</xdr:row>
      <xdr:rowOff>0</xdr:rowOff>
    </xdr:from>
    <xdr:ext cx="9525" cy="9525"/>
    <xdr:pic>
      <xdr:nvPicPr>
        <xdr:cNvPr id="1542" name="Picture 1541"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oneCellAnchor>
  <xdr:oneCellAnchor>
    <xdr:from>
      <xdr:col>13</xdr:col>
      <xdr:colOff>0</xdr:colOff>
      <xdr:row>58</xdr:row>
      <xdr:rowOff>0</xdr:rowOff>
    </xdr:from>
    <xdr:ext cx="9525" cy="9525"/>
    <xdr:pic>
      <xdr:nvPicPr>
        <xdr:cNvPr id="1543" name="Picture 1542"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oneCellAnchor>
  <xdr:oneCellAnchor>
    <xdr:from>
      <xdr:col>13</xdr:col>
      <xdr:colOff>0</xdr:colOff>
      <xdr:row>58</xdr:row>
      <xdr:rowOff>0</xdr:rowOff>
    </xdr:from>
    <xdr:ext cx="9525" cy="9525"/>
    <xdr:pic>
      <xdr:nvPicPr>
        <xdr:cNvPr id="1544" name="Picture 1543" descr="space"/>
        <xdr:cNvPicPr>
          <a:picLocks noChangeAspect="1" noChangeArrowheads="1"/>
        </xdr:cNvPicPr>
      </xdr:nvPicPr>
      <xdr:blipFill>
        <a:blip xmlns:r="http://schemas.openxmlformats.org/officeDocument/2006/relationships" r:embed="rId1"/>
        <a:srcRect/>
        <a:stretch>
          <a:fillRect/>
        </a:stretch>
      </xdr:blipFill>
      <xdr:spPr bwMode="auto">
        <a:xfrm>
          <a:off x="5686425" y="10601325"/>
          <a:ext cx="9525" cy="9525"/>
        </a:xfrm>
        <a:prstGeom prst="rect">
          <a:avLst/>
        </a:prstGeom>
        <a:noFill/>
        <a:ln w="9525">
          <a:noFill/>
          <a:miter lim="800000"/>
          <a:headEnd/>
          <a:tailEnd/>
        </a:ln>
      </xdr:spPr>
    </xdr:pic>
    <xdr:clientData/>
  </xdr:oneCellAnchor>
  <xdr:oneCellAnchor>
    <xdr:from>
      <xdr:col>13</xdr:col>
      <xdr:colOff>0</xdr:colOff>
      <xdr:row>59</xdr:row>
      <xdr:rowOff>0</xdr:rowOff>
    </xdr:from>
    <xdr:ext cx="9525" cy="9525"/>
    <xdr:pic>
      <xdr:nvPicPr>
        <xdr:cNvPr id="1545" name="Picture 1544"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oneCellAnchor>
  <xdr:oneCellAnchor>
    <xdr:from>
      <xdr:col>13</xdr:col>
      <xdr:colOff>0</xdr:colOff>
      <xdr:row>59</xdr:row>
      <xdr:rowOff>0</xdr:rowOff>
    </xdr:from>
    <xdr:ext cx="9525" cy="9525"/>
    <xdr:pic>
      <xdr:nvPicPr>
        <xdr:cNvPr id="1546" name="Picture 1545"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oneCellAnchor>
  <xdr:oneCellAnchor>
    <xdr:from>
      <xdr:col>13</xdr:col>
      <xdr:colOff>0</xdr:colOff>
      <xdr:row>59</xdr:row>
      <xdr:rowOff>0</xdr:rowOff>
    </xdr:from>
    <xdr:ext cx="9525" cy="9525"/>
    <xdr:pic>
      <xdr:nvPicPr>
        <xdr:cNvPr id="1547" name="Picture 1546" descr="space"/>
        <xdr:cNvPicPr>
          <a:picLocks noChangeAspect="1" noChangeArrowheads="1"/>
        </xdr:cNvPicPr>
      </xdr:nvPicPr>
      <xdr:blipFill>
        <a:blip xmlns:r="http://schemas.openxmlformats.org/officeDocument/2006/relationships" r:embed="rId1"/>
        <a:srcRect/>
        <a:stretch>
          <a:fillRect/>
        </a:stretch>
      </xdr:blipFill>
      <xdr:spPr bwMode="auto">
        <a:xfrm>
          <a:off x="5686425" y="10772775"/>
          <a:ext cx="9525" cy="9525"/>
        </a:xfrm>
        <a:prstGeom prst="rect">
          <a:avLst/>
        </a:prstGeom>
        <a:noFill/>
        <a:ln w="9525">
          <a:noFill/>
          <a:miter lim="800000"/>
          <a:headEnd/>
          <a:tailEnd/>
        </a:ln>
      </xdr:spPr>
    </xdr:pic>
    <xdr:clientData/>
  </xdr:oneCellAnchor>
  <xdr:oneCellAnchor>
    <xdr:from>
      <xdr:col>13</xdr:col>
      <xdr:colOff>0</xdr:colOff>
      <xdr:row>60</xdr:row>
      <xdr:rowOff>0</xdr:rowOff>
    </xdr:from>
    <xdr:ext cx="9525" cy="9525"/>
    <xdr:pic>
      <xdr:nvPicPr>
        <xdr:cNvPr id="1548" name="Picture 1547"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oneCellAnchor>
  <xdr:oneCellAnchor>
    <xdr:from>
      <xdr:col>13</xdr:col>
      <xdr:colOff>0</xdr:colOff>
      <xdr:row>60</xdr:row>
      <xdr:rowOff>0</xdr:rowOff>
    </xdr:from>
    <xdr:ext cx="9525" cy="9525"/>
    <xdr:pic>
      <xdr:nvPicPr>
        <xdr:cNvPr id="1549" name="Picture 1548"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oneCellAnchor>
  <xdr:oneCellAnchor>
    <xdr:from>
      <xdr:col>13</xdr:col>
      <xdr:colOff>0</xdr:colOff>
      <xdr:row>60</xdr:row>
      <xdr:rowOff>0</xdr:rowOff>
    </xdr:from>
    <xdr:ext cx="9525" cy="9525"/>
    <xdr:pic>
      <xdr:nvPicPr>
        <xdr:cNvPr id="1550" name="Picture 1549" descr="space"/>
        <xdr:cNvPicPr>
          <a:picLocks noChangeAspect="1" noChangeArrowheads="1"/>
        </xdr:cNvPicPr>
      </xdr:nvPicPr>
      <xdr:blipFill>
        <a:blip xmlns:r="http://schemas.openxmlformats.org/officeDocument/2006/relationships" r:embed="rId1"/>
        <a:srcRect/>
        <a:stretch>
          <a:fillRect/>
        </a:stretch>
      </xdr:blipFill>
      <xdr:spPr bwMode="auto">
        <a:xfrm>
          <a:off x="5686425" y="10944225"/>
          <a:ext cx="9525" cy="9525"/>
        </a:xfrm>
        <a:prstGeom prst="rect">
          <a:avLst/>
        </a:prstGeom>
        <a:noFill/>
        <a:ln w="9525">
          <a:noFill/>
          <a:miter lim="800000"/>
          <a:headEnd/>
          <a:tailEnd/>
        </a:ln>
      </xdr:spPr>
    </xdr:pic>
    <xdr:clientData/>
  </xdr:oneCellAnchor>
  <xdr:oneCellAnchor>
    <xdr:from>
      <xdr:col>13</xdr:col>
      <xdr:colOff>0</xdr:colOff>
      <xdr:row>61</xdr:row>
      <xdr:rowOff>0</xdr:rowOff>
    </xdr:from>
    <xdr:ext cx="9525" cy="9525"/>
    <xdr:pic>
      <xdr:nvPicPr>
        <xdr:cNvPr id="1551" name="Picture 1550"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oneCellAnchor>
  <xdr:oneCellAnchor>
    <xdr:from>
      <xdr:col>13</xdr:col>
      <xdr:colOff>0</xdr:colOff>
      <xdr:row>61</xdr:row>
      <xdr:rowOff>0</xdr:rowOff>
    </xdr:from>
    <xdr:ext cx="9525" cy="9525"/>
    <xdr:pic>
      <xdr:nvPicPr>
        <xdr:cNvPr id="1552" name="Picture 155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oneCellAnchor>
  <xdr:oneCellAnchor>
    <xdr:from>
      <xdr:col>13</xdr:col>
      <xdr:colOff>0</xdr:colOff>
      <xdr:row>61</xdr:row>
      <xdr:rowOff>0</xdr:rowOff>
    </xdr:from>
    <xdr:ext cx="9525" cy="9525"/>
    <xdr:pic>
      <xdr:nvPicPr>
        <xdr:cNvPr id="1553" name="Picture 1552" descr="space"/>
        <xdr:cNvPicPr>
          <a:picLocks noChangeAspect="1" noChangeArrowheads="1"/>
        </xdr:cNvPicPr>
      </xdr:nvPicPr>
      <xdr:blipFill>
        <a:blip xmlns:r="http://schemas.openxmlformats.org/officeDocument/2006/relationships" r:embed="rId1"/>
        <a:srcRect/>
        <a:stretch>
          <a:fillRect/>
        </a:stretch>
      </xdr:blipFill>
      <xdr:spPr bwMode="auto">
        <a:xfrm>
          <a:off x="5686425" y="11115675"/>
          <a:ext cx="9525" cy="9525"/>
        </a:xfrm>
        <a:prstGeom prst="rect">
          <a:avLst/>
        </a:prstGeom>
        <a:noFill/>
        <a:ln w="9525">
          <a:noFill/>
          <a:miter lim="800000"/>
          <a:headEnd/>
          <a:tailEnd/>
        </a:ln>
      </xdr:spPr>
    </xdr:pic>
    <xdr:clientData/>
  </xdr:oneCellAnchor>
  <xdr:oneCellAnchor>
    <xdr:from>
      <xdr:col>13</xdr:col>
      <xdr:colOff>0</xdr:colOff>
      <xdr:row>62</xdr:row>
      <xdr:rowOff>0</xdr:rowOff>
    </xdr:from>
    <xdr:ext cx="9525" cy="9525"/>
    <xdr:pic>
      <xdr:nvPicPr>
        <xdr:cNvPr id="1554" name="Picture 1553"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oneCellAnchor>
  <xdr:oneCellAnchor>
    <xdr:from>
      <xdr:col>13</xdr:col>
      <xdr:colOff>0</xdr:colOff>
      <xdr:row>62</xdr:row>
      <xdr:rowOff>0</xdr:rowOff>
    </xdr:from>
    <xdr:ext cx="9525" cy="9525"/>
    <xdr:pic>
      <xdr:nvPicPr>
        <xdr:cNvPr id="1555" name="Picture 1554"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oneCellAnchor>
  <xdr:oneCellAnchor>
    <xdr:from>
      <xdr:col>13</xdr:col>
      <xdr:colOff>0</xdr:colOff>
      <xdr:row>62</xdr:row>
      <xdr:rowOff>0</xdr:rowOff>
    </xdr:from>
    <xdr:ext cx="9525" cy="9525"/>
    <xdr:pic>
      <xdr:nvPicPr>
        <xdr:cNvPr id="1556" name="Picture 1555" descr="space"/>
        <xdr:cNvPicPr>
          <a:picLocks noChangeAspect="1" noChangeArrowheads="1"/>
        </xdr:cNvPicPr>
      </xdr:nvPicPr>
      <xdr:blipFill>
        <a:blip xmlns:r="http://schemas.openxmlformats.org/officeDocument/2006/relationships" r:embed="rId1"/>
        <a:srcRect/>
        <a:stretch>
          <a:fillRect/>
        </a:stretch>
      </xdr:blipFill>
      <xdr:spPr bwMode="auto">
        <a:xfrm>
          <a:off x="5686425" y="11287125"/>
          <a:ext cx="9525" cy="9525"/>
        </a:xfrm>
        <a:prstGeom prst="rect">
          <a:avLst/>
        </a:prstGeom>
        <a:noFill/>
        <a:ln w="9525">
          <a:noFill/>
          <a:miter lim="800000"/>
          <a:headEnd/>
          <a:tailEnd/>
        </a:ln>
      </xdr:spPr>
    </xdr:pic>
    <xdr:clientData/>
  </xdr:oneCellAnchor>
  <xdr:oneCellAnchor>
    <xdr:from>
      <xdr:col>13</xdr:col>
      <xdr:colOff>0</xdr:colOff>
      <xdr:row>63</xdr:row>
      <xdr:rowOff>0</xdr:rowOff>
    </xdr:from>
    <xdr:ext cx="9525" cy="9525"/>
    <xdr:pic>
      <xdr:nvPicPr>
        <xdr:cNvPr id="1557" name="Picture 1556"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oneCellAnchor>
  <xdr:oneCellAnchor>
    <xdr:from>
      <xdr:col>13</xdr:col>
      <xdr:colOff>0</xdr:colOff>
      <xdr:row>63</xdr:row>
      <xdr:rowOff>0</xdr:rowOff>
    </xdr:from>
    <xdr:ext cx="9525" cy="9525"/>
    <xdr:pic>
      <xdr:nvPicPr>
        <xdr:cNvPr id="1558" name="Picture 1557"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oneCellAnchor>
  <xdr:oneCellAnchor>
    <xdr:from>
      <xdr:col>13</xdr:col>
      <xdr:colOff>0</xdr:colOff>
      <xdr:row>63</xdr:row>
      <xdr:rowOff>0</xdr:rowOff>
    </xdr:from>
    <xdr:ext cx="9525" cy="9525"/>
    <xdr:pic>
      <xdr:nvPicPr>
        <xdr:cNvPr id="1559" name="Picture 1558" descr="space"/>
        <xdr:cNvPicPr>
          <a:picLocks noChangeAspect="1" noChangeArrowheads="1"/>
        </xdr:cNvPicPr>
      </xdr:nvPicPr>
      <xdr:blipFill>
        <a:blip xmlns:r="http://schemas.openxmlformats.org/officeDocument/2006/relationships" r:embed="rId1"/>
        <a:srcRect/>
        <a:stretch>
          <a:fillRect/>
        </a:stretch>
      </xdr:blipFill>
      <xdr:spPr bwMode="auto">
        <a:xfrm>
          <a:off x="5686425" y="11458575"/>
          <a:ext cx="9525" cy="9525"/>
        </a:xfrm>
        <a:prstGeom prst="rect">
          <a:avLst/>
        </a:prstGeom>
        <a:noFill/>
        <a:ln w="9525">
          <a:noFill/>
          <a:miter lim="800000"/>
          <a:headEnd/>
          <a:tailEnd/>
        </a:ln>
      </xdr:spPr>
    </xdr:pic>
    <xdr:clientData/>
  </xdr:oneCellAnchor>
  <xdr:oneCellAnchor>
    <xdr:from>
      <xdr:col>13</xdr:col>
      <xdr:colOff>0</xdr:colOff>
      <xdr:row>64</xdr:row>
      <xdr:rowOff>0</xdr:rowOff>
    </xdr:from>
    <xdr:ext cx="9525" cy="9525"/>
    <xdr:pic>
      <xdr:nvPicPr>
        <xdr:cNvPr id="1560" name="Picture 1559"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oneCellAnchor>
  <xdr:oneCellAnchor>
    <xdr:from>
      <xdr:col>13</xdr:col>
      <xdr:colOff>0</xdr:colOff>
      <xdr:row>64</xdr:row>
      <xdr:rowOff>0</xdr:rowOff>
    </xdr:from>
    <xdr:ext cx="9525" cy="9525"/>
    <xdr:pic>
      <xdr:nvPicPr>
        <xdr:cNvPr id="1561" name="Picture 1560"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oneCellAnchor>
  <xdr:oneCellAnchor>
    <xdr:from>
      <xdr:col>13</xdr:col>
      <xdr:colOff>0</xdr:colOff>
      <xdr:row>64</xdr:row>
      <xdr:rowOff>0</xdr:rowOff>
    </xdr:from>
    <xdr:ext cx="9525" cy="9525"/>
    <xdr:pic>
      <xdr:nvPicPr>
        <xdr:cNvPr id="1562" name="Picture 1561" descr="space"/>
        <xdr:cNvPicPr>
          <a:picLocks noChangeAspect="1" noChangeArrowheads="1"/>
        </xdr:cNvPicPr>
      </xdr:nvPicPr>
      <xdr:blipFill>
        <a:blip xmlns:r="http://schemas.openxmlformats.org/officeDocument/2006/relationships" r:embed="rId1"/>
        <a:srcRect/>
        <a:stretch>
          <a:fillRect/>
        </a:stretch>
      </xdr:blipFill>
      <xdr:spPr bwMode="auto">
        <a:xfrm>
          <a:off x="5686425" y="11630025"/>
          <a:ext cx="9525" cy="9525"/>
        </a:xfrm>
        <a:prstGeom prst="rect">
          <a:avLst/>
        </a:prstGeom>
        <a:noFill/>
        <a:ln w="9525">
          <a:noFill/>
          <a:miter lim="800000"/>
          <a:headEnd/>
          <a:tailEnd/>
        </a:ln>
      </xdr:spPr>
    </xdr:pic>
    <xdr:clientData/>
  </xdr:oneCellAnchor>
  <xdr:oneCellAnchor>
    <xdr:from>
      <xdr:col>13</xdr:col>
      <xdr:colOff>0</xdr:colOff>
      <xdr:row>65</xdr:row>
      <xdr:rowOff>0</xdr:rowOff>
    </xdr:from>
    <xdr:ext cx="9525" cy="9525"/>
    <xdr:pic>
      <xdr:nvPicPr>
        <xdr:cNvPr id="1563" name="Picture 1562"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oneCellAnchor>
  <xdr:oneCellAnchor>
    <xdr:from>
      <xdr:col>13</xdr:col>
      <xdr:colOff>0</xdr:colOff>
      <xdr:row>65</xdr:row>
      <xdr:rowOff>0</xdr:rowOff>
    </xdr:from>
    <xdr:ext cx="9525" cy="9525"/>
    <xdr:pic>
      <xdr:nvPicPr>
        <xdr:cNvPr id="1564" name="Picture 1563"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oneCellAnchor>
  <xdr:oneCellAnchor>
    <xdr:from>
      <xdr:col>13</xdr:col>
      <xdr:colOff>0</xdr:colOff>
      <xdr:row>65</xdr:row>
      <xdr:rowOff>0</xdr:rowOff>
    </xdr:from>
    <xdr:ext cx="9525" cy="9525"/>
    <xdr:pic>
      <xdr:nvPicPr>
        <xdr:cNvPr id="1565" name="Picture 1564" descr="space"/>
        <xdr:cNvPicPr>
          <a:picLocks noChangeAspect="1" noChangeArrowheads="1"/>
        </xdr:cNvPicPr>
      </xdr:nvPicPr>
      <xdr:blipFill>
        <a:blip xmlns:r="http://schemas.openxmlformats.org/officeDocument/2006/relationships" r:embed="rId1"/>
        <a:srcRect/>
        <a:stretch>
          <a:fillRect/>
        </a:stretch>
      </xdr:blipFill>
      <xdr:spPr bwMode="auto">
        <a:xfrm>
          <a:off x="5686425" y="11801475"/>
          <a:ext cx="9525" cy="9525"/>
        </a:xfrm>
        <a:prstGeom prst="rect">
          <a:avLst/>
        </a:prstGeom>
        <a:noFill/>
        <a:ln w="9525">
          <a:noFill/>
          <a:miter lim="800000"/>
          <a:headEnd/>
          <a:tailEnd/>
        </a:ln>
      </xdr:spPr>
    </xdr:pic>
    <xdr:clientData/>
  </xdr:oneCellAnchor>
  <xdr:oneCellAnchor>
    <xdr:from>
      <xdr:col>13</xdr:col>
      <xdr:colOff>0</xdr:colOff>
      <xdr:row>66</xdr:row>
      <xdr:rowOff>0</xdr:rowOff>
    </xdr:from>
    <xdr:ext cx="9525" cy="9525"/>
    <xdr:pic>
      <xdr:nvPicPr>
        <xdr:cNvPr id="1566" name="Picture 1565"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oneCellAnchor>
  <xdr:oneCellAnchor>
    <xdr:from>
      <xdr:col>13</xdr:col>
      <xdr:colOff>0</xdr:colOff>
      <xdr:row>66</xdr:row>
      <xdr:rowOff>0</xdr:rowOff>
    </xdr:from>
    <xdr:ext cx="9525" cy="9525"/>
    <xdr:pic>
      <xdr:nvPicPr>
        <xdr:cNvPr id="1567" name="Picture 1566"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oneCellAnchor>
  <xdr:oneCellAnchor>
    <xdr:from>
      <xdr:col>13</xdr:col>
      <xdr:colOff>0</xdr:colOff>
      <xdr:row>66</xdr:row>
      <xdr:rowOff>0</xdr:rowOff>
    </xdr:from>
    <xdr:ext cx="9525" cy="9525"/>
    <xdr:pic>
      <xdr:nvPicPr>
        <xdr:cNvPr id="1568" name="Picture 1567" descr="space"/>
        <xdr:cNvPicPr>
          <a:picLocks noChangeAspect="1" noChangeArrowheads="1"/>
        </xdr:cNvPicPr>
      </xdr:nvPicPr>
      <xdr:blipFill>
        <a:blip xmlns:r="http://schemas.openxmlformats.org/officeDocument/2006/relationships" r:embed="rId1"/>
        <a:srcRect/>
        <a:stretch>
          <a:fillRect/>
        </a:stretch>
      </xdr:blipFill>
      <xdr:spPr bwMode="auto">
        <a:xfrm>
          <a:off x="5686425" y="11972925"/>
          <a:ext cx="9525" cy="9525"/>
        </a:xfrm>
        <a:prstGeom prst="rect">
          <a:avLst/>
        </a:prstGeom>
        <a:noFill/>
        <a:ln w="9525">
          <a:noFill/>
          <a:miter lim="800000"/>
          <a:headEnd/>
          <a:tailEnd/>
        </a:ln>
      </xdr:spPr>
    </xdr:pic>
    <xdr:clientData/>
  </xdr:oneCellAnchor>
  <xdr:oneCellAnchor>
    <xdr:from>
      <xdr:col>13</xdr:col>
      <xdr:colOff>0</xdr:colOff>
      <xdr:row>67</xdr:row>
      <xdr:rowOff>0</xdr:rowOff>
    </xdr:from>
    <xdr:ext cx="9525" cy="9525"/>
    <xdr:pic>
      <xdr:nvPicPr>
        <xdr:cNvPr id="1569" name="Picture 1568"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oneCellAnchor>
  <xdr:oneCellAnchor>
    <xdr:from>
      <xdr:col>13</xdr:col>
      <xdr:colOff>0</xdr:colOff>
      <xdr:row>67</xdr:row>
      <xdr:rowOff>0</xdr:rowOff>
    </xdr:from>
    <xdr:ext cx="9525" cy="9525"/>
    <xdr:pic>
      <xdr:nvPicPr>
        <xdr:cNvPr id="1570" name="Picture 1569"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oneCellAnchor>
  <xdr:oneCellAnchor>
    <xdr:from>
      <xdr:col>13</xdr:col>
      <xdr:colOff>0</xdr:colOff>
      <xdr:row>67</xdr:row>
      <xdr:rowOff>0</xdr:rowOff>
    </xdr:from>
    <xdr:ext cx="9525" cy="9525"/>
    <xdr:pic>
      <xdr:nvPicPr>
        <xdr:cNvPr id="1571" name="Picture 1570" descr="space"/>
        <xdr:cNvPicPr>
          <a:picLocks noChangeAspect="1" noChangeArrowheads="1"/>
        </xdr:cNvPicPr>
      </xdr:nvPicPr>
      <xdr:blipFill>
        <a:blip xmlns:r="http://schemas.openxmlformats.org/officeDocument/2006/relationships" r:embed="rId1"/>
        <a:srcRect/>
        <a:stretch>
          <a:fillRect/>
        </a:stretch>
      </xdr:blipFill>
      <xdr:spPr bwMode="auto">
        <a:xfrm>
          <a:off x="5686425" y="12144375"/>
          <a:ext cx="9525" cy="9525"/>
        </a:xfrm>
        <a:prstGeom prst="rect">
          <a:avLst/>
        </a:prstGeom>
        <a:noFill/>
        <a:ln w="9525">
          <a:noFill/>
          <a:miter lim="800000"/>
          <a:headEnd/>
          <a:tailEnd/>
        </a:ln>
      </xdr:spPr>
    </xdr:pic>
    <xdr:clientData/>
  </xdr:oneCellAnchor>
  <xdr:oneCellAnchor>
    <xdr:from>
      <xdr:col>13</xdr:col>
      <xdr:colOff>0</xdr:colOff>
      <xdr:row>68</xdr:row>
      <xdr:rowOff>0</xdr:rowOff>
    </xdr:from>
    <xdr:ext cx="9525" cy="9525"/>
    <xdr:pic>
      <xdr:nvPicPr>
        <xdr:cNvPr id="1572" name="Picture 1571"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oneCellAnchor>
  <xdr:oneCellAnchor>
    <xdr:from>
      <xdr:col>13</xdr:col>
      <xdr:colOff>0</xdr:colOff>
      <xdr:row>68</xdr:row>
      <xdr:rowOff>0</xdr:rowOff>
    </xdr:from>
    <xdr:ext cx="9525" cy="9525"/>
    <xdr:pic>
      <xdr:nvPicPr>
        <xdr:cNvPr id="1573" name="Picture 1572"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oneCellAnchor>
  <xdr:oneCellAnchor>
    <xdr:from>
      <xdr:col>13</xdr:col>
      <xdr:colOff>0</xdr:colOff>
      <xdr:row>68</xdr:row>
      <xdr:rowOff>0</xdr:rowOff>
    </xdr:from>
    <xdr:ext cx="9525" cy="9525"/>
    <xdr:pic>
      <xdr:nvPicPr>
        <xdr:cNvPr id="1574" name="Picture 1573" descr="space"/>
        <xdr:cNvPicPr>
          <a:picLocks noChangeAspect="1" noChangeArrowheads="1"/>
        </xdr:cNvPicPr>
      </xdr:nvPicPr>
      <xdr:blipFill>
        <a:blip xmlns:r="http://schemas.openxmlformats.org/officeDocument/2006/relationships" r:embed="rId1"/>
        <a:srcRect/>
        <a:stretch>
          <a:fillRect/>
        </a:stretch>
      </xdr:blipFill>
      <xdr:spPr bwMode="auto">
        <a:xfrm>
          <a:off x="5686425" y="12315825"/>
          <a:ext cx="9525" cy="9525"/>
        </a:xfrm>
        <a:prstGeom prst="rect">
          <a:avLst/>
        </a:prstGeom>
        <a:noFill/>
        <a:ln w="9525">
          <a:noFill/>
          <a:miter lim="800000"/>
          <a:headEnd/>
          <a:tailEnd/>
        </a:ln>
      </xdr:spPr>
    </xdr:pic>
    <xdr:clientData/>
  </xdr:oneCellAnchor>
  <xdr:oneCellAnchor>
    <xdr:from>
      <xdr:col>13</xdr:col>
      <xdr:colOff>0</xdr:colOff>
      <xdr:row>69</xdr:row>
      <xdr:rowOff>0</xdr:rowOff>
    </xdr:from>
    <xdr:ext cx="9525" cy="9525"/>
    <xdr:pic>
      <xdr:nvPicPr>
        <xdr:cNvPr id="1575" name="Picture 1574"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oneCellAnchor>
  <xdr:oneCellAnchor>
    <xdr:from>
      <xdr:col>13</xdr:col>
      <xdr:colOff>0</xdr:colOff>
      <xdr:row>69</xdr:row>
      <xdr:rowOff>0</xdr:rowOff>
    </xdr:from>
    <xdr:ext cx="9525" cy="9525"/>
    <xdr:pic>
      <xdr:nvPicPr>
        <xdr:cNvPr id="1576" name="Picture 1575"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oneCellAnchor>
  <xdr:oneCellAnchor>
    <xdr:from>
      <xdr:col>13</xdr:col>
      <xdr:colOff>0</xdr:colOff>
      <xdr:row>69</xdr:row>
      <xdr:rowOff>0</xdr:rowOff>
    </xdr:from>
    <xdr:ext cx="9525" cy="9525"/>
    <xdr:pic>
      <xdr:nvPicPr>
        <xdr:cNvPr id="1577" name="Picture 1576" descr="space"/>
        <xdr:cNvPicPr>
          <a:picLocks noChangeAspect="1" noChangeArrowheads="1"/>
        </xdr:cNvPicPr>
      </xdr:nvPicPr>
      <xdr:blipFill>
        <a:blip xmlns:r="http://schemas.openxmlformats.org/officeDocument/2006/relationships" r:embed="rId1"/>
        <a:srcRect/>
        <a:stretch>
          <a:fillRect/>
        </a:stretch>
      </xdr:blipFill>
      <xdr:spPr bwMode="auto">
        <a:xfrm>
          <a:off x="5686425" y="12487275"/>
          <a:ext cx="9525" cy="9525"/>
        </a:xfrm>
        <a:prstGeom prst="rect">
          <a:avLst/>
        </a:prstGeom>
        <a:noFill/>
        <a:ln w="9525">
          <a:noFill/>
          <a:miter lim="800000"/>
          <a:headEnd/>
          <a:tailEnd/>
        </a:ln>
      </xdr:spPr>
    </xdr:pic>
    <xdr:clientData/>
  </xdr:oneCellAnchor>
  <xdr:oneCellAnchor>
    <xdr:from>
      <xdr:col>13</xdr:col>
      <xdr:colOff>0</xdr:colOff>
      <xdr:row>70</xdr:row>
      <xdr:rowOff>0</xdr:rowOff>
    </xdr:from>
    <xdr:ext cx="9525" cy="9525"/>
    <xdr:pic>
      <xdr:nvPicPr>
        <xdr:cNvPr id="1578" name="Picture 1577"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oneCellAnchor>
  <xdr:oneCellAnchor>
    <xdr:from>
      <xdr:col>13</xdr:col>
      <xdr:colOff>0</xdr:colOff>
      <xdr:row>70</xdr:row>
      <xdr:rowOff>0</xdr:rowOff>
    </xdr:from>
    <xdr:ext cx="9525" cy="9525"/>
    <xdr:pic>
      <xdr:nvPicPr>
        <xdr:cNvPr id="1579" name="Picture 1578"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oneCellAnchor>
  <xdr:oneCellAnchor>
    <xdr:from>
      <xdr:col>13</xdr:col>
      <xdr:colOff>0</xdr:colOff>
      <xdr:row>70</xdr:row>
      <xdr:rowOff>0</xdr:rowOff>
    </xdr:from>
    <xdr:ext cx="9525" cy="9525"/>
    <xdr:pic>
      <xdr:nvPicPr>
        <xdr:cNvPr id="1580" name="Picture 1579" descr="space"/>
        <xdr:cNvPicPr>
          <a:picLocks noChangeAspect="1" noChangeArrowheads="1"/>
        </xdr:cNvPicPr>
      </xdr:nvPicPr>
      <xdr:blipFill>
        <a:blip xmlns:r="http://schemas.openxmlformats.org/officeDocument/2006/relationships" r:embed="rId1"/>
        <a:srcRect/>
        <a:stretch>
          <a:fillRect/>
        </a:stretch>
      </xdr:blipFill>
      <xdr:spPr bwMode="auto">
        <a:xfrm>
          <a:off x="5686425" y="12658725"/>
          <a:ext cx="9525" cy="9525"/>
        </a:xfrm>
        <a:prstGeom prst="rect">
          <a:avLst/>
        </a:prstGeom>
        <a:noFill/>
        <a:ln w="9525">
          <a:noFill/>
          <a:miter lim="800000"/>
          <a:headEnd/>
          <a:tailEnd/>
        </a:ln>
      </xdr:spPr>
    </xdr:pic>
    <xdr:clientData/>
  </xdr:oneCellAnchor>
  <xdr:oneCellAnchor>
    <xdr:from>
      <xdr:col>13</xdr:col>
      <xdr:colOff>0</xdr:colOff>
      <xdr:row>71</xdr:row>
      <xdr:rowOff>0</xdr:rowOff>
    </xdr:from>
    <xdr:ext cx="9525" cy="9525"/>
    <xdr:pic>
      <xdr:nvPicPr>
        <xdr:cNvPr id="1581" name="Picture 1580"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oneCellAnchor>
  <xdr:oneCellAnchor>
    <xdr:from>
      <xdr:col>13</xdr:col>
      <xdr:colOff>0</xdr:colOff>
      <xdr:row>71</xdr:row>
      <xdr:rowOff>0</xdr:rowOff>
    </xdr:from>
    <xdr:ext cx="9525" cy="9525"/>
    <xdr:pic>
      <xdr:nvPicPr>
        <xdr:cNvPr id="1582" name="Picture 1581"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oneCellAnchor>
  <xdr:oneCellAnchor>
    <xdr:from>
      <xdr:col>13</xdr:col>
      <xdr:colOff>0</xdr:colOff>
      <xdr:row>71</xdr:row>
      <xdr:rowOff>0</xdr:rowOff>
    </xdr:from>
    <xdr:ext cx="9525" cy="9525"/>
    <xdr:pic>
      <xdr:nvPicPr>
        <xdr:cNvPr id="1583" name="Picture 1582" descr="space"/>
        <xdr:cNvPicPr>
          <a:picLocks noChangeAspect="1" noChangeArrowheads="1"/>
        </xdr:cNvPicPr>
      </xdr:nvPicPr>
      <xdr:blipFill>
        <a:blip xmlns:r="http://schemas.openxmlformats.org/officeDocument/2006/relationships" r:embed="rId1"/>
        <a:srcRect/>
        <a:stretch>
          <a:fillRect/>
        </a:stretch>
      </xdr:blipFill>
      <xdr:spPr bwMode="auto">
        <a:xfrm>
          <a:off x="5686425" y="12830175"/>
          <a:ext cx="9525" cy="9525"/>
        </a:xfrm>
        <a:prstGeom prst="rect">
          <a:avLst/>
        </a:prstGeom>
        <a:noFill/>
        <a:ln w="9525">
          <a:noFill/>
          <a:miter lim="800000"/>
          <a:headEnd/>
          <a:tailEnd/>
        </a:ln>
      </xdr:spPr>
    </xdr:pic>
    <xdr:clientData/>
  </xdr:oneCellAnchor>
  <xdr:oneCellAnchor>
    <xdr:from>
      <xdr:col>13</xdr:col>
      <xdr:colOff>0</xdr:colOff>
      <xdr:row>72</xdr:row>
      <xdr:rowOff>0</xdr:rowOff>
    </xdr:from>
    <xdr:ext cx="9525" cy="9525"/>
    <xdr:pic>
      <xdr:nvPicPr>
        <xdr:cNvPr id="1584" name="Picture 1583"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oneCellAnchor>
  <xdr:oneCellAnchor>
    <xdr:from>
      <xdr:col>13</xdr:col>
      <xdr:colOff>0</xdr:colOff>
      <xdr:row>72</xdr:row>
      <xdr:rowOff>0</xdr:rowOff>
    </xdr:from>
    <xdr:ext cx="9525" cy="9525"/>
    <xdr:pic>
      <xdr:nvPicPr>
        <xdr:cNvPr id="1585" name="Picture 1584"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oneCellAnchor>
  <xdr:oneCellAnchor>
    <xdr:from>
      <xdr:col>13</xdr:col>
      <xdr:colOff>0</xdr:colOff>
      <xdr:row>72</xdr:row>
      <xdr:rowOff>0</xdr:rowOff>
    </xdr:from>
    <xdr:ext cx="9525" cy="9525"/>
    <xdr:pic>
      <xdr:nvPicPr>
        <xdr:cNvPr id="1586" name="Picture 1585" descr="space"/>
        <xdr:cNvPicPr>
          <a:picLocks noChangeAspect="1" noChangeArrowheads="1"/>
        </xdr:cNvPicPr>
      </xdr:nvPicPr>
      <xdr:blipFill>
        <a:blip xmlns:r="http://schemas.openxmlformats.org/officeDocument/2006/relationships" r:embed="rId1"/>
        <a:srcRect/>
        <a:stretch>
          <a:fillRect/>
        </a:stretch>
      </xdr:blipFill>
      <xdr:spPr bwMode="auto">
        <a:xfrm>
          <a:off x="5686425" y="13001625"/>
          <a:ext cx="9525" cy="9525"/>
        </a:xfrm>
        <a:prstGeom prst="rect">
          <a:avLst/>
        </a:prstGeom>
        <a:noFill/>
        <a:ln w="9525">
          <a:noFill/>
          <a:miter lim="800000"/>
          <a:headEnd/>
          <a:tailEnd/>
        </a:ln>
      </xdr:spPr>
    </xdr:pic>
    <xdr:clientData/>
  </xdr:oneCellAnchor>
  <xdr:oneCellAnchor>
    <xdr:from>
      <xdr:col>13</xdr:col>
      <xdr:colOff>0</xdr:colOff>
      <xdr:row>73</xdr:row>
      <xdr:rowOff>0</xdr:rowOff>
    </xdr:from>
    <xdr:ext cx="9525" cy="9525"/>
    <xdr:pic>
      <xdr:nvPicPr>
        <xdr:cNvPr id="1587" name="Picture 1586"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oneCellAnchor>
  <xdr:oneCellAnchor>
    <xdr:from>
      <xdr:col>13</xdr:col>
      <xdr:colOff>0</xdr:colOff>
      <xdr:row>73</xdr:row>
      <xdr:rowOff>0</xdr:rowOff>
    </xdr:from>
    <xdr:ext cx="9525" cy="9525"/>
    <xdr:pic>
      <xdr:nvPicPr>
        <xdr:cNvPr id="1588" name="Picture 1587"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oneCellAnchor>
  <xdr:oneCellAnchor>
    <xdr:from>
      <xdr:col>13</xdr:col>
      <xdr:colOff>0</xdr:colOff>
      <xdr:row>73</xdr:row>
      <xdr:rowOff>0</xdr:rowOff>
    </xdr:from>
    <xdr:ext cx="9525" cy="9525"/>
    <xdr:pic>
      <xdr:nvPicPr>
        <xdr:cNvPr id="1589" name="Picture 1588" descr="space"/>
        <xdr:cNvPicPr>
          <a:picLocks noChangeAspect="1" noChangeArrowheads="1"/>
        </xdr:cNvPicPr>
      </xdr:nvPicPr>
      <xdr:blipFill>
        <a:blip xmlns:r="http://schemas.openxmlformats.org/officeDocument/2006/relationships" r:embed="rId1"/>
        <a:srcRect/>
        <a:stretch>
          <a:fillRect/>
        </a:stretch>
      </xdr:blipFill>
      <xdr:spPr bwMode="auto">
        <a:xfrm>
          <a:off x="5686425" y="13173075"/>
          <a:ext cx="9525" cy="9525"/>
        </a:xfrm>
        <a:prstGeom prst="rect">
          <a:avLst/>
        </a:prstGeom>
        <a:noFill/>
        <a:ln w="9525">
          <a:noFill/>
          <a:miter lim="800000"/>
          <a:headEnd/>
          <a:tailEnd/>
        </a:ln>
      </xdr:spPr>
    </xdr:pic>
    <xdr:clientData/>
  </xdr:oneCellAnchor>
  <xdr:oneCellAnchor>
    <xdr:from>
      <xdr:col>13</xdr:col>
      <xdr:colOff>0</xdr:colOff>
      <xdr:row>74</xdr:row>
      <xdr:rowOff>0</xdr:rowOff>
    </xdr:from>
    <xdr:ext cx="9525" cy="9525"/>
    <xdr:pic>
      <xdr:nvPicPr>
        <xdr:cNvPr id="1590" name="Picture 1589"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oneCellAnchor>
  <xdr:oneCellAnchor>
    <xdr:from>
      <xdr:col>13</xdr:col>
      <xdr:colOff>0</xdr:colOff>
      <xdr:row>74</xdr:row>
      <xdr:rowOff>0</xdr:rowOff>
    </xdr:from>
    <xdr:ext cx="9525" cy="9525"/>
    <xdr:pic>
      <xdr:nvPicPr>
        <xdr:cNvPr id="1591" name="Picture 1590"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oneCellAnchor>
  <xdr:oneCellAnchor>
    <xdr:from>
      <xdr:col>13</xdr:col>
      <xdr:colOff>0</xdr:colOff>
      <xdr:row>74</xdr:row>
      <xdr:rowOff>0</xdr:rowOff>
    </xdr:from>
    <xdr:ext cx="9525" cy="9525"/>
    <xdr:pic>
      <xdr:nvPicPr>
        <xdr:cNvPr id="1592" name="Picture 1591" descr="space"/>
        <xdr:cNvPicPr>
          <a:picLocks noChangeAspect="1" noChangeArrowheads="1"/>
        </xdr:cNvPicPr>
      </xdr:nvPicPr>
      <xdr:blipFill>
        <a:blip xmlns:r="http://schemas.openxmlformats.org/officeDocument/2006/relationships" r:embed="rId1"/>
        <a:srcRect/>
        <a:stretch>
          <a:fillRect/>
        </a:stretch>
      </xdr:blipFill>
      <xdr:spPr bwMode="auto">
        <a:xfrm>
          <a:off x="5686425" y="13344525"/>
          <a:ext cx="9525" cy="9525"/>
        </a:xfrm>
        <a:prstGeom prst="rect">
          <a:avLst/>
        </a:prstGeom>
        <a:noFill/>
        <a:ln w="9525">
          <a:noFill/>
          <a:miter lim="800000"/>
          <a:headEnd/>
          <a:tailEnd/>
        </a:ln>
      </xdr:spPr>
    </xdr:pic>
    <xdr:clientData/>
  </xdr:oneCellAnchor>
  <xdr:oneCellAnchor>
    <xdr:from>
      <xdr:col>13</xdr:col>
      <xdr:colOff>0</xdr:colOff>
      <xdr:row>75</xdr:row>
      <xdr:rowOff>0</xdr:rowOff>
    </xdr:from>
    <xdr:ext cx="9525" cy="9525"/>
    <xdr:pic>
      <xdr:nvPicPr>
        <xdr:cNvPr id="1593" name="Picture 1592"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oneCellAnchor>
  <xdr:oneCellAnchor>
    <xdr:from>
      <xdr:col>13</xdr:col>
      <xdr:colOff>0</xdr:colOff>
      <xdr:row>75</xdr:row>
      <xdr:rowOff>0</xdr:rowOff>
    </xdr:from>
    <xdr:ext cx="9525" cy="9525"/>
    <xdr:pic>
      <xdr:nvPicPr>
        <xdr:cNvPr id="1594" name="Picture 1593"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oneCellAnchor>
  <xdr:oneCellAnchor>
    <xdr:from>
      <xdr:col>13</xdr:col>
      <xdr:colOff>0</xdr:colOff>
      <xdr:row>75</xdr:row>
      <xdr:rowOff>0</xdr:rowOff>
    </xdr:from>
    <xdr:ext cx="9525" cy="9525"/>
    <xdr:pic>
      <xdr:nvPicPr>
        <xdr:cNvPr id="1595" name="Picture 15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3515975"/>
          <a:ext cx="9525" cy="9525"/>
        </a:xfrm>
        <a:prstGeom prst="rect">
          <a:avLst/>
        </a:prstGeom>
        <a:noFill/>
        <a:ln w="9525">
          <a:noFill/>
          <a:miter lim="800000"/>
          <a:headEnd/>
          <a:tailEnd/>
        </a:ln>
      </xdr:spPr>
    </xdr:pic>
    <xdr:clientData/>
  </xdr:oneCellAnchor>
  <xdr:oneCellAnchor>
    <xdr:from>
      <xdr:col>13</xdr:col>
      <xdr:colOff>0</xdr:colOff>
      <xdr:row>76</xdr:row>
      <xdr:rowOff>0</xdr:rowOff>
    </xdr:from>
    <xdr:ext cx="9525" cy="9525"/>
    <xdr:pic>
      <xdr:nvPicPr>
        <xdr:cNvPr id="1596" name="Picture 1595"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oneCellAnchor>
  <xdr:oneCellAnchor>
    <xdr:from>
      <xdr:col>13</xdr:col>
      <xdr:colOff>0</xdr:colOff>
      <xdr:row>76</xdr:row>
      <xdr:rowOff>0</xdr:rowOff>
    </xdr:from>
    <xdr:ext cx="9525" cy="9525"/>
    <xdr:pic>
      <xdr:nvPicPr>
        <xdr:cNvPr id="1597" name="Picture 1596"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oneCellAnchor>
  <xdr:oneCellAnchor>
    <xdr:from>
      <xdr:col>13</xdr:col>
      <xdr:colOff>0</xdr:colOff>
      <xdr:row>76</xdr:row>
      <xdr:rowOff>0</xdr:rowOff>
    </xdr:from>
    <xdr:ext cx="9525" cy="9525"/>
    <xdr:pic>
      <xdr:nvPicPr>
        <xdr:cNvPr id="1598" name="Picture 1597" descr="space"/>
        <xdr:cNvPicPr>
          <a:picLocks noChangeAspect="1" noChangeArrowheads="1"/>
        </xdr:cNvPicPr>
      </xdr:nvPicPr>
      <xdr:blipFill>
        <a:blip xmlns:r="http://schemas.openxmlformats.org/officeDocument/2006/relationships" r:embed="rId1"/>
        <a:srcRect/>
        <a:stretch>
          <a:fillRect/>
        </a:stretch>
      </xdr:blipFill>
      <xdr:spPr bwMode="auto">
        <a:xfrm>
          <a:off x="5686425" y="13687425"/>
          <a:ext cx="9525" cy="9525"/>
        </a:xfrm>
        <a:prstGeom prst="rect">
          <a:avLst/>
        </a:prstGeom>
        <a:noFill/>
        <a:ln w="9525">
          <a:noFill/>
          <a:miter lim="800000"/>
          <a:headEnd/>
          <a:tailEnd/>
        </a:ln>
      </xdr:spPr>
    </xdr:pic>
    <xdr:clientData/>
  </xdr:oneCellAnchor>
  <xdr:oneCellAnchor>
    <xdr:from>
      <xdr:col>13</xdr:col>
      <xdr:colOff>0</xdr:colOff>
      <xdr:row>77</xdr:row>
      <xdr:rowOff>0</xdr:rowOff>
    </xdr:from>
    <xdr:ext cx="9525" cy="9525"/>
    <xdr:pic>
      <xdr:nvPicPr>
        <xdr:cNvPr id="1599" name="Picture 1598"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oneCellAnchor>
  <xdr:oneCellAnchor>
    <xdr:from>
      <xdr:col>13</xdr:col>
      <xdr:colOff>0</xdr:colOff>
      <xdr:row>77</xdr:row>
      <xdr:rowOff>0</xdr:rowOff>
    </xdr:from>
    <xdr:ext cx="9525" cy="9525"/>
    <xdr:pic>
      <xdr:nvPicPr>
        <xdr:cNvPr id="1600" name="Picture 1599"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oneCellAnchor>
  <xdr:oneCellAnchor>
    <xdr:from>
      <xdr:col>13</xdr:col>
      <xdr:colOff>0</xdr:colOff>
      <xdr:row>77</xdr:row>
      <xdr:rowOff>0</xdr:rowOff>
    </xdr:from>
    <xdr:ext cx="9525" cy="9525"/>
    <xdr:pic>
      <xdr:nvPicPr>
        <xdr:cNvPr id="1601" name="Picture 1600" descr="space"/>
        <xdr:cNvPicPr>
          <a:picLocks noChangeAspect="1" noChangeArrowheads="1"/>
        </xdr:cNvPicPr>
      </xdr:nvPicPr>
      <xdr:blipFill>
        <a:blip xmlns:r="http://schemas.openxmlformats.org/officeDocument/2006/relationships" r:embed="rId1"/>
        <a:srcRect/>
        <a:stretch>
          <a:fillRect/>
        </a:stretch>
      </xdr:blipFill>
      <xdr:spPr bwMode="auto">
        <a:xfrm>
          <a:off x="5686425" y="13858875"/>
          <a:ext cx="9525" cy="9525"/>
        </a:xfrm>
        <a:prstGeom prst="rect">
          <a:avLst/>
        </a:prstGeom>
        <a:noFill/>
        <a:ln w="9525">
          <a:noFill/>
          <a:miter lim="800000"/>
          <a:headEnd/>
          <a:tailEnd/>
        </a:ln>
      </xdr:spPr>
    </xdr:pic>
    <xdr:clientData/>
  </xdr:oneCellAnchor>
  <xdr:oneCellAnchor>
    <xdr:from>
      <xdr:col>13</xdr:col>
      <xdr:colOff>0</xdr:colOff>
      <xdr:row>78</xdr:row>
      <xdr:rowOff>0</xdr:rowOff>
    </xdr:from>
    <xdr:ext cx="9525" cy="9525"/>
    <xdr:pic>
      <xdr:nvPicPr>
        <xdr:cNvPr id="1602" name="Picture 1601"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oneCellAnchor>
  <xdr:oneCellAnchor>
    <xdr:from>
      <xdr:col>13</xdr:col>
      <xdr:colOff>0</xdr:colOff>
      <xdr:row>78</xdr:row>
      <xdr:rowOff>0</xdr:rowOff>
    </xdr:from>
    <xdr:ext cx="9525" cy="9525"/>
    <xdr:pic>
      <xdr:nvPicPr>
        <xdr:cNvPr id="1603" name="Picture 1602"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oneCellAnchor>
  <xdr:oneCellAnchor>
    <xdr:from>
      <xdr:col>13</xdr:col>
      <xdr:colOff>0</xdr:colOff>
      <xdr:row>78</xdr:row>
      <xdr:rowOff>0</xdr:rowOff>
    </xdr:from>
    <xdr:ext cx="9525" cy="9525"/>
    <xdr:pic>
      <xdr:nvPicPr>
        <xdr:cNvPr id="1604" name="Picture 1603" descr="space"/>
        <xdr:cNvPicPr>
          <a:picLocks noChangeAspect="1" noChangeArrowheads="1"/>
        </xdr:cNvPicPr>
      </xdr:nvPicPr>
      <xdr:blipFill>
        <a:blip xmlns:r="http://schemas.openxmlformats.org/officeDocument/2006/relationships" r:embed="rId1"/>
        <a:srcRect/>
        <a:stretch>
          <a:fillRect/>
        </a:stretch>
      </xdr:blipFill>
      <xdr:spPr bwMode="auto">
        <a:xfrm>
          <a:off x="5686425" y="14030325"/>
          <a:ext cx="9525" cy="9525"/>
        </a:xfrm>
        <a:prstGeom prst="rect">
          <a:avLst/>
        </a:prstGeom>
        <a:noFill/>
        <a:ln w="9525">
          <a:noFill/>
          <a:miter lim="800000"/>
          <a:headEnd/>
          <a:tailEnd/>
        </a:ln>
      </xdr:spPr>
    </xdr:pic>
    <xdr:clientData/>
  </xdr:oneCellAnchor>
  <xdr:oneCellAnchor>
    <xdr:from>
      <xdr:col>13</xdr:col>
      <xdr:colOff>0</xdr:colOff>
      <xdr:row>79</xdr:row>
      <xdr:rowOff>0</xdr:rowOff>
    </xdr:from>
    <xdr:ext cx="9525" cy="9525"/>
    <xdr:pic>
      <xdr:nvPicPr>
        <xdr:cNvPr id="1605" name="Picture 1604" descr="space"/>
        <xdr:cNvPicPr>
          <a:picLocks noChangeAspect="1" noChangeArrowheads="1"/>
        </xdr:cNvPicPr>
      </xdr:nvPicPr>
      <xdr:blipFill>
        <a:blip xmlns:r="http://schemas.openxmlformats.org/officeDocument/2006/relationships" r:embed="rId1"/>
        <a:srcRect/>
        <a:stretch>
          <a:fillRect/>
        </a:stretch>
      </xdr:blipFill>
      <xdr:spPr bwMode="auto">
        <a:xfrm>
          <a:off x="5686425" y="14201775"/>
          <a:ext cx="9525" cy="9525"/>
        </a:xfrm>
        <a:prstGeom prst="rect">
          <a:avLst/>
        </a:prstGeom>
        <a:noFill/>
        <a:ln w="9525">
          <a:noFill/>
          <a:miter lim="800000"/>
          <a:headEnd/>
          <a:tailEnd/>
        </a:ln>
      </xdr:spPr>
    </xdr:pic>
    <xdr:clientData/>
  </xdr:oneCellAnchor>
  <xdr:oneCellAnchor>
    <xdr:from>
      <xdr:col>13</xdr:col>
      <xdr:colOff>0</xdr:colOff>
      <xdr:row>79</xdr:row>
      <xdr:rowOff>0</xdr:rowOff>
    </xdr:from>
    <xdr:ext cx="9525" cy="9525"/>
    <xdr:pic>
      <xdr:nvPicPr>
        <xdr:cNvPr id="1606" name="Picture 1605" descr="space"/>
        <xdr:cNvPicPr>
          <a:picLocks noChangeAspect="1" noChangeArrowheads="1"/>
        </xdr:cNvPicPr>
      </xdr:nvPicPr>
      <xdr:blipFill>
        <a:blip xmlns:r="http://schemas.openxmlformats.org/officeDocument/2006/relationships" r:embed="rId1"/>
        <a:srcRect/>
        <a:stretch>
          <a:fillRect/>
        </a:stretch>
      </xdr:blipFill>
      <xdr:spPr bwMode="auto">
        <a:xfrm>
          <a:off x="5686425" y="14201775"/>
          <a:ext cx="9525" cy="9525"/>
        </a:xfrm>
        <a:prstGeom prst="rect">
          <a:avLst/>
        </a:prstGeom>
        <a:noFill/>
        <a:ln w="9525">
          <a:noFill/>
          <a:miter lim="800000"/>
          <a:headEnd/>
          <a:tailEnd/>
        </a:ln>
      </xdr:spPr>
    </xdr:pic>
    <xdr:clientData/>
  </xdr:oneCellAnchor>
  <xdr:oneCellAnchor>
    <xdr:from>
      <xdr:col>13</xdr:col>
      <xdr:colOff>0</xdr:colOff>
      <xdr:row>79</xdr:row>
      <xdr:rowOff>0</xdr:rowOff>
    </xdr:from>
    <xdr:ext cx="9525" cy="9525"/>
    <xdr:pic>
      <xdr:nvPicPr>
        <xdr:cNvPr id="1607" name="Picture 1606" descr="space"/>
        <xdr:cNvPicPr>
          <a:picLocks noChangeAspect="1" noChangeArrowheads="1"/>
        </xdr:cNvPicPr>
      </xdr:nvPicPr>
      <xdr:blipFill>
        <a:blip xmlns:r="http://schemas.openxmlformats.org/officeDocument/2006/relationships" r:embed="rId1"/>
        <a:srcRect/>
        <a:stretch>
          <a:fillRect/>
        </a:stretch>
      </xdr:blipFill>
      <xdr:spPr bwMode="auto">
        <a:xfrm>
          <a:off x="5686425" y="14201775"/>
          <a:ext cx="9525" cy="9525"/>
        </a:xfrm>
        <a:prstGeom prst="rect">
          <a:avLst/>
        </a:prstGeom>
        <a:noFill/>
        <a:ln w="9525">
          <a:noFill/>
          <a:miter lim="800000"/>
          <a:headEnd/>
          <a:tailEnd/>
        </a:ln>
      </xdr:spPr>
    </xdr:pic>
    <xdr:clientData/>
  </xdr:oneCellAnchor>
  <xdr:oneCellAnchor>
    <xdr:from>
      <xdr:col>13</xdr:col>
      <xdr:colOff>0</xdr:colOff>
      <xdr:row>80</xdr:row>
      <xdr:rowOff>0</xdr:rowOff>
    </xdr:from>
    <xdr:ext cx="9525" cy="9525"/>
    <xdr:pic>
      <xdr:nvPicPr>
        <xdr:cNvPr id="1608" name="Picture 1607"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oneCellAnchor>
  <xdr:oneCellAnchor>
    <xdr:from>
      <xdr:col>13</xdr:col>
      <xdr:colOff>0</xdr:colOff>
      <xdr:row>80</xdr:row>
      <xdr:rowOff>0</xdr:rowOff>
    </xdr:from>
    <xdr:ext cx="9525" cy="9525"/>
    <xdr:pic>
      <xdr:nvPicPr>
        <xdr:cNvPr id="1609" name="Picture 1608"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oneCellAnchor>
  <xdr:oneCellAnchor>
    <xdr:from>
      <xdr:col>13</xdr:col>
      <xdr:colOff>0</xdr:colOff>
      <xdr:row>80</xdr:row>
      <xdr:rowOff>0</xdr:rowOff>
    </xdr:from>
    <xdr:ext cx="9525" cy="9525"/>
    <xdr:pic>
      <xdr:nvPicPr>
        <xdr:cNvPr id="1610" name="Picture 1609" descr="space"/>
        <xdr:cNvPicPr>
          <a:picLocks noChangeAspect="1" noChangeArrowheads="1"/>
        </xdr:cNvPicPr>
      </xdr:nvPicPr>
      <xdr:blipFill>
        <a:blip xmlns:r="http://schemas.openxmlformats.org/officeDocument/2006/relationships" r:embed="rId1"/>
        <a:srcRect/>
        <a:stretch>
          <a:fillRect/>
        </a:stretch>
      </xdr:blipFill>
      <xdr:spPr bwMode="auto">
        <a:xfrm>
          <a:off x="5686425" y="14373225"/>
          <a:ext cx="9525" cy="9525"/>
        </a:xfrm>
        <a:prstGeom prst="rect">
          <a:avLst/>
        </a:prstGeom>
        <a:noFill/>
        <a:ln w="9525">
          <a:noFill/>
          <a:miter lim="800000"/>
          <a:headEnd/>
          <a:tailEnd/>
        </a:ln>
      </xdr:spPr>
    </xdr:pic>
    <xdr:clientData/>
  </xdr:oneCellAnchor>
  <xdr:oneCellAnchor>
    <xdr:from>
      <xdr:col>13</xdr:col>
      <xdr:colOff>0</xdr:colOff>
      <xdr:row>81</xdr:row>
      <xdr:rowOff>0</xdr:rowOff>
    </xdr:from>
    <xdr:ext cx="9525" cy="9525"/>
    <xdr:pic>
      <xdr:nvPicPr>
        <xdr:cNvPr id="1611" name="Picture 1610"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oneCellAnchor>
  <xdr:oneCellAnchor>
    <xdr:from>
      <xdr:col>13</xdr:col>
      <xdr:colOff>0</xdr:colOff>
      <xdr:row>81</xdr:row>
      <xdr:rowOff>0</xdr:rowOff>
    </xdr:from>
    <xdr:ext cx="9525" cy="9525"/>
    <xdr:pic>
      <xdr:nvPicPr>
        <xdr:cNvPr id="1612" name="Picture 1611"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oneCellAnchor>
  <xdr:oneCellAnchor>
    <xdr:from>
      <xdr:col>13</xdr:col>
      <xdr:colOff>0</xdr:colOff>
      <xdr:row>81</xdr:row>
      <xdr:rowOff>0</xdr:rowOff>
    </xdr:from>
    <xdr:ext cx="9525" cy="9525"/>
    <xdr:pic>
      <xdr:nvPicPr>
        <xdr:cNvPr id="1613" name="Picture 1612" descr="space"/>
        <xdr:cNvPicPr>
          <a:picLocks noChangeAspect="1" noChangeArrowheads="1"/>
        </xdr:cNvPicPr>
      </xdr:nvPicPr>
      <xdr:blipFill>
        <a:blip xmlns:r="http://schemas.openxmlformats.org/officeDocument/2006/relationships" r:embed="rId1"/>
        <a:srcRect/>
        <a:stretch>
          <a:fillRect/>
        </a:stretch>
      </xdr:blipFill>
      <xdr:spPr bwMode="auto">
        <a:xfrm>
          <a:off x="5686425" y="14544675"/>
          <a:ext cx="9525" cy="9525"/>
        </a:xfrm>
        <a:prstGeom prst="rect">
          <a:avLst/>
        </a:prstGeom>
        <a:noFill/>
        <a:ln w="9525">
          <a:noFill/>
          <a:miter lim="800000"/>
          <a:headEnd/>
          <a:tailEnd/>
        </a:ln>
      </xdr:spPr>
    </xdr:pic>
    <xdr:clientData/>
  </xdr:oneCellAnchor>
  <xdr:oneCellAnchor>
    <xdr:from>
      <xdr:col>13</xdr:col>
      <xdr:colOff>0</xdr:colOff>
      <xdr:row>82</xdr:row>
      <xdr:rowOff>0</xdr:rowOff>
    </xdr:from>
    <xdr:ext cx="9525" cy="9525"/>
    <xdr:pic>
      <xdr:nvPicPr>
        <xdr:cNvPr id="1614" name="Picture 1613"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oneCellAnchor>
  <xdr:oneCellAnchor>
    <xdr:from>
      <xdr:col>13</xdr:col>
      <xdr:colOff>0</xdr:colOff>
      <xdr:row>82</xdr:row>
      <xdr:rowOff>0</xdr:rowOff>
    </xdr:from>
    <xdr:ext cx="9525" cy="9525"/>
    <xdr:pic>
      <xdr:nvPicPr>
        <xdr:cNvPr id="1615" name="Picture 1614"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oneCellAnchor>
  <xdr:oneCellAnchor>
    <xdr:from>
      <xdr:col>13</xdr:col>
      <xdr:colOff>0</xdr:colOff>
      <xdr:row>82</xdr:row>
      <xdr:rowOff>0</xdr:rowOff>
    </xdr:from>
    <xdr:ext cx="9525" cy="9525"/>
    <xdr:pic>
      <xdr:nvPicPr>
        <xdr:cNvPr id="1616" name="Picture 1615" descr="space"/>
        <xdr:cNvPicPr>
          <a:picLocks noChangeAspect="1" noChangeArrowheads="1"/>
        </xdr:cNvPicPr>
      </xdr:nvPicPr>
      <xdr:blipFill>
        <a:blip xmlns:r="http://schemas.openxmlformats.org/officeDocument/2006/relationships" r:embed="rId1"/>
        <a:srcRect/>
        <a:stretch>
          <a:fillRect/>
        </a:stretch>
      </xdr:blipFill>
      <xdr:spPr bwMode="auto">
        <a:xfrm>
          <a:off x="5686425" y="14716125"/>
          <a:ext cx="9525" cy="9525"/>
        </a:xfrm>
        <a:prstGeom prst="rect">
          <a:avLst/>
        </a:prstGeom>
        <a:noFill/>
        <a:ln w="9525">
          <a:noFill/>
          <a:miter lim="800000"/>
          <a:headEnd/>
          <a:tailEnd/>
        </a:ln>
      </xdr:spPr>
    </xdr:pic>
    <xdr:clientData/>
  </xdr:oneCellAnchor>
  <xdr:oneCellAnchor>
    <xdr:from>
      <xdr:col>13</xdr:col>
      <xdr:colOff>0</xdr:colOff>
      <xdr:row>83</xdr:row>
      <xdr:rowOff>0</xdr:rowOff>
    </xdr:from>
    <xdr:ext cx="9525" cy="9525"/>
    <xdr:pic>
      <xdr:nvPicPr>
        <xdr:cNvPr id="1617" name="Picture 1616"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oneCellAnchor>
  <xdr:oneCellAnchor>
    <xdr:from>
      <xdr:col>13</xdr:col>
      <xdr:colOff>0</xdr:colOff>
      <xdr:row>83</xdr:row>
      <xdr:rowOff>0</xdr:rowOff>
    </xdr:from>
    <xdr:ext cx="9525" cy="9525"/>
    <xdr:pic>
      <xdr:nvPicPr>
        <xdr:cNvPr id="1618" name="Picture 1617"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oneCellAnchor>
  <xdr:oneCellAnchor>
    <xdr:from>
      <xdr:col>13</xdr:col>
      <xdr:colOff>0</xdr:colOff>
      <xdr:row>83</xdr:row>
      <xdr:rowOff>0</xdr:rowOff>
    </xdr:from>
    <xdr:ext cx="9525" cy="9525"/>
    <xdr:pic>
      <xdr:nvPicPr>
        <xdr:cNvPr id="1619" name="Picture 1618" descr="space"/>
        <xdr:cNvPicPr>
          <a:picLocks noChangeAspect="1" noChangeArrowheads="1"/>
        </xdr:cNvPicPr>
      </xdr:nvPicPr>
      <xdr:blipFill>
        <a:blip xmlns:r="http://schemas.openxmlformats.org/officeDocument/2006/relationships" r:embed="rId1"/>
        <a:srcRect/>
        <a:stretch>
          <a:fillRect/>
        </a:stretch>
      </xdr:blipFill>
      <xdr:spPr bwMode="auto">
        <a:xfrm>
          <a:off x="5686425" y="14887575"/>
          <a:ext cx="9525" cy="9525"/>
        </a:xfrm>
        <a:prstGeom prst="rect">
          <a:avLst/>
        </a:prstGeom>
        <a:noFill/>
        <a:ln w="9525">
          <a:noFill/>
          <a:miter lim="800000"/>
          <a:headEnd/>
          <a:tailEnd/>
        </a:ln>
      </xdr:spPr>
    </xdr:pic>
    <xdr:clientData/>
  </xdr:oneCellAnchor>
  <xdr:oneCellAnchor>
    <xdr:from>
      <xdr:col>13</xdr:col>
      <xdr:colOff>0</xdr:colOff>
      <xdr:row>84</xdr:row>
      <xdr:rowOff>0</xdr:rowOff>
    </xdr:from>
    <xdr:ext cx="9525" cy="9525"/>
    <xdr:pic>
      <xdr:nvPicPr>
        <xdr:cNvPr id="1620" name="Picture 1619"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oneCellAnchor>
  <xdr:oneCellAnchor>
    <xdr:from>
      <xdr:col>13</xdr:col>
      <xdr:colOff>0</xdr:colOff>
      <xdr:row>84</xdr:row>
      <xdr:rowOff>0</xdr:rowOff>
    </xdr:from>
    <xdr:ext cx="9525" cy="9525"/>
    <xdr:pic>
      <xdr:nvPicPr>
        <xdr:cNvPr id="1621" name="Picture 1620"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oneCellAnchor>
  <xdr:oneCellAnchor>
    <xdr:from>
      <xdr:col>13</xdr:col>
      <xdr:colOff>0</xdr:colOff>
      <xdr:row>84</xdr:row>
      <xdr:rowOff>0</xdr:rowOff>
    </xdr:from>
    <xdr:ext cx="9525" cy="9525"/>
    <xdr:pic>
      <xdr:nvPicPr>
        <xdr:cNvPr id="1622" name="Picture 1621" descr="space"/>
        <xdr:cNvPicPr>
          <a:picLocks noChangeAspect="1" noChangeArrowheads="1"/>
        </xdr:cNvPicPr>
      </xdr:nvPicPr>
      <xdr:blipFill>
        <a:blip xmlns:r="http://schemas.openxmlformats.org/officeDocument/2006/relationships" r:embed="rId1"/>
        <a:srcRect/>
        <a:stretch>
          <a:fillRect/>
        </a:stretch>
      </xdr:blipFill>
      <xdr:spPr bwMode="auto">
        <a:xfrm>
          <a:off x="5686425" y="15059025"/>
          <a:ext cx="9525" cy="9525"/>
        </a:xfrm>
        <a:prstGeom prst="rect">
          <a:avLst/>
        </a:prstGeom>
        <a:noFill/>
        <a:ln w="9525">
          <a:noFill/>
          <a:miter lim="800000"/>
          <a:headEnd/>
          <a:tailEnd/>
        </a:ln>
      </xdr:spPr>
    </xdr:pic>
    <xdr:clientData/>
  </xdr:oneCellAnchor>
  <xdr:oneCellAnchor>
    <xdr:from>
      <xdr:col>13</xdr:col>
      <xdr:colOff>0</xdr:colOff>
      <xdr:row>85</xdr:row>
      <xdr:rowOff>0</xdr:rowOff>
    </xdr:from>
    <xdr:ext cx="9525" cy="9525"/>
    <xdr:pic>
      <xdr:nvPicPr>
        <xdr:cNvPr id="1623" name="Picture 1622"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oneCellAnchor>
  <xdr:oneCellAnchor>
    <xdr:from>
      <xdr:col>13</xdr:col>
      <xdr:colOff>0</xdr:colOff>
      <xdr:row>85</xdr:row>
      <xdr:rowOff>0</xdr:rowOff>
    </xdr:from>
    <xdr:ext cx="9525" cy="9525"/>
    <xdr:pic>
      <xdr:nvPicPr>
        <xdr:cNvPr id="1624" name="Picture 162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oneCellAnchor>
  <xdr:oneCellAnchor>
    <xdr:from>
      <xdr:col>13</xdr:col>
      <xdr:colOff>0</xdr:colOff>
      <xdr:row>85</xdr:row>
      <xdr:rowOff>0</xdr:rowOff>
    </xdr:from>
    <xdr:ext cx="9525" cy="9525"/>
    <xdr:pic>
      <xdr:nvPicPr>
        <xdr:cNvPr id="1625" name="Picture 1624" descr="space"/>
        <xdr:cNvPicPr>
          <a:picLocks noChangeAspect="1" noChangeArrowheads="1"/>
        </xdr:cNvPicPr>
      </xdr:nvPicPr>
      <xdr:blipFill>
        <a:blip xmlns:r="http://schemas.openxmlformats.org/officeDocument/2006/relationships" r:embed="rId1"/>
        <a:srcRect/>
        <a:stretch>
          <a:fillRect/>
        </a:stretch>
      </xdr:blipFill>
      <xdr:spPr bwMode="auto">
        <a:xfrm>
          <a:off x="5686425" y="15230475"/>
          <a:ext cx="9525" cy="9525"/>
        </a:xfrm>
        <a:prstGeom prst="rect">
          <a:avLst/>
        </a:prstGeom>
        <a:noFill/>
        <a:ln w="9525">
          <a:noFill/>
          <a:miter lim="800000"/>
          <a:headEnd/>
          <a:tailEnd/>
        </a:ln>
      </xdr:spPr>
    </xdr:pic>
    <xdr:clientData/>
  </xdr:oneCellAnchor>
  <xdr:oneCellAnchor>
    <xdr:from>
      <xdr:col>13</xdr:col>
      <xdr:colOff>0</xdr:colOff>
      <xdr:row>86</xdr:row>
      <xdr:rowOff>0</xdr:rowOff>
    </xdr:from>
    <xdr:ext cx="9525" cy="9525"/>
    <xdr:pic>
      <xdr:nvPicPr>
        <xdr:cNvPr id="1626" name="Picture 1625"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oneCellAnchor>
  <xdr:oneCellAnchor>
    <xdr:from>
      <xdr:col>13</xdr:col>
      <xdr:colOff>0</xdr:colOff>
      <xdr:row>86</xdr:row>
      <xdr:rowOff>0</xdr:rowOff>
    </xdr:from>
    <xdr:ext cx="9525" cy="9525"/>
    <xdr:pic>
      <xdr:nvPicPr>
        <xdr:cNvPr id="1627" name="Picture 1626"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oneCellAnchor>
  <xdr:oneCellAnchor>
    <xdr:from>
      <xdr:col>13</xdr:col>
      <xdr:colOff>0</xdr:colOff>
      <xdr:row>86</xdr:row>
      <xdr:rowOff>0</xdr:rowOff>
    </xdr:from>
    <xdr:ext cx="9525" cy="9525"/>
    <xdr:pic>
      <xdr:nvPicPr>
        <xdr:cNvPr id="1628" name="Picture 1627" descr="space"/>
        <xdr:cNvPicPr>
          <a:picLocks noChangeAspect="1" noChangeArrowheads="1"/>
        </xdr:cNvPicPr>
      </xdr:nvPicPr>
      <xdr:blipFill>
        <a:blip xmlns:r="http://schemas.openxmlformats.org/officeDocument/2006/relationships" r:embed="rId1"/>
        <a:srcRect/>
        <a:stretch>
          <a:fillRect/>
        </a:stretch>
      </xdr:blipFill>
      <xdr:spPr bwMode="auto">
        <a:xfrm>
          <a:off x="5686425" y="15401925"/>
          <a:ext cx="9525" cy="9525"/>
        </a:xfrm>
        <a:prstGeom prst="rect">
          <a:avLst/>
        </a:prstGeom>
        <a:noFill/>
        <a:ln w="9525">
          <a:noFill/>
          <a:miter lim="800000"/>
          <a:headEnd/>
          <a:tailEnd/>
        </a:ln>
      </xdr:spPr>
    </xdr:pic>
    <xdr:clientData/>
  </xdr:oneCellAnchor>
  <xdr:oneCellAnchor>
    <xdr:from>
      <xdr:col>13</xdr:col>
      <xdr:colOff>0</xdr:colOff>
      <xdr:row>87</xdr:row>
      <xdr:rowOff>0</xdr:rowOff>
    </xdr:from>
    <xdr:ext cx="9525" cy="9525"/>
    <xdr:pic>
      <xdr:nvPicPr>
        <xdr:cNvPr id="1629" name="Picture 1628"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oneCellAnchor>
  <xdr:oneCellAnchor>
    <xdr:from>
      <xdr:col>13</xdr:col>
      <xdr:colOff>0</xdr:colOff>
      <xdr:row>87</xdr:row>
      <xdr:rowOff>0</xdr:rowOff>
    </xdr:from>
    <xdr:ext cx="9525" cy="9525"/>
    <xdr:pic>
      <xdr:nvPicPr>
        <xdr:cNvPr id="1630" name="Picture 1629"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oneCellAnchor>
  <xdr:oneCellAnchor>
    <xdr:from>
      <xdr:col>13</xdr:col>
      <xdr:colOff>0</xdr:colOff>
      <xdr:row>87</xdr:row>
      <xdr:rowOff>0</xdr:rowOff>
    </xdr:from>
    <xdr:ext cx="9525" cy="9525"/>
    <xdr:pic>
      <xdr:nvPicPr>
        <xdr:cNvPr id="1631" name="Picture 1630" descr="space"/>
        <xdr:cNvPicPr>
          <a:picLocks noChangeAspect="1" noChangeArrowheads="1"/>
        </xdr:cNvPicPr>
      </xdr:nvPicPr>
      <xdr:blipFill>
        <a:blip xmlns:r="http://schemas.openxmlformats.org/officeDocument/2006/relationships" r:embed="rId1"/>
        <a:srcRect/>
        <a:stretch>
          <a:fillRect/>
        </a:stretch>
      </xdr:blipFill>
      <xdr:spPr bwMode="auto">
        <a:xfrm>
          <a:off x="5686425" y="15573375"/>
          <a:ext cx="9525" cy="9525"/>
        </a:xfrm>
        <a:prstGeom prst="rect">
          <a:avLst/>
        </a:prstGeom>
        <a:noFill/>
        <a:ln w="9525">
          <a:noFill/>
          <a:miter lim="800000"/>
          <a:headEnd/>
          <a:tailEnd/>
        </a:ln>
      </xdr:spPr>
    </xdr:pic>
    <xdr:clientData/>
  </xdr:oneCellAnchor>
  <xdr:oneCellAnchor>
    <xdr:from>
      <xdr:col>13</xdr:col>
      <xdr:colOff>0</xdr:colOff>
      <xdr:row>88</xdr:row>
      <xdr:rowOff>0</xdr:rowOff>
    </xdr:from>
    <xdr:ext cx="9525" cy="9525"/>
    <xdr:pic>
      <xdr:nvPicPr>
        <xdr:cNvPr id="1632" name="Picture 1631"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oneCellAnchor>
  <xdr:oneCellAnchor>
    <xdr:from>
      <xdr:col>13</xdr:col>
      <xdr:colOff>0</xdr:colOff>
      <xdr:row>88</xdr:row>
      <xdr:rowOff>0</xdr:rowOff>
    </xdr:from>
    <xdr:ext cx="9525" cy="9525"/>
    <xdr:pic>
      <xdr:nvPicPr>
        <xdr:cNvPr id="1633" name="Picture 1632"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oneCellAnchor>
  <xdr:oneCellAnchor>
    <xdr:from>
      <xdr:col>13</xdr:col>
      <xdr:colOff>0</xdr:colOff>
      <xdr:row>88</xdr:row>
      <xdr:rowOff>0</xdr:rowOff>
    </xdr:from>
    <xdr:ext cx="9525" cy="9525"/>
    <xdr:pic>
      <xdr:nvPicPr>
        <xdr:cNvPr id="1634" name="Picture 1633" descr="space"/>
        <xdr:cNvPicPr>
          <a:picLocks noChangeAspect="1" noChangeArrowheads="1"/>
        </xdr:cNvPicPr>
      </xdr:nvPicPr>
      <xdr:blipFill>
        <a:blip xmlns:r="http://schemas.openxmlformats.org/officeDocument/2006/relationships" r:embed="rId1"/>
        <a:srcRect/>
        <a:stretch>
          <a:fillRect/>
        </a:stretch>
      </xdr:blipFill>
      <xdr:spPr bwMode="auto">
        <a:xfrm>
          <a:off x="5686425" y="15744825"/>
          <a:ext cx="9525" cy="9525"/>
        </a:xfrm>
        <a:prstGeom prst="rect">
          <a:avLst/>
        </a:prstGeom>
        <a:noFill/>
        <a:ln w="9525">
          <a:noFill/>
          <a:miter lim="800000"/>
          <a:headEnd/>
          <a:tailEnd/>
        </a:ln>
      </xdr:spPr>
    </xdr:pic>
    <xdr:clientData/>
  </xdr:oneCellAnchor>
  <xdr:oneCellAnchor>
    <xdr:from>
      <xdr:col>13</xdr:col>
      <xdr:colOff>0</xdr:colOff>
      <xdr:row>89</xdr:row>
      <xdr:rowOff>0</xdr:rowOff>
    </xdr:from>
    <xdr:ext cx="9525" cy="9525"/>
    <xdr:pic>
      <xdr:nvPicPr>
        <xdr:cNvPr id="1635" name="Picture 1634"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oneCellAnchor>
  <xdr:oneCellAnchor>
    <xdr:from>
      <xdr:col>13</xdr:col>
      <xdr:colOff>0</xdr:colOff>
      <xdr:row>89</xdr:row>
      <xdr:rowOff>0</xdr:rowOff>
    </xdr:from>
    <xdr:ext cx="9525" cy="9525"/>
    <xdr:pic>
      <xdr:nvPicPr>
        <xdr:cNvPr id="1636" name="Picture 1635"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oneCellAnchor>
  <xdr:oneCellAnchor>
    <xdr:from>
      <xdr:col>13</xdr:col>
      <xdr:colOff>0</xdr:colOff>
      <xdr:row>89</xdr:row>
      <xdr:rowOff>0</xdr:rowOff>
    </xdr:from>
    <xdr:ext cx="9525" cy="9525"/>
    <xdr:pic>
      <xdr:nvPicPr>
        <xdr:cNvPr id="1637" name="Picture 1636" descr="space"/>
        <xdr:cNvPicPr>
          <a:picLocks noChangeAspect="1" noChangeArrowheads="1"/>
        </xdr:cNvPicPr>
      </xdr:nvPicPr>
      <xdr:blipFill>
        <a:blip xmlns:r="http://schemas.openxmlformats.org/officeDocument/2006/relationships" r:embed="rId1"/>
        <a:srcRect/>
        <a:stretch>
          <a:fillRect/>
        </a:stretch>
      </xdr:blipFill>
      <xdr:spPr bwMode="auto">
        <a:xfrm>
          <a:off x="5686425" y="15916275"/>
          <a:ext cx="9525" cy="9525"/>
        </a:xfrm>
        <a:prstGeom prst="rect">
          <a:avLst/>
        </a:prstGeom>
        <a:noFill/>
        <a:ln w="9525">
          <a:noFill/>
          <a:miter lim="800000"/>
          <a:headEnd/>
          <a:tailEnd/>
        </a:ln>
      </xdr:spPr>
    </xdr:pic>
    <xdr:clientData/>
  </xdr:oneCellAnchor>
  <xdr:oneCellAnchor>
    <xdr:from>
      <xdr:col>13</xdr:col>
      <xdr:colOff>0</xdr:colOff>
      <xdr:row>90</xdr:row>
      <xdr:rowOff>0</xdr:rowOff>
    </xdr:from>
    <xdr:ext cx="9525" cy="9525"/>
    <xdr:pic>
      <xdr:nvPicPr>
        <xdr:cNvPr id="1638" name="Picture 1637"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oneCellAnchor>
  <xdr:oneCellAnchor>
    <xdr:from>
      <xdr:col>13</xdr:col>
      <xdr:colOff>0</xdr:colOff>
      <xdr:row>90</xdr:row>
      <xdr:rowOff>0</xdr:rowOff>
    </xdr:from>
    <xdr:ext cx="9525" cy="9525"/>
    <xdr:pic>
      <xdr:nvPicPr>
        <xdr:cNvPr id="1639" name="Picture 1638"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oneCellAnchor>
  <xdr:oneCellAnchor>
    <xdr:from>
      <xdr:col>13</xdr:col>
      <xdr:colOff>0</xdr:colOff>
      <xdr:row>90</xdr:row>
      <xdr:rowOff>0</xdr:rowOff>
    </xdr:from>
    <xdr:ext cx="9525" cy="9525"/>
    <xdr:pic>
      <xdr:nvPicPr>
        <xdr:cNvPr id="1640" name="Picture 1639" descr="space"/>
        <xdr:cNvPicPr>
          <a:picLocks noChangeAspect="1" noChangeArrowheads="1"/>
        </xdr:cNvPicPr>
      </xdr:nvPicPr>
      <xdr:blipFill>
        <a:blip xmlns:r="http://schemas.openxmlformats.org/officeDocument/2006/relationships" r:embed="rId1"/>
        <a:srcRect/>
        <a:stretch>
          <a:fillRect/>
        </a:stretch>
      </xdr:blipFill>
      <xdr:spPr bwMode="auto">
        <a:xfrm>
          <a:off x="5686425" y="16087725"/>
          <a:ext cx="9525" cy="9525"/>
        </a:xfrm>
        <a:prstGeom prst="rect">
          <a:avLst/>
        </a:prstGeom>
        <a:noFill/>
        <a:ln w="9525">
          <a:noFill/>
          <a:miter lim="800000"/>
          <a:headEnd/>
          <a:tailEnd/>
        </a:ln>
      </xdr:spPr>
    </xdr:pic>
    <xdr:clientData/>
  </xdr:oneCellAnchor>
  <xdr:oneCellAnchor>
    <xdr:from>
      <xdr:col>13</xdr:col>
      <xdr:colOff>0</xdr:colOff>
      <xdr:row>91</xdr:row>
      <xdr:rowOff>0</xdr:rowOff>
    </xdr:from>
    <xdr:ext cx="9525" cy="9525"/>
    <xdr:pic>
      <xdr:nvPicPr>
        <xdr:cNvPr id="1641" name="Picture 1640"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oneCellAnchor>
  <xdr:oneCellAnchor>
    <xdr:from>
      <xdr:col>13</xdr:col>
      <xdr:colOff>0</xdr:colOff>
      <xdr:row>91</xdr:row>
      <xdr:rowOff>0</xdr:rowOff>
    </xdr:from>
    <xdr:ext cx="9525" cy="9525"/>
    <xdr:pic>
      <xdr:nvPicPr>
        <xdr:cNvPr id="1642" name="Picture 1641"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oneCellAnchor>
  <xdr:oneCellAnchor>
    <xdr:from>
      <xdr:col>13</xdr:col>
      <xdr:colOff>0</xdr:colOff>
      <xdr:row>91</xdr:row>
      <xdr:rowOff>0</xdr:rowOff>
    </xdr:from>
    <xdr:ext cx="9525" cy="9525"/>
    <xdr:pic>
      <xdr:nvPicPr>
        <xdr:cNvPr id="1643" name="Picture 1642" descr="space"/>
        <xdr:cNvPicPr>
          <a:picLocks noChangeAspect="1" noChangeArrowheads="1"/>
        </xdr:cNvPicPr>
      </xdr:nvPicPr>
      <xdr:blipFill>
        <a:blip xmlns:r="http://schemas.openxmlformats.org/officeDocument/2006/relationships" r:embed="rId1"/>
        <a:srcRect/>
        <a:stretch>
          <a:fillRect/>
        </a:stretch>
      </xdr:blipFill>
      <xdr:spPr bwMode="auto">
        <a:xfrm>
          <a:off x="5686425" y="16259175"/>
          <a:ext cx="9525" cy="9525"/>
        </a:xfrm>
        <a:prstGeom prst="rect">
          <a:avLst/>
        </a:prstGeom>
        <a:noFill/>
        <a:ln w="9525">
          <a:noFill/>
          <a:miter lim="800000"/>
          <a:headEnd/>
          <a:tailEnd/>
        </a:ln>
      </xdr:spPr>
    </xdr:pic>
    <xdr:clientData/>
  </xdr:oneCellAnchor>
  <xdr:oneCellAnchor>
    <xdr:from>
      <xdr:col>13</xdr:col>
      <xdr:colOff>0</xdr:colOff>
      <xdr:row>92</xdr:row>
      <xdr:rowOff>0</xdr:rowOff>
    </xdr:from>
    <xdr:ext cx="9525" cy="9525"/>
    <xdr:pic>
      <xdr:nvPicPr>
        <xdr:cNvPr id="1644" name="Picture 1643"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oneCellAnchor>
  <xdr:oneCellAnchor>
    <xdr:from>
      <xdr:col>13</xdr:col>
      <xdr:colOff>0</xdr:colOff>
      <xdr:row>92</xdr:row>
      <xdr:rowOff>0</xdr:rowOff>
    </xdr:from>
    <xdr:ext cx="9525" cy="9525"/>
    <xdr:pic>
      <xdr:nvPicPr>
        <xdr:cNvPr id="1645" name="Picture 1644"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oneCellAnchor>
  <xdr:oneCellAnchor>
    <xdr:from>
      <xdr:col>13</xdr:col>
      <xdr:colOff>0</xdr:colOff>
      <xdr:row>92</xdr:row>
      <xdr:rowOff>0</xdr:rowOff>
    </xdr:from>
    <xdr:ext cx="9525" cy="9525"/>
    <xdr:pic>
      <xdr:nvPicPr>
        <xdr:cNvPr id="1646" name="Picture 1645" descr="space"/>
        <xdr:cNvPicPr>
          <a:picLocks noChangeAspect="1" noChangeArrowheads="1"/>
        </xdr:cNvPicPr>
      </xdr:nvPicPr>
      <xdr:blipFill>
        <a:blip xmlns:r="http://schemas.openxmlformats.org/officeDocument/2006/relationships" r:embed="rId1"/>
        <a:srcRect/>
        <a:stretch>
          <a:fillRect/>
        </a:stretch>
      </xdr:blipFill>
      <xdr:spPr bwMode="auto">
        <a:xfrm>
          <a:off x="5686425" y="16430625"/>
          <a:ext cx="9525" cy="9525"/>
        </a:xfrm>
        <a:prstGeom prst="rect">
          <a:avLst/>
        </a:prstGeom>
        <a:noFill/>
        <a:ln w="9525">
          <a:noFill/>
          <a:miter lim="800000"/>
          <a:headEnd/>
          <a:tailEnd/>
        </a:ln>
      </xdr:spPr>
    </xdr:pic>
    <xdr:clientData/>
  </xdr:oneCellAnchor>
  <xdr:oneCellAnchor>
    <xdr:from>
      <xdr:col>13</xdr:col>
      <xdr:colOff>0</xdr:colOff>
      <xdr:row>93</xdr:row>
      <xdr:rowOff>0</xdr:rowOff>
    </xdr:from>
    <xdr:ext cx="9525" cy="9525"/>
    <xdr:pic>
      <xdr:nvPicPr>
        <xdr:cNvPr id="1647" name="Picture 1646"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oneCellAnchor>
  <xdr:oneCellAnchor>
    <xdr:from>
      <xdr:col>13</xdr:col>
      <xdr:colOff>0</xdr:colOff>
      <xdr:row>93</xdr:row>
      <xdr:rowOff>0</xdr:rowOff>
    </xdr:from>
    <xdr:ext cx="9525" cy="9525"/>
    <xdr:pic>
      <xdr:nvPicPr>
        <xdr:cNvPr id="1648" name="Picture 1647"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oneCellAnchor>
  <xdr:oneCellAnchor>
    <xdr:from>
      <xdr:col>13</xdr:col>
      <xdr:colOff>0</xdr:colOff>
      <xdr:row>93</xdr:row>
      <xdr:rowOff>0</xdr:rowOff>
    </xdr:from>
    <xdr:ext cx="9525" cy="9525"/>
    <xdr:pic>
      <xdr:nvPicPr>
        <xdr:cNvPr id="1649" name="Picture 1648" descr="space"/>
        <xdr:cNvPicPr>
          <a:picLocks noChangeAspect="1" noChangeArrowheads="1"/>
        </xdr:cNvPicPr>
      </xdr:nvPicPr>
      <xdr:blipFill>
        <a:blip xmlns:r="http://schemas.openxmlformats.org/officeDocument/2006/relationships" r:embed="rId1"/>
        <a:srcRect/>
        <a:stretch>
          <a:fillRect/>
        </a:stretch>
      </xdr:blipFill>
      <xdr:spPr bwMode="auto">
        <a:xfrm>
          <a:off x="5686425" y="16602075"/>
          <a:ext cx="9525" cy="9525"/>
        </a:xfrm>
        <a:prstGeom prst="rect">
          <a:avLst/>
        </a:prstGeom>
        <a:noFill/>
        <a:ln w="9525">
          <a:noFill/>
          <a:miter lim="800000"/>
          <a:headEnd/>
          <a:tailEnd/>
        </a:ln>
      </xdr:spPr>
    </xdr:pic>
    <xdr:clientData/>
  </xdr:oneCellAnchor>
  <xdr:oneCellAnchor>
    <xdr:from>
      <xdr:col>13</xdr:col>
      <xdr:colOff>0</xdr:colOff>
      <xdr:row>94</xdr:row>
      <xdr:rowOff>0</xdr:rowOff>
    </xdr:from>
    <xdr:ext cx="9525" cy="9525"/>
    <xdr:pic>
      <xdr:nvPicPr>
        <xdr:cNvPr id="1650" name="Picture 1649"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oneCellAnchor>
  <xdr:oneCellAnchor>
    <xdr:from>
      <xdr:col>13</xdr:col>
      <xdr:colOff>0</xdr:colOff>
      <xdr:row>94</xdr:row>
      <xdr:rowOff>0</xdr:rowOff>
    </xdr:from>
    <xdr:ext cx="9525" cy="9525"/>
    <xdr:pic>
      <xdr:nvPicPr>
        <xdr:cNvPr id="1651" name="Picture 1650"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oneCellAnchor>
  <xdr:oneCellAnchor>
    <xdr:from>
      <xdr:col>13</xdr:col>
      <xdr:colOff>0</xdr:colOff>
      <xdr:row>94</xdr:row>
      <xdr:rowOff>0</xdr:rowOff>
    </xdr:from>
    <xdr:ext cx="9525" cy="9525"/>
    <xdr:pic>
      <xdr:nvPicPr>
        <xdr:cNvPr id="1652" name="Picture 1651" descr="space"/>
        <xdr:cNvPicPr>
          <a:picLocks noChangeAspect="1" noChangeArrowheads="1"/>
        </xdr:cNvPicPr>
      </xdr:nvPicPr>
      <xdr:blipFill>
        <a:blip xmlns:r="http://schemas.openxmlformats.org/officeDocument/2006/relationships" r:embed="rId1"/>
        <a:srcRect/>
        <a:stretch>
          <a:fillRect/>
        </a:stretch>
      </xdr:blipFill>
      <xdr:spPr bwMode="auto">
        <a:xfrm>
          <a:off x="5686425" y="16773525"/>
          <a:ext cx="9525" cy="9525"/>
        </a:xfrm>
        <a:prstGeom prst="rect">
          <a:avLst/>
        </a:prstGeom>
        <a:noFill/>
        <a:ln w="9525">
          <a:noFill/>
          <a:miter lim="800000"/>
          <a:headEnd/>
          <a:tailEnd/>
        </a:ln>
      </xdr:spPr>
    </xdr:pic>
    <xdr:clientData/>
  </xdr:oneCellAnchor>
  <xdr:oneCellAnchor>
    <xdr:from>
      <xdr:col>13</xdr:col>
      <xdr:colOff>0</xdr:colOff>
      <xdr:row>95</xdr:row>
      <xdr:rowOff>0</xdr:rowOff>
    </xdr:from>
    <xdr:ext cx="9525" cy="9525"/>
    <xdr:pic>
      <xdr:nvPicPr>
        <xdr:cNvPr id="1653" name="Picture 1652"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oneCellAnchor>
  <xdr:oneCellAnchor>
    <xdr:from>
      <xdr:col>13</xdr:col>
      <xdr:colOff>0</xdr:colOff>
      <xdr:row>95</xdr:row>
      <xdr:rowOff>0</xdr:rowOff>
    </xdr:from>
    <xdr:ext cx="9525" cy="9525"/>
    <xdr:pic>
      <xdr:nvPicPr>
        <xdr:cNvPr id="1654" name="Picture 1653"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oneCellAnchor>
  <xdr:oneCellAnchor>
    <xdr:from>
      <xdr:col>13</xdr:col>
      <xdr:colOff>0</xdr:colOff>
      <xdr:row>95</xdr:row>
      <xdr:rowOff>0</xdr:rowOff>
    </xdr:from>
    <xdr:ext cx="9525" cy="9525"/>
    <xdr:pic>
      <xdr:nvPicPr>
        <xdr:cNvPr id="1655" name="Picture 1654" descr="space"/>
        <xdr:cNvPicPr>
          <a:picLocks noChangeAspect="1" noChangeArrowheads="1"/>
        </xdr:cNvPicPr>
      </xdr:nvPicPr>
      <xdr:blipFill>
        <a:blip xmlns:r="http://schemas.openxmlformats.org/officeDocument/2006/relationships" r:embed="rId1"/>
        <a:srcRect/>
        <a:stretch>
          <a:fillRect/>
        </a:stretch>
      </xdr:blipFill>
      <xdr:spPr bwMode="auto">
        <a:xfrm>
          <a:off x="5686425" y="16944975"/>
          <a:ext cx="9525" cy="9525"/>
        </a:xfrm>
        <a:prstGeom prst="rect">
          <a:avLst/>
        </a:prstGeom>
        <a:noFill/>
        <a:ln w="9525">
          <a:noFill/>
          <a:miter lim="800000"/>
          <a:headEnd/>
          <a:tailEnd/>
        </a:ln>
      </xdr:spPr>
    </xdr:pic>
    <xdr:clientData/>
  </xdr:oneCellAnchor>
  <xdr:oneCellAnchor>
    <xdr:from>
      <xdr:col>13</xdr:col>
      <xdr:colOff>0</xdr:colOff>
      <xdr:row>96</xdr:row>
      <xdr:rowOff>0</xdr:rowOff>
    </xdr:from>
    <xdr:ext cx="9525" cy="9525"/>
    <xdr:pic>
      <xdr:nvPicPr>
        <xdr:cNvPr id="1656" name="Picture 1655"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oneCellAnchor>
  <xdr:oneCellAnchor>
    <xdr:from>
      <xdr:col>13</xdr:col>
      <xdr:colOff>0</xdr:colOff>
      <xdr:row>96</xdr:row>
      <xdr:rowOff>0</xdr:rowOff>
    </xdr:from>
    <xdr:ext cx="9525" cy="9525"/>
    <xdr:pic>
      <xdr:nvPicPr>
        <xdr:cNvPr id="1657" name="Picture 1656"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oneCellAnchor>
  <xdr:oneCellAnchor>
    <xdr:from>
      <xdr:col>13</xdr:col>
      <xdr:colOff>0</xdr:colOff>
      <xdr:row>96</xdr:row>
      <xdr:rowOff>0</xdr:rowOff>
    </xdr:from>
    <xdr:ext cx="9525" cy="9525"/>
    <xdr:pic>
      <xdr:nvPicPr>
        <xdr:cNvPr id="1658" name="Picture 1657" descr="space"/>
        <xdr:cNvPicPr>
          <a:picLocks noChangeAspect="1" noChangeArrowheads="1"/>
        </xdr:cNvPicPr>
      </xdr:nvPicPr>
      <xdr:blipFill>
        <a:blip xmlns:r="http://schemas.openxmlformats.org/officeDocument/2006/relationships" r:embed="rId1"/>
        <a:srcRect/>
        <a:stretch>
          <a:fillRect/>
        </a:stretch>
      </xdr:blipFill>
      <xdr:spPr bwMode="auto">
        <a:xfrm>
          <a:off x="5686425" y="17116425"/>
          <a:ext cx="9525" cy="9525"/>
        </a:xfrm>
        <a:prstGeom prst="rect">
          <a:avLst/>
        </a:prstGeom>
        <a:noFill/>
        <a:ln w="9525">
          <a:noFill/>
          <a:miter lim="800000"/>
          <a:headEnd/>
          <a:tailEnd/>
        </a:ln>
      </xdr:spPr>
    </xdr:pic>
    <xdr:clientData/>
  </xdr:oneCellAnchor>
  <xdr:oneCellAnchor>
    <xdr:from>
      <xdr:col>13</xdr:col>
      <xdr:colOff>0</xdr:colOff>
      <xdr:row>97</xdr:row>
      <xdr:rowOff>0</xdr:rowOff>
    </xdr:from>
    <xdr:ext cx="9525" cy="9525"/>
    <xdr:pic>
      <xdr:nvPicPr>
        <xdr:cNvPr id="1659" name="Picture 1658"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oneCellAnchor>
  <xdr:oneCellAnchor>
    <xdr:from>
      <xdr:col>13</xdr:col>
      <xdr:colOff>0</xdr:colOff>
      <xdr:row>97</xdr:row>
      <xdr:rowOff>0</xdr:rowOff>
    </xdr:from>
    <xdr:ext cx="9525" cy="9525"/>
    <xdr:pic>
      <xdr:nvPicPr>
        <xdr:cNvPr id="1660" name="Picture 1659"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oneCellAnchor>
  <xdr:oneCellAnchor>
    <xdr:from>
      <xdr:col>13</xdr:col>
      <xdr:colOff>0</xdr:colOff>
      <xdr:row>97</xdr:row>
      <xdr:rowOff>0</xdr:rowOff>
    </xdr:from>
    <xdr:ext cx="9525" cy="9525"/>
    <xdr:pic>
      <xdr:nvPicPr>
        <xdr:cNvPr id="1661" name="Picture 1660" descr="space"/>
        <xdr:cNvPicPr>
          <a:picLocks noChangeAspect="1" noChangeArrowheads="1"/>
        </xdr:cNvPicPr>
      </xdr:nvPicPr>
      <xdr:blipFill>
        <a:blip xmlns:r="http://schemas.openxmlformats.org/officeDocument/2006/relationships" r:embed="rId1"/>
        <a:srcRect/>
        <a:stretch>
          <a:fillRect/>
        </a:stretch>
      </xdr:blipFill>
      <xdr:spPr bwMode="auto">
        <a:xfrm>
          <a:off x="5686425" y="17287875"/>
          <a:ext cx="9525" cy="9525"/>
        </a:xfrm>
        <a:prstGeom prst="rect">
          <a:avLst/>
        </a:prstGeom>
        <a:noFill/>
        <a:ln w="9525">
          <a:noFill/>
          <a:miter lim="800000"/>
          <a:headEnd/>
          <a:tailEnd/>
        </a:ln>
      </xdr:spPr>
    </xdr:pic>
    <xdr:clientData/>
  </xdr:oneCellAnchor>
  <xdr:oneCellAnchor>
    <xdr:from>
      <xdr:col>13</xdr:col>
      <xdr:colOff>0</xdr:colOff>
      <xdr:row>98</xdr:row>
      <xdr:rowOff>0</xdr:rowOff>
    </xdr:from>
    <xdr:ext cx="9525" cy="9525"/>
    <xdr:pic>
      <xdr:nvPicPr>
        <xdr:cNvPr id="1662" name="Picture 1661"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oneCellAnchor>
  <xdr:oneCellAnchor>
    <xdr:from>
      <xdr:col>13</xdr:col>
      <xdr:colOff>0</xdr:colOff>
      <xdr:row>98</xdr:row>
      <xdr:rowOff>0</xdr:rowOff>
    </xdr:from>
    <xdr:ext cx="9525" cy="9525"/>
    <xdr:pic>
      <xdr:nvPicPr>
        <xdr:cNvPr id="1663" name="Picture 1662"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oneCellAnchor>
  <xdr:oneCellAnchor>
    <xdr:from>
      <xdr:col>13</xdr:col>
      <xdr:colOff>0</xdr:colOff>
      <xdr:row>98</xdr:row>
      <xdr:rowOff>0</xdr:rowOff>
    </xdr:from>
    <xdr:ext cx="9525" cy="9525"/>
    <xdr:pic>
      <xdr:nvPicPr>
        <xdr:cNvPr id="1664" name="Picture 1663" descr="space"/>
        <xdr:cNvPicPr>
          <a:picLocks noChangeAspect="1" noChangeArrowheads="1"/>
        </xdr:cNvPicPr>
      </xdr:nvPicPr>
      <xdr:blipFill>
        <a:blip xmlns:r="http://schemas.openxmlformats.org/officeDocument/2006/relationships" r:embed="rId1"/>
        <a:srcRect/>
        <a:stretch>
          <a:fillRect/>
        </a:stretch>
      </xdr:blipFill>
      <xdr:spPr bwMode="auto">
        <a:xfrm>
          <a:off x="5686425" y="17459325"/>
          <a:ext cx="9525" cy="9525"/>
        </a:xfrm>
        <a:prstGeom prst="rect">
          <a:avLst/>
        </a:prstGeom>
        <a:noFill/>
        <a:ln w="9525">
          <a:noFill/>
          <a:miter lim="800000"/>
          <a:headEnd/>
          <a:tailEnd/>
        </a:ln>
      </xdr:spPr>
    </xdr:pic>
    <xdr:clientData/>
  </xdr:oneCellAnchor>
  <xdr:oneCellAnchor>
    <xdr:from>
      <xdr:col>13</xdr:col>
      <xdr:colOff>0</xdr:colOff>
      <xdr:row>99</xdr:row>
      <xdr:rowOff>0</xdr:rowOff>
    </xdr:from>
    <xdr:ext cx="9525" cy="9525"/>
    <xdr:pic>
      <xdr:nvPicPr>
        <xdr:cNvPr id="1665" name="Picture 1664"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oneCellAnchor>
  <xdr:oneCellAnchor>
    <xdr:from>
      <xdr:col>13</xdr:col>
      <xdr:colOff>0</xdr:colOff>
      <xdr:row>99</xdr:row>
      <xdr:rowOff>0</xdr:rowOff>
    </xdr:from>
    <xdr:ext cx="9525" cy="9525"/>
    <xdr:pic>
      <xdr:nvPicPr>
        <xdr:cNvPr id="1666" name="Picture 1665"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oneCellAnchor>
  <xdr:oneCellAnchor>
    <xdr:from>
      <xdr:col>13</xdr:col>
      <xdr:colOff>0</xdr:colOff>
      <xdr:row>99</xdr:row>
      <xdr:rowOff>0</xdr:rowOff>
    </xdr:from>
    <xdr:ext cx="9525" cy="9525"/>
    <xdr:pic>
      <xdr:nvPicPr>
        <xdr:cNvPr id="1667" name="Picture 1666" descr="space"/>
        <xdr:cNvPicPr>
          <a:picLocks noChangeAspect="1" noChangeArrowheads="1"/>
        </xdr:cNvPicPr>
      </xdr:nvPicPr>
      <xdr:blipFill>
        <a:blip xmlns:r="http://schemas.openxmlformats.org/officeDocument/2006/relationships" r:embed="rId1"/>
        <a:srcRect/>
        <a:stretch>
          <a:fillRect/>
        </a:stretch>
      </xdr:blipFill>
      <xdr:spPr bwMode="auto">
        <a:xfrm>
          <a:off x="5686425" y="17630775"/>
          <a:ext cx="9525" cy="9525"/>
        </a:xfrm>
        <a:prstGeom prst="rect">
          <a:avLst/>
        </a:prstGeom>
        <a:noFill/>
        <a:ln w="9525">
          <a:noFill/>
          <a:miter lim="800000"/>
          <a:headEnd/>
          <a:tailEnd/>
        </a:ln>
      </xdr:spPr>
    </xdr:pic>
    <xdr:clientData/>
  </xdr:oneCellAnchor>
  <xdr:oneCellAnchor>
    <xdr:from>
      <xdr:col>13</xdr:col>
      <xdr:colOff>0</xdr:colOff>
      <xdr:row>100</xdr:row>
      <xdr:rowOff>0</xdr:rowOff>
    </xdr:from>
    <xdr:ext cx="9525" cy="9525"/>
    <xdr:pic>
      <xdr:nvPicPr>
        <xdr:cNvPr id="1668" name="Picture 1667"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oneCellAnchor>
  <xdr:oneCellAnchor>
    <xdr:from>
      <xdr:col>13</xdr:col>
      <xdr:colOff>0</xdr:colOff>
      <xdr:row>100</xdr:row>
      <xdr:rowOff>0</xdr:rowOff>
    </xdr:from>
    <xdr:ext cx="9525" cy="9525"/>
    <xdr:pic>
      <xdr:nvPicPr>
        <xdr:cNvPr id="1669" name="Picture 1668"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oneCellAnchor>
  <xdr:oneCellAnchor>
    <xdr:from>
      <xdr:col>13</xdr:col>
      <xdr:colOff>0</xdr:colOff>
      <xdr:row>100</xdr:row>
      <xdr:rowOff>0</xdr:rowOff>
    </xdr:from>
    <xdr:ext cx="9525" cy="9525"/>
    <xdr:pic>
      <xdr:nvPicPr>
        <xdr:cNvPr id="1670" name="Picture 1669" descr="space"/>
        <xdr:cNvPicPr>
          <a:picLocks noChangeAspect="1" noChangeArrowheads="1"/>
        </xdr:cNvPicPr>
      </xdr:nvPicPr>
      <xdr:blipFill>
        <a:blip xmlns:r="http://schemas.openxmlformats.org/officeDocument/2006/relationships" r:embed="rId1"/>
        <a:srcRect/>
        <a:stretch>
          <a:fillRect/>
        </a:stretch>
      </xdr:blipFill>
      <xdr:spPr bwMode="auto">
        <a:xfrm>
          <a:off x="5686425" y="17802225"/>
          <a:ext cx="9525" cy="9525"/>
        </a:xfrm>
        <a:prstGeom prst="rect">
          <a:avLst/>
        </a:prstGeom>
        <a:noFill/>
        <a:ln w="9525">
          <a:noFill/>
          <a:miter lim="800000"/>
          <a:headEnd/>
          <a:tailEnd/>
        </a:ln>
      </xdr:spPr>
    </xdr:pic>
    <xdr:clientData/>
  </xdr:oneCellAnchor>
  <xdr:oneCellAnchor>
    <xdr:from>
      <xdr:col>13</xdr:col>
      <xdr:colOff>0</xdr:colOff>
      <xdr:row>101</xdr:row>
      <xdr:rowOff>0</xdr:rowOff>
    </xdr:from>
    <xdr:ext cx="9525" cy="9525"/>
    <xdr:pic>
      <xdr:nvPicPr>
        <xdr:cNvPr id="1671" name="Picture 1670"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oneCellAnchor>
  <xdr:oneCellAnchor>
    <xdr:from>
      <xdr:col>13</xdr:col>
      <xdr:colOff>0</xdr:colOff>
      <xdr:row>101</xdr:row>
      <xdr:rowOff>0</xdr:rowOff>
    </xdr:from>
    <xdr:ext cx="9525" cy="9525"/>
    <xdr:pic>
      <xdr:nvPicPr>
        <xdr:cNvPr id="1672" name="Picture 1671"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oneCellAnchor>
  <xdr:oneCellAnchor>
    <xdr:from>
      <xdr:col>13</xdr:col>
      <xdr:colOff>0</xdr:colOff>
      <xdr:row>101</xdr:row>
      <xdr:rowOff>0</xdr:rowOff>
    </xdr:from>
    <xdr:ext cx="9525" cy="9525"/>
    <xdr:pic>
      <xdr:nvPicPr>
        <xdr:cNvPr id="1673" name="Picture 1672" descr="space"/>
        <xdr:cNvPicPr>
          <a:picLocks noChangeAspect="1" noChangeArrowheads="1"/>
        </xdr:cNvPicPr>
      </xdr:nvPicPr>
      <xdr:blipFill>
        <a:blip xmlns:r="http://schemas.openxmlformats.org/officeDocument/2006/relationships" r:embed="rId1"/>
        <a:srcRect/>
        <a:stretch>
          <a:fillRect/>
        </a:stretch>
      </xdr:blipFill>
      <xdr:spPr bwMode="auto">
        <a:xfrm>
          <a:off x="5686425" y="17973675"/>
          <a:ext cx="9525" cy="9525"/>
        </a:xfrm>
        <a:prstGeom prst="rect">
          <a:avLst/>
        </a:prstGeom>
        <a:noFill/>
        <a:ln w="9525">
          <a:noFill/>
          <a:miter lim="800000"/>
          <a:headEnd/>
          <a:tailEnd/>
        </a:ln>
      </xdr:spPr>
    </xdr:pic>
    <xdr:clientData/>
  </xdr:oneCellAnchor>
  <xdr:oneCellAnchor>
    <xdr:from>
      <xdr:col>13</xdr:col>
      <xdr:colOff>0</xdr:colOff>
      <xdr:row>102</xdr:row>
      <xdr:rowOff>0</xdr:rowOff>
    </xdr:from>
    <xdr:ext cx="9525" cy="9525"/>
    <xdr:pic>
      <xdr:nvPicPr>
        <xdr:cNvPr id="1674" name="Picture 1673"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oneCellAnchor>
  <xdr:oneCellAnchor>
    <xdr:from>
      <xdr:col>13</xdr:col>
      <xdr:colOff>0</xdr:colOff>
      <xdr:row>102</xdr:row>
      <xdr:rowOff>0</xdr:rowOff>
    </xdr:from>
    <xdr:ext cx="9525" cy="9525"/>
    <xdr:pic>
      <xdr:nvPicPr>
        <xdr:cNvPr id="1675" name="Picture 1674"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oneCellAnchor>
  <xdr:oneCellAnchor>
    <xdr:from>
      <xdr:col>13</xdr:col>
      <xdr:colOff>0</xdr:colOff>
      <xdr:row>102</xdr:row>
      <xdr:rowOff>0</xdr:rowOff>
    </xdr:from>
    <xdr:ext cx="9525" cy="9525"/>
    <xdr:pic>
      <xdr:nvPicPr>
        <xdr:cNvPr id="1676" name="Picture 1675" descr="space"/>
        <xdr:cNvPicPr>
          <a:picLocks noChangeAspect="1" noChangeArrowheads="1"/>
        </xdr:cNvPicPr>
      </xdr:nvPicPr>
      <xdr:blipFill>
        <a:blip xmlns:r="http://schemas.openxmlformats.org/officeDocument/2006/relationships" r:embed="rId1"/>
        <a:srcRect/>
        <a:stretch>
          <a:fillRect/>
        </a:stretch>
      </xdr:blipFill>
      <xdr:spPr bwMode="auto">
        <a:xfrm>
          <a:off x="5686425" y="18145125"/>
          <a:ext cx="9525" cy="9525"/>
        </a:xfrm>
        <a:prstGeom prst="rect">
          <a:avLst/>
        </a:prstGeom>
        <a:noFill/>
        <a:ln w="9525">
          <a:noFill/>
          <a:miter lim="800000"/>
          <a:headEnd/>
          <a:tailEnd/>
        </a:ln>
      </xdr:spPr>
    </xdr:pic>
    <xdr:clientData/>
  </xdr:oneCellAnchor>
  <xdr:oneCellAnchor>
    <xdr:from>
      <xdr:col>13</xdr:col>
      <xdr:colOff>0</xdr:colOff>
      <xdr:row>103</xdr:row>
      <xdr:rowOff>0</xdr:rowOff>
    </xdr:from>
    <xdr:ext cx="9525" cy="9525"/>
    <xdr:pic>
      <xdr:nvPicPr>
        <xdr:cNvPr id="1677" name="Picture 1676"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oneCellAnchor>
  <xdr:oneCellAnchor>
    <xdr:from>
      <xdr:col>13</xdr:col>
      <xdr:colOff>0</xdr:colOff>
      <xdr:row>103</xdr:row>
      <xdr:rowOff>0</xdr:rowOff>
    </xdr:from>
    <xdr:ext cx="9525" cy="9525"/>
    <xdr:pic>
      <xdr:nvPicPr>
        <xdr:cNvPr id="1678" name="Picture 1677"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oneCellAnchor>
  <xdr:oneCellAnchor>
    <xdr:from>
      <xdr:col>13</xdr:col>
      <xdr:colOff>0</xdr:colOff>
      <xdr:row>103</xdr:row>
      <xdr:rowOff>0</xdr:rowOff>
    </xdr:from>
    <xdr:ext cx="9525" cy="9525"/>
    <xdr:pic>
      <xdr:nvPicPr>
        <xdr:cNvPr id="1679" name="Picture 1678" descr="space"/>
        <xdr:cNvPicPr>
          <a:picLocks noChangeAspect="1" noChangeArrowheads="1"/>
        </xdr:cNvPicPr>
      </xdr:nvPicPr>
      <xdr:blipFill>
        <a:blip xmlns:r="http://schemas.openxmlformats.org/officeDocument/2006/relationships" r:embed="rId1"/>
        <a:srcRect/>
        <a:stretch>
          <a:fillRect/>
        </a:stretch>
      </xdr:blipFill>
      <xdr:spPr bwMode="auto">
        <a:xfrm>
          <a:off x="5686425" y="18316575"/>
          <a:ext cx="9525" cy="9525"/>
        </a:xfrm>
        <a:prstGeom prst="rect">
          <a:avLst/>
        </a:prstGeom>
        <a:noFill/>
        <a:ln w="9525">
          <a:noFill/>
          <a:miter lim="800000"/>
          <a:headEnd/>
          <a:tailEnd/>
        </a:ln>
      </xdr:spPr>
    </xdr:pic>
    <xdr:clientData/>
  </xdr:oneCellAnchor>
  <xdr:oneCellAnchor>
    <xdr:from>
      <xdr:col>13</xdr:col>
      <xdr:colOff>0</xdr:colOff>
      <xdr:row>104</xdr:row>
      <xdr:rowOff>0</xdr:rowOff>
    </xdr:from>
    <xdr:ext cx="9525" cy="9525"/>
    <xdr:pic>
      <xdr:nvPicPr>
        <xdr:cNvPr id="1680" name="Picture 1679" descr="space"/>
        <xdr:cNvPicPr>
          <a:picLocks noChangeAspect="1" noChangeArrowheads="1"/>
        </xdr:cNvPicPr>
      </xdr:nvPicPr>
      <xdr:blipFill>
        <a:blip xmlns:r="http://schemas.openxmlformats.org/officeDocument/2006/relationships" r:embed="rId1"/>
        <a:srcRect/>
        <a:stretch>
          <a:fillRect/>
        </a:stretch>
      </xdr:blipFill>
      <xdr:spPr bwMode="auto">
        <a:xfrm>
          <a:off x="5686425" y="18488025"/>
          <a:ext cx="9525" cy="9525"/>
        </a:xfrm>
        <a:prstGeom prst="rect">
          <a:avLst/>
        </a:prstGeom>
        <a:noFill/>
        <a:ln w="9525">
          <a:noFill/>
          <a:miter lim="800000"/>
          <a:headEnd/>
          <a:tailEnd/>
        </a:ln>
      </xdr:spPr>
    </xdr:pic>
    <xdr:clientData/>
  </xdr:oneCellAnchor>
  <xdr:oneCellAnchor>
    <xdr:from>
      <xdr:col>13</xdr:col>
      <xdr:colOff>0</xdr:colOff>
      <xdr:row>104</xdr:row>
      <xdr:rowOff>0</xdr:rowOff>
    </xdr:from>
    <xdr:ext cx="9525" cy="9525"/>
    <xdr:pic>
      <xdr:nvPicPr>
        <xdr:cNvPr id="1681" name="Picture 1680" descr="space"/>
        <xdr:cNvPicPr>
          <a:picLocks noChangeAspect="1" noChangeArrowheads="1"/>
        </xdr:cNvPicPr>
      </xdr:nvPicPr>
      <xdr:blipFill>
        <a:blip xmlns:r="http://schemas.openxmlformats.org/officeDocument/2006/relationships" r:embed="rId1"/>
        <a:srcRect/>
        <a:stretch>
          <a:fillRect/>
        </a:stretch>
      </xdr:blipFill>
      <xdr:spPr bwMode="auto">
        <a:xfrm>
          <a:off x="5686425" y="18488025"/>
          <a:ext cx="9525" cy="9525"/>
        </a:xfrm>
        <a:prstGeom prst="rect">
          <a:avLst/>
        </a:prstGeom>
        <a:noFill/>
        <a:ln w="9525">
          <a:noFill/>
          <a:miter lim="800000"/>
          <a:headEnd/>
          <a:tailEnd/>
        </a:ln>
      </xdr:spPr>
    </xdr:pic>
    <xdr:clientData/>
  </xdr:oneCellAnchor>
  <xdr:oneCellAnchor>
    <xdr:from>
      <xdr:col>13</xdr:col>
      <xdr:colOff>0</xdr:colOff>
      <xdr:row>104</xdr:row>
      <xdr:rowOff>0</xdr:rowOff>
    </xdr:from>
    <xdr:ext cx="9525" cy="9525"/>
    <xdr:pic>
      <xdr:nvPicPr>
        <xdr:cNvPr id="1682" name="Picture 1681" descr="space"/>
        <xdr:cNvPicPr>
          <a:picLocks noChangeAspect="1" noChangeArrowheads="1"/>
        </xdr:cNvPicPr>
      </xdr:nvPicPr>
      <xdr:blipFill>
        <a:blip xmlns:r="http://schemas.openxmlformats.org/officeDocument/2006/relationships" r:embed="rId1"/>
        <a:srcRect/>
        <a:stretch>
          <a:fillRect/>
        </a:stretch>
      </xdr:blipFill>
      <xdr:spPr bwMode="auto">
        <a:xfrm>
          <a:off x="5686425" y="18488025"/>
          <a:ext cx="9525" cy="9525"/>
        </a:xfrm>
        <a:prstGeom prst="rect">
          <a:avLst/>
        </a:prstGeom>
        <a:noFill/>
        <a:ln w="9525">
          <a:noFill/>
          <a:miter lim="800000"/>
          <a:headEnd/>
          <a:tailEnd/>
        </a:ln>
      </xdr:spPr>
    </xdr:pic>
    <xdr:clientData/>
  </xdr:oneCellAnchor>
  <xdr:oneCellAnchor>
    <xdr:from>
      <xdr:col>13</xdr:col>
      <xdr:colOff>0</xdr:colOff>
      <xdr:row>105</xdr:row>
      <xdr:rowOff>0</xdr:rowOff>
    </xdr:from>
    <xdr:ext cx="9525" cy="9525"/>
    <xdr:pic>
      <xdr:nvPicPr>
        <xdr:cNvPr id="1683" name="Picture 1682"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oneCellAnchor>
  <xdr:oneCellAnchor>
    <xdr:from>
      <xdr:col>13</xdr:col>
      <xdr:colOff>0</xdr:colOff>
      <xdr:row>105</xdr:row>
      <xdr:rowOff>0</xdr:rowOff>
    </xdr:from>
    <xdr:ext cx="9525" cy="9525"/>
    <xdr:pic>
      <xdr:nvPicPr>
        <xdr:cNvPr id="1684" name="Picture 1683"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oneCellAnchor>
  <xdr:oneCellAnchor>
    <xdr:from>
      <xdr:col>13</xdr:col>
      <xdr:colOff>0</xdr:colOff>
      <xdr:row>105</xdr:row>
      <xdr:rowOff>0</xdr:rowOff>
    </xdr:from>
    <xdr:ext cx="9525" cy="9525"/>
    <xdr:pic>
      <xdr:nvPicPr>
        <xdr:cNvPr id="1685" name="Picture 1684" descr="space"/>
        <xdr:cNvPicPr>
          <a:picLocks noChangeAspect="1" noChangeArrowheads="1"/>
        </xdr:cNvPicPr>
      </xdr:nvPicPr>
      <xdr:blipFill>
        <a:blip xmlns:r="http://schemas.openxmlformats.org/officeDocument/2006/relationships" r:embed="rId1"/>
        <a:srcRect/>
        <a:stretch>
          <a:fillRect/>
        </a:stretch>
      </xdr:blipFill>
      <xdr:spPr bwMode="auto">
        <a:xfrm>
          <a:off x="5686425" y="18659475"/>
          <a:ext cx="9525" cy="9525"/>
        </a:xfrm>
        <a:prstGeom prst="rect">
          <a:avLst/>
        </a:prstGeom>
        <a:noFill/>
        <a:ln w="9525">
          <a:noFill/>
          <a:miter lim="800000"/>
          <a:headEnd/>
          <a:tailEnd/>
        </a:ln>
      </xdr:spPr>
    </xdr:pic>
    <xdr:clientData/>
  </xdr:oneCellAnchor>
  <xdr:oneCellAnchor>
    <xdr:from>
      <xdr:col>13</xdr:col>
      <xdr:colOff>0</xdr:colOff>
      <xdr:row>106</xdr:row>
      <xdr:rowOff>0</xdr:rowOff>
    </xdr:from>
    <xdr:ext cx="9525" cy="9525"/>
    <xdr:pic>
      <xdr:nvPicPr>
        <xdr:cNvPr id="1686" name="Picture 1685"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oneCellAnchor>
  <xdr:oneCellAnchor>
    <xdr:from>
      <xdr:col>13</xdr:col>
      <xdr:colOff>0</xdr:colOff>
      <xdr:row>106</xdr:row>
      <xdr:rowOff>0</xdr:rowOff>
    </xdr:from>
    <xdr:ext cx="9525" cy="9525"/>
    <xdr:pic>
      <xdr:nvPicPr>
        <xdr:cNvPr id="1687" name="Picture 1686"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oneCellAnchor>
  <xdr:oneCellAnchor>
    <xdr:from>
      <xdr:col>13</xdr:col>
      <xdr:colOff>0</xdr:colOff>
      <xdr:row>106</xdr:row>
      <xdr:rowOff>0</xdr:rowOff>
    </xdr:from>
    <xdr:ext cx="9525" cy="9525"/>
    <xdr:pic>
      <xdr:nvPicPr>
        <xdr:cNvPr id="1688" name="Picture 1687" descr="space"/>
        <xdr:cNvPicPr>
          <a:picLocks noChangeAspect="1" noChangeArrowheads="1"/>
        </xdr:cNvPicPr>
      </xdr:nvPicPr>
      <xdr:blipFill>
        <a:blip xmlns:r="http://schemas.openxmlformats.org/officeDocument/2006/relationships" r:embed="rId1"/>
        <a:srcRect/>
        <a:stretch>
          <a:fillRect/>
        </a:stretch>
      </xdr:blipFill>
      <xdr:spPr bwMode="auto">
        <a:xfrm>
          <a:off x="5686425" y="18830925"/>
          <a:ext cx="9525" cy="9525"/>
        </a:xfrm>
        <a:prstGeom prst="rect">
          <a:avLst/>
        </a:prstGeom>
        <a:noFill/>
        <a:ln w="9525">
          <a:noFill/>
          <a:miter lim="800000"/>
          <a:headEnd/>
          <a:tailEnd/>
        </a:ln>
      </xdr:spPr>
    </xdr:pic>
    <xdr:clientData/>
  </xdr:oneCellAnchor>
  <xdr:oneCellAnchor>
    <xdr:from>
      <xdr:col>13</xdr:col>
      <xdr:colOff>0</xdr:colOff>
      <xdr:row>107</xdr:row>
      <xdr:rowOff>0</xdr:rowOff>
    </xdr:from>
    <xdr:ext cx="9525" cy="9525"/>
    <xdr:pic>
      <xdr:nvPicPr>
        <xdr:cNvPr id="1689" name="Picture 1688"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oneCellAnchor>
  <xdr:oneCellAnchor>
    <xdr:from>
      <xdr:col>13</xdr:col>
      <xdr:colOff>0</xdr:colOff>
      <xdr:row>107</xdr:row>
      <xdr:rowOff>0</xdr:rowOff>
    </xdr:from>
    <xdr:ext cx="9525" cy="9525"/>
    <xdr:pic>
      <xdr:nvPicPr>
        <xdr:cNvPr id="1690" name="Picture 1689"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oneCellAnchor>
  <xdr:oneCellAnchor>
    <xdr:from>
      <xdr:col>13</xdr:col>
      <xdr:colOff>0</xdr:colOff>
      <xdr:row>107</xdr:row>
      <xdr:rowOff>0</xdr:rowOff>
    </xdr:from>
    <xdr:ext cx="9525" cy="9525"/>
    <xdr:pic>
      <xdr:nvPicPr>
        <xdr:cNvPr id="1691" name="Picture 1690" descr="space"/>
        <xdr:cNvPicPr>
          <a:picLocks noChangeAspect="1" noChangeArrowheads="1"/>
        </xdr:cNvPicPr>
      </xdr:nvPicPr>
      <xdr:blipFill>
        <a:blip xmlns:r="http://schemas.openxmlformats.org/officeDocument/2006/relationships" r:embed="rId1"/>
        <a:srcRect/>
        <a:stretch>
          <a:fillRect/>
        </a:stretch>
      </xdr:blipFill>
      <xdr:spPr bwMode="auto">
        <a:xfrm>
          <a:off x="5686425" y="19002375"/>
          <a:ext cx="9525" cy="9525"/>
        </a:xfrm>
        <a:prstGeom prst="rect">
          <a:avLst/>
        </a:prstGeom>
        <a:noFill/>
        <a:ln w="9525">
          <a:noFill/>
          <a:miter lim="800000"/>
          <a:headEnd/>
          <a:tailEnd/>
        </a:ln>
      </xdr:spPr>
    </xdr:pic>
    <xdr:clientData/>
  </xdr:oneCellAnchor>
  <xdr:oneCellAnchor>
    <xdr:from>
      <xdr:col>13</xdr:col>
      <xdr:colOff>0</xdr:colOff>
      <xdr:row>108</xdr:row>
      <xdr:rowOff>0</xdr:rowOff>
    </xdr:from>
    <xdr:ext cx="9525" cy="9525"/>
    <xdr:pic>
      <xdr:nvPicPr>
        <xdr:cNvPr id="1692" name="Picture 1691"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oneCellAnchor>
  <xdr:oneCellAnchor>
    <xdr:from>
      <xdr:col>13</xdr:col>
      <xdr:colOff>0</xdr:colOff>
      <xdr:row>108</xdr:row>
      <xdr:rowOff>0</xdr:rowOff>
    </xdr:from>
    <xdr:ext cx="9525" cy="9525"/>
    <xdr:pic>
      <xdr:nvPicPr>
        <xdr:cNvPr id="1693" name="Picture 1692"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oneCellAnchor>
  <xdr:oneCellAnchor>
    <xdr:from>
      <xdr:col>13</xdr:col>
      <xdr:colOff>0</xdr:colOff>
      <xdr:row>108</xdr:row>
      <xdr:rowOff>0</xdr:rowOff>
    </xdr:from>
    <xdr:ext cx="9525" cy="9525"/>
    <xdr:pic>
      <xdr:nvPicPr>
        <xdr:cNvPr id="1694" name="Picture 1693" descr="space"/>
        <xdr:cNvPicPr>
          <a:picLocks noChangeAspect="1" noChangeArrowheads="1"/>
        </xdr:cNvPicPr>
      </xdr:nvPicPr>
      <xdr:blipFill>
        <a:blip xmlns:r="http://schemas.openxmlformats.org/officeDocument/2006/relationships" r:embed="rId1"/>
        <a:srcRect/>
        <a:stretch>
          <a:fillRect/>
        </a:stretch>
      </xdr:blipFill>
      <xdr:spPr bwMode="auto">
        <a:xfrm>
          <a:off x="5686425" y="19173825"/>
          <a:ext cx="9525" cy="9525"/>
        </a:xfrm>
        <a:prstGeom prst="rect">
          <a:avLst/>
        </a:prstGeom>
        <a:noFill/>
        <a:ln w="9525">
          <a:noFill/>
          <a:miter lim="800000"/>
          <a:headEnd/>
          <a:tailEnd/>
        </a:ln>
      </xdr:spPr>
    </xdr:pic>
    <xdr:clientData/>
  </xdr:oneCellAnchor>
  <xdr:oneCellAnchor>
    <xdr:from>
      <xdr:col>13</xdr:col>
      <xdr:colOff>0</xdr:colOff>
      <xdr:row>109</xdr:row>
      <xdr:rowOff>0</xdr:rowOff>
    </xdr:from>
    <xdr:ext cx="9525" cy="9525"/>
    <xdr:pic>
      <xdr:nvPicPr>
        <xdr:cNvPr id="1695" name="Picture 1694"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oneCellAnchor>
  <xdr:oneCellAnchor>
    <xdr:from>
      <xdr:col>13</xdr:col>
      <xdr:colOff>0</xdr:colOff>
      <xdr:row>109</xdr:row>
      <xdr:rowOff>0</xdr:rowOff>
    </xdr:from>
    <xdr:ext cx="9525" cy="9525"/>
    <xdr:pic>
      <xdr:nvPicPr>
        <xdr:cNvPr id="1696" name="Picture 169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oneCellAnchor>
  <xdr:oneCellAnchor>
    <xdr:from>
      <xdr:col>13</xdr:col>
      <xdr:colOff>0</xdr:colOff>
      <xdr:row>109</xdr:row>
      <xdr:rowOff>0</xdr:rowOff>
    </xdr:from>
    <xdr:ext cx="9525" cy="9525"/>
    <xdr:pic>
      <xdr:nvPicPr>
        <xdr:cNvPr id="1697" name="Picture 1696" descr="space"/>
        <xdr:cNvPicPr>
          <a:picLocks noChangeAspect="1" noChangeArrowheads="1"/>
        </xdr:cNvPicPr>
      </xdr:nvPicPr>
      <xdr:blipFill>
        <a:blip xmlns:r="http://schemas.openxmlformats.org/officeDocument/2006/relationships" r:embed="rId1"/>
        <a:srcRect/>
        <a:stretch>
          <a:fillRect/>
        </a:stretch>
      </xdr:blipFill>
      <xdr:spPr bwMode="auto">
        <a:xfrm>
          <a:off x="5686425" y="19345275"/>
          <a:ext cx="9525" cy="9525"/>
        </a:xfrm>
        <a:prstGeom prst="rect">
          <a:avLst/>
        </a:prstGeom>
        <a:noFill/>
        <a:ln w="9525">
          <a:noFill/>
          <a:miter lim="800000"/>
          <a:headEnd/>
          <a:tailEnd/>
        </a:ln>
      </xdr:spPr>
    </xdr:pic>
    <xdr:clientData/>
  </xdr:oneCellAnchor>
  <xdr:oneCellAnchor>
    <xdr:from>
      <xdr:col>13</xdr:col>
      <xdr:colOff>0</xdr:colOff>
      <xdr:row>110</xdr:row>
      <xdr:rowOff>0</xdr:rowOff>
    </xdr:from>
    <xdr:ext cx="9525" cy="9525"/>
    <xdr:pic>
      <xdr:nvPicPr>
        <xdr:cNvPr id="1698" name="Picture 1697"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oneCellAnchor>
  <xdr:oneCellAnchor>
    <xdr:from>
      <xdr:col>13</xdr:col>
      <xdr:colOff>0</xdr:colOff>
      <xdr:row>110</xdr:row>
      <xdr:rowOff>0</xdr:rowOff>
    </xdr:from>
    <xdr:ext cx="9525" cy="9525"/>
    <xdr:pic>
      <xdr:nvPicPr>
        <xdr:cNvPr id="1699" name="Picture 1698"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oneCellAnchor>
  <xdr:oneCellAnchor>
    <xdr:from>
      <xdr:col>13</xdr:col>
      <xdr:colOff>0</xdr:colOff>
      <xdr:row>110</xdr:row>
      <xdr:rowOff>0</xdr:rowOff>
    </xdr:from>
    <xdr:ext cx="9525" cy="9525"/>
    <xdr:pic>
      <xdr:nvPicPr>
        <xdr:cNvPr id="1700" name="Picture 1699" descr="space"/>
        <xdr:cNvPicPr>
          <a:picLocks noChangeAspect="1" noChangeArrowheads="1"/>
        </xdr:cNvPicPr>
      </xdr:nvPicPr>
      <xdr:blipFill>
        <a:blip xmlns:r="http://schemas.openxmlformats.org/officeDocument/2006/relationships" r:embed="rId1"/>
        <a:srcRect/>
        <a:stretch>
          <a:fillRect/>
        </a:stretch>
      </xdr:blipFill>
      <xdr:spPr bwMode="auto">
        <a:xfrm>
          <a:off x="5686425" y="19516725"/>
          <a:ext cx="9525" cy="9525"/>
        </a:xfrm>
        <a:prstGeom prst="rect">
          <a:avLst/>
        </a:prstGeom>
        <a:noFill/>
        <a:ln w="9525">
          <a:noFill/>
          <a:miter lim="800000"/>
          <a:headEnd/>
          <a:tailEnd/>
        </a:ln>
      </xdr:spPr>
    </xdr:pic>
    <xdr:clientData/>
  </xdr:oneCellAnchor>
  <xdr:oneCellAnchor>
    <xdr:from>
      <xdr:col>13</xdr:col>
      <xdr:colOff>0</xdr:colOff>
      <xdr:row>111</xdr:row>
      <xdr:rowOff>0</xdr:rowOff>
    </xdr:from>
    <xdr:ext cx="9525" cy="9525"/>
    <xdr:pic>
      <xdr:nvPicPr>
        <xdr:cNvPr id="1701" name="Picture 1700"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oneCellAnchor>
  <xdr:oneCellAnchor>
    <xdr:from>
      <xdr:col>13</xdr:col>
      <xdr:colOff>0</xdr:colOff>
      <xdr:row>111</xdr:row>
      <xdr:rowOff>0</xdr:rowOff>
    </xdr:from>
    <xdr:ext cx="9525" cy="9525"/>
    <xdr:pic>
      <xdr:nvPicPr>
        <xdr:cNvPr id="1702" name="Picture 1701"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oneCellAnchor>
  <xdr:oneCellAnchor>
    <xdr:from>
      <xdr:col>13</xdr:col>
      <xdr:colOff>0</xdr:colOff>
      <xdr:row>111</xdr:row>
      <xdr:rowOff>0</xdr:rowOff>
    </xdr:from>
    <xdr:ext cx="9525" cy="9525"/>
    <xdr:pic>
      <xdr:nvPicPr>
        <xdr:cNvPr id="1703" name="Picture 1702" descr="space"/>
        <xdr:cNvPicPr>
          <a:picLocks noChangeAspect="1" noChangeArrowheads="1"/>
        </xdr:cNvPicPr>
      </xdr:nvPicPr>
      <xdr:blipFill>
        <a:blip xmlns:r="http://schemas.openxmlformats.org/officeDocument/2006/relationships" r:embed="rId1"/>
        <a:srcRect/>
        <a:stretch>
          <a:fillRect/>
        </a:stretch>
      </xdr:blipFill>
      <xdr:spPr bwMode="auto">
        <a:xfrm>
          <a:off x="5686425" y="19688175"/>
          <a:ext cx="9525" cy="9525"/>
        </a:xfrm>
        <a:prstGeom prst="rect">
          <a:avLst/>
        </a:prstGeom>
        <a:noFill/>
        <a:ln w="9525">
          <a:noFill/>
          <a:miter lim="800000"/>
          <a:headEnd/>
          <a:tailEnd/>
        </a:ln>
      </xdr:spPr>
    </xdr:pic>
    <xdr:clientData/>
  </xdr:oneCellAnchor>
  <xdr:oneCellAnchor>
    <xdr:from>
      <xdr:col>13</xdr:col>
      <xdr:colOff>0</xdr:colOff>
      <xdr:row>112</xdr:row>
      <xdr:rowOff>0</xdr:rowOff>
    </xdr:from>
    <xdr:ext cx="9525" cy="9525"/>
    <xdr:pic>
      <xdr:nvPicPr>
        <xdr:cNvPr id="1704" name="Picture 1703"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oneCellAnchor>
  <xdr:oneCellAnchor>
    <xdr:from>
      <xdr:col>13</xdr:col>
      <xdr:colOff>0</xdr:colOff>
      <xdr:row>112</xdr:row>
      <xdr:rowOff>0</xdr:rowOff>
    </xdr:from>
    <xdr:ext cx="9525" cy="9525"/>
    <xdr:pic>
      <xdr:nvPicPr>
        <xdr:cNvPr id="1705" name="Picture 1704"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oneCellAnchor>
  <xdr:oneCellAnchor>
    <xdr:from>
      <xdr:col>13</xdr:col>
      <xdr:colOff>0</xdr:colOff>
      <xdr:row>112</xdr:row>
      <xdr:rowOff>0</xdr:rowOff>
    </xdr:from>
    <xdr:ext cx="9525" cy="9525"/>
    <xdr:pic>
      <xdr:nvPicPr>
        <xdr:cNvPr id="1706" name="Picture 1705" descr="space"/>
        <xdr:cNvPicPr>
          <a:picLocks noChangeAspect="1" noChangeArrowheads="1"/>
        </xdr:cNvPicPr>
      </xdr:nvPicPr>
      <xdr:blipFill>
        <a:blip xmlns:r="http://schemas.openxmlformats.org/officeDocument/2006/relationships" r:embed="rId1"/>
        <a:srcRect/>
        <a:stretch>
          <a:fillRect/>
        </a:stretch>
      </xdr:blipFill>
      <xdr:spPr bwMode="auto">
        <a:xfrm>
          <a:off x="5686425" y="19859625"/>
          <a:ext cx="9525" cy="9525"/>
        </a:xfrm>
        <a:prstGeom prst="rect">
          <a:avLst/>
        </a:prstGeom>
        <a:noFill/>
        <a:ln w="9525">
          <a:noFill/>
          <a:miter lim="800000"/>
          <a:headEnd/>
          <a:tailEnd/>
        </a:ln>
      </xdr:spPr>
    </xdr:pic>
    <xdr:clientData/>
  </xdr:oneCellAnchor>
  <xdr:oneCellAnchor>
    <xdr:from>
      <xdr:col>13</xdr:col>
      <xdr:colOff>0</xdr:colOff>
      <xdr:row>113</xdr:row>
      <xdr:rowOff>0</xdr:rowOff>
    </xdr:from>
    <xdr:ext cx="9525" cy="9525"/>
    <xdr:pic>
      <xdr:nvPicPr>
        <xdr:cNvPr id="1707" name="Picture 1706"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oneCellAnchor>
  <xdr:oneCellAnchor>
    <xdr:from>
      <xdr:col>13</xdr:col>
      <xdr:colOff>0</xdr:colOff>
      <xdr:row>113</xdr:row>
      <xdr:rowOff>0</xdr:rowOff>
    </xdr:from>
    <xdr:ext cx="9525" cy="9525"/>
    <xdr:pic>
      <xdr:nvPicPr>
        <xdr:cNvPr id="1708" name="Picture 17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oneCellAnchor>
  <xdr:oneCellAnchor>
    <xdr:from>
      <xdr:col>13</xdr:col>
      <xdr:colOff>0</xdr:colOff>
      <xdr:row>113</xdr:row>
      <xdr:rowOff>0</xdr:rowOff>
    </xdr:from>
    <xdr:ext cx="9525" cy="9525"/>
    <xdr:pic>
      <xdr:nvPicPr>
        <xdr:cNvPr id="1709" name="Picture 170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031075"/>
          <a:ext cx="9525" cy="9525"/>
        </a:xfrm>
        <a:prstGeom prst="rect">
          <a:avLst/>
        </a:prstGeom>
        <a:noFill/>
        <a:ln w="9525">
          <a:noFill/>
          <a:miter lim="800000"/>
          <a:headEnd/>
          <a:tailEnd/>
        </a:ln>
      </xdr:spPr>
    </xdr:pic>
    <xdr:clientData/>
  </xdr:oneCellAnchor>
  <xdr:oneCellAnchor>
    <xdr:from>
      <xdr:col>13</xdr:col>
      <xdr:colOff>0</xdr:colOff>
      <xdr:row>114</xdr:row>
      <xdr:rowOff>0</xdr:rowOff>
    </xdr:from>
    <xdr:ext cx="9525" cy="9525"/>
    <xdr:pic>
      <xdr:nvPicPr>
        <xdr:cNvPr id="1710" name="Picture 170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oneCellAnchor>
  <xdr:oneCellAnchor>
    <xdr:from>
      <xdr:col>13</xdr:col>
      <xdr:colOff>0</xdr:colOff>
      <xdr:row>114</xdr:row>
      <xdr:rowOff>0</xdr:rowOff>
    </xdr:from>
    <xdr:ext cx="9525" cy="9525"/>
    <xdr:pic>
      <xdr:nvPicPr>
        <xdr:cNvPr id="1711" name="Picture 171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oneCellAnchor>
  <xdr:oneCellAnchor>
    <xdr:from>
      <xdr:col>13</xdr:col>
      <xdr:colOff>0</xdr:colOff>
      <xdr:row>114</xdr:row>
      <xdr:rowOff>0</xdr:rowOff>
    </xdr:from>
    <xdr:ext cx="9525" cy="9525"/>
    <xdr:pic>
      <xdr:nvPicPr>
        <xdr:cNvPr id="1712" name="Picture 1711" descr="space"/>
        <xdr:cNvPicPr>
          <a:picLocks noChangeAspect="1" noChangeArrowheads="1"/>
        </xdr:cNvPicPr>
      </xdr:nvPicPr>
      <xdr:blipFill>
        <a:blip xmlns:r="http://schemas.openxmlformats.org/officeDocument/2006/relationships" r:embed="rId1"/>
        <a:srcRect/>
        <a:stretch>
          <a:fillRect/>
        </a:stretch>
      </xdr:blipFill>
      <xdr:spPr bwMode="auto">
        <a:xfrm>
          <a:off x="5686425" y="20202525"/>
          <a:ext cx="9525" cy="9525"/>
        </a:xfrm>
        <a:prstGeom prst="rect">
          <a:avLst/>
        </a:prstGeom>
        <a:noFill/>
        <a:ln w="9525">
          <a:noFill/>
          <a:miter lim="800000"/>
          <a:headEnd/>
          <a:tailEnd/>
        </a:ln>
      </xdr:spPr>
    </xdr:pic>
    <xdr:clientData/>
  </xdr:oneCellAnchor>
  <xdr:oneCellAnchor>
    <xdr:from>
      <xdr:col>13</xdr:col>
      <xdr:colOff>0</xdr:colOff>
      <xdr:row>115</xdr:row>
      <xdr:rowOff>0</xdr:rowOff>
    </xdr:from>
    <xdr:ext cx="9525" cy="9525"/>
    <xdr:pic>
      <xdr:nvPicPr>
        <xdr:cNvPr id="1713" name="Picture 1712"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oneCellAnchor>
  <xdr:oneCellAnchor>
    <xdr:from>
      <xdr:col>13</xdr:col>
      <xdr:colOff>0</xdr:colOff>
      <xdr:row>115</xdr:row>
      <xdr:rowOff>0</xdr:rowOff>
    </xdr:from>
    <xdr:ext cx="9525" cy="9525"/>
    <xdr:pic>
      <xdr:nvPicPr>
        <xdr:cNvPr id="1714" name="Picture 1713"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oneCellAnchor>
  <xdr:oneCellAnchor>
    <xdr:from>
      <xdr:col>13</xdr:col>
      <xdr:colOff>0</xdr:colOff>
      <xdr:row>115</xdr:row>
      <xdr:rowOff>0</xdr:rowOff>
    </xdr:from>
    <xdr:ext cx="9525" cy="9525"/>
    <xdr:pic>
      <xdr:nvPicPr>
        <xdr:cNvPr id="1715" name="Picture 1714" descr="space"/>
        <xdr:cNvPicPr>
          <a:picLocks noChangeAspect="1" noChangeArrowheads="1"/>
        </xdr:cNvPicPr>
      </xdr:nvPicPr>
      <xdr:blipFill>
        <a:blip xmlns:r="http://schemas.openxmlformats.org/officeDocument/2006/relationships" r:embed="rId1"/>
        <a:srcRect/>
        <a:stretch>
          <a:fillRect/>
        </a:stretch>
      </xdr:blipFill>
      <xdr:spPr bwMode="auto">
        <a:xfrm>
          <a:off x="5686425" y="20373975"/>
          <a:ext cx="9525" cy="9525"/>
        </a:xfrm>
        <a:prstGeom prst="rect">
          <a:avLst/>
        </a:prstGeom>
        <a:noFill/>
        <a:ln w="9525">
          <a:noFill/>
          <a:miter lim="800000"/>
          <a:headEnd/>
          <a:tailEnd/>
        </a:ln>
      </xdr:spPr>
    </xdr:pic>
    <xdr:clientData/>
  </xdr:oneCellAnchor>
  <xdr:oneCellAnchor>
    <xdr:from>
      <xdr:col>13</xdr:col>
      <xdr:colOff>0</xdr:colOff>
      <xdr:row>116</xdr:row>
      <xdr:rowOff>0</xdr:rowOff>
    </xdr:from>
    <xdr:ext cx="9525" cy="9525"/>
    <xdr:pic>
      <xdr:nvPicPr>
        <xdr:cNvPr id="1716" name="Picture 1715"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oneCellAnchor>
  <xdr:oneCellAnchor>
    <xdr:from>
      <xdr:col>13</xdr:col>
      <xdr:colOff>0</xdr:colOff>
      <xdr:row>116</xdr:row>
      <xdr:rowOff>0</xdr:rowOff>
    </xdr:from>
    <xdr:ext cx="9525" cy="9525"/>
    <xdr:pic>
      <xdr:nvPicPr>
        <xdr:cNvPr id="1717" name="Picture 1716"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oneCellAnchor>
  <xdr:oneCellAnchor>
    <xdr:from>
      <xdr:col>13</xdr:col>
      <xdr:colOff>0</xdr:colOff>
      <xdr:row>116</xdr:row>
      <xdr:rowOff>0</xdr:rowOff>
    </xdr:from>
    <xdr:ext cx="9525" cy="9525"/>
    <xdr:pic>
      <xdr:nvPicPr>
        <xdr:cNvPr id="1718" name="Picture 1717" descr="space"/>
        <xdr:cNvPicPr>
          <a:picLocks noChangeAspect="1" noChangeArrowheads="1"/>
        </xdr:cNvPicPr>
      </xdr:nvPicPr>
      <xdr:blipFill>
        <a:blip xmlns:r="http://schemas.openxmlformats.org/officeDocument/2006/relationships" r:embed="rId1"/>
        <a:srcRect/>
        <a:stretch>
          <a:fillRect/>
        </a:stretch>
      </xdr:blipFill>
      <xdr:spPr bwMode="auto">
        <a:xfrm>
          <a:off x="5686425" y="20545425"/>
          <a:ext cx="9525" cy="9525"/>
        </a:xfrm>
        <a:prstGeom prst="rect">
          <a:avLst/>
        </a:prstGeom>
        <a:noFill/>
        <a:ln w="9525">
          <a:noFill/>
          <a:miter lim="800000"/>
          <a:headEnd/>
          <a:tailEnd/>
        </a:ln>
      </xdr:spPr>
    </xdr:pic>
    <xdr:clientData/>
  </xdr:oneCellAnchor>
  <xdr:oneCellAnchor>
    <xdr:from>
      <xdr:col>13</xdr:col>
      <xdr:colOff>0</xdr:colOff>
      <xdr:row>117</xdr:row>
      <xdr:rowOff>0</xdr:rowOff>
    </xdr:from>
    <xdr:ext cx="9525" cy="9525"/>
    <xdr:pic>
      <xdr:nvPicPr>
        <xdr:cNvPr id="1719" name="Picture 1718"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oneCellAnchor>
  <xdr:oneCellAnchor>
    <xdr:from>
      <xdr:col>13</xdr:col>
      <xdr:colOff>0</xdr:colOff>
      <xdr:row>117</xdr:row>
      <xdr:rowOff>0</xdr:rowOff>
    </xdr:from>
    <xdr:ext cx="9525" cy="9525"/>
    <xdr:pic>
      <xdr:nvPicPr>
        <xdr:cNvPr id="1720" name="Picture 1719"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oneCellAnchor>
  <xdr:oneCellAnchor>
    <xdr:from>
      <xdr:col>13</xdr:col>
      <xdr:colOff>0</xdr:colOff>
      <xdr:row>117</xdr:row>
      <xdr:rowOff>0</xdr:rowOff>
    </xdr:from>
    <xdr:ext cx="9525" cy="9525"/>
    <xdr:pic>
      <xdr:nvPicPr>
        <xdr:cNvPr id="1721" name="Picture 1720" descr="space"/>
        <xdr:cNvPicPr>
          <a:picLocks noChangeAspect="1" noChangeArrowheads="1"/>
        </xdr:cNvPicPr>
      </xdr:nvPicPr>
      <xdr:blipFill>
        <a:blip xmlns:r="http://schemas.openxmlformats.org/officeDocument/2006/relationships" r:embed="rId1"/>
        <a:srcRect/>
        <a:stretch>
          <a:fillRect/>
        </a:stretch>
      </xdr:blipFill>
      <xdr:spPr bwMode="auto">
        <a:xfrm>
          <a:off x="5686425" y="20716875"/>
          <a:ext cx="9525" cy="9525"/>
        </a:xfrm>
        <a:prstGeom prst="rect">
          <a:avLst/>
        </a:prstGeom>
        <a:noFill/>
        <a:ln w="9525">
          <a:noFill/>
          <a:miter lim="800000"/>
          <a:headEnd/>
          <a:tailEnd/>
        </a:ln>
      </xdr:spPr>
    </xdr:pic>
    <xdr:clientData/>
  </xdr:oneCellAnchor>
  <xdr:oneCellAnchor>
    <xdr:from>
      <xdr:col>13</xdr:col>
      <xdr:colOff>0</xdr:colOff>
      <xdr:row>118</xdr:row>
      <xdr:rowOff>0</xdr:rowOff>
    </xdr:from>
    <xdr:ext cx="9525" cy="9525"/>
    <xdr:pic>
      <xdr:nvPicPr>
        <xdr:cNvPr id="1722" name="Picture 1721"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oneCellAnchor>
  <xdr:oneCellAnchor>
    <xdr:from>
      <xdr:col>13</xdr:col>
      <xdr:colOff>0</xdr:colOff>
      <xdr:row>118</xdr:row>
      <xdr:rowOff>0</xdr:rowOff>
    </xdr:from>
    <xdr:ext cx="9525" cy="9525"/>
    <xdr:pic>
      <xdr:nvPicPr>
        <xdr:cNvPr id="1723" name="Picture 1722"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oneCellAnchor>
  <xdr:oneCellAnchor>
    <xdr:from>
      <xdr:col>13</xdr:col>
      <xdr:colOff>0</xdr:colOff>
      <xdr:row>118</xdr:row>
      <xdr:rowOff>0</xdr:rowOff>
    </xdr:from>
    <xdr:ext cx="9525" cy="9525"/>
    <xdr:pic>
      <xdr:nvPicPr>
        <xdr:cNvPr id="1724" name="Picture 1723" descr="space"/>
        <xdr:cNvPicPr>
          <a:picLocks noChangeAspect="1" noChangeArrowheads="1"/>
        </xdr:cNvPicPr>
      </xdr:nvPicPr>
      <xdr:blipFill>
        <a:blip xmlns:r="http://schemas.openxmlformats.org/officeDocument/2006/relationships" r:embed="rId1"/>
        <a:srcRect/>
        <a:stretch>
          <a:fillRect/>
        </a:stretch>
      </xdr:blipFill>
      <xdr:spPr bwMode="auto">
        <a:xfrm>
          <a:off x="5686425" y="20888325"/>
          <a:ext cx="9525" cy="9525"/>
        </a:xfrm>
        <a:prstGeom prst="rect">
          <a:avLst/>
        </a:prstGeom>
        <a:noFill/>
        <a:ln w="9525">
          <a:noFill/>
          <a:miter lim="800000"/>
          <a:headEnd/>
          <a:tailEnd/>
        </a:ln>
      </xdr:spPr>
    </xdr:pic>
    <xdr:clientData/>
  </xdr:oneCellAnchor>
  <xdr:oneCellAnchor>
    <xdr:from>
      <xdr:col>13</xdr:col>
      <xdr:colOff>0</xdr:colOff>
      <xdr:row>119</xdr:row>
      <xdr:rowOff>0</xdr:rowOff>
    </xdr:from>
    <xdr:ext cx="9525" cy="9525"/>
    <xdr:pic>
      <xdr:nvPicPr>
        <xdr:cNvPr id="1725" name="Picture 1724"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oneCellAnchor>
  <xdr:oneCellAnchor>
    <xdr:from>
      <xdr:col>13</xdr:col>
      <xdr:colOff>0</xdr:colOff>
      <xdr:row>119</xdr:row>
      <xdr:rowOff>0</xdr:rowOff>
    </xdr:from>
    <xdr:ext cx="9525" cy="9525"/>
    <xdr:pic>
      <xdr:nvPicPr>
        <xdr:cNvPr id="1726" name="Picture 1725"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oneCellAnchor>
  <xdr:oneCellAnchor>
    <xdr:from>
      <xdr:col>13</xdr:col>
      <xdr:colOff>0</xdr:colOff>
      <xdr:row>119</xdr:row>
      <xdr:rowOff>0</xdr:rowOff>
    </xdr:from>
    <xdr:ext cx="9525" cy="9525"/>
    <xdr:pic>
      <xdr:nvPicPr>
        <xdr:cNvPr id="1727" name="Picture 1726" descr="space"/>
        <xdr:cNvPicPr>
          <a:picLocks noChangeAspect="1" noChangeArrowheads="1"/>
        </xdr:cNvPicPr>
      </xdr:nvPicPr>
      <xdr:blipFill>
        <a:blip xmlns:r="http://schemas.openxmlformats.org/officeDocument/2006/relationships" r:embed="rId1"/>
        <a:srcRect/>
        <a:stretch>
          <a:fillRect/>
        </a:stretch>
      </xdr:blipFill>
      <xdr:spPr bwMode="auto">
        <a:xfrm>
          <a:off x="5686425" y="21059775"/>
          <a:ext cx="9525" cy="9525"/>
        </a:xfrm>
        <a:prstGeom prst="rect">
          <a:avLst/>
        </a:prstGeom>
        <a:noFill/>
        <a:ln w="9525">
          <a:noFill/>
          <a:miter lim="800000"/>
          <a:headEnd/>
          <a:tailEnd/>
        </a:ln>
      </xdr:spPr>
    </xdr:pic>
    <xdr:clientData/>
  </xdr:oneCellAnchor>
  <xdr:oneCellAnchor>
    <xdr:from>
      <xdr:col>13</xdr:col>
      <xdr:colOff>0</xdr:colOff>
      <xdr:row>120</xdr:row>
      <xdr:rowOff>0</xdr:rowOff>
    </xdr:from>
    <xdr:ext cx="9525" cy="9525"/>
    <xdr:pic>
      <xdr:nvPicPr>
        <xdr:cNvPr id="1728" name="Picture 1727" descr="space"/>
        <xdr:cNvPicPr>
          <a:picLocks noChangeAspect="1" noChangeArrowheads="1"/>
        </xdr:cNvPicPr>
      </xdr:nvPicPr>
      <xdr:blipFill>
        <a:blip xmlns:r="http://schemas.openxmlformats.org/officeDocument/2006/relationships" r:embed="rId1"/>
        <a:srcRect/>
        <a:stretch>
          <a:fillRect/>
        </a:stretch>
      </xdr:blipFill>
      <xdr:spPr bwMode="auto">
        <a:xfrm>
          <a:off x="5686425" y="21231225"/>
          <a:ext cx="9525" cy="9525"/>
        </a:xfrm>
        <a:prstGeom prst="rect">
          <a:avLst/>
        </a:prstGeom>
        <a:noFill/>
        <a:ln w="9525">
          <a:noFill/>
          <a:miter lim="800000"/>
          <a:headEnd/>
          <a:tailEnd/>
        </a:ln>
      </xdr:spPr>
    </xdr:pic>
    <xdr:clientData/>
  </xdr:oneCellAnchor>
  <xdr:oneCellAnchor>
    <xdr:from>
      <xdr:col>13</xdr:col>
      <xdr:colOff>0</xdr:colOff>
      <xdr:row>120</xdr:row>
      <xdr:rowOff>0</xdr:rowOff>
    </xdr:from>
    <xdr:ext cx="9525" cy="9525"/>
    <xdr:pic>
      <xdr:nvPicPr>
        <xdr:cNvPr id="1729" name="Picture 1728" descr="space"/>
        <xdr:cNvPicPr>
          <a:picLocks noChangeAspect="1" noChangeArrowheads="1"/>
        </xdr:cNvPicPr>
      </xdr:nvPicPr>
      <xdr:blipFill>
        <a:blip xmlns:r="http://schemas.openxmlformats.org/officeDocument/2006/relationships" r:embed="rId1"/>
        <a:srcRect/>
        <a:stretch>
          <a:fillRect/>
        </a:stretch>
      </xdr:blipFill>
      <xdr:spPr bwMode="auto">
        <a:xfrm>
          <a:off x="5686425" y="21231225"/>
          <a:ext cx="9525" cy="9525"/>
        </a:xfrm>
        <a:prstGeom prst="rect">
          <a:avLst/>
        </a:prstGeom>
        <a:noFill/>
        <a:ln w="9525">
          <a:noFill/>
          <a:miter lim="800000"/>
          <a:headEnd/>
          <a:tailEnd/>
        </a:ln>
      </xdr:spPr>
    </xdr:pic>
    <xdr:clientData/>
  </xdr:oneCellAnchor>
  <xdr:oneCellAnchor>
    <xdr:from>
      <xdr:col>13</xdr:col>
      <xdr:colOff>0</xdr:colOff>
      <xdr:row>120</xdr:row>
      <xdr:rowOff>0</xdr:rowOff>
    </xdr:from>
    <xdr:ext cx="9525" cy="9525"/>
    <xdr:pic>
      <xdr:nvPicPr>
        <xdr:cNvPr id="1730" name="Picture 1729" descr="space"/>
        <xdr:cNvPicPr>
          <a:picLocks noChangeAspect="1" noChangeArrowheads="1"/>
        </xdr:cNvPicPr>
      </xdr:nvPicPr>
      <xdr:blipFill>
        <a:blip xmlns:r="http://schemas.openxmlformats.org/officeDocument/2006/relationships" r:embed="rId1"/>
        <a:srcRect/>
        <a:stretch>
          <a:fillRect/>
        </a:stretch>
      </xdr:blipFill>
      <xdr:spPr bwMode="auto">
        <a:xfrm>
          <a:off x="5686425" y="21231225"/>
          <a:ext cx="9525" cy="9525"/>
        </a:xfrm>
        <a:prstGeom prst="rect">
          <a:avLst/>
        </a:prstGeom>
        <a:noFill/>
        <a:ln w="9525">
          <a:noFill/>
          <a:miter lim="800000"/>
          <a:headEnd/>
          <a:tailEnd/>
        </a:ln>
      </xdr:spPr>
    </xdr:pic>
    <xdr:clientData/>
  </xdr:oneCellAnchor>
  <xdr:oneCellAnchor>
    <xdr:from>
      <xdr:col>13</xdr:col>
      <xdr:colOff>0</xdr:colOff>
      <xdr:row>121</xdr:row>
      <xdr:rowOff>0</xdr:rowOff>
    </xdr:from>
    <xdr:ext cx="9525" cy="9525"/>
    <xdr:pic>
      <xdr:nvPicPr>
        <xdr:cNvPr id="1731" name="Picture 1730"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oneCellAnchor>
  <xdr:oneCellAnchor>
    <xdr:from>
      <xdr:col>13</xdr:col>
      <xdr:colOff>0</xdr:colOff>
      <xdr:row>121</xdr:row>
      <xdr:rowOff>0</xdr:rowOff>
    </xdr:from>
    <xdr:ext cx="9525" cy="9525"/>
    <xdr:pic>
      <xdr:nvPicPr>
        <xdr:cNvPr id="1732" name="Picture 1731"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oneCellAnchor>
  <xdr:oneCellAnchor>
    <xdr:from>
      <xdr:col>13</xdr:col>
      <xdr:colOff>0</xdr:colOff>
      <xdr:row>121</xdr:row>
      <xdr:rowOff>0</xdr:rowOff>
    </xdr:from>
    <xdr:ext cx="9525" cy="9525"/>
    <xdr:pic>
      <xdr:nvPicPr>
        <xdr:cNvPr id="1733" name="Picture 1732" descr="space"/>
        <xdr:cNvPicPr>
          <a:picLocks noChangeAspect="1" noChangeArrowheads="1"/>
        </xdr:cNvPicPr>
      </xdr:nvPicPr>
      <xdr:blipFill>
        <a:blip xmlns:r="http://schemas.openxmlformats.org/officeDocument/2006/relationships" r:embed="rId1"/>
        <a:srcRect/>
        <a:stretch>
          <a:fillRect/>
        </a:stretch>
      </xdr:blipFill>
      <xdr:spPr bwMode="auto">
        <a:xfrm>
          <a:off x="5686425" y="21402675"/>
          <a:ext cx="9525" cy="9525"/>
        </a:xfrm>
        <a:prstGeom prst="rect">
          <a:avLst/>
        </a:prstGeom>
        <a:noFill/>
        <a:ln w="9525">
          <a:noFill/>
          <a:miter lim="800000"/>
          <a:headEnd/>
          <a:tailEnd/>
        </a:ln>
      </xdr:spPr>
    </xdr:pic>
    <xdr:clientData/>
  </xdr:oneCellAnchor>
  <xdr:oneCellAnchor>
    <xdr:from>
      <xdr:col>13</xdr:col>
      <xdr:colOff>0</xdr:colOff>
      <xdr:row>122</xdr:row>
      <xdr:rowOff>0</xdr:rowOff>
    </xdr:from>
    <xdr:ext cx="9525" cy="9525"/>
    <xdr:pic>
      <xdr:nvPicPr>
        <xdr:cNvPr id="1734" name="Picture 1733" descr="space"/>
        <xdr:cNvPicPr>
          <a:picLocks noChangeAspect="1" noChangeArrowheads="1"/>
        </xdr:cNvPicPr>
      </xdr:nvPicPr>
      <xdr:blipFill>
        <a:blip xmlns:r="http://schemas.openxmlformats.org/officeDocument/2006/relationships" r:embed="rId1"/>
        <a:srcRect/>
        <a:stretch>
          <a:fillRect/>
        </a:stretch>
      </xdr:blipFill>
      <xdr:spPr bwMode="auto">
        <a:xfrm>
          <a:off x="5686425" y="21574125"/>
          <a:ext cx="9525" cy="9525"/>
        </a:xfrm>
        <a:prstGeom prst="rect">
          <a:avLst/>
        </a:prstGeom>
        <a:noFill/>
        <a:ln w="9525">
          <a:noFill/>
          <a:miter lim="800000"/>
          <a:headEnd/>
          <a:tailEnd/>
        </a:ln>
      </xdr:spPr>
    </xdr:pic>
    <xdr:clientData/>
  </xdr:oneCellAnchor>
  <xdr:oneCellAnchor>
    <xdr:from>
      <xdr:col>13</xdr:col>
      <xdr:colOff>0</xdr:colOff>
      <xdr:row>122</xdr:row>
      <xdr:rowOff>0</xdr:rowOff>
    </xdr:from>
    <xdr:ext cx="9525" cy="9525"/>
    <xdr:pic>
      <xdr:nvPicPr>
        <xdr:cNvPr id="1735" name="Picture 1734" descr="space"/>
        <xdr:cNvPicPr>
          <a:picLocks noChangeAspect="1" noChangeArrowheads="1"/>
        </xdr:cNvPicPr>
      </xdr:nvPicPr>
      <xdr:blipFill>
        <a:blip xmlns:r="http://schemas.openxmlformats.org/officeDocument/2006/relationships" r:embed="rId1"/>
        <a:srcRect/>
        <a:stretch>
          <a:fillRect/>
        </a:stretch>
      </xdr:blipFill>
      <xdr:spPr bwMode="auto">
        <a:xfrm>
          <a:off x="5686425" y="21574125"/>
          <a:ext cx="9525" cy="9525"/>
        </a:xfrm>
        <a:prstGeom prst="rect">
          <a:avLst/>
        </a:prstGeom>
        <a:noFill/>
        <a:ln w="9525">
          <a:noFill/>
          <a:miter lim="800000"/>
          <a:headEnd/>
          <a:tailEnd/>
        </a:ln>
      </xdr:spPr>
    </xdr:pic>
    <xdr:clientData/>
  </xdr:oneCellAnchor>
  <xdr:oneCellAnchor>
    <xdr:from>
      <xdr:col>13</xdr:col>
      <xdr:colOff>0</xdr:colOff>
      <xdr:row>122</xdr:row>
      <xdr:rowOff>0</xdr:rowOff>
    </xdr:from>
    <xdr:ext cx="9525" cy="9525"/>
    <xdr:pic>
      <xdr:nvPicPr>
        <xdr:cNvPr id="1736" name="Picture 1735" descr="space"/>
        <xdr:cNvPicPr>
          <a:picLocks noChangeAspect="1" noChangeArrowheads="1"/>
        </xdr:cNvPicPr>
      </xdr:nvPicPr>
      <xdr:blipFill>
        <a:blip xmlns:r="http://schemas.openxmlformats.org/officeDocument/2006/relationships" r:embed="rId1"/>
        <a:srcRect/>
        <a:stretch>
          <a:fillRect/>
        </a:stretch>
      </xdr:blipFill>
      <xdr:spPr bwMode="auto">
        <a:xfrm>
          <a:off x="5686425" y="21574125"/>
          <a:ext cx="9525" cy="9525"/>
        </a:xfrm>
        <a:prstGeom prst="rect">
          <a:avLst/>
        </a:prstGeom>
        <a:noFill/>
        <a:ln w="9525">
          <a:noFill/>
          <a:miter lim="800000"/>
          <a:headEnd/>
          <a:tailEnd/>
        </a:ln>
      </xdr:spPr>
    </xdr:pic>
    <xdr:clientData/>
  </xdr:oneCellAnchor>
  <xdr:oneCellAnchor>
    <xdr:from>
      <xdr:col>13</xdr:col>
      <xdr:colOff>0</xdr:colOff>
      <xdr:row>123</xdr:row>
      <xdr:rowOff>0</xdr:rowOff>
    </xdr:from>
    <xdr:ext cx="9525" cy="9525"/>
    <xdr:pic>
      <xdr:nvPicPr>
        <xdr:cNvPr id="1737" name="Picture 1736"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oneCellAnchor>
  <xdr:oneCellAnchor>
    <xdr:from>
      <xdr:col>13</xdr:col>
      <xdr:colOff>0</xdr:colOff>
      <xdr:row>123</xdr:row>
      <xdr:rowOff>0</xdr:rowOff>
    </xdr:from>
    <xdr:ext cx="9525" cy="9525"/>
    <xdr:pic>
      <xdr:nvPicPr>
        <xdr:cNvPr id="1738" name="Picture 1737"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oneCellAnchor>
  <xdr:oneCellAnchor>
    <xdr:from>
      <xdr:col>13</xdr:col>
      <xdr:colOff>0</xdr:colOff>
      <xdr:row>123</xdr:row>
      <xdr:rowOff>0</xdr:rowOff>
    </xdr:from>
    <xdr:ext cx="9525" cy="9525"/>
    <xdr:pic>
      <xdr:nvPicPr>
        <xdr:cNvPr id="1739" name="Picture 1738" descr="space"/>
        <xdr:cNvPicPr>
          <a:picLocks noChangeAspect="1" noChangeArrowheads="1"/>
        </xdr:cNvPicPr>
      </xdr:nvPicPr>
      <xdr:blipFill>
        <a:blip xmlns:r="http://schemas.openxmlformats.org/officeDocument/2006/relationships" r:embed="rId1"/>
        <a:srcRect/>
        <a:stretch>
          <a:fillRect/>
        </a:stretch>
      </xdr:blipFill>
      <xdr:spPr bwMode="auto">
        <a:xfrm>
          <a:off x="5686425" y="21745575"/>
          <a:ext cx="9525" cy="9525"/>
        </a:xfrm>
        <a:prstGeom prst="rect">
          <a:avLst/>
        </a:prstGeom>
        <a:noFill/>
        <a:ln w="9525">
          <a:noFill/>
          <a:miter lim="800000"/>
          <a:headEnd/>
          <a:tailEnd/>
        </a:ln>
      </xdr:spPr>
    </xdr:pic>
    <xdr:clientData/>
  </xdr:oneCellAnchor>
  <xdr:oneCellAnchor>
    <xdr:from>
      <xdr:col>13</xdr:col>
      <xdr:colOff>0</xdr:colOff>
      <xdr:row>124</xdr:row>
      <xdr:rowOff>0</xdr:rowOff>
    </xdr:from>
    <xdr:ext cx="9525" cy="9525"/>
    <xdr:pic>
      <xdr:nvPicPr>
        <xdr:cNvPr id="1740" name="Picture 1739"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oneCellAnchor>
  <xdr:oneCellAnchor>
    <xdr:from>
      <xdr:col>13</xdr:col>
      <xdr:colOff>0</xdr:colOff>
      <xdr:row>124</xdr:row>
      <xdr:rowOff>0</xdr:rowOff>
    </xdr:from>
    <xdr:ext cx="9525" cy="9525"/>
    <xdr:pic>
      <xdr:nvPicPr>
        <xdr:cNvPr id="1741" name="Picture 1740"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oneCellAnchor>
  <xdr:oneCellAnchor>
    <xdr:from>
      <xdr:col>13</xdr:col>
      <xdr:colOff>0</xdr:colOff>
      <xdr:row>124</xdr:row>
      <xdr:rowOff>0</xdr:rowOff>
    </xdr:from>
    <xdr:ext cx="9525" cy="9525"/>
    <xdr:pic>
      <xdr:nvPicPr>
        <xdr:cNvPr id="1742" name="Picture 1741" descr="space"/>
        <xdr:cNvPicPr>
          <a:picLocks noChangeAspect="1" noChangeArrowheads="1"/>
        </xdr:cNvPicPr>
      </xdr:nvPicPr>
      <xdr:blipFill>
        <a:blip xmlns:r="http://schemas.openxmlformats.org/officeDocument/2006/relationships" r:embed="rId1"/>
        <a:srcRect/>
        <a:stretch>
          <a:fillRect/>
        </a:stretch>
      </xdr:blipFill>
      <xdr:spPr bwMode="auto">
        <a:xfrm>
          <a:off x="5686425" y="21917025"/>
          <a:ext cx="9525" cy="9525"/>
        </a:xfrm>
        <a:prstGeom prst="rect">
          <a:avLst/>
        </a:prstGeom>
        <a:noFill/>
        <a:ln w="9525">
          <a:noFill/>
          <a:miter lim="800000"/>
          <a:headEnd/>
          <a:tailEnd/>
        </a:ln>
      </xdr:spPr>
    </xdr:pic>
    <xdr:clientData/>
  </xdr:oneCellAnchor>
  <xdr:oneCellAnchor>
    <xdr:from>
      <xdr:col>13</xdr:col>
      <xdr:colOff>0</xdr:colOff>
      <xdr:row>125</xdr:row>
      <xdr:rowOff>0</xdr:rowOff>
    </xdr:from>
    <xdr:ext cx="9525" cy="9525"/>
    <xdr:pic>
      <xdr:nvPicPr>
        <xdr:cNvPr id="1743" name="Picture 1742"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88475"/>
          <a:ext cx="9525" cy="9525"/>
        </a:xfrm>
        <a:prstGeom prst="rect">
          <a:avLst/>
        </a:prstGeom>
        <a:noFill/>
        <a:ln w="9525">
          <a:noFill/>
          <a:miter lim="800000"/>
          <a:headEnd/>
          <a:tailEnd/>
        </a:ln>
      </xdr:spPr>
    </xdr:pic>
    <xdr:clientData/>
  </xdr:oneCellAnchor>
  <xdr:oneCellAnchor>
    <xdr:from>
      <xdr:col>13</xdr:col>
      <xdr:colOff>0</xdr:colOff>
      <xdr:row>125</xdr:row>
      <xdr:rowOff>0</xdr:rowOff>
    </xdr:from>
    <xdr:ext cx="9525" cy="9525"/>
    <xdr:pic>
      <xdr:nvPicPr>
        <xdr:cNvPr id="1744" name="Picture 1743"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88475"/>
          <a:ext cx="9525" cy="9525"/>
        </a:xfrm>
        <a:prstGeom prst="rect">
          <a:avLst/>
        </a:prstGeom>
        <a:noFill/>
        <a:ln w="9525">
          <a:noFill/>
          <a:miter lim="800000"/>
          <a:headEnd/>
          <a:tailEnd/>
        </a:ln>
      </xdr:spPr>
    </xdr:pic>
    <xdr:clientData/>
  </xdr:oneCellAnchor>
  <xdr:oneCellAnchor>
    <xdr:from>
      <xdr:col>13</xdr:col>
      <xdr:colOff>0</xdr:colOff>
      <xdr:row>125</xdr:row>
      <xdr:rowOff>0</xdr:rowOff>
    </xdr:from>
    <xdr:ext cx="9525" cy="9525"/>
    <xdr:pic>
      <xdr:nvPicPr>
        <xdr:cNvPr id="1745" name="Picture 1744" descr="space"/>
        <xdr:cNvPicPr>
          <a:picLocks noChangeAspect="1" noChangeArrowheads="1"/>
        </xdr:cNvPicPr>
      </xdr:nvPicPr>
      <xdr:blipFill>
        <a:blip xmlns:r="http://schemas.openxmlformats.org/officeDocument/2006/relationships" r:embed="rId1"/>
        <a:srcRect/>
        <a:stretch>
          <a:fillRect/>
        </a:stretch>
      </xdr:blipFill>
      <xdr:spPr bwMode="auto">
        <a:xfrm>
          <a:off x="5686425" y="22088475"/>
          <a:ext cx="9525" cy="9525"/>
        </a:xfrm>
        <a:prstGeom prst="rect">
          <a:avLst/>
        </a:prstGeom>
        <a:noFill/>
        <a:ln w="9525">
          <a:noFill/>
          <a:miter lim="800000"/>
          <a:headEnd/>
          <a:tailEnd/>
        </a:ln>
      </xdr:spPr>
    </xdr:pic>
    <xdr:clientData/>
  </xdr:oneCellAnchor>
  <xdr:oneCellAnchor>
    <xdr:from>
      <xdr:col>13</xdr:col>
      <xdr:colOff>0</xdr:colOff>
      <xdr:row>126</xdr:row>
      <xdr:rowOff>0</xdr:rowOff>
    </xdr:from>
    <xdr:ext cx="9525" cy="9525"/>
    <xdr:pic>
      <xdr:nvPicPr>
        <xdr:cNvPr id="1746" name="Picture 1745"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oneCellAnchor>
  <xdr:oneCellAnchor>
    <xdr:from>
      <xdr:col>13</xdr:col>
      <xdr:colOff>0</xdr:colOff>
      <xdr:row>126</xdr:row>
      <xdr:rowOff>0</xdr:rowOff>
    </xdr:from>
    <xdr:ext cx="9525" cy="9525"/>
    <xdr:pic>
      <xdr:nvPicPr>
        <xdr:cNvPr id="1747" name="Picture 1746"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oneCellAnchor>
  <xdr:oneCellAnchor>
    <xdr:from>
      <xdr:col>13</xdr:col>
      <xdr:colOff>0</xdr:colOff>
      <xdr:row>126</xdr:row>
      <xdr:rowOff>0</xdr:rowOff>
    </xdr:from>
    <xdr:ext cx="9525" cy="9525"/>
    <xdr:pic>
      <xdr:nvPicPr>
        <xdr:cNvPr id="1748" name="Picture 1747" descr="space"/>
        <xdr:cNvPicPr>
          <a:picLocks noChangeAspect="1" noChangeArrowheads="1"/>
        </xdr:cNvPicPr>
      </xdr:nvPicPr>
      <xdr:blipFill>
        <a:blip xmlns:r="http://schemas.openxmlformats.org/officeDocument/2006/relationships" r:embed="rId1"/>
        <a:srcRect/>
        <a:stretch>
          <a:fillRect/>
        </a:stretch>
      </xdr:blipFill>
      <xdr:spPr bwMode="auto">
        <a:xfrm>
          <a:off x="5686425" y="22259925"/>
          <a:ext cx="9525" cy="9525"/>
        </a:xfrm>
        <a:prstGeom prst="rect">
          <a:avLst/>
        </a:prstGeom>
        <a:noFill/>
        <a:ln w="9525">
          <a:noFill/>
          <a:miter lim="800000"/>
          <a:headEnd/>
          <a:tailEnd/>
        </a:ln>
      </xdr:spPr>
    </xdr:pic>
    <xdr:clientData/>
  </xdr:oneCellAnchor>
  <xdr:oneCellAnchor>
    <xdr:from>
      <xdr:col>13</xdr:col>
      <xdr:colOff>0</xdr:colOff>
      <xdr:row>127</xdr:row>
      <xdr:rowOff>0</xdr:rowOff>
    </xdr:from>
    <xdr:ext cx="9525" cy="9525"/>
    <xdr:pic>
      <xdr:nvPicPr>
        <xdr:cNvPr id="1749" name="Picture 1748" descr="space"/>
        <xdr:cNvPicPr>
          <a:picLocks noChangeAspect="1" noChangeArrowheads="1"/>
        </xdr:cNvPicPr>
      </xdr:nvPicPr>
      <xdr:blipFill>
        <a:blip xmlns:r="http://schemas.openxmlformats.org/officeDocument/2006/relationships" r:embed="rId1"/>
        <a:srcRect/>
        <a:stretch>
          <a:fillRect/>
        </a:stretch>
      </xdr:blipFill>
      <xdr:spPr bwMode="auto">
        <a:xfrm>
          <a:off x="5686425" y="22431375"/>
          <a:ext cx="9525" cy="9525"/>
        </a:xfrm>
        <a:prstGeom prst="rect">
          <a:avLst/>
        </a:prstGeom>
        <a:noFill/>
        <a:ln w="9525">
          <a:noFill/>
          <a:miter lim="800000"/>
          <a:headEnd/>
          <a:tailEnd/>
        </a:ln>
      </xdr:spPr>
    </xdr:pic>
    <xdr:clientData/>
  </xdr:oneCellAnchor>
  <xdr:oneCellAnchor>
    <xdr:from>
      <xdr:col>13</xdr:col>
      <xdr:colOff>0</xdr:colOff>
      <xdr:row>127</xdr:row>
      <xdr:rowOff>0</xdr:rowOff>
    </xdr:from>
    <xdr:ext cx="9525" cy="9525"/>
    <xdr:pic>
      <xdr:nvPicPr>
        <xdr:cNvPr id="1750" name="Picture 1749" descr="space"/>
        <xdr:cNvPicPr>
          <a:picLocks noChangeAspect="1" noChangeArrowheads="1"/>
        </xdr:cNvPicPr>
      </xdr:nvPicPr>
      <xdr:blipFill>
        <a:blip xmlns:r="http://schemas.openxmlformats.org/officeDocument/2006/relationships" r:embed="rId1"/>
        <a:srcRect/>
        <a:stretch>
          <a:fillRect/>
        </a:stretch>
      </xdr:blipFill>
      <xdr:spPr bwMode="auto">
        <a:xfrm>
          <a:off x="5686425" y="22431375"/>
          <a:ext cx="9525" cy="9525"/>
        </a:xfrm>
        <a:prstGeom prst="rect">
          <a:avLst/>
        </a:prstGeom>
        <a:noFill/>
        <a:ln w="9525">
          <a:noFill/>
          <a:miter lim="800000"/>
          <a:headEnd/>
          <a:tailEnd/>
        </a:ln>
      </xdr:spPr>
    </xdr:pic>
    <xdr:clientData/>
  </xdr:oneCellAnchor>
  <xdr:oneCellAnchor>
    <xdr:from>
      <xdr:col>13</xdr:col>
      <xdr:colOff>0</xdr:colOff>
      <xdr:row>127</xdr:row>
      <xdr:rowOff>0</xdr:rowOff>
    </xdr:from>
    <xdr:ext cx="9525" cy="9525"/>
    <xdr:pic>
      <xdr:nvPicPr>
        <xdr:cNvPr id="1751" name="Picture 1750" descr="space"/>
        <xdr:cNvPicPr>
          <a:picLocks noChangeAspect="1" noChangeArrowheads="1"/>
        </xdr:cNvPicPr>
      </xdr:nvPicPr>
      <xdr:blipFill>
        <a:blip xmlns:r="http://schemas.openxmlformats.org/officeDocument/2006/relationships" r:embed="rId1"/>
        <a:srcRect/>
        <a:stretch>
          <a:fillRect/>
        </a:stretch>
      </xdr:blipFill>
      <xdr:spPr bwMode="auto">
        <a:xfrm>
          <a:off x="5686425" y="22431375"/>
          <a:ext cx="9525" cy="9525"/>
        </a:xfrm>
        <a:prstGeom prst="rect">
          <a:avLst/>
        </a:prstGeom>
        <a:noFill/>
        <a:ln w="9525">
          <a:noFill/>
          <a:miter lim="800000"/>
          <a:headEnd/>
          <a:tailEnd/>
        </a:ln>
      </xdr:spPr>
    </xdr:pic>
    <xdr:clientData/>
  </xdr:oneCellAnchor>
  <xdr:oneCellAnchor>
    <xdr:from>
      <xdr:col>13</xdr:col>
      <xdr:colOff>0</xdr:colOff>
      <xdr:row>128</xdr:row>
      <xdr:rowOff>0</xdr:rowOff>
    </xdr:from>
    <xdr:ext cx="9525" cy="9525"/>
    <xdr:pic>
      <xdr:nvPicPr>
        <xdr:cNvPr id="1752" name="Picture 1751"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oneCellAnchor>
  <xdr:oneCellAnchor>
    <xdr:from>
      <xdr:col>13</xdr:col>
      <xdr:colOff>0</xdr:colOff>
      <xdr:row>128</xdr:row>
      <xdr:rowOff>0</xdr:rowOff>
    </xdr:from>
    <xdr:ext cx="9525" cy="9525"/>
    <xdr:pic>
      <xdr:nvPicPr>
        <xdr:cNvPr id="1753" name="Picture 1752"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oneCellAnchor>
  <xdr:oneCellAnchor>
    <xdr:from>
      <xdr:col>13</xdr:col>
      <xdr:colOff>0</xdr:colOff>
      <xdr:row>128</xdr:row>
      <xdr:rowOff>0</xdr:rowOff>
    </xdr:from>
    <xdr:ext cx="9525" cy="9525"/>
    <xdr:pic>
      <xdr:nvPicPr>
        <xdr:cNvPr id="1754" name="Picture 1753" descr="space"/>
        <xdr:cNvPicPr>
          <a:picLocks noChangeAspect="1" noChangeArrowheads="1"/>
        </xdr:cNvPicPr>
      </xdr:nvPicPr>
      <xdr:blipFill>
        <a:blip xmlns:r="http://schemas.openxmlformats.org/officeDocument/2006/relationships" r:embed="rId1"/>
        <a:srcRect/>
        <a:stretch>
          <a:fillRect/>
        </a:stretch>
      </xdr:blipFill>
      <xdr:spPr bwMode="auto">
        <a:xfrm>
          <a:off x="5686425" y="22602825"/>
          <a:ext cx="9525" cy="9525"/>
        </a:xfrm>
        <a:prstGeom prst="rect">
          <a:avLst/>
        </a:prstGeom>
        <a:noFill/>
        <a:ln w="9525">
          <a:noFill/>
          <a:miter lim="800000"/>
          <a:headEnd/>
          <a:tailEnd/>
        </a:ln>
      </xdr:spPr>
    </xdr:pic>
    <xdr:clientData/>
  </xdr:oneCellAnchor>
  <xdr:oneCellAnchor>
    <xdr:from>
      <xdr:col>13</xdr:col>
      <xdr:colOff>0</xdr:colOff>
      <xdr:row>129</xdr:row>
      <xdr:rowOff>0</xdr:rowOff>
    </xdr:from>
    <xdr:ext cx="9525" cy="9525"/>
    <xdr:pic>
      <xdr:nvPicPr>
        <xdr:cNvPr id="1755" name="Picture 1754" descr="space"/>
        <xdr:cNvPicPr>
          <a:picLocks noChangeAspect="1" noChangeArrowheads="1"/>
        </xdr:cNvPicPr>
      </xdr:nvPicPr>
      <xdr:blipFill>
        <a:blip xmlns:r="http://schemas.openxmlformats.org/officeDocument/2006/relationships" r:embed="rId1"/>
        <a:srcRect/>
        <a:stretch>
          <a:fillRect/>
        </a:stretch>
      </xdr:blipFill>
      <xdr:spPr bwMode="auto">
        <a:xfrm>
          <a:off x="5686425" y="22774275"/>
          <a:ext cx="9525" cy="9525"/>
        </a:xfrm>
        <a:prstGeom prst="rect">
          <a:avLst/>
        </a:prstGeom>
        <a:noFill/>
        <a:ln w="9525">
          <a:noFill/>
          <a:miter lim="800000"/>
          <a:headEnd/>
          <a:tailEnd/>
        </a:ln>
      </xdr:spPr>
    </xdr:pic>
    <xdr:clientData/>
  </xdr:oneCellAnchor>
  <xdr:oneCellAnchor>
    <xdr:from>
      <xdr:col>13</xdr:col>
      <xdr:colOff>0</xdr:colOff>
      <xdr:row>129</xdr:row>
      <xdr:rowOff>0</xdr:rowOff>
    </xdr:from>
    <xdr:ext cx="9525" cy="9525"/>
    <xdr:pic>
      <xdr:nvPicPr>
        <xdr:cNvPr id="1756" name="Picture 17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2774275"/>
          <a:ext cx="9525" cy="9525"/>
        </a:xfrm>
        <a:prstGeom prst="rect">
          <a:avLst/>
        </a:prstGeom>
        <a:noFill/>
        <a:ln w="9525">
          <a:noFill/>
          <a:miter lim="800000"/>
          <a:headEnd/>
          <a:tailEnd/>
        </a:ln>
      </xdr:spPr>
    </xdr:pic>
    <xdr:clientData/>
  </xdr:oneCellAnchor>
  <xdr:oneCellAnchor>
    <xdr:from>
      <xdr:col>13</xdr:col>
      <xdr:colOff>0</xdr:colOff>
      <xdr:row>129</xdr:row>
      <xdr:rowOff>0</xdr:rowOff>
    </xdr:from>
    <xdr:ext cx="9525" cy="9525"/>
    <xdr:pic>
      <xdr:nvPicPr>
        <xdr:cNvPr id="1757" name="Picture 1756" descr="space"/>
        <xdr:cNvPicPr>
          <a:picLocks noChangeAspect="1" noChangeArrowheads="1"/>
        </xdr:cNvPicPr>
      </xdr:nvPicPr>
      <xdr:blipFill>
        <a:blip xmlns:r="http://schemas.openxmlformats.org/officeDocument/2006/relationships" r:embed="rId1"/>
        <a:srcRect/>
        <a:stretch>
          <a:fillRect/>
        </a:stretch>
      </xdr:blipFill>
      <xdr:spPr bwMode="auto">
        <a:xfrm>
          <a:off x="5686425" y="22774275"/>
          <a:ext cx="9525" cy="9525"/>
        </a:xfrm>
        <a:prstGeom prst="rect">
          <a:avLst/>
        </a:prstGeom>
        <a:noFill/>
        <a:ln w="9525">
          <a:noFill/>
          <a:miter lim="800000"/>
          <a:headEnd/>
          <a:tailEnd/>
        </a:ln>
      </xdr:spPr>
    </xdr:pic>
    <xdr:clientData/>
  </xdr:oneCellAnchor>
  <xdr:oneCellAnchor>
    <xdr:from>
      <xdr:col>13</xdr:col>
      <xdr:colOff>0</xdr:colOff>
      <xdr:row>130</xdr:row>
      <xdr:rowOff>0</xdr:rowOff>
    </xdr:from>
    <xdr:ext cx="9525" cy="9525"/>
    <xdr:pic>
      <xdr:nvPicPr>
        <xdr:cNvPr id="1758" name="Picture 1757" descr="space"/>
        <xdr:cNvPicPr>
          <a:picLocks noChangeAspect="1" noChangeArrowheads="1"/>
        </xdr:cNvPicPr>
      </xdr:nvPicPr>
      <xdr:blipFill>
        <a:blip xmlns:r="http://schemas.openxmlformats.org/officeDocument/2006/relationships" r:embed="rId1"/>
        <a:srcRect/>
        <a:stretch>
          <a:fillRect/>
        </a:stretch>
      </xdr:blipFill>
      <xdr:spPr bwMode="auto">
        <a:xfrm>
          <a:off x="5686425" y="22945725"/>
          <a:ext cx="9525" cy="9525"/>
        </a:xfrm>
        <a:prstGeom prst="rect">
          <a:avLst/>
        </a:prstGeom>
        <a:noFill/>
        <a:ln w="9525">
          <a:noFill/>
          <a:miter lim="800000"/>
          <a:headEnd/>
          <a:tailEnd/>
        </a:ln>
      </xdr:spPr>
    </xdr:pic>
    <xdr:clientData/>
  </xdr:oneCellAnchor>
  <xdr:oneCellAnchor>
    <xdr:from>
      <xdr:col>13</xdr:col>
      <xdr:colOff>0</xdr:colOff>
      <xdr:row>130</xdr:row>
      <xdr:rowOff>0</xdr:rowOff>
    </xdr:from>
    <xdr:ext cx="9525" cy="9525"/>
    <xdr:pic>
      <xdr:nvPicPr>
        <xdr:cNvPr id="1759" name="Picture 1758" descr="space"/>
        <xdr:cNvPicPr>
          <a:picLocks noChangeAspect="1" noChangeArrowheads="1"/>
        </xdr:cNvPicPr>
      </xdr:nvPicPr>
      <xdr:blipFill>
        <a:blip xmlns:r="http://schemas.openxmlformats.org/officeDocument/2006/relationships" r:embed="rId1"/>
        <a:srcRect/>
        <a:stretch>
          <a:fillRect/>
        </a:stretch>
      </xdr:blipFill>
      <xdr:spPr bwMode="auto">
        <a:xfrm>
          <a:off x="5686425" y="22945725"/>
          <a:ext cx="9525" cy="9525"/>
        </a:xfrm>
        <a:prstGeom prst="rect">
          <a:avLst/>
        </a:prstGeom>
        <a:noFill/>
        <a:ln w="9525">
          <a:noFill/>
          <a:miter lim="800000"/>
          <a:headEnd/>
          <a:tailEnd/>
        </a:ln>
      </xdr:spPr>
    </xdr:pic>
    <xdr:clientData/>
  </xdr:oneCellAnchor>
  <xdr:oneCellAnchor>
    <xdr:from>
      <xdr:col>13</xdr:col>
      <xdr:colOff>0</xdr:colOff>
      <xdr:row>130</xdr:row>
      <xdr:rowOff>0</xdr:rowOff>
    </xdr:from>
    <xdr:ext cx="9525" cy="9525"/>
    <xdr:pic>
      <xdr:nvPicPr>
        <xdr:cNvPr id="1760" name="Picture 1759" descr="space"/>
        <xdr:cNvPicPr>
          <a:picLocks noChangeAspect="1" noChangeArrowheads="1"/>
        </xdr:cNvPicPr>
      </xdr:nvPicPr>
      <xdr:blipFill>
        <a:blip xmlns:r="http://schemas.openxmlformats.org/officeDocument/2006/relationships" r:embed="rId1"/>
        <a:srcRect/>
        <a:stretch>
          <a:fillRect/>
        </a:stretch>
      </xdr:blipFill>
      <xdr:spPr bwMode="auto">
        <a:xfrm>
          <a:off x="5686425" y="22945725"/>
          <a:ext cx="9525" cy="9525"/>
        </a:xfrm>
        <a:prstGeom prst="rect">
          <a:avLst/>
        </a:prstGeom>
        <a:noFill/>
        <a:ln w="9525">
          <a:noFill/>
          <a:miter lim="800000"/>
          <a:headEnd/>
          <a:tailEnd/>
        </a:ln>
      </xdr:spPr>
    </xdr:pic>
    <xdr:clientData/>
  </xdr:oneCellAnchor>
  <xdr:oneCellAnchor>
    <xdr:from>
      <xdr:col>13</xdr:col>
      <xdr:colOff>0</xdr:colOff>
      <xdr:row>131</xdr:row>
      <xdr:rowOff>0</xdr:rowOff>
    </xdr:from>
    <xdr:ext cx="9525" cy="9525"/>
    <xdr:pic>
      <xdr:nvPicPr>
        <xdr:cNvPr id="1761" name="Picture 1760"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oneCellAnchor>
  <xdr:oneCellAnchor>
    <xdr:from>
      <xdr:col>13</xdr:col>
      <xdr:colOff>0</xdr:colOff>
      <xdr:row>131</xdr:row>
      <xdr:rowOff>0</xdr:rowOff>
    </xdr:from>
    <xdr:ext cx="9525" cy="9525"/>
    <xdr:pic>
      <xdr:nvPicPr>
        <xdr:cNvPr id="1762" name="Picture 176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oneCellAnchor>
  <xdr:oneCellAnchor>
    <xdr:from>
      <xdr:col>13</xdr:col>
      <xdr:colOff>0</xdr:colOff>
      <xdr:row>131</xdr:row>
      <xdr:rowOff>0</xdr:rowOff>
    </xdr:from>
    <xdr:ext cx="9525" cy="9525"/>
    <xdr:pic>
      <xdr:nvPicPr>
        <xdr:cNvPr id="1763" name="Picture 1762" descr="space"/>
        <xdr:cNvPicPr>
          <a:picLocks noChangeAspect="1" noChangeArrowheads="1"/>
        </xdr:cNvPicPr>
      </xdr:nvPicPr>
      <xdr:blipFill>
        <a:blip xmlns:r="http://schemas.openxmlformats.org/officeDocument/2006/relationships" r:embed="rId1"/>
        <a:srcRect/>
        <a:stretch>
          <a:fillRect/>
        </a:stretch>
      </xdr:blipFill>
      <xdr:spPr bwMode="auto">
        <a:xfrm>
          <a:off x="5686425" y="23117175"/>
          <a:ext cx="9525" cy="9525"/>
        </a:xfrm>
        <a:prstGeom prst="rect">
          <a:avLst/>
        </a:prstGeom>
        <a:noFill/>
        <a:ln w="9525">
          <a:noFill/>
          <a:miter lim="800000"/>
          <a:headEnd/>
          <a:tailEnd/>
        </a:ln>
      </xdr:spPr>
    </xdr:pic>
    <xdr:clientData/>
  </xdr:oneCellAnchor>
  <xdr:oneCellAnchor>
    <xdr:from>
      <xdr:col>13</xdr:col>
      <xdr:colOff>0</xdr:colOff>
      <xdr:row>132</xdr:row>
      <xdr:rowOff>0</xdr:rowOff>
    </xdr:from>
    <xdr:ext cx="9525" cy="9525"/>
    <xdr:pic>
      <xdr:nvPicPr>
        <xdr:cNvPr id="1764" name="Picture 1763"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oneCellAnchor>
  <xdr:oneCellAnchor>
    <xdr:from>
      <xdr:col>13</xdr:col>
      <xdr:colOff>0</xdr:colOff>
      <xdr:row>132</xdr:row>
      <xdr:rowOff>0</xdr:rowOff>
    </xdr:from>
    <xdr:ext cx="9525" cy="9525"/>
    <xdr:pic>
      <xdr:nvPicPr>
        <xdr:cNvPr id="1765" name="Picture 1764"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oneCellAnchor>
  <xdr:oneCellAnchor>
    <xdr:from>
      <xdr:col>13</xdr:col>
      <xdr:colOff>0</xdr:colOff>
      <xdr:row>132</xdr:row>
      <xdr:rowOff>0</xdr:rowOff>
    </xdr:from>
    <xdr:ext cx="9525" cy="9525"/>
    <xdr:pic>
      <xdr:nvPicPr>
        <xdr:cNvPr id="1766" name="Picture 1765" descr="space"/>
        <xdr:cNvPicPr>
          <a:picLocks noChangeAspect="1" noChangeArrowheads="1"/>
        </xdr:cNvPicPr>
      </xdr:nvPicPr>
      <xdr:blipFill>
        <a:blip xmlns:r="http://schemas.openxmlformats.org/officeDocument/2006/relationships" r:embed="rId1"/>
        <a:srcRect/>
        <a:stretch>
          <a:fillRect/>
        </a:stretch>
      </xdr:blipFill>
      <xdr:spPr bwMode="auto">
        <a:xfrm>
          <a:off x="5686425" y="23288625"/>
          <a:ext cx="9525" cy="9525"/>
        </a:xfrm>
        <a:prstGeom prst="rect">
          <a:avLst/>
        </a:prstGeom>
        <a:noFill/>
        <a:ln w="9525">
          <a:noFill/>
          <a:miter lim="800000"/>
          <a:headEnd/>
          <a:tailEnd/>
        </a:ln>
      </xdr:spPr>
    </xdr:pic>
    <xdr:clientData/>
  </xdr:oneCellAnchor>
  <xdr:oneCellAnchor>
    <xdr:from>
      <xdr:col>13</xdr:col>
      <xdr:colOff>0</xdr:colOff>
      <xdr:row>133</xdr:row>
      <xdr:rowOff>0</xdr:rowOff>
    </xdr:from>
    <xdr:ext cx="9525" cy="9525"/>
    <xdr:pic>
      <xdr:nvPicPr>
        <xdr:cNvPr id="1767" name="Picture 1766"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oneCellAnchor>
  <xdr:oneCellAnchor>
    <xdr:from>
      <xdr:col>13</xdr:col>
      <xdr:colOff>0</xdr:colOff>
      <xdr:row>133</xdr:row>
      <xdr:rowOff>0</xdr:rowOff>
    </xdr:from>
    <xdr:ext cx="9525" cy="9525"/>
    <xdr:pic>
      <xdr:nvPicPr>
        <xdr:cNvPr id="1768" name="Picture 1767"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oneCellAnchor>
  <xdr:oneCellAnchor>
    <xdr:from>
      <xdr:col>13</xdr:col>
      <xdr:colOff>0</xdr:colOff>
      <xdr:row>133</xdr:row>
      <xdr:rowOff>0</xdr:rowOff>
    </xdr:from>
    <xdr:ext cx="9525" cy="9525"/>
    <xdr:pic>
      <xdr:nvPicPr>
        <xdr:cNvPr id="1769" name="Picture 1768" descr="space"/>
        <xdr:cNvPicPr>
          <a:picLocks noChangeAspect="1" noChangeArrowheads="1"/>
        </xdr:cNvPicPr>
      </xdr:nvPicPr>
      <xdr:blipFill>
        <a:blip xmlns:r="http://schemas.openxmlformats.org/officeDocument/2006/relationships" r:embed="rId1"/>
        <a:srcRect/>
        <a:stretch>
          <a:fillRect/>
        </a:stretch>
      </xdr:blipFill>
      <xdr:spPr bwMode="auto">
        <a:xfrm>
          <a:off x="5686425" y="23460075"/>
          <a:ext cx="9525" cy="9525"/>
        </a:xfrm>
        <a:prstGeom prst="rect">
          <a:avLst/>
        </a:prstGeom>
        <a:noFill/>
        <a:ln w="9525">
          <a:noFill/>
          <a:miter lim="800000"/>
          <a:headEnd/>
          <a:tailEnd/>
        </a:ln>
      </xdr:spPr>
    </xdr:pic>
    <xdr:clientData/>
  </xdr:oneCellAnchor>
  <xdr:oneCellAnchor>
    <xdr:from>
      <xdr:col>13</xdr:col>
      <xdr:colOff>0</xdr:colOff>
      <xdr:row>134</xdr:row>
      <xdr:rowOff>0</xdr:rowOff>
    </xdr:from>
    <xdr:ext cx="9525" cy="9525"/>
    <xdr:pic>
      <xdr:nvPicPr>
        <xdr:cNvPr id="1770" name="Picture 1769" descr="space"/>
        <xdr:cNvPicPr>
          <a:picLocks noChangeAspect="1" noChangeArrowheads="1"/>
        </xdr:cNvPicPr>
      </xdr:nvPicPr>
      <xdr:blipFill>
        <a:blip xmlns:r="http://schemas.openxmlformats.org/officeDocument/2006/relationships" r:embed="rId1"/>
        <a:srcRect/>
        <a:stretch>
          <a:fillRect/>
        </a:stretch>
      </xdr:blipFill>
      <xdr:spPr bwMode="auto">
        <a:xfrm>
          <a:off x="5686425" y="23631525"/>
          <a:ext cx="9525" cy="9525"/>
        </a:xfrm>
        <a:prstGeom prst="rect">
          <a:avLst/>
        </a:prstGeom>
        <a:noFill/>
        <a:ln w="9525">
          <a:noFill/>
          <a:miter lim="800000"/>
          <a:headEnd/>
          <a:tailEnd/>
        </a:ln>
      </xdr:spPr>
    </xdr:pic>
    <xdr:clientData/>
  </xdr:oneCellAnchor>
  <xdr:oneCellAnchor>
    <xdr:from>
      <xdr:col>13</xdr:col>
      <xdr:colOff>0</xdr:colOff>
      <xdr:row>134</xdr:row>
      <xdr:rowOff>0</xdr:rowOff>
    </xdr:from>
    <xdr:ext cx="9525" cy="9525"/>
    <xdr:pic>
      <xdr:nvPicPr>
        <xdr:cNvPr id="1771" name="Picture 1770" descr="space"/>
        <xdr:cNvPicPr>
          <a:picLocks noChangeAspect="1" noChangeArrowheads="1"/>
        </xdr:cNvPicPr>
      </xdr:nvPicPr>
      <xdr:blipFill>
        <a:blip xmlns:r="http://schemas.openxmlformats.org/officeDocument/2006/relationships" r:embed="rId1"/>
        <a:srcRect/>
        <a:stretch>
          <a:fillRect/>
        </a:stretch>
      </xdr:blipFill>
      <xdr:spPr bwMode="auto">
        <a:xfrm>
          <a:off x="5686425" y="23631525"/>
          <a:ext cx="9525" cy="9525"/>
        </a:xfrm>
        <a:prstGeom prst="rect">
          <a:avLst/>
        </a:prstGeom>
        <a:noFill/>
        <a:ln w="9525">
          <a:noFill/>
          <a:miter lim="800000"/>
          <a:headEnd/>
          <a:tailEnd/>
        </a:ln>
      </xdr:spPr>
    </xdr:pic>
    <xdr:clientData/>
  </xdr:oneCellAnchor>
  <xdr:oneCellAnchor>
    <xdr:from>
      <xdr:col>13</xdr:col>
      <xdr:colOff>0</xdr:colOff>
      <xdr:row>134</xdr:row>
      <xdr:rowOff>0</xdr:rowOff>
    </xdr:from>
    <xdr:ext cx="9525" cy="9525"/>
    <xdr:pic>
      <xdr:nvPicPr>
        <xdr:cNvPr id="1772" name="Picture 1771" descr="space"/>
        <xdr:cNvPicPr>
          <a:picLocks noChangeAspect="1" noChangeArrowheads="1"/>
        </xdr:cNvPicPr>
      </xdr:nvPicPr>
      <xdr:blipFill>
        <a:blip xmlns:r="http://schemas.openxmlformats.org/officeDocument/2006/relationships" r:embed="rId1"/>
        <a:srcRect/>
        <a:stretch>
          <a:fillRect/>
        </a:stretch>
      </xdr:blipFill>
      <xdr:spPr bwMode="auto">
        <a:xfrm>
          <a:off x="5686425" y="23631525"/>
          <a:ext cx="9525" cy="9525"/>
        </a:xfrm>
        <a:prstGeom prst="rect">
          <a:avLst/>
        </a:prstGeom>
        <a:noFill/>
        <a:ln w="9525">
          <a:noFill/>
          <a:miter lim="800000"/>
          <a:headEnd/>
          <a:tailEnd/>
        </a:ln>
      </xdr:spPr>
    </xdr:pic>
    <xdr:clientData/>
  </xdr:oneCellAnchor>
  <xdr:oneCellAnchor>
    <xdr:from>
      <xdr:col>13</xdr:col>
      <xdr:colOff>0</xdr:colOff>
      <xdr:row>135</xdr:row>
      <xdr:rowOff>0</xdr:rowOff>
    </xdr:from>
    <xdr:ext cx="9525" cy="9525"/>
    <xdr:pic>
      <xdr:nvPicPr>
        <xdr:cNvPr id="1773" name="Picture 1772" descr="space"/>
        <xdr:cNvPicPr>
          <a:picLocks noChangeAspect="1" noChangeArrowheads="1"/>
        </xdr:cNvPicPr>
      </xdr:nvPicPr>
      <xdr:blipFill>
        <a:blip xmlns:r="http://schemas.openxmlformats.org/officeDocument/2006/relationships" r:embed="rId1"/>
        <a:srcRect/>
        <a:stretch>
          <a:fillRect/>
        </a:stretch>
      </xdr:blipFill>
      <xdr:spPr bwMode="auto">
        <a:xfrm>
          <a:off x="5686425" y="23802975"/>
          <a:ext cx="9525" cy="9525"/>
        </a:xfrm>
        <a:prstGeom prst="rect">
          <a:avLst/>
        </a:prstGeom>
        <a:noFill/>
        <a:ln w="9525">
          <a:noFill/>
          <a:miter lim="800000"/>
          <a:headEnd/>
          <a:tailEnd/>
        </a:ln>
      </xdr:spPr>
    </xdr:pic>
    <xdr:clientData/>
  </xdr:oneCellAnchor>
  <xdr:oneCellAnchor>
    <xdr:from>
      <xdr:col>13</xdr:col>
      <xdr:colOff>0</xdr:colOff>
      <xdr:row>135</xdr:row>
      <xdr:rowOff>0</xdr:rowOff>
    </xdr:from>
    <xdr:ext cx="9525" cy="9525"/>
    <xdr:pic>
      <xdr:nvPicPr>
        <xdr:cNvPr id="1774" name="Picture 1773" descr="space"/>
        <xdr:cNvPicPr>
          <a:picLocks noChangeAspect="1" noChangeArrowheads="1"/>
        </xdr:cNvPicPr>
      </xdr:nvPicPr>
      <xdr:blipFill>
        <a:blip xmlns:r="http://schemas.openxmlformats.org/officeDocument/2006/relationships" r:embed="rId1"/>
        <a:srcRect/>
        <a:stretch>
          <a:fillRect/>
        </a:stretch>
      </xdr:blipFill>
      <xdr:spPr bwMode="auto">
        <a:xfrm>
          <a:off x="5686425" y="23802975"/>
          <a:ext cx="9525" cy="9525"/>
        </a:xfrm>
        <a:prstGeom prst="rect">
          <a:avLst/>
        </a:prstGeom>
        <a:noFill/>
        <a:ln w="9525">
          <a:noFill/>
          <a:miter lim="800000"/>
          <a:headEnd/>
          <a:tailEnd/>
        </a:ln>
      </xdr:spPr>
    </xdr:pic>
    <xdr:clientData/>
  </xdr:oneCellAnchor>
  <xdr:oneCellAnchor>
    <xdr:from>
      <xdr:col>13</xdr:col>
      <xdr:colOff>0</xdr:colOff>
      <xdr:row>135</xdr:row>
      <xdr:rowOff>0</xdr:rowOff>
    </xdr:from>
    <xdr:ext cx="9525" cy="9525"/>
    <xdr:pic>
      <xdr:nvPicPr>
        <xdr:cNvPr id="1775" name="Picture 1774" descr="space"/>
        <xdr:cNvPicPr>
          <a:picLocks noChangeAspect="1" noChangeArrowheads="1"/>
        </xdr:cNvPicPr>
      </xdr:nvPicPr>
      <xdr:blipFill>
        <a:blip xmlns:r="http://schemas.openxmlformats.org/officeDocument/2006/relationships" r:embed="rId1"/>
        <a:srcRect/>
        <a:stretch>
          <a:fillRect/>
        </a:stretch>
      </xdr:blipFill>
      <xdr:spPr bwMode="auto">
        <a:xfrm>
          <a:off x="5686425" y="23802975"/>
          <a:ext cx="9525" cy="9525"/>
        </a:xfrm>
        <a:prstGeom prst="rect">
          <a:avLst/>
        </a:prstGeom>
        <a:noFill/>
        <a:ln w="9525">
          <a:noFill/>
          <a:miter lim="800000"/>
          <a:headEnd/>
          <a:tailEnd/>
        </a:ln>
      </xdr:spPr>
    </xdr:pic>
    <xdr:clientData/>
  </xdr:oneCellAnchor>
  <xdr:oneCellAnchor>
    <xdr:from>
      <xdr:col>13</xdr:col>
      <xdr:colOff>0</xdr:colOff>
      <xdr:row>136</xdr:row>
      <xdr:rowOff>0</xdr:rowOff>
    </xdr:from>
    <xdr:ext cx="9525" cy="9525"/>
    <xdr:pic>
      <xdr:nvPicPr>
        <xdr:cNvPr id="1776" name="Picture 1775" descr="space"/>
        <xdr:cNvPicPr>
          <a:picLocks noChangeAspect="1" noChangeArrowheads="1"/>
        </xdr:cNvPicPr>
      </xdr:nvPicPr>
      <xdr:blipFill>
        <a:blip xmlns:r="http://schemas.openxmlformats.org/officeDocument/2006/relationships" r:embed="rId1"/>
        <a:srcRect/>
        <a:stretch>
          <a:fillRect/>
        </a:stretch>
      </xdr:blipFill>
      <xdr:spPr bwMode="auto">
        <a:xfrm>
          <a:off x="5686425" y="23974425"/>
          <a:ext cx="9525" cy="9525"/>
        </a:xfrm>
        <a:prstGeom prst="rect">
          <a:avLst/>
        </a:prstGeom>
        <a:noFill/>
        <a:ln w="9525">
          <a:noFill/>
          <a:miter lim="800000"/>
          <a:headEnd/>
          <a:tailEnd/>
        </a:ln>
      </xdr:spPr>
    </xdr:pic>
    <xdr:clientData/>
  </xdr:oneCellAnchor>
  <xdr:oneCellAnchor>
    <xdr:from>
      <xdr:col>13</xdr:col>
      <xdr:colOff>0</xdr:colOff>
      <xdr:row>136</xdr:row>
      <xdr:rowOff>0</xdr:rowOff>
    </xdr:from>
    <xdr:ext cx="9525" cy="9525"/>
    <xdr:pic>
      <xdr:nvPicPr>
        <xdr:cNvPr id="1777" name="Picture 1776" descr="space"/>
        <xdr:cNvPicPr>
          <a:picLocks noChangeAspect="1" noChangeArrowheads="1"/>
        </xdr:cNvPicPr>
      </xdr:nvPicPr>
      <xdr:blipFill>
        <a:blip xmlns:r="http://schemas.openxmlformats.org/officeDocument/2006/relationships" r:embed="rId1"/>
        <a:srcRect/>
        <a:stretch>
          <a:fillRect/>
        </a:stretch>
      </xdr:blipFill>
      <xdr:spPr bwMode="auto">
        <a:xfrm>
          <a:off x="5686425" y="23974425"/>
          <a:ext cx="9525" cy="9525"/>
        </a:xfrm>
        <a:prstGeom prst="rect">
          <a:avLst/>
        </a:prstGeom>
        <a:noFill/>
        <a:ln w="9525">
          <a:noFill/>
          <a:miter lim="800000"/>
          <a:headEnd/>
          <a:tailEnd/>
        </a:ln>
      </xdr:spPr>
    </xdr:pic>
    <xdr:clientData/>
  </xdr:oneCellAnchor>
  <xdr:oneCellAnchor>
    <xdr:from>
      <xdr:col>13</xdr:col>
      <xdr:colOff>0</xdr:colOff>
      <xdr:row>136</xdr:row>
      <xdr:rowOff>0</xdr:rowOff>
    </xdr:from>
    <xdr:ext cx="9525" cy="9525"/>
    <xdr:pic>
      <xdr:nvPicPr>
        <xdr:cNvPr id="1778" name="Picture 1777" descr="space"/>
        <xdr:cNvPicPr>
          <a:picLocks noChangeAspect="1" noChangeArrowheads="1"/>
        </xdr:cNvPicPr>
      </xdr:nvPicPr>
      <xdr:blipFill>
        <a:blip xmlns:r="http://schemas.openxmlformats.org/officeDocument/2006/relationships" r:embed="rId1"/>
        <a:srcRect/>
        <a:stretch>
          <a:fillRect/>
        </a:stretch>
      </xdr:blipFill>
      <xdr:spPr bwMode="auto">
        <a:xfrm>
          <a:off x="5686425" y="23974425"/>
          <a:ext cx="9525" cy="9525"/>
        </a:xfrm>
        <a:prstGeom prst="rect">
          <a:avLst/>
        </a:prstGeom>
        <a:noFill/>
        <a:ln w="9525">
          <a:noFill/>
          <a:miter lim="800000"/>
          <a:headEnd/>
          <a:tailEnd/>
        </a:ln>
      </xdr:spPr>
    </xdr:pic>
    <xdr:clientData/>
  </xdr:oneCellAnchor>
  <xdr:oneCellAnchor>
    <xdr:from>
      <xdr:col>13</xdr:col>
      <xdr:colOff>0</xdr:colOff>
      <xdr:row>137</xdr:row>
      <xdr:rowOff>0</xdr:rowOff>
    </xdr:from>
    <xdr:ext cx="9525" cy="9525"/>
    <xdr:pic>
      <xdr:nvPicPr>
        <xdr:cNvPr id="1779" name="Picture 1778"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oneCellAnchor>
  <xdr:oneCellAnchor>
    <xdr:from>
      <xdr:col>13</xdr:col>
      <xdr:colOff>0</xdr:colOff>
      <xdr:row>137</xdr:row>
      <xdr:rowOff>0</xdr:rowOff>
    </xdr:from>
    <xdr:ext cx="9525" cy="9525"/>
    <xdr:pic>
      <xdr:nvPicPr>
        <xdr:cNvPr id="1780" name="Picture 1779"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oneCellAnchor>
  <xdr:oneCellAnchor>
    <xdr:from>
      <xdr:col>13</xdr:col>
      <xdr:colOff>0</xdr:colOff>
      <xdr:row>137</xdr:row>
      <xdr:rowOff>0</xdr:rowOff>
    </xdr:from>
    <xdr:ext cx="9525" cy="9525"/>
    <xdr:pic>
      <xdr:nvPicPr>
        <xdr:cNvPr id="1781" name="Picture 1780" descr="space"/>
        <xdr:cNvPicPr>
          <a:picLocks noChangeAspect="1" noChangeArrowheads="1"/>
        </xdr:cNvPicPr>
      </xdr:nvPicPr>
      <xdr:blipFill>
        <a:blip xmlns:r="http://schemas.openxmlformats.org/officeDocument/2006/relationships" r:embed="rId1"/>
        <a:srcRect/>
        <a:stretch>
          <a:fillRect/>
        </a:stretch>
      </xdr:blipFill>
      <xdr:spPr bwMode="auto">
        <a:xfrm>
          <a:off x="5686425" y="24145875"/>
          <a:ext cx="9525" cy="9525"/>
        </a:xfrm>
        <a:prstGeom prst="rect">
          <a:avLst/>
        </a:prstGeom>
        <a:noFill/>
        <a:ln w="9525">
          <a:noFill/>
          <a:miter lim="800000"/>
          <a:headEnd/>
          <a:tailEnd/>
        </a:ln>
      </xdr:spPr>
    </xdr:pic>
    <xdr:clientData/>
  </xdr:oneCellAnchor>
  <xdr:oneCellAnchor>
    <xdr:from>
      <xdr:col>13</xdr:col>
      <xdr:colOff>0</xdr:colOff>
      <xdr:row>138</xdr:row>
      <xdr:rowOff>0</xdr:rowOff>
    </xdr:from>
    <xdr:ext cx="9525" cy="9525"/>
    <xdr:pic>
      <xdr:nvPicPr>
        <xdr:cNvPr id="1782" name="Picture 1781" descr="space"/>
        <xdr:cNvPicPr>
          <a:picLocks noChangeAspect="1" noChangeArrowheads="1"/>
        </xdr:cNvPicPr>
      </xdr:nvPicPr>
      <xdr:blipFill>
        <a:blip xmlns:r="http://schemas.openxmlformats.org/officeDocument/2006/relationships" r:embed="rId1"/>
        <a:srcRect/>
        <a:stretch>
          <a:fillRect/>
        </a:stretch>
      </xdr:blipFill>
      <xdr:spPr bwMode="auto">
        <a:xfrm>
          <a:off x="5686425" y="24317325"/>
          <a:ext cx="9525" cy="9525"/>
        </a:xfrm>
        <a:prstGeom prst="rect">
          <a:avLst/>
        </a:prstGeom>
        <a:noFill/>
        <a:ln w="9525">
          <a:noFill/>
          <a:miter lim="800000"/>
          <a:headEnd/>
          <a:tailEnd/>
        </a:ln>
      </xdr:spPr>
    </xdr:pic>
    <xdr:clientData/>
  </xdr:oneCellAnchor>
  <xdr:oneCellAnchor>
    <xdr:from>
      <xdr:col>13</xdr:col>
      <xdr:colOff>0</xdr:colOff>
      <xdr:row>138</xdr:row>
      <xdr:rowOff>0</xdr:rowOff>
    </xdr:from>
    <xdr:ext cx="9525" cy="9525"/>
    <xdr:pic>
      <xdr:nvPicPr>
        <xdr:cNvPr id="1783" name="Picture 1782" descr="space"/>
        <xdr:cNvPicPr>
          <a:picLocks noChangeAspect="1" noChangeArrowheads="1"/>
        </xdr:cNvPicPr>
      </xdr:nvPicPr>
      <xdr:blipFill>
        <a:blip xmlns:r="http://schemas.openxmlformats.org/officeDocument/2006/relationships" r:embed="rId1"/>
        <a:srcRect/>
        <a:stretch>
          <a:fillRect/>
        </a:stretch>
      </xdr:blipFill>
      <xdr:spPr bwMode="auto">
        <a:xfrm>
          <a:off x="5686425" y="24317325"/>
          <a:ext cx="9525" cy="9525"/>
        </a:xfrm>
        <a:prstGeom prst="rect">
          <a:avLst/>
        </a:prstGeom>
        <a:noFill/>
        <a:ln w="9525">
          <a:noFill/>
          <a:miter lim="800000"/>
          <a:headEnd/>
          <a:tailEnd/>
        </a:ln>
      </xdr:spPr>
    </xdr:pic>
    <xdr:clientData/>
  </xdr:oneCellAnchor>
  <xdr:oneCellAnchor>
    <xdr:from>
      <xdr:col>13</xdr:col>
      <xdr:colOff>0</xdr:colOff>
      <xdr:row>138</xdr:row>
      <xdr:rowOff>0</xdr:rowOff>
    </xdr:from>
    <xdr:ext cx="9525" cy="9525"/>
    <xdr:pic>
      <xdr:nvPicPr>
        <xdr:cNvPr id="1784" name="Picture 1783" descr="space"/>
        <xdr:cNvPicPr>
          <a:picLocks noChangeAspect="1" noChangeArrowheads="1"/>
        </xdr:cNvPicPr>
      </xdr:nvPicPr>
      <xdr:blipFill>
        <a:blip xmlns:r="http://schemas.openxmlformats.org/officeDocument/2006/relationships" r:embed="rId1"/>
        <a:srcRect/>
        <a:stretch>
          <a:fillRect/>
        </a:stretch>
      </xdr:blipFill>
      <xdr:spPr bwMode="auto">
        <a:xfrm>
          <a:off x="5686425" y="24317325"/>
          <a:ext cx="9525" cy="9525"/>
        </a:xfrm>
        <a:prstGeom prst="rect">
          <a:avLst/>
        </a:prstGeom>
        <a:noFill/>
        <a:ln w="9525">
          <a:noFill/>
          <a:miter lim="800000"/>
          <a:headEnd/>
          <a:tailEnd/>
        </a:ln>
      </xdr:spPr>
    </xdr:pic>
    <xdr:clientData/>
  </xdr:oneCellAnchor>
  <xdr:oneCellAnchor>
    <xdr:from>
      <xdr:col>13</xdr:col>
      <xdr:colOff>0</xdr:colOff>
      <xdr:row>139</xdr:row>
      <xdr:rowOff>0</xdr:rowOff>
    </xdr:from>
    <xdr:ext cx="9525" cy="9525"/>
    <xdr:pic>
      <xdr:nvPicPr>
        <xdr:cNvPr id="1785" name="Picture 1784"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oneCellAnchor>
  <xdr:oneCellAnchor>
    <xdr:from>
      <xdr:col>13</xdr:col>
      <xdr:colOff>0</xdr:colOff>
      <xdr:row>139</xdr:row>
      <xdr:rowOff>0</xdr:rowOff>
    </xdr:from>
    <xdr:ext cx="9525" cy="9525"/>
    <xdr:pic>
      <xdr:nvPicPr>
        <xdr:cNvPr id="1786" name="Picture 1785"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oneCellAnchor>
  <xdr:oneCellAnchor>
    <xdr:from>
      <xdr:col>13</xdr:col>
      <xdr:colOff>0</xdr:colOff>
      <xdr:row>139</xdr:row>
      <xdr:rowOff>0</xdr:rowOff>
    </xdr:from>
    <xdr:ext cx="9525" cy="9525"/>
    <xdr:pic>
      <xdr:nvPicPr>
        <xdr:cNvPr id="1787" name="Picture 1786" descr="space"/>
        <xdr:cNvPicPr>
          <a:picLocks noChangeAspect="1" noChangeArrowheads="1"/>
        </xdr:cNvPicPr>
      </xdr:nvPicPr>
      <xdr:blipFill>
        <a:blip xmlns:r="http://schemas.openxmlformats.org/officeDocument/2006/relationships" r:embed="rId1"/>
        <a:srcRect/>
        <a:stretch>
          <a:fillRect/>
        </a:stretch>
      </xdr:blipFill>
      <xdr:spPr bwMode="auto">
        <a:xfrm>
          <a:off x="5686425" y="24488775"/>
          <a:ext cx="9525" cy="9525"/>
        </a:xfrm>
        <a:prstGeom prst="rect">
          <a:avLst/>
        </a:prstGeom>
        <a:noFill/>
        <a:ln w="9525">
          <a:noFill/>
          <a:miter lim="800000"/>
          <a:headEnd/>
          <a:tailEnd/>
        </a:ln>
      </xdr:spPr>
    </xdr:pic>
    <xdr:clientData/>
  </xdr:oneCellAnchor>
  <xdr:oneCellAnchor>
    <xdr:from>
      <xdr:col>13</xdr:col>
      <xdr:colOff>0</xdr:colOff>
      <xdr:row>140</xdr:row>
      <xdr:rowOff>0</xdr:rowOff>
    </xdr:from>
    <xdr:ext cx="9525" cy="9525"/>
    <xdr:pic>
      <xdr:nvPicPr>
        <xdr:cNvPr id="1788" name="Picture 1787" descr="space"/>
        <xdr:cNvPicPr>
          <a:picLocks noChangeAspect="1" noChangeArrowheads="1"/>
        </xdr:cNvPicPr>
      </xdr:nvPicPr>
      <xdr:blipFill>
        <a:blip xmlns:r="http://schemas.openxmlformats.org/officeDocument/2006/relationships" r:embed="rId1"/>
        <a:srcRect/>
        <a:stretch>
          <a:fillRect/>
        </a:stretch>
      </xdr:blipFill>
      <xdr:spPr bwMode="auto">
        <a:xfrm>
          <a:off x="5686425" y="24660225"/>
          <a:ext cx="9525" cy="9525"/>
        </a:xfrm>
        <a:prstGeom prst="rect">
          <a:avLst/>
        </a:prstGeom>
        <a:noFill/>
        <a:ln w="9525">
          <a:noFill/>
          <a:miter lim="800000"/>
          <a:headEnd/>
          <a:tailEnd/>
        </a:ln>
      </xdr:spPr>
    </xdr:pic>
    <xdr:clientData/>
  </xdr:oneCellAnchor>
  <xdr:oneCellAnchor>
    <xdr:from>
      <xdr:col>13</xdr:col>
      <xdr:colOff>0</xdr:colOff>
      <xdr:row>140</xdr:row>
      <xdr:rowOff>0</xdr:rowOff>
    </xdr:from>
    <xdr:ext cx="9525" cy="9525"/>
    <xdr:pic>
      <xdr:nvPicPr>
        <xdr:cNvPr id="1789" name="Picture 1788" descr="space"/>
        <xdr:cNvPicPr>
          <a:picLocks noChangeAspect="1" noChangeArrowheads="1"/>
        </xdr:cNvPicPr>
      </xdr:nvPicPr>
      <xdr:blipFill>
        <a:blip xmlns:r="http://schemas.openxmlformats.org/officeDocument/2006/relationships" r:embed="rId1"/>
        <a:srcRect/>
        <a:stretch>
          <a:fillRect/>
        </a:stretch>
      </xdr:blipFill>
      <xdr:spPr bwMode="auto">
        <a:xfrm>
          <a:off x="5686425" y="24660225"/>
          <a:ext cx="9525" cy="9525"/>
        </a:xfrm>
        <a:prstGeom prst="rect">
          <a:avLst/>
        </a:prstGeom>
        <a:noFill/>
        <a:ln w="9525">
          <a:noFill/>
          <a:miter lim="800000"/>
          <a:headEnd/>
          <a:tailEnd/>
        </a:ln>
      </xdr:spPr>
    </xdr:pic>
    <xdr:clientData/>
  </xdr:oneCellAnchor>
  <xdr:oneCellAnchor>
    <xdr:from>
      <xdr:col>13</xdr:col>
      <xdr:colOff>0</xdr:colOff>
      <xdr:row>140</xdr:row>
      <xdr:rowOff>0</xdr:rowOff>
    </xdr:from>
    <xdr:ext cx="9525" cy="9525"/>
    <xdr:pic>
      <xdr:nvPicPr>
        <xdr:cNvPr id="1790" name="Picture 1789" descr="space"/>
        <xdr:cNvPicPr>
          <a:picLocks noChangeAspect="1" noChangeArrowheads="1"/>
        </xdr:cNvPicPr>
      </xdr:nvPicPr>
      <xdr:blipFill>
        <a:blip xmlns:r="http://schemas.openxmlformats.org/officeDocument/2006/relationships" r:embed="rId1"/>
        <a:srcRect/>
        <a:stretch>
          <a:fillRect/>
        </a:stretch>
      </xdr:blipFill>
      <xdr:spPr bwMode="auto">
        <a:xfrm>
          <a:off x="5686425" y="24660225"/>
          <a:ext cx="9525" cy="9525"/>
        </a:xfrm>
        <a:prstGeom prst="rect">
          <a:avLst/>
        </a:prstGeom>
        <a:noFill/>
        <a:ln w="9525">
          <a:noFill/>
          <a:miter lim="800000"/>
          <a:headEnd/>
          <a:tailEnd/>
        </a:ln>
      </xdr:spPr>
    </xdr:pic>
    <xdr:clientData/>
  </xdr:oneCellAnchor>
  <xdr:oneCellAnchor>
    <xdr:from>
      <xdr:col>13</xdr:col>
      <xdr:colOff>0</xdr:colOff>
      <xdr:row>141</xdr:row>
      <xdr:rowOff>0</xdr:rowOff>
    </xdr:from>
    <xdr:ext cx="9525" cy="9525"/>
    <xdr:pic>
      <xdr:nvPicPr>
        <xdr:cNvPr id="1791" name="Picture 1790"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oneCellAnchor>
  <xdr:oneCellAnchor>
    <xdr:from>
      <xdr:col>13</xdr:col>
      <xdr:colOff>0</xdr:colOff>
      <xdr:row>141</xdr:row>
      <xdr:rowOff>0</xdr:rowOff>
    </xdr:from>
    <xdr:ext cx="9525" cy="9525"/>
    <xdr:pic>
      <xdr:nvPicPr>
        <xdr:cNvPr id="1792" name="Picture 1791"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oneCellAnchor>
  <xdr:oneCellAnchor>
    <xdr:from>
      <xdr:col>13</xdr:col>
      <xdr:colOff>0</xdr:colOff>
      <xdr:row>141</xdr:row>
      <xdr:rowOff>0</xdr:rowOff>
    </xdr:from>
    <xdr:ext cx="9525" cy="9525"/>
    <xdr:pic>
      <xdr:nvPicPr>
        <xdr:cNvPr id="1793" name="Picture 1792" descr="space"/>
        <xdr:cNvPicPr>
          <a:picLocks noChangeAspect="1" noChangeArrowheads="1"/>
        </xdr:cNvPicPr>
      </xdr:nvPicPr>
      <xdr:blipFill>
        <a:blip xmlns:r="http://schemas.openxmlformats.org/officeDocument/2006/relationships" r:embed="rId1"/>
        <a:srcRect/>
        <a:stretch>
          <a:fillRect/>
        </a:stretch>
      </xdr:blipFill>
      <xdr:spPr bwMode="auto">
        <a:xfrm>
          <a:off x="5686425" y="24831675"/>
          <a:ext cx="9525" cy="9525"/>
        </a:xfrm>
        <a:prstGeom prst="rect">
          <a:avLst/>
        </a:prstGeom>
        <a:noFill/>
        <a:ln w="9525">
          <a:noFill/>
          <a:miter lim="800000"/>
          <a:headEnd/>
          <a:tailEnd/>
        </a:ln>
      </xdr:spPr>
    </xdr:pic>
    <xdr:clientData/>
  </xdr:oneCellAnchor>
  <xdr:oneCellAnchor>
    <xdr:from>
      <xdr:col>13</xdr:col>
      <xdr:colOff>0</xdr:colOff>
      <xdr:row>142</xdr:row>
      <xdr:rowOff>0</xdr:rowOff>
    </xdr:from>
    <xdr:ext cx="9525" cy="9525"/>
    <xdr:pic>
      <xdr:nvPicPr>
        <xdr:cNvPr id="1794" name="Picture 1793"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oneCellAnchor>
  <xdr:oneCellAnchor>
    <xdr:from>
      <xdr:col>13</xdr:col>
      <xdr:colOff>0</xdr:colOff>
      <xdr:row>142</xdr:row>
      <xdr:rowOff>0</xdr:rowOff>
    </xdr:from>
    <xdr:ext cx="9525" cy="9525"/>
    <xdr:pic>
      <xdr:nvPicPr>
        <xdr:cNvPr id="1795" name="Picture 1794"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oneCellAnchor>
  <xdr:oneCellAnchor>
    <xdr:from>
      <xdr:col>13</xdr:col>
      <xdr:colOff>0</xdr:colOff>
      <xdr:row>142</xdr:row>
      <xdr:rowOff>0</xdr:rowOff>
    </xdr:from>
    <xdr:ext cx="9525" cy="9525"/>
    <xdr:pic>
      <xdr:nvPicPr>
        <xdr:cNvPr id="1796" name="Picture 1795" descr="space"/>
        <xdr:cNvPicPr>
          <a:picLocks noChangeAspect="1" noChangeArrowheads="1"/>
        </xdr:cNvPicPr>
      </xdr:nvPicPr>
      <xdr:blipFill>
        <a:blip xmlns:r="http://schemas.openxmlformats.org/officeDocument/2006/relationships" r:embed="rId1"/>
        <a:srcRect/>
        <a:stretch>
          <a:fillRect/>
        </a:stretch>
      </xdr:blipFill>
      <xdr:spPr bwMode="auto">
        <a:xfrm>
          <a:off x="5686425" y="25003125"/>
          <a:ext cx="9525" cy="9525"/>
        </a:xfrm>
        <a:prstGeom prst="rect">
          <a:avLst/>
        </a:prstGeom>
        <a:noFill/>
        <a:ln w="9525">
          <a:noFill/>
          <a:miter lim="800000"/>
          <a:headEnd/>
          <a:tailEnd/>
        </a:ln>
      </xdr:spPr>
    </xdr:pic>
    <xdr:clientData/>
  </xdr:oneCellAnchor>
  <xdr:oneCellAnchor>
    <xdr:from>
      <xdr:col>13</xdr:col>
      <xdr:colOff>0</xdr:colOff>
      <xdr:row>143</xdr:row>
      <xdr:rowOff>0</xdr:rowOff>
    </xdr:from>
    <xdr:ext cx="9525" cy="9525"/>
    <xdr:pic>
      <xdr:nvPicPr>
        <xdr:cNvPr id="1797" name="Picture 1796"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oneCellAnchor>
  <xdr:oneCellAnchor>
    <xdr:from>
      <xdr:col>13</xdr:col>
      <xdr:colOff>0</xdr:colOff>
      <xdr:row>143</xdr:row>
      <xdr:rowOff>0</xdr:rowOff>
    </xdr:from>
    <xdr:ext cx="9525" cy="9525"/>
    <xdr:pic>
      <xdr:nvPicPr>
        <xdr:cNvPr id="1798" name="Picture 1797"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oneCellAnchor>
  <xdr:oneCellAnchor>
    <xdr:from>
      <xdr:col>13</xdr:col>
      <xdr:colOff>0</xdr:colOff>
      <xdr:row>143</xdr:row>
      <xdr:rowOff>0</xdr:rowOff>
    </xdr:from>
    <xdr:ext cx="9525" cy="9525"/>
    <xdr:pic>
      <xdr:nvPicPr>
        <xdr:cNvPr id="1799" name="Picture 1798" descr="space"/>
        <xdr:cNvPicPr>
          <a:picLocks noChangeAspect="1" noChangeArrowheads="1"/>
        </xdr:cNvPicPr>
      </xdr:nvPicPr>
      <xdr:blipFill>
        <a:blip xmlns:r="http://schemas.openxmlformats.org/officeDocument/2006/relationships" r:embed="rId1"/>
        <a:srcRect/>
        <a:stretch>
          <a:fillRect/>
        </a:stretch>
      </xdr:blipFill>
      <xdr:spPr bwMode="auto">
        <a:xfrm>
          <a:off x="5686425" y="25174575"/>
          <a:ext cx="9525" cy="9525"/>
        </a:xfrm>
        <a:prstGeom prst="rect">
          <a:avLst/>
        </a:prstGeom>
        <a:noFill/>
        <a:ln w="9525">
          <a:noFill/>
          <a:miter lim="800000"/>
          <a:headEnd/>
          <a:tailEnd/>
        </a:ln>
      </xdr:spPr>
    </xdr:pic>
    <xdr:clientData/>
  </xdr:oneCellAnchor>
  <xdr:oneCellAnchor>
    <xdr:from>
      <xdr:col>13</xdr:col>
      <xdr:colOff>0</xdr:colOff>
      <xdr:row>144</xdr:row>
      <xdr:rowOff>0</xdr:rowOff>
    </xdr:from>
    <xdr:ext cx="9525" cy="9525"/>
    <xdr:pic>
      <xdr:nvPicPr>
        <xdr:cNvPr id="1800" name="Picture 1799"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oneCellAnchor>
  <xdr:oneCellAnchor>
    <xdr:from>
      <xdr:col>13</xdr:col>
      <xdr:colOff>0</xdr:colOff>
      <xdr:row>144</xdr:row>
      <xdr:rowOff>0</xdr:rowOff>
    </xdr:from>
    <xdr:ext cx="9525" cy="9525"/>
    <xdr:pic>
      <xdr:nvPicPr>
        <xdr:cNvPr id="1801" name="Picture 1800"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oneCellAnchor>
  <xdr:oneCellAnchor>
    <xdr:from>
      <xdr:col>13</xdr:col>
      <xdr:colOff>0</xdr:colOff>
      <xdr:row>144</xdr:row>
      <xdr:rowOff>0</xdr:rowOff>
    </xdr:from>
    <xdr:ext cx="9525" cy="9525"/>
    <xdr:pic>
      <xdr:nvPicPr>
        <xdr:cNvPr id="1802" name="Picture 1801" descr="space"/>
        <xdr:cNvPicPr>
          <a:picLocks noChangeAspect="1" noChangeArrowheads="1"/>
        </xdr:cNvPicPr>
      </xdr:nvPicPr>
      <xdr:blipFill>
        <a:blip xmlns:r="http://schemas.openxmlformats.org/officeDocument/2006/relationships" r:embed="rId1"/>
        <a:srcRect/>
        <a:stretch>
          <a:fillRect/>
        </a:stretch>
      </xdr:blipFill>
      <xdr:spPr bwMode="auto">
        <a:xfrm>
          <a:off x="5686425" y="25346025"/>
          <a:ext cx="9525" cy="9525"/>
        </a:xfrm>
        <a:prstGeom prst="rect">
          <a:avLst/>
        </a:prstGeom>
        <a:noFill/>
        <a:ln w="9525">
          <a:noFill/>
          <a:miter lim="800000"/>
          <a:headEnd/>
          <a:tailEnd/>
        </a:ln>
      </xdr:spPr>
    </xdr:pic>
    <xdr:clientData/>
  </xdr:oneCellAnchor>
  <xdr:oneCellAnchor>
    <xdr:from>
      <xdr:col>13</xdr:col>
      <xdr:colOff>0</xdr:colOff>
      <xdr:row>145</xdr:row>
      <xdr:rowOff>0</xdr:rowOff>
    </xdr:from>
    <xdr:ext cx="9525" cy="9525"/>
    <xdr:pic>
      <xdr:nvPicPr>
        <xdr:cNvPr id="1803" name="Picture 1802"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oneCellAnchor>
  <xdr:oneCellAnchor>
    <xdr:from>
      <xdr:col>13</xdr:col>
      <xdr:colOff>0</xdr:colOff>
      <xdr:row>145</xdr:row>
      <xdr:rowOff>0</xdr:rowOff>
    </xdr:from>
    <xdr:ext cx="9525" cy="9525"/>
    <xdr:pic>
      <xdr:nvPicPr>
        <xdr:cNvPr id="1804" name="Picture 1803"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oneCellAnchor>
  <xdr:oneCellAnchor>
    <xdr:from>
      <xdr:col>13</xdr:col>
      <xdr:colOff>0</xdr:colOff>
      <xdr:row>145</xdr:row>
      <xdr:rowOff>0</xdr:rowOff>
    </xdr:from>
    <xdr:ext cx="9525" cy="9525"/>
    <xdr:pic>
      <xdr:nvPicPr>
        <xdr:cNvPr id="1805" name="Picture 1804" descr="space"/>
        <xdr:cNvPicPr>
          <a:picLocks noChangeAspect="1" noChangeArrowheads="1"/>
        </xdr:cNvPicPr>
      </xdr:nvPicPr>
      <xdr:blipFill>
        <a:blip xmlns:r="http://schemas.openxmlformats.org/officeDocument/2006/relationships" r:embed="rId1"/>
        <a:srcRect/>
        <a:stretch>
          <a:fillRect/>
        </a:stretch>
      </xdr:blipFill>
      <xdr:spPr bwMode="auto">
        <a:xfrm>
          <a:off x="5686425" y="25517475"/>
          <a:ext cx="9525" cy="9525"/>
        </a:xfrm>
        <a:prstGeom prst="rect">
          <a:avLst/>
        </a:prstGeom>
        <a:noFill/>
        <a:ln w="9525">
          <a:noFill/>
          <a:miter lim="800000"/>
          <a:headEnd/>
          <a:tailEnd/>
        </a:ln>
      </xdr:spPr>
    </xdr:pic>
    <xdr:clientData/>
  </xdr:oneCellAnchor>
  <xdr:oneCellAnchor>
    <xdr:from>
      <xdr:col>13</xdr:col>
      <xdr:colOff>0</xdr:colOff>
      <xdr:row>146</xdr:row>
      <xdr:rowOff>0</xdr:rowOff>
    </xdr:from>
    <xdr:ext cx="9525" cy="9525"/>
    <xdr:pic>
      <xdr:nvPicPr>
        <xdr:cNvPr id="1806" name="Picture 1805" descr="space"/>
        <xdr:cNvPicPr>
          <a:picLocks noChangeAspect="1" noChangeArrowheads="1"/>
        </xdr:cNvPicPr>
      </xdr:nvPicPr>
      <xdr:blipFill>
        <a:blip xmlns:r="http://schemas.openxmlformats.org/officeDocument/2006/relationships" r:embed="rId1"/>
        <a:srcRect/>
        <a:stretch>
          <a:fillRect/>
        </a:stretch>
      </xdr:blipFill>
      <xdr:spPr bwMode="auto">
        <a:xfrm>
          <a:off x="5686425" y="25688925"/>
          <a:ext cx="9525" cy="9525"/>
        </a:xfrm>
        <a:prstGeom prst="rect">
          <a:avLst/>
        </a:prstGeom>
        <a:noFill/>
        <a:ln w="9525">
          <a:noFill/>
          <a:miter lim="800000"/>
          <a:headEnd/>
          <a:tailEnd/>
        </a:ln>
      </xdr:spPr>
    </xdr:pic>
    <xdr:clientData/>
  </xdr:oneCellAnchor>
  <xdr:oneCellAnchor>
    <xdr:from>
      <xdr:col>13</xdr:col>
      <xdr:colOff>0</xdr:colOff>
      <xdr:row>146</xdr:row>
      <xdr:rowOff>0</xdr:rowOff>
    </xdr:from>
    <xdr:ext cx="9525" cy="9525"/>
    <xdr:pic>
      <xdr:nvPicPr>
        <xdr:cNvPr id="1807" name="Picture 1806" descr="space"/>
        <xdr:cNvPicPr>
          <a:picLocks noChangeAspect="1" noChangeArrowheads="1"/>
        </xdr:cNvPicPr>
      </xdr:nvPicPr>
      <xdr:blipFill>
        <a:blip xmlns:r="http://schemas.openxmlformats.org/officeDocument/2006/relationships" r:embed="rId1"/>
        <a:srcRect/>
        <a:stretch>
          <a:fillRect/>
        </a:stretch>
      </xdr:blipFill>
      <xdr:spPr bwMode="auto">
        <a:xfrm>
          <a:off x="5686425" y="25688925"/>
          <a:ext cx="9525" cy="9525"/>
        </a:xfrm>
        <a:prstGeom prst="rect">
          <a:avLst/>
        </a:prstGeom>
        <a:noFill/>
        <a:ln w="9525">
          <a:noFill/>
          <a:miter lim="800000"/>
          <a:headEnd/>
          <a:tailEnd/>
        </a:ln>
      </xdr:spPr>
    </xdr:pic>
    <xdr:clientData/>
  </xdr:oneCellAnchor>
  <xdr:oneCellAnchor>
    <xdr:from>
      <xdr:col>13</xdr:col>
      <xdr:colOff>0</xdr:colOff>
      <xdr:row>146</xdr:row>
      <xdr:rowOff>0</xdr:rowOff>
    </xdr:from>
    <xdr:ext cx="9525" cy="9525"/>
    <xdr:pic>
      <xdr:nvPicPr>
        <xdr:cNvPr id="1808" name="Picture 1807" descr="space"/>
        <xdr:cNvPicPr>
          <a:picLocks noChangeAspect="1" noChangeArrowheads="1"/>
        </xdr:cNvPicPr>
      </xdr:nvPicPr>
      <xdr:blipFill>
        <a:blip xmlns:r="http://schemas.openxmlformats.org/officeDocument/2006/relationships" r:embed="rId1"/>
        <a:srcRect/>
        <a:stretch>
          <a:fillRect/>
        </a:stretch>
      </xdr:blipFill>
      <xdr:spPr bwMode="auto">
        <a:xfrm>
          <a:off x="5686425" y="25688925"/>
          <a:ext cx="9525" cy="9525"/>
        </a:xfrm>
        <a:prstGeom prst="rect">
          <a:avLst/>
        </a:prstGeom>
        <a:noFill/>
        <a:ln w="9525">
          <a:noFill/>
          <a:miter lim="800000"/>
          <a:headEnd/>
          <a:tailEnd/>
        </a:ln>
      </xdr:spPr>
    </xdr:pic>
    <xdr:clientData/>
  </xdr:oneCellAnchor>
  <xdr:oneCellAnchor>
    <xdr:from>
      <xdr:col>13</xdr:col>
      <xdr:colOff>0</xdr:colOff>
      <xdr:row>147</xdr:row>
      <xdr:rowOff>0</xdr:rowOff>
    </xdr:from>
    <xdr:ext cx="9525" cy="9525"/>
    <xdr:pic>
      <xdr:nvPicPr>
        <xdr:cNvPr id="1809" name="Picture 1808"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oneCellAnchor>
  <xdr:oneCellAnchor>
    <xdr:from>
      <xdr:col>13</xdr:col>
      <xdr:colOff>0</xdr:colOff>
      <xdr:row>147</xdr:row>
      <xdr:rowOff>0</xdr:rowOff>
    </xdr:from>
    <xdr:ext cx="9525" cy="9525"/>
    <xdr:pic>
      <xdr:nvPicPr>
        <xdr:cNvPr id="1810" name="Picture 1809"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oneCellAnchor>
  <xdr:oneCellAnchor>
    <xdr:from>
      <xdr:col>13</xdr:col>
      <xdr:colOff>0</xdr:colOff>
      <xdr:row>147</xdr:row>
      <xdr:rowOff>0</xdr:rowOff>
    </xdr:from>
    <xdr:ext cx="9525" cy="9525"/>
    <xdr:pic>
      <xdr:nvPicPr>
        <xdr:cNvPr id="1811" name="Picture 1810" descr="space"/>
        <xdr:cNvPicPr>
          <a:picLocks noChangeAspect="1" noChangeArrowheads="1"/>
        </xdr:cNvPicPr>
      </xdr:nvPicPr>
      <xdr:blipFill>
        <a:blip xmlns:r="http://schemas.openxmlformats.org/officeDocument/2006/relationships" r:embed="rId1"/>
        <a:srcRect/>
        <a:stretch>
          <a:fillRect/>
        </a:stretch>
      </xdr:blipFill>
      <xdr:spPr bwMode="auto">
        <a:xfrm>
          <a:off x="5686425" y="25860375"/>
          <a:ext cx="9525" cy="9525"/>
        </a:xfrm>
        <a:prstGeom prst="rect">
          <a:avLst/>
        </a:prstGeom>
        <a:noFill/>
        <a:ln w="9525">
          <a:noFill/>
          <a:miter lim="800000"/>
          <a:headEnd/>
          <a:tailEnd/>
        </a:ln>
      </xdr:spPr>
    </xdr:pic>
    <xdr:clientData/>
  </xdr:oneCellAnchor>
  <xdr:oneCellAnchor>
    <xdr:from>
      <xdr:col>13</xdr:col>
      <xdr:colOff>0</xdr:colOff>
      <xdr:row>148</xdr:row>
      <xdr:rowOff>0</xdr:rowOff>
    </xdr:from>
    <xdr:ext cx="9525" cy="9525"/>
    <xdr:pic>
      <xdr:nvPicPr>
        <xdr:cNvPr id="1812" name="Picture 1811"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oneCellAnchor>
  <xdr:oneCellAnchor>
    <xdr:from>
      <xdr:col>13</xdr:col>
      <xdr:colOff>0</xdr:colOff>
      <xdr:row>148</xdr:row>
      <xdr:rowOff>0</xdr:rowOff>
    </xdr:from>
    <xdr:ext cx="9525" cy="9525"/>
    <xdr:pic>
      <xdr:nvPicPr>
        <xdr:cNvPr id="1813" name="Picture 1812"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oneCellAnchor>
  <xdr:oneCellAnchor>
    <xdr:from>
      <xdr:col>13</xdr:col>
      <xdr:colOff>0</xdr:colOff>
      <xdr:row>148</xdr:row>
      <xdr:rowOff>0</xdr:rowOff>
    </xdr:from>
    <xdr:ext cx="9525" cy="9525"/>
    <xdr:pic>
      <xdr:nvPicPr>
        <xdr:cNvPr id="1814" name="Picture 1813" descr="space"/>
        <xdr:cNvPicPr>
          <a:picLocks noChangeAspect="1" noChangeArrowheads="1"/>
        </xdr:cNvPicPr>
      </xdr:nvPicPr>
      <xdr:blipFill>
        <a:blip xmlns:r="http://schemas.openxmlformats.org/officeDocument/2006/relationships" r:embed="rId1"/>
        <a:srcRect/>
        <a:stretch>
          <a:fillRect/>
        </a:stretch>
      </xdr:blipFill>
      <xdr:spPr bwMode="auto">
        <a:xfrm>
          <a:off x="5686425" y="26031825"/>
          <a:ext cx="9525" cy="9525"/>
        </a:xfrm>
        <a:prstGeom prst="rect">
          <a:avLst/>
        </a:prstGeom>
        <a:noFill/>
        <a:ln w="9525">
          <a:noFill/>
          <a:miter lim="800000"/>
          <a:headEnd/>
          <a:tailEnd/>
        </a:ln>
      </xdr:spPr>
    </xdr:pic>
    <xdr:clientData/>
  </xdr:oneCellAnchor>
  <xdr:oneCellAnchor>
    <xdr:from>
      <xdr:col>13</xdr:col>
      <xdr:colOff>0</xdr:colOff>
      <xdr:row>149</xdr:row>
      <xdr:rowOff>0</xdr:rowOff>
    </xdr:from>
    <xdr:ext cx="9525" cy="9525"/>
    <xdr:pic>
      <xdr:nvPicPr>
        <xdr:cNvPr id="1815" name="Picture 1814"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oneCellAnchor>
  <xdr:oneCellAnchor>
    <xdr:from>
      <xdr:col>13</xdr:col>
      <xdr:colOff>0</xdr:colOff>
      <xdr:row>149</xdr:row>
      <xdr:rowOff>0</xdr:rowOff>
    </xdr:from>
    <xdr:ext cx="9525" cy="9525"/>
    <xdr:pic>
      <xdr:nvPicPr>
        <xdr:cNvPr id="1816" name="Picture 1815"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oneCellAnchor>
  <xdr:oneCellAnchor>
    <xdr:from>
      <xdr:col>13</xdr:col>
      <xdr:colOff>0</xdr:colOff>
      <xdr:row>149</xdr:row>
      <xdr:rowOff>0</xdr:rowOff>
    </xdr:from>
    <xdr:ext cx="9525" cy="9525"/>
    <xdr:pic>
      <xdr:nvPicPr>
        <xdr:cNvPr id="1817" name="Picture 1816" descr="space"/>
        <xdr:cNvPicPr>
          <a:picLocks noChangeAspect="1" noChangeArrowheads="1"/>
        </xdr:cNvPicPr>
      </xdr:nvPicPr>
      <xdr:blipFill>
        <a:blip xmlns:r="http://schemas.openxmlformats.org/officeDocument/2006/relationships" r:embed="rId1"/>
        <a:srcRect/>
        <a:stretch>
          <a:fillRect/>
        </a:stretch>
      </xdr:blipFill>
      <xdr:spPr bwMode="auto">
        <a:xfrm>
          <a:off x="5686425" y="26203275"/>
          <a:ext cx="9525" cy="9525"/>
        </a:xfrm>
        <a:prstGeom prst="rect">
          <a:avLst/>
        </a:prstGeom>
        <a:noFill/>
        <a:ln w="9525">
          <a:noFill/>
          <a:miter lim="800000"/>
          <a:headEnd/>
          <a:tailEnd/>
        </a:ln>
      </xdr:spPr>
    </xdr:pic>
    <xdr:clientData/>
  </xdr:oneCellAnchor>
  <xdr:oneCellAnchor>
    <xdr:from>
      <xdr:col>13</xdr:col>
      <xdr:colOff>0</xdr:colOff>
      <xdr:row>150</xdr:row>
      <xdr:rowOff>0</xdr:rowOff>
    </xdr:from>
    <xdr:ext cx="9525" cy="9525"/>
    <xdr:pic>
      <xdr:nvPicPr>
        <xdr:cNvPr id="1818" name="Picture 1817"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oneCellAnchor>
  <xdr:oneCellAnchor>
    <xdr:from>
      <xdr:col>13</xdr:col>
      <xdr:colOff>0</xdr:colOff>
      <xdr:row>150</xdr:row>
      <xdr:rowOff>0</xdr:rowOff>
    </xdr:from>
    <xdr:ext cx="9525" cy="9525"/>
    <xdr:pic>
      <xdr:nvPicPr>
        <xdr:cNvPr id="1819" name="Picture 1818"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oneCellAnchor>
  <xdr:oneCellAnchor>
    <xdr:from>
      <xdr:col>13</xdr:col>
      <xdr:colOff>0</xdr:colOff>
      <xdr:row>150</xdr:row>
      <xdr:rowOff>0</xdr:rowOff>
    </xdr:from>
    <xdr:ext cx="9525" cy="9525"/>
    <xdr:pic>
      <xdr:nvPicPr>
        <xdr:cNvPr id="1820" name="Picture 1819" descr="space"/>
        <xdr:cNvPicPr>
          <a:picLocks noChangeAspect="1" noChangeArrowheads="1"/>
        </xdr:cNvPicPr>
      </xdr:nvPicPr>
      <xdr:blipFill>
        <a:blip xmlns:r="http://schemas.openxmlformats.org/officeDocument/2006/relationships" r:embed="rId1"/>
        <a:srcRect/>
        <a:stretch>
          <a:fillRect/>
        </a:stretch>
      </xdr:blipFill>
      <xdr:spPr bwMode="auto">
        <a:xfrm>
          <a:off x="5686425" y="26374725"/>
          <a:ext cx="9525" cy="9525"/>
        </a:xfrm>
        <a:prstGeom prst="rect">
          <a:avLst/>
        </a:prstGeom>
        <a:noFill/>
        <a:ln w="9525">
          <a:noFill/>
          <a:miter lim="800000"/>
          <a:headEnd/>
          <a:tailEnd/>
        </a:ln>
      </xdr:spPr>
    </xdr:pic>
    <xdr:clientData/>
  </xdr:oneCellAnchor>
  <xdr:oneCellAnchor>
    <xdr:from>
      <xdr:col>13</xdr:col>
      <xdr:colOff>0</xdr:colOff>
      <xdr:row>151</xdr:row>
      <xdr:rowOff>0</xdr:rowOff>
    </xdr:from>
    <xdr:ext cx="9525" cy="9525"/>
    <xdr:pic>
      <xdr:nvPicPr>
        <xdr:cNvPr id="1821" name="Picture 1820"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oneCellAnchor>
  <xdr:oneCellAnchor>
    <xdr:from>
      <xdr:col>13</xdr:col>
      <xdr:colOff>0</xdr:colOff>
      <xdr:row>151</xdr:row>
      <xdr:rowOff>0</xdr:rowOff>
    </xdr:from>
    <xdr:ext cx="9525" cy="9525"/>
    <xdr:pic>
      <xdr:nvPicPr>
        <xdr:cNvPr id="1822" name="Picture 1821"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oneCellAnchor>
  <xdr:oneCellAnchor>
    <xdr:from>
      <xdr:col>13</xdr:col>
      <xdr:colOff>0</xdr:colOff>
      <xdr:row>151</xdr:row>
      <xdr:rowOff>0</xdr:rowOff>
    </xdr:from>
    <xdr:ext cx="9525" cy="9525"/>
    <xdr:pic>
      <xdr:nvPicPr>
        <xdr:cNvPr id="1823" name="Picture 1822" descr="space"/>
        <xdr:cNvPicPr>
          <a:picLocks noChangeAspect="1" noChangeArrowheads="1"/>
        </xdr:cNvPicPr>
      </xdr:nvPicPr>
      <xdr:blipFill>
        <a:blip xmlns:r="http://schemas.openxmlformats.org/officeDocument/2006/relationships" r:embed="rId1"/>
        <a:srcRect/>
        <a:stretch>
          <a:fillRect/>
        </a:stretch>
      </xdr:blipFill>
      <xdr:spPr bwMode="auto">
        <a:xfrm>
          <a:off x="5686425" y="26546175"/>
          <a:ext cx="9525" cy="9525"/>
        </a:xfrm>
        <a:prstGeom prst="rect">
          <a:avLst/>
        </a:prstGeom>
        <a:noFill/>
        <a:ln w="9525">
          <a:noFill/>
          <a:miter lim="800000"/>
          <a:headEnd/>
          <a:tailEnd/>
        </a:ln>
      </xdr:spPr>
    </xdr:pic>
    <xdr:clientData/>
  </xdr:oneCellAnchor>
  <xdr:oneCellAnchor>
    <xdr:from>
      <xdr:col>13</xdr:col>
      <xdr:colOff>0</xdr:colOff>
      <xdr:row>152</xdr:row>
      <xdr:rowOff>0</xdr:rowOff>
    </xdr:from>
    <xdr:ext cx="9525" cy="9525"/>
    <xdr:pic>
      <xdr:nvPicPr>
        <xdr:cNvPr id="1824" name="Picture 1823" descr="space"/>
        <xdr:cNvPicPr>
          <a:picLocks noChangeAspect="1" noChangeArrowheads="1"/>
        </xdr:cNvPicPr>
      </xdr:nvPicPr>
      <xdr:blipFill>
        <a:blip xmlns:r="http://schemas.openxmlformats.org/officeDocument/2006/relationships" r:embed="rId1"/>
        <a:srcRect/>
        <a:stretch>
          <a:fillRect/>
        </a:stretch>
      </xdr:blipFill>
      <xdr:spPr bwMode="auto">
        <a:xfrm>
          <a:off x="5686425" y="26717625"/>
          <a:ext cx="9525" cy="9525"/>
        </a:xfrm>
        <a:prstGeom prst="rect">
          <a:avLst/>
        </a:prstGeom>
        <a:noFill/>
        <a:ln w="9525">
          <a:noFill/>
          <a:miter lim="800000"/>
          <a:headEnd/>
          <a:tailEnd/>
        </a:ln>
      </xdr:spPr>
    </xdr:pic>
    <xdr:clientData/>
  </xdr:oneCellAnchor>
  <xdr:oneCellAnchor>
    <xdr:from>
      <xdr:col>13</xdr:col>
      <xdr:colOff>0</xdr:colOff>
      <xdr:row>152</xdr:row>
      <xdr:rowOff>0</xdr:rowOff>
    </xdr:from>
    <xdr:ext cx="9525" cy="9525"/>
    <xdr:pic>
      <xdr:nvPicPr>
        <xdr:cNvPr id="1825" name="Picture 1824" descr="space"/>
        <xdr:cNvPicPr>
          <a:picLocks noChangeAspect="1" noChangeArrowheads="1"/>
        </xdr:cNvPicPr>
      </xdr:nvPicPr>
      <xdr:blipFill>
        <a:blip xmlns:r="http://schemas.openxmlformats.org/officeDocument/2006/relationships" r:embed="rId1"/>
        <a:srcRect/>
        <a:stretch>
          <a:fillRect/>
        </a:stretch>
      </xdr:blipFill>
      <xdr:spPr bwMode="auto">
        <a:xfrm>
          <a:off x="5686425" y="26717625"/>
          <a:ext cx="9525" cy="9525"/>
        </a:xfrm>
        <a:prstGeom prst="rect">
          <a:avLst/>
        </a:prstGeom>
        <a:noFill/>
        <a:ln w="9525">
          <a:noFill/>
          <a:miter lim="800000"/>
          <a:headEnd/>
          <a:tailEnd/>
        </a:ln>
      </xdr:spPr>
    </xdr:pic>
    <xdr:clientData/>
  </xdr:oneCellAnchor>
  <xdr:oneCellAnchor>
    <xdr:from>
      <xdr:col>13</xdr:col>
      <xdr:colOff>0</xdr:colOff>
      <xdr:row>152</xdr:row>
      <xdr:rowOff>0</xdr:rowOff>
    </xdr:from>
    <xdr:ext cx="9525" cy="9525"/>
    <xdr:pic>
      <xdr:nvPicPr>
        <xdr:cNvPr id="1826" name="Picture 1825" descr="space"/>
        <xdr:cNvPicPr>
          <a:picLocks noChangeAspect="1" noChangeArrowheads="1"/>
        </xdr:cNvPicPr>
      </xdr:nvPicPr>
      <xdr:blipFill>
        <a:blip xmlns:r="http://schemas.openxmlformats.org/officeDocument/2006/relationships" r:embed="rId1"/>
        <a:srcRect/>
        <a:stretch>
          <a:fillRect/>
        </a:stretch>
      </xdr:blipFill>
      <xdr:spPr bwMode="auto">
        <a:xfrm>
          <a:off x="5686425" y="26717625"/>
          <a:ext cx="9525" cy="9525"/>
        </a:xfrm>
        <a:prstGeom prst="rect">
          <a:avLst/>
        </a:prstGeom>
        <a:noFill/>
        <a:ln w="9525">
          <a:noFill/>
          <a:miter lim="800000"/>
          <a:headEnd/>
          <a:tailEnd/>
        </a:ln>
      </xdr:spPr>
    </xdr:pic>
    <xdr:clientData/>
  </xdr:oneCellAnchor>
  <xdr:oneCellAnchor>
    <xdr:from>
      <xdr:col>13</xdr:col>
      <xdr:colOff>0</xdr:colOff>
      <xdr:row>153</xdr:row>
      <xdr:rowOff>0</xdr:rowOff>
    </xdr:from>
    <xdr:ext cx="9525" cy="9525"/>
    <xdr:pic>
      <xdr:nvPicPr>
        <xdr:cNvPr id="1827" name="Picture 1826" descr="space"/>
        <xdr:cNvPicPr>
          <a:picLocks noChangeAspect="1" noChangeArrowheads="1"/>
        </xdr:cNvPicPr>
      </xdr:nvPicPr>
      <xdr:blipFill>
        <a:blip xmlns:r="http://schemas.openxmlformats.org/officeDocument/2006/relationships" r:embed="rId1"/>
        <a:srcRect/>
        <a:stretch>
          <a:fillRect/>
        </a:stretch>
      </xdr:blipFill>
      <xdr:spPr bwMode="auto">
        <a:xfrm>
          <a:off x="5686425" y="26889075"/>
          <a:ext cx="9525" cy="9525"/>
        </a:xfrm>
        <a:prstGeom prst="rect">
          <a:avLst/>
        </a:prstGeom>
        <a:noFill/>
        <a:ln w="9525">
          <a:noFill/>
          <a:miter lim="800000"/>
          <a:headEnd/>
          <a:tailEnd/>
        </a:ln>
      </xdr:spPr>
    </xdr:pic>
    <xdr:clientData/>
  </xdr:oneCellAnchor>
  <xdr:oneCellAnchor>
    <xdr:from>
      <xdr:col>13</xdr:col>
      <xdr:colOff>0</xdr:colOff>
      <xdr:row>153</xdr:row>
      <xdr:rowOff>0</xdr:rowOff>
    </xdr:from>
    <xdr:ext cx="9525" cy="9525"/>
    <xdr:pic>
      <xdr:nvPicPr>
        <xdr:cNvPr id="1828" name="Picture 1827" descr="space"/>
        <xdr:cNvPicPr>
          <a:picLocks noChangeAspect="1" noChangeArrowheads="1"/>
        </xdr:cNvPicPr>
      </xdr:nvPicPr>
      <xdr:blipFill>
        <a:blip xmlns:r="http://schemas.openxmlformats.org/officeDocument/2006/relationships" r:embed="rId1"/>
        <a:srcRect/>
        <a:stretch>
          <a:fillRect/>
        </a:stretch>
      </xdr:blipFill>
      <xdr:spPr bwMode="auto">
        <a:xfrm>
          <a:off x="5686425" y="26889075"/>
          <a:ext cx="9525" cy="9525"/>
        </a:xfrm>
        <a:prstGeom prst="rect">
          <a:avLst/>
        </a:prstGeom>
        <a:noFill/>
        <a:ln w="9525">
          <a:noFill/>
          <a:miter lim="800000"/>
          <a:headEnd/>
          <a:tailEnd/>
        </a:ln>
      </xdr:spPr>
    </xdr:pic>
    <xdr:clientData/>
  </xdr:oneCellAnchor>
  <xdr:oneCellAnchor>
    <xdr:from>
      <xdr:col>13</xdr:col>
      <xdr:colOff>0</xdr:colOff>
      <xdr:row>153</xdr:row>
      <xdr:rowOff>0</xdr:rowOff>
    </xdr:from>
    <xdr:ext cx="9525" cy="9525"/>
    <xdr:pic>
      <xdr:nvPicPr>
        <xdr:cNvPr id="1829" name="Picture 1828" descr="space"/>
        <xdr:cNvPicPr>
          <a:picLocks noChangeAspect="1" noChangeArrowheads="1"/>
        </xdr:cNvPicPr>
      </xdr:nvPicPr>
      <xdr:blipFill>
        <a:blip xmlns:r="http://schemas.openxmlformats.org/officeDocument/2006/relationships" r:embed="rId1"/>
        <a:srcRect/>
        <a:stretch>
          <a:fillRect/>
        </a:stretch>
      </xdr:blipFill>
      <xdr:spPr bwMode="auto">
        <a:xfrm>
          <a:off x="5686425" y="26889075"/>
          <a:ext cx="9525" cy="9525"/>
        </a:xfrm>
        <a:prstGeom prst="rect">
          <a:avLst/>
        </a:prstGeom>
        <a:noFill/>
        <a:ln w="9525">
          <a:noFill/>
          <a:miter lim="800000"/>
          <a:headEnd/>
          <a:tailEnd/>
        </a:ln>
      </xdr:spPr>
    </xdr:pic>
    <xdr:clientData/>
  </xdr:oneCellAnchor>
  <xdr:oneCellAnchor>
    <xdr:from>
      <xdr:col>13</xdr:col>
      <xdr:colOff>0</xdr:colOff>
      <xdr:row>154</xdr:row>
      <xdr:rowOff>0</xdr:rowOff>
    </xdr:from>
    <xdr:ext cx="9525" cy="9525"/>
    <xdr:pic>
      <xdr:nvPicPr>
        <xdr:cNvPr id="1830" name="Picture 1829" descr="space"/>
        <xdr:cNvPicPr>
          <a:picLocks noChangeAspect="1" noChangeArrowheads="1"/>
        </xdr:cNvPicPr>
      </xdr:nvPicPr>
      <xdr:blipFill>
        <a:blip xmlns:r="http://schemas.openxmlformats.org/officeDocument/2006/relationships" r:embed="rId1"/>
        <a:srcRect/>
        <a:stretch>
          <a:fillRect/>
        </a:stretch>
      </xdr:blipFill>
      <xdr:spPr bwMode="auto">
        <a:xfrm>
          <a:off x="5686425" y="27060525"/>
          <a:ext cx="9525" cy="9525"/>
        </a:xfrm>
        <a:prstGeom prst="rect">
          <a:avLst/>
        </a:prstGeom>
        <a:noFill/>
        <a:ln w="9525">
          <a:noFill/>
          <a:miter lim="800000"/>
          <a:headEnd/>
          <a:tailEnd/>
        </a:ln>
      </xdr:spPr>
    </xdr:pic>
    <xdr:clientData/>
  </xdr:oneCellAnchor>
  <xdr:oneCellAnchor>
    <xdr:from>
      <xdr:col>13</xdr:col>
      <xdr:colOff>0</xdr:colOff>
      <xdr:row>154</xdr:row>
      <xdr:rowOff>0</xdr:rowOff>
    </xdr:from>
    <xdr:ext cx="9525" cy="9525"/>
    <xdr:pic>
      <xdr:nvPicPr>
        <xdr:cNvPr id="1831" name="Picture 1830" descr="space"/>
        <xdr:cNvPicPr>
          <a:picLocks noChangeAspect="1" noChangeArrowheads="1"/>
        </xdr:cNvPicPr>
      </xdr:nvPicPr>
      <xdr:blipFill>
        <a:blip xmlns:r="http://schemas.openxmlformats.org/officeDocument/2006/relationships" r:embed="rId1"/>
        <a:srcRect/>
        <a:stretch>
          <a:fillRect/>
        </a:stretch>
      </xdr:blipFill>
      <xdr:spPr bwMode="auto">
        <a:xfrm>
          <a:off x="5686425" y="27060525"/>
          <a:ext cx="9525" cy="9525"/>
        </a:xfrm>
        <a:prstGeom prst="rect">
          <a:avLst/>
        </a:prstGeom>
        <a:noFill/>
        <a:ln w="9525">
          <a:noFill/>
          <a:miter lim="800000"/>
          <a:headEnd/>
          <a:tailEnd/>
        </a:ln>
      </xdr:spPr>
    </xdr:pic>
    <xdr:clientData/>
  </xdr:oneCellAnchor>
  <xdr:oneCellAnchor>
    <xdr:from>
      <xdr:col>13</xdr:col>
      <xdr:colOff>0</xdr:colOff>
      <xdr:row>154</xdr:row>
      <xdr:rowOff>0</xdr:rowOff>
    </xdr:from>
    <xdr:ext cx="9525" cy="9525"/>
    <xdr:pic>
      <xdr:nvPicPr>
        <xdr:cNvPr id="1832" name="Picture 1831" descr="space"/>
        <xdr:cNvPicPr>
          <a:picLocks noChangeAspect="1" noChangeArrowheads="1"/>
        </xdr:cNvPicPr>
      </xdr:nvPicPr>
      <xdr:blipFill>
        <a:blip xmlns:r="http://schemas.openxmlformats.org/officeDocument/2006/relationships" r:embed="rId1"/>
        <a:srcRect/>
        <a:stretch>
          <a:fillRect/>
        </a:stretch>
      </xdr:blipFill>
      <xdr:spPr bwMode="auto">
        <a:xfrm>
          <a:off x="5686425" y="27060525"/>
          <a:ext cx="9525" cy="9525"/>
        </a:xfrm>
        <a:prstGeom prst="rect">
          <a:avLst/>
        </a:prstGeom>
        <a:noFill/>
        <a:ln w="9525">
          <a:noFill/>
          <a:miter lim="800000"/>
          <a:headEnd/>
          <a:tailEnd/>
        </a:ln>
      </xdr:spPr>
    </xdr:pic>
    <xdr:clientData/>
  </xdr:oneCellAnchor>
  <xdr:oneCellAnchor>
    <xdr:from>
      <xdr:col>13</xdr:col>
      <xdr:colOff>0</xdr:colOff>
      <xdr:row>155</xdr:row>
      <xdr:rowOff>0</xdr:rowOff>
    </xdr:from>
    <xdr:ext cx="9525" cy="9525"/>
    <xdr:pic>
      <xdr:nvPicPr>
        <xdr:cNvPr id="1833" name="Picture 1832" descr="space"/>
        <xdr:cNvPicPr>
          <a:picLocks noChangeAspect="1" noChangeArrowheads="1"/>
        </xdr:cNvPicPr>
      </xdr:nvPicPr>
      <xdr:blipFill>
        <a:blip xmlns:r="http://schemas.openxmlformats.org/officeDocument/2006/relationships" r:embed="rId1"/>
        <a:srcRect/>
        <a:stretch>
          <a:fillRect/>
        </a:stretch>
      </xdr:blipFill>
      <xdr:spPr bwMode="auto">
        <a:xfrm>
          <a:off x="5686425" y="27231975"/>
          <a:ext cx="9525" cy="9525"/>
        </a:xfrm>
        <a:prstGeom prst="rect">
          <a:avLst/>
        </a:prstGeom>
        <a:noFill/>
        <a:ln w="9525">
          <a:noFill/>
          <a:miter lim="800000"/>
          <a:headEnd/>
          <a:tailEnd/>
        </a:ln>
      </xdr:spPr>
    </xdr:pic>
    <xdr:clientData/>
  </xdr:oneCellAnchor>
  <xdr:oneCellAnchor>
    <xdr:from>
      <xdr:col>13</xdr:col>
      <xdr:colOff>0</xdr:colOff>
      <xdr:row>155</xdr:row>
      <xdr:rowOff>0</xdr:rowOff>
    </xdr:from>
    <xdr:ext cx="9525" cy="9525"/>
    <xdr:pic>
      <xdr:nvPicPr>
        <xdr:cNvPr id="1834" name="Picture 1833" descr="space"/>
        <xdr:cNvPicPr>
          <a:picLocks noChangeAspect="1" noChangeArrowheads="1"/>
        </xdr:cNvPicPr>
      </xdr:nvPicPr>
      <xdr:blipFill>
        <a:blip xmlns:r="http://schemas.openxmlformats.org/officeDocument/2006/relationships" r:embed="rId1"/>
        <a:srcRect/>
        <a:stretch>
          <a:fillRect/>
        </a:stretch>
      </xdr:blipFill>
      <xdr:spPr bwMode="auto">
        <a:xfrm>
          <a:off x="5686425" y="27231975"/>
          <a:ext cx="9525" cy="9525"/>
        </a:xfrm>
        <a:prstGeom prst="rect">
          <a:avLst/>
        </a:prstGeom>
        <a:noFill/>
        <a:ln w="9525">
          <a:noFill/>
          <a:miter lim="800000"/>
          <a:headEnd/>
          <a:tailEnd/>
        </a:ln>
      </xdr:spPr>
    </xdr:pic>
    <xdr:clientData/>
  </xdr:oneCellAnchor>
  <xdr:oneCellAnchor>
    <xdr:from>
      <xdr:col>13</xdr:col>
      <xdr:colOff>0</xdr:colOff>
      <xdr:row>155</xdr:row>
      <xdr:rowOff>0</xdr:rowOff>
    </xdr:from>
    <xdr:ext cx="9525" cy="9525"/>
    <xdr:pic>
      <xdr:nvPicPr>
        <xdr:cNvPr id="1835" name="Picture 1834" descr="space"/>
        <xdr:cNvPicPr>
          <a:picLocks noChangeAspect="1" noChangeArrowheads="1"/>
        </xdr:cNvPicPr>
      </xdr:nvPicPr>
      <xdr:blipFill>
        <a:blip xmlns:r="http://schemas.openxmlformats.org/officeDocument/2006/relationships" r:embed="rId1"/>
        <a:srcRect/>
        <a:stretch>
          <a:fillRect/>
        </a:stretch>
      </xdr:blipFill>
      <xdr:spPr bwMode="auto">
        <a:xfrm>
          <a:off x="5686425" y="27231975"/>
          <a:ext cx="9525" cy="9525"/>
        </a:xfrm>
        <a:prstGeom prst="rect">
          <a:avLst/>
        </a:prstGeom>
        <a:noFill/>
        <a:ln w="9525">
          <a:noFill/>
          <a:miter lim="800000"/>
          <a:headEnd/>
          <a:tailEnd/>
        </a:ln>
      </xdr:spPr>
    </xdr:pic>
    <xdr:clientData/>
  </xdr:oneCellAnchor>
  <xdr:oneCellAnchor>
    <xdr:from>
      <xdr:col>13</xdr:col>
      <xdr:colOff>0</xdr:colOff>
      <xdr:row>156</xdr:row>
      <xdr:rowOff>0</xdr:rowOff>
    </xdr:from>
    <xdr:ext cx="9525" cy="9525"/>
    <xdr:pic>
      <xdr:nvPicPr>
        <xdr:cNvPr id="1836" name="Picture 1835" descr="space"/>
        <xdr:cNvPicPr>
          <a:picLocks noChangeAspect="1" noChangeArrowheads="1"/>
        </xdr:cNvPicPr>
      </xdr:nvPicPr>
      <xdr:blipFill>
        <a:blip xmlns:r="http://schemas.openxmlformats.org/officeDocument/2006/relationships" r:embed="rId1"/>
        <a:srcRect/>
        <a:stretch>
          <a:fillRect/>
        </a:stretch>
      </xdr:blipFill>
      <xdr:spPr bwMode="auto">
        <a:xfrm>
          <a:off x="5686425" y="27403425"/>
          <a:ext cx="9525" cy="9525"/>
        </a:xfrm>
        <a:prstGeom prst="rect">
          <a:avLst/>
        </a:prstGeom>
        <a:noFill/>
        <a:ln w="9525">
          <a:noFill/>
          <a:miter lim="800000"/>
          <a:headEnd/>
          <a:tailEnd/>
        </a:ln>
      </xdr:spPr>
    </xdr:pic>
    <xdr:clientData/>
  </xdr:oneCellAnchor>
  <xdr:oneCellAnchor>
    <xdr:from>
      <xdr:col>13</xdr:col>
      <xdr:colOff>0</xdr:colOff>
      <xdr:row>156</xdr:row>
      <xdr:rowOff>0</xdr:rowOff>
    </xdr:from>
    <xdr:ext cx="9525" cy="9525"/>
    <xdr:pic>
      <xdr:nvPicPr>
        <xdr:cNvPr id="1837" name="Picture 1836" descr="space"/>
        <xdr:cNvPicPr>
          <a:picLocks noChangeAspect="1" noChangeArrowheads="1"/>
        </xdr:cNvPicPr>
      </xdr:nvPicPr>
      <xdr:blipFill>
        <a:blip xmlns:r="http://schemas.openxmlformats.org/officeDocument/2006/relationships" r:embed="rId1"/>
        <a:srcRect/>
        <a:stretch>
          <a:fillRect/>
        </a:stretch>
      </xdr:blipFill>
      <xdr:spPr bwMode="auto">
        <a:xfrm>
          <a:off x="5686425" y="27403425"/>
          <a:ext cx="9525" cy="9525"/>
        </a:xfrm>
        <a:prstGeom prst="rect">
          <a:avLst/>
        </a:prstGeom>
        <a:noFill/>
        <a:ln w="9525">
          <a:noFill/>
          <a:miter lim="800000"/>
          <a:headEnd/>
          <a:tailEnd/>
        </a:ln>
      </xdr:spPr>
    </xdr:pic>
    <xdr:clientData/>
  </xdr:oneCellAnchor>
  <xdr:oneCellAnchor>
    <xdr:from>
      <xdr:col>13</xdr:col>
      <xdr:colOff>0</xdr:colOff>
      <xdr:row>156</xdr:row>
      <xdr:rowOff>0</xdr:rowOff>
    </xdr:from>
    <xdr:ext cx="9525" cy="9525"/>
    <xdr:pic>
      <xdr:nvPicPr>
        <xdr:cNvPr id="1838" name="Picture 1837" descr="space"/>
        <xdr:cNvPicPr>
          <a:picLocks noChangeAspect="1" noChangeArrowheads="1"/>
        </xdr:cNvPicPr>
      </xdr:nvPicPr>
      <xdr:blipFill>
        <a:blip xmlns:r="http://schemas.openxmlformats.org/officeDocument/2006/relationships" r:embed="rId1"/>
        <a:srcRect/>
        <a:stretch>
          <a:fillRect/>
        </a:stretch>
      </xdr:blipFill>
      <xdr:spPr bwMode="auto">
        <a:xfrm>
          <a:off x="5686425" y="27403425"/>
          <a:ext cx="9525" cy="9525"/>
        </a:xfrm>
        <a:prstGeom prst="rect">
          <a:avLst/>
        </a:prstGeom>
        <a:noFill/>
        <a:ln w="9525">
          <a:noFill/>
          <a:miter lim="800000"/>
          <a:headEnd/>
          <a:tailEnd/>
        </a:ln>
      </xdr:spPr>
    </xdr:pic>
    <xdr:clientData/>
  </xdr:oneCellAnchor>
  <xdr:oneCellAnchor>
    <xdr:from>
      <xdr:col>13</xdr:col>
      <xdr:colOff>0</xdr:colOff>
      <xdr:row>157</xdr:row>
      <xdr:rowOff>0</xdr:rowOff>
    </xdr:from>
    <xdr:ext cx="9525" cy="9525"/>
    <xdr:pic>
      <xdr:nvPicPr>
        <xdr:cNvPr id="1839" name="Picture 1838" descr="space"/>
        <xdr:cNvPicPr>
          <a:picLocks noChangeAspect="1" noChangeArrowheads="1"/>
        </xdr:cNvPicPr>
      </xdr:nvPicPr>
      <xdr:blipFill>
        <a:blip xmlns:r="http://schemas.openxmlformats.org/officeDocument/2006/relationships" r:embed="rId1"/>
        <a:srcRect/>
        <a:stretch>
          <a:fillRect/>
        </a:stretch>
      </xdr:blipFill>
      <xdr:spPr bwMode="auto">
        <a:xfrm>
          <a:off x="5686425" y="27574875"/>
          <a:ext cx="9525" cy="9525"/>
        </a:xfrm>
        <a:prstGeom prst="rect">
          <a:avLst/>
        </a:prstGeom>
        <a:noFill/>
        <a:ln w="9525">
          <a:noFill/>
          <a:miter lim="800000"/>
          <a:headEnd/>
          <a:tailEnd/>
        </a:ln>
      </xdr:spPr>
    </xdr:pic>
    <xdr:clientData/>
  </xdr:oneCellAnchor>
  <xdr:oneCellAnchor>
    <xdr:from>
      <xdr:col>13</xdr:col>
      <xdr:colOff>0</xdr:colOff>
      <xdr:row>157</xdr:row>
      <xdr:rowOff>0</xdr:rowOff>
    </xdr:from>
    <xdr:ext cx="9525" cy="9525"/>
    <xdr:pic>
      <xdr:nvPicPr>
        <xdr:cNvPr id="1840" name="Picture 1839" descr="space"/>
        <xdr:cNvPicPr>
          <a:picLocks noChangeAspect="1" noChangeArrowheads="1"/>
        </xdr:cNvPicPr>
      </xdr:nvPicPr>
      <xdr:blipFill>
        <a:blip xmlns:r="http://schemas.openxmlformats.org/officeDocument/2006/relationships" r:embed="rId1"/>
        <a:srcRect/>
        <a:stretch>
          <a:fillRect/>
        </a:stretch>
      </xdr:blipFill>
      <xdr:spPr bwMode="auto">
        <a:xfrm>
          <a:off x="5686425" y="27574875"/>
          <a:ext cx="9525" cy="9525"/>
        </a:xfrm>
        <a:prstGeom prst="rect">
          <a:avLst/>
        </a:prstGeom>
        <a:noFill/>
        <a:ln w="9525">
          <a:noFill/>
          <a:miter lim="800000"/>
          <a:headEnd/>
          <a:tailEnd/>
        </a:ln>
      </xdr:spPr>
    </xdr:pic>
    <xdr:clientData/>
  </xdr:oneCellAnchor>
  <xdr:oneCellAnchor>
    <xdr:from>
      <xdr:col>13</xdr:col>
      <xdr:colOff>0</xdr:colOff>
      <xdr:row>157</xdr:row>
      <xdr:rowOff>0</xdr:rowOff>
    </xdr:from>
    <xdr:ext cx="9525" cy="9525"/>
    <xdr:pic>
      <xdr:nvPicPr>
        <xdr:cNvPr id="1841" name="Picture 1840" descr="space"/>
        <xdr:cNvPicPr>
          <a:picLocks noChangeAspect="1" noChangeArrowheads="1"/>
        </xdr:cNvPicPr>
      </xdr:nvPicPr>
      <xdr:blipFill>
        <a:blip xmlns:r="http://schemas.openxmlformats.org/officeDocument/2006/relationships" r:embed="rId1"/>
        <a:srcRect/>
        <a:stretch>
          <a:fillRect/>
        </a:stretch>
      </xdr:blipFill>
      <xdr:spPr bwMode="auto">
        <a:xfrm>
          <a:off x="5686425" y="27574875"/>
          <a:ext cx="9525" cy="9525"/>
        </a:xfrm>
        <a:prstGeom prst="rect">
          <a:avLst/>
        </a:prstGeom>
        <a:noFill/>
        <a:ln w="9525">
          <a:noFill/>
          <a:miter lim="800000"/>
          <a:headEnd/>
          <a:tailEnd/>
        </a:ln>
      </xdr:spPr>
    </xdr:pic>
    <xdr:clientData/>
  </xdr:oneCellAnchor>
  <xdr:oneCellAnchor>
    <xdr:from>
      <xdr:col>13</xdr:col>
      <xdr:colOff>0</xdr:colOff>
      <xdr:row>158</xdr:row>
      <xdr:rowOff>0</xdr:rowOff>
    </xdr:from>
    <xdr:ext cx="9525" cy="9525"/>
    <xdr:pic>
      <xdr:nvPicPr>
        <xdr:cNvPr id="1842" name="Picture 1841" descr="space"/>
        <xdr:cNvPicPr>
          <a:picLocks noChangeAspect="1" noChangeArrowheads="1"/>
        </xdr:cNvPicPr>
      </xdr:nvPicPr>
      <xdr:blipFill>
        <a:blip xmlns:r="http://schemas.openxmlformats.org/officeDocument/2006/relationships" r:embed="rId1"/>
        <a:srcRect/>
        <a:stretch>
          <a:fillRect/>
        </a:stretch>
      </xdr:blipFill>
      <xdr:spPr bwMode="auto">
        <a:xfrm>
          <a:off x="5686425" y="27746325"/>
          <a:ext cx="9525" cy="9525"/>
        </a:xfrm>
        <a:prstGeom prst="rect">
          <a:avLst/>
        </a:prstGeom>
        <a:noFill/>
        <a:ln w="9525">
          <a:noFill/>
          <a:miter lim="800000"/>
          <a:headEnd/>
          <a:tailEnd/>
        </a:ln>
      </xdr:spPr>
    </xdr:pic>
    <xdr:clientData/>
  </xdr:oneCellAnchor>
  <xdr:oneCellAnchor>
    <xdr:from>
      <xdr:col>13</xdr:col>
      <xdr:colOff>0</xdr:colOff>
      <xdr:row>158</xdr:row>
      <xdr:rowOff>0</xdr:rowOff>
    </xdr:from>
    <xdr:ext cx="9525" cy="9525"/>
    <xdr:pic>
      <xdr:nvPicPr>
        <xdr:cNvPr id="1843" name="Picture 1842" descr="space"/>
        <xdr:cNvPicPr>
          <a:picLocks noChangeAspect="1" noChangeArrowheads="1"/>
        </xdr:cNvPicPr>
      </xdr:nvPicPr>
      <xdr:blipFill>
        <a:blip xmlns:r="http://schemas.openxmlformats.org/officeDocument/2006/relationships" r:embed="rId1"/>
        <a:srcRect/>
        <a:stretch>
          <a:fillRect/>
        </a:stretch>
      </xdr:blipFill>
      <xdr:spPr bwMode="auto">
        <a:xfrm>
          <a:off x="5686425" y="27746325"/>
          <a:ext cx="9525" cy="9525"/>
        </a:xfrm>
        <a:prstGeom prst="rect">
          <a:avLst/>
        </a:prstGeom>
        <a:noFill/>
        <a:ln w="9525">
          <a:noFill/>
          <a:miter lim="800000"/>
          <a:headEnd/>
          <a:tailEnd/>
        </a:ln>
      </xdr:spPr>
    </xdr:pic>
    <xdr:clientData/>
  </xdr:oneCellAnchor>
  <xdr:oneCellAnchor>
    <xdr:from>
      <xdr:col>13</xdr:col>
      <xdr:colOff>0</xdr:colOff>
      <xdr:row>158</xdr:row>
      <xdr:rowOff>0</xdr:rowOff>
    </xdr:from>
    <xdr:ext cx="9525" cy="9525"/>
    <xdr:pic>
      <xdr:nvPicPr>
        <xdr:cNvPr id="1844" name="Picture 1843" descr="space"/>
        <xdr:cNvPicPr>
          <a:picLocks noChangeAspect="1" noChangeArrowheads="1"/>
        </xdr:cNvPicPr>
      </xdr:nvPicPr>
      <xdr:blipFill>
        <a:blip xmlns:r="http://schemas.openxmlformats.org/officeDocument/2006/relationships" r:embed="rId1"/>
        <a:srcRect/>
        <a:stretch>
          <a:fillRect/>
        </a:stretch>
      </xdr:blipFill>
      <xdr:spPr bwMode="auto">
        <a:xfrm>
          <a:off x="5686425" y="27746325"/>
          <a:ext cx="9525" cy="9525"/>
        </a:xfrm>
        <a:prstGeom prst="rect">
          <a:avLst/>
        </a:prstGeom>
        <a:noFill/>
        <a:ln w="9525">
          <a:noFill/>
          <a:miter lim="800000"/>
          <a:headEnd/>
          <a:tailEnd/>
        </a:ln>
      </xdr:spPr>
    </xdr:pic>
    <xdr:clientData/>
  </xdr:oneCellAnchor>
  <xdr:oneCellAnchor>
    <xdr:from>
      <xdr:col>13</xdr:col>
      <xdr:colOff>0</xdr:colOff>
      <xdr:row>159</xdr:row>
      <xdr:rowOff>0</xdr:rowOff>
    </xdr:from>
    <xdr:ext cx="9525" cy="9525"/>
    <xdr:pic>
      <xdr:nvPicPr>
        <xdr:cNvPr id="1845" name="Picture 1844"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oneCellAnchor>
  <xdr:oneCellAnchor>
    <xdr:from>
      <xdr:col>13</xdr:col>
      <xdr:colOff>0</xdr:colOff>
      <xdr:row>159</xdr:row>
      <xdr:rowOff>0</xdr:rowOff>
    </xdr:from>
    <xdr:ext cx="9525" cy="9525"/>
    <xdr:pic>
      <xdr:nvPicPr>
        <xdr:cNvPr id="1846" name="Picture 1845"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oneCellAnchor>
  <xdr:oneCellAnchor>
    <xdr:from>
      <xdr:col>13</xdr:col>
      <xdr:colOff>0</xdr:colOff>
      <xdr:row>159</xdr:row>
      <xdr:rowOff>0</xdr:rowOff>
    </xdr:from>
    <xdr:ext cx="9525" cy="9525"/>
    <xdr:pic>
      <xdr:nvPicPr>
        <xdr:cNvPr id="1847" name="Picture 1846" descr="space"/>
        <xdr:cNvPicPr>
          <a:picLocks noChangeAspect="1" noChangeArrowheads="1"/>
        </xdr:cNvPicPr>
      </xdr:nvPicPr>
      <xdr:blipFill>
        <a:blip xmlns:r="http://schemas.openxmlformats.org/officeDocument/2006/relationships" r:embed="rId1"/>
        <a:srcRect/>
        <a:stretch>
          <a:fillRect/>
        </a:stretch>
      </xdr:blipFill>
      <xdr:spPr bwMode="auto">
        <a:xfrm>
          <a:off x="5686425" y="27917775"/>
          <a:ext cx="9525" cy="9525"/>
        </a:xfrm>
        <a:prstGeom prst="rect">
          <a:avLst/>
        </a:prstGeom>
        <a:noFill/>
        <a:ln w="9525">
          <a:noFill/>
          <a:miter lim="800000"/>
          <a:headEnd/>
          <a:tailEnd/>
        </a:ln>
      </xdr:spPr>
    </xdr:pic>
    <xdr:clientData/>
  </xdr:oneCellAnchor>
  <xdr:oneCellAnchor>
    <xdr:from>
      <xdr:col>13</xdr:col>
      <xdr:colOff>0</xdr:colOff>
      <xdr:row>160</xdr:row>
      <xdr:rowOff>0</xdr:rowOff>
    </xdr:from>
    <xdr:ext cx="9525" cy="9525"/>
    <xdr:pic>
      <xdr:nvPicPr>
        <xdr:cNvPr id="1848" name="Picture 184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089225"/>
          <a:ext cx="9525" cy="9525"/>
        </a:xfrm>
        <a:prstGeom prst="rect">
          <a:avLst/>
        </a:prstGeom>
        <a:noFill/>
        <a:ln w="9525">
          <a:noFill/>
          <a:miter lim="800000"/>
          <a:headEnd/>
          <a:tailEnd/>
        </a:ln>
      </xdr:spPr>
    </xdr:pic>
    <xdr:clientData/>
  </xdr:oneCellAnchor>
  <xdr:oneCellAnchor>
    <xdr:from>
      <xdr:col>13</xdr:col>
      <xdr:colOff>0</xdr:colOff>
      <xdr:row>160</xdr:row>
      <xdr:rowOff>0</xdr:rowOff>
    </xdr:from>
    <xdr:ext cx="9525" cy="9525"/>
    <xdr:pic>
      <xdr:nvPicPr>
        <xdr:cNvPr id="1849" name="Picture 1848" descr="space"/>
        <xdr:cNvPicPr>
          <a:picLocks noChangeAspect="1" noChangeArrowheads="1"/>
        </xdr:cNvPicPr>
      </xdr:nvPicPr>
      <xdr:blipFill>
        <a:blip xmlns:r="http://schemas.openxmlformats.org/officeDocument/2006/relationships" r:embed="rId1"/>
        <a:srcRect/>
        <a:stretch>
          <a:fillRect/>
        </a:stretch>
      </xdr:blipFill>
      <xdr:spPr bwMode="auto">
        <a:xfrm>
          <a:off x="5686425" y="28089225"/>
          <a:ext cx="9525" cy="9525"/>
        </a:xfrm>
        <a:prstGeom prst="rect">
          <a:avLst/>
        </a:prstGeom>
        <a:noFill/>
        <a:ln w="9525">
          <a:noFill/>
          <a:miter lim="800000"/>
          <a:headEnd/>
          <a:tailEnd/>
        </a:ln>
      </xdr:spPr>
    </xdr:pic>
    <xdr:clientData/>
  </xdr:oneCellAnchor>
  <xdr:oneCellAnchor>
    <xdr:from>
      <xdr:col>13</xdr:col>
      <xdr:colOff>0</xdr:colOff>
      <xdr:row>160</xdr:row>
      <xdr:rowOff>0</xdr:rowOff>
    </xdr:from>
    <xdr:ext cx="9525" cy="9525"/>
    <xdr:pic>
      <xdr:nvPicPr>
        <xdr:cNvPr id="1850" name="Picture 1849" descr="space"/>
        <xdr:cNvPicPr>
          <a:picLocks noChangeAspect="1" noChangeArrowheads="1"/>
        </xdr:cNvPicPr>
      </xdr:nvPicPr>
      <xdr:blipFill>
        <a:blip xmlns:r="http://schemas.openxmlformats.org/officeDocument/2006/relationships" r:embed="rId1"/>
        <a:srcRect/>
        <a:stretch>
          <a:fillRect/>
        </a:stretch>
      </xdr:blipFill>
      <xdr:spPr bwMode="auto">
        <a:xfrm>
          <a:off x="5686425" y="28089225"/>
          <a:ext cx="9525" cy="9525"/>
        </a:xfrm>
        <a:prstGeom prst="rect">
          <a:avLst/>
        </a:prstGeom>
        <a:noFill/>
        <a:ln w="9525">
          <a:noFill/>
          <a:miter lim="800000"/>
          <a:headEnd/>
          <a:tailEnd/>
        </a:ln>
      </xdr:spPr>
    </xdr:pic>
    <xdr:clientData/>
  </xdr:oneCellAnchor>
  <xdr:oneCellAnchor>
    <xdr:from>
      <xdr:col>13</xdr:col>
      <xdr:colOff>0</xdr:colOff>
      <xdr:row>161</xdr:row>
      <xdr:rowOff>0</xdr:rowOff>
    </xdr:from>
    <xdr:ext cx="9525" cy="9525"/>
    <xdr:pic>
      <xdr:nvPicPr>
        <xdr:cNvPr id="1851" name="Picture 1850" descr="space"/>
        <xdr:cNvPicPr>
          <a:picLocks noChangeAspect="1" noChangeArrowheads="1"/>
        </xdr:cNvPicPr>
      </xdr:nvPicPr>
      <xdr:blipFill>
        <a:blip xmlns:r="http://schemas.openxmlformats.org/officeDocument/2006/relationships" r:embed="rId1"/>
        <a:srcRect/>
        <a:stretch>
          <a:fillRect/>
        </a:stretch>
      </xdr:blipFill>
      <xdr:spPr bwMode="auto">
        <a:xfrm>
          <a:off x="5686425" y="28260675"/>
          <a:ext cx="9525" cy="9525"/>
        </a:xfrm>
        <a:prstGeom prst="rect">
          <a:avLst/>
        </a:prstGeom>
        <a:noFill/>
        <a:ln w="9525">
          <a:noFill/>
          <a:miter lim="800000"/>
          <a:headEnd/>
          <a:tailEnd/>
        </a:ln>
      </xdr:spPr>
    </xdr:pic>
    <xdr:clientData/>
  </xdr:oneCellAnchor>
  <xdr:oneCellAnchor>
    <xdr:from>
      <xdr:col>13</xdr:col>
      <xdr:colOff>0</xdr:colOff>
      <xdr:row>161</xdr:row>
      <xdr:rowOff>0</xdr:rowOff>
    </xdr:from>
    <xdr:ext cx="9525" cy="9525"/>
    <xdr:pic>
      <xdr:nvPicPr>
        <xdr:cNvPr id="1852" name="Picture 1851" descr="space"/>
        <xdr:cNvPicPr>
          <a:picLocks noChangeAspect="1" noChangeArrowheads="1"/>
        </xdr:cNvPicPr>
      </xdr:nvPicPr>
      <xdr:blipFill>
        <a:blip xmlns:r="http://schemas.openxmlformats.org/officeDocument/2006/relationships" r:embed="rId1"/>
        <a:srcRect/>
        <a:stretch>
          <a:fillRect/>
        </a:stretch>
      </xdr:blipFill>
      <xdr:spPr bwMode="auto">
        <a:xfrm>
          <a:off x="5686425" y="28260675"/>
          <a:ext cx="9525" cy="9525"/>
        </a:xfrm>
        <a:prstGeom prst="rect">
          <a:avLst/>
        </a:prstGeom>
        <a:noFill/>
        <a:ln w="9525">
          <a:noFill/>
          <a:miter lim="800000"/>
          <a:headEnd/>
          <a:tailEnd/>
        </a:ln>
      </xdr:spPr>
    </xdr:pic>
    <xdr:clientData/>
  </xdr:oneCellAnchor>
  <xdr:oneCellAnchor>
    <xdr:from>
      <xdr:col>13</xdr:col>
      <xdr:colOff>0</xdr:colOff>
      <xdr:row>161</xdr:row>
      <xdr:rowOff>0</xdr:rowOff>
    </xdr:from>
    <xdr:ext cx="9525" cy="9525"/>
    <xdr:pic>
      <xdr:nvPicPr>
        <xdr:cNvPr id="1853" name="Picture 1852" descr="space"/>
        <xdr:cNvPicPr>
          <a:picLocks noChangeAspect="1" noChangeArrowheads="1"/>
        </xdr:cNvPicPr>
      </xdr:nvPicPr>
      <xdr:blipFill>
        <a:blip xmlns:r="http://schemas.openxmlformats.org/officeDocument/2006/relationships" r:embed="rId1"/>
        <a:srcRect/>
        <a:stretch>
          <a:fillRect/>
        </a:stretch>
      </xdr:blipFill>
      <xdr:spPr bwMode="auto">
        <a:xfrm>
          <a:off x="5686425" y="28260675"/>
          <a:ext cx="9525" cy="9525"/>
        </a:xfrm>
        <a:prstGeom prst="rect">
          <a:avLst/>
        </a:prstGeom>
        <a:noFill/>
        <a:ln w="9525">
          <a:noFill/>
          <a:miter lim="800000"/>
          <a:headEnd/>
          <a:tailEnd/>
        </a:ln>
      </xdr:spPr>
    </xdr:pic>
    <xdr:clientData/>
  </xdr:oneCellAnchor>
  <xdr:oneCellAnchor>
    <xdr:from>
      <xdr:col>13</xdr:col>
      <xdr:colOff>0</xdr:colOff>
      <xdr:row>162</xdr:row>
      <xdr:rowOff>0</xdr:rowOff>
    </xdr:from>
    <xdr:ext cx="9525" cy="9525"/>
    <xdr:pic>
      <xdr:nvPicPr>
        <xdr:cNvPr id="1854" name="Picture 1853"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oneCellAnchor>
  <xdr:oneCellAnchor>
    <xdr:from>
      <xdr:col>13</xdr:col>
      <xdr:colOff>0</xdr:colOff>
      <xdr:row>162</xdr:row>
      <xdr:rowOff>0</xdr:rowOff>
    </xdr:from>
    <xdr:ext cx="9525" cy="9525"/>
    <xdr:pic>
      <xdr:nvPicPr>
        <xdr:cNvPr id="1855" name="Picture 1854"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oneCellAnchor>
  <xdr:oneCellAnchor>
    <xdr:from>
      <xdr:col>13</xdr:col>
      <xdr:colOff>0</xdr:colOff>
      <xdr:row>162</xdr:row>
      <xdr:rowOff>0</xdr:rowOff>
    </xdr:from>
    <xdr:ext cx="9525" cy="9525"/>
    <xdr:pic>
      <xdr:nvPicPr>
        <xdr:cNvPr id="1856" name="Picture 1855" descr="space"/>
        <xdr:cNvPicPr>
          <a:picLocks noChangeAspect="1" noChangeArrowheads="1"/>
        </xdr:cNvPicPr>
      </xdr:nvPicPr>
      <xdr:blipFill>
        <a:blip xmlns:r="http://schemas.openxmlformats.org/officeDocument/2006/relationships" r:embed="rId1"/>
        <a:srcRect/>
        <a:stretch>
          <a:fillRect/>
        </a:stretch>
      </xdr:blipFill>
      <xdr:spPr bwMode="auto">
        <a:xfrm>
          <a:off x="5686425" y="28432125"/>
          <a:ext cx="9525" cy="9525"/>
        </a:xfrm>
        <a:prstGeom prst="rect">
          <a:avLst/>
        </a:prstGeom>
        <a:noFill/>
        <a:ln w="9525">
          <a:noFill/>
          <a:miter lim="800000"/>
          <a:headEnd/>
          <a:tailEnd/>
        </a:ln>
      </xdr:spPr>
    </xdr:pic>
    <xdr:clientData/>
  </xdr:oneCellAnchor>
  <xdr:oneCellAnchor>
    <xdr:from>
      <xdr:col>13</xdr:col>
      <xdr:colOff>0</xdr:colOff>
      <xdr:row>163</xdr:row>
      <xdr:rowOff>0</xdr:rowOff>
    </xdr:from>
    <xdr:ext cx="9525" cy="9525"/>
    <xdr:pic>
      <xdr:nvPicPr>
        <xdr:cNvPr id="1857" name="Picture 1856" descr="space"/>
        <xdr:cNvPicPr>
          <a:picLocks noChangeAspect="1" noChangeArrowheads="1"/>
        </xdr:cNvPicPr>
      </xdr:nvPicPr>
      <xdr:blipFill>
        <a:blip xmlns:r="http://schemas.openxmlformats.org/officeDocument/2006/relationships" r:embed="rId1"/>
        <a:srcRect/>
        <a:stretch>
          <a:fillRect/>
        </a:stretch>
      </xdr:blipFill>
      <xdr:spPr bwMode="auto">
        <a:xfrm>
          <a:off x="5686425" y="28603575"/>
          <a:ext cx="9525" cy="9525"/>
        </a:xfrm>
        <a:prstGeom prst="rect">
          <a:avLst/>
        </a:prstGeom>
        <a:noFill/>
        <a:ln w="9525">
          <a:noFill/>
          <a:miter lim="800000"/>
          <a:headEnd/>
          <a:tailEnd/>
        </a:ln>
      </xdr:spPr>
    </xdr:pic>
    <xdr:clientData/>
  </xdr:oneCellAnchor>
  <xdr:oneCellAnchor>
    <xdr:from>
      <xdr:col>13</xdr:col>
      <xdr:colOff>0</xdr:colOff>
      <xdr:row>163</xdr:row>
      <xdr:rowOff>0</xdr:rowOff>
    </xdr:from>
    <xdr:ext cx="9525" cy="9525"/>
    <xdr:pic>
      <xdr:nvPicPr>
        <xdr:cNvPr id="1858" name="Picture 1857" descr="space"/>
        <xdr:cNvPicPr>
          <a:picLocks noChangeAspect="1" noChangeArrowheads="1"/>
        </xdr:cNvPicPr>
      </xdr:nvPicPr>
      <xdr:blipFill>
        <a:blip xmlns:r="http://schemas.openxmlformats.org/officeDocument/2006/relationships" r:embed="rId1"/>
        <a:srcRect/>
        <a:stretch>
          <a:fillRect/>
        </a:stretch>
      </xdr:blipFill>
      <xdr:spPr bwMode="auto">
        <a:xfrm>
          <a:off x="5686425" y="28603575"/>
          <a:ext cx="9525" cy="9525"/>
        </a:xfrm>
        <a:prstGeom prst="rect">
          <a:avLst/>
        </a:prstGeom>
        <a:noFill/>
        <a:ln w="9525">
          <a:noFill/>
          <a:miter lim="800000"/>
          <a:headEnd/>
          <a:tailEnd/>
        </a:ln>
      </xdr:spPr>
    </xdr:pic>
    <xdr:clientData/>
  </xdr:oneCellAnchor>
  <xdr:oneCellAnchor>
    <xdr:from>
      <xdr:col>13</xdr:col>
      <xdr:colOff>0</xdr:colOff>
      <xdr:row>163</xdr:row>
      <xdr:rowOff>0</xdr:rowOff>
    </xdr:from>
    <xdr:ext cx="9525" cy="9525"/>
    <xdr:pic>
      <xdr:nvPicPr>
        <xdr:cNvPr id="1859" name="Picture 1858" descr="space"/>
        <xdr:cNvPicPr>
          <a:picLocks noChangeAspect="1" noChangeArrowheads="1"/>
        </xdr:cNvPicPr>
      </xdr:nvPicPr>
      <xdr:blipFill>
        <a:blip xmlns:r="http://schemas.openxmlformats.org/officeDocument/2006/relationships" r:embed="rId1"/>
        <a:srcRect/>
        <a:stretch>
          <a:fillRect/>
        </a:stretch>
      </xdr:blipFill>
      <xdr:spPr bwMode="auto">
        <a:xfrm>
          <a:off x="5686425" y="28603575"/>
          <a:ext cx="9525" cy="9525"/>
        </a:xfrm>
        <a:prstGeom prst="rect">
          <a:avLst/>
        </a:prstGeom>
        <a:noFill/>
        <a:ln w="9525">
          <a:noFill/>
          <a:miter lim="800000"/>
          <a:headEnd/>
          <a:tailEnd/>
        </a:ln>
      </xdr:spPr>
    </xdr:pic>
    <xdr:clientData/>
  </xdr:oneCellAnchor>
  <xdr:oneCellAnchor>
    <xdr:from>
      <xdr:col>13</xdr:col>
      <xdr:colOff>0</xdr:colOff>
      <xdr:row>164</xdr:row>
      <xdr:rowOff>0</xdr:rowOff>
    </xdr:from>
    <xdr:ext cx="9525" cy="9525"/>
    <xdr:pic>
      <xdr:nvPicPr>
        <xdr:cNvPr id="1860" name="Picture 1859"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oneCellAnchor>
  <xdr:oneCellAnchor>
    <xdr:from>
      <xdr:col>13</xdr:col>
      <xdr:colOff>0</xdr:colOff>
      <xdr:row>164</xdr:row>
      <xdr:rowOff>0</xdr:rowOff>
    </xdr:from>
    <xdr:ext cx="9525" cy="9525"/>
    <xdr:pic>
      <xdr:nvPicPr>
        <xdr:cNvPr id="1861" name="Picture 1860"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oneCellAnchor>
  <xdr:oneCellAnchor>
    <xdr:from>
      <xdr:col>13</xdr:col>
      <xdr:colOff>0</xdr:colOff>
      <xdr:row>164</xdr:row>
      <xdr:rowOff>0</xdr:rowOff>
    </xdr:from>
    <xdr:ext cx="9525" cy="9525"/>
    <xdr:pic>
      <xdr:nvPicPr>
        <xdr:cNvPr id="1862" name="Picture 1861" descr="space"/>
        <xdr:cNvPicPr>
          <a:picLocks noChangeAspect="1" noChangeArrowheads="1"/>
        </xdr:cNvPicPr>
      </xdr:nvPicPr>
      <xdr:blipFill>
        <a:blip xmlns:r="http://schemas.openxmlformats.org/officeDocument/2006/relationships" r:embed="rId1"/>
        <a:srcRect/>
        <a:stretch>
          <a:fillRect/>
        </a:stretch>
      </xdr:blipFill>
      <xdr:spPr bwMode="auto">
        <a:xfrm>
          <a:off x="5686425" y="28775025"/>
          <a:ext cx="9525" cy="9525"/>
        </a:xfrm>
        <a:prstGeom prst="rect">
          <a:avLst/>
        </a:prstGeom>
        <a:noFill/>
        <a:ln w="9525">
          <a:noFill/>
          <a:miter lim="800000"/>
          <a:headEnd/>
          <a:tailEnd/>
        </a:ln>
      </xdr:spPr>
    </xdr:pic>
    <xdr:clientData/>
  </xdr:oneCellAnchor>
  <xdr:oneCellAnchor>
    <xdr:from>
      <xdr:col>13</xdr:col>
      <xdr:colOff>0</xdr:colOff>
      <xdr:row>165</xdr:row>
      <xdr:rowOff>0</xdr:rowOff>
    </xdr:from>
    <xdr:ext cx="9525" cy="9525"/>
    <xdr:pic>
      <xdr:nvPicPr>
        <xdr:cNvPr id="1863" name="Picture 1862"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oneCellAnchor>
  <xdr:oneCellAnchor>
    <xdr:from>
      <xdr:col>13</xdr:col>
      <xdr:colOff>0</xdr:colOff>
      <xdr:row>165</xdr:row>
      <xdr:rowOff>0</xdr:rowOff>
    </xdr:from>
    <xdr:ext cx="9525" cy="9525"/>
    <xdr:pic>
      <xdr:nvPicPr>
        <xdr:cNvPr id="1864" name="Picture 1863"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oneCellAnchor>
  <xdr:oneCellAnchor>
    <xdr:from>
      <xdr:col>13</xdr:col>
      <xdr:colOff>0</xdr:colOff>
      <xdr:row>165</xdr:row>
      <xdr:rowOff>0</xdr:rowOff>
    </xdr:from>
    <xdr:ext cx="9525" cy="9525"/>
    <xdr:pic>
      <xdr:nvPicPr>
        <xdr:cNvPr id="1865" name="Picture 1864" descr="space"/>
        <xdr:cNvPicPr>
          <a:picLocks noChangeAspect="1" noChangeArrowheads="1"/>
        </xdr:cNvPicPr>
      </xdr:nvPicPr>
      <xdr:blipFill>
        <a:blip xmlns:r="http://schemas.openxmlformats.org/officeDocument/2006/relationships" r:embed="rId1"/>
        <a:srcRect/>
        <a:stretch>
          <a:fillRect/>
        </a:stretch>
      </xdr:blipFill>
      <xdr:spPr bwMode="auto">
        <a:xfrm>
          <a:off x="5686425" y="28946475"/>
          <a:ext cx="9525" cy="9525"/>
        </a:xfrm>
        <a:prstGeom prst="rect">
          <a:avLst/>
        </a:prstGeom>
        <a:noFill/>
        <a:ln w="9525">
          <a:noFill/>
          <a:miter lim="800000"/>
          <a:headEnd/>
          <a:tailEnd/>
        </a:ln>
      </xdr:spPr>
    </xdr:pic>
    <xdr:clientData/>
  </xdr:oneCellAnchor>
  <xdr:oneCellAnchor>
    <xdr:from>
      <xdr:col>13</xdr:col>
      <xdr:colOff>0</xdr:colOff>
      <xdr:row>166</xdr:row>
      <xdr:rowOff>0</xdr:rowOff>
    </xdr:from>
    <xdr:ext cx="9525" cy="9525"/>
    <xdr:pic>
      <xdr:nvPicPr>
        <xdr:cNvPr id="1866" name="Picture 1865" descr="space"/>
        <xdr:cNvPicPr>
          <a:picLocks noChangeAspect="1" noChangeArrowheads="1"/>
        </xdr:cNvPicPr>
      </xdr:nvPicPr>
      <xdr:blipFill>
        <a:blip xmlns:r="http://schemas.openxmlformats.org/officeDocument/2006/relationships" r:embed="rId1"/>
        <a:srcRect/>
        <a:stretch>
          <a:fillRect/>
        </a:stretch>
      </xdr:blipFill>
      <xdr:spPr bwMode="auto">
        <a:xfrm>
          <a:off x="5686425" y="29117925"/>
          <a:ext cx="9525" cy="9525"/>
        </a:xfrm>
        <a:prstGeom prst="rect">
          <a:avLst/>
        </a:prstGeom>
        <a:noFill/>
        <a:ln w="9525">
          <a:noFill/>
          <a:miter lim="800000"/>
          <a:headEnd/>
          <a:tailEnd/>
        </a:ln>
      </xdr:spPr>
    </xdr:pic>
    <xdr:clientData/>
  </xdr:oneCellAnchor>
  <xdr:oneCellAnchor>
    <xdr:from>
      <xdr:col>13</xdr:col>
      <xdr:colOff>0</xdr:colOff>
      <xdr:row>166</xdr:row>
      <xdr:rowOff>0</xdr:rowOff>
    </xdr:from>
    <xdr:ext cx="9525" cy="9525"/>
    <xdr:pic>
      <xdr:nvPicPr>
        <xdr:cNvPr id="1867" name="Picture 1866" descr="space"/>
        <xdr:cNvPicPr>
          <a:picLocks noChangeAspect="1" noChangeArrowheads="1"/>
        </xdr:cNvPicPr>
      </xdr:nvPicPr>
      <xdr:blipFill>
        <a:blip xmlns:r="http://schemas.openxmlformats.org/officeDocument/2006/relationships" r:embed="rId1"/>
        <a:srcRect/>
        <a:stretch>
          <a:fillRect/>
        </a:stretch>
      </xdr:blipFill>
      <xdr:spPr bwMode="auto">
        <a:xfrm>
          <a:off x="5686425" y="29117925"/>
          <a:ext cx="9525" cy="9525"/>
        </a:xfrm>
        <a:prstGeom prst="rect">
          <a:avLst/>
        </a:prstGeom>
        <a:noFill/>
        <a:ln w="9525">
          <a:noFill/>
          <a:miter lim="800000"/>
          <a:headEnd/>
          <a:tailEnd/>
        </a:ln>
      </xdr:spPr>
    </xdr:pic>
    <xdr:clientData/>
  </xdr:oneCellAnchor>
  <xdr:oneCellAnchor>
    <xdr:from>
      <xdr:col>13</xdr:col>
      <xdr:colOff>0</xdr:colOff>
      <xdr:row>166</xdr:row>
      <xdr:rowOff>0</xdr:rowOff>
    </xdr:from>
    <xdr:ext cx="9525" cy="9525"/>
    <xdr:pic>
      <xdr:nvPicPr>
        <xdr:cNvPr id="1868" name="Picture 1867" descr="space"/>
        <xdr:cNvPicPr>
          <a:picLocks noChangeAspect="1" noChangeArrowheads="1"/>
        </xdr:cNvPicPr>
      </xdr:nvPicPr>
      <xdr:blipFill>
        <a:blip xmlns:r="http://schemas.openxmlformats.org/officeDocument/2006/relationships" r:embed="rId1"/>
        <a:srcRect/>
        <a:stretch>
          <a:fillRect/>
        </a:stretch>
      </xdr:blipFill>
      <xdr:spPr bwMode="auto">
        <a:xfrm>
          <a:off x="5686425" y="29117925"/>
          <a:ext cx="9525" cy="9525"/>
        </a:xfrm>
        <a:prstGeom prst="rect">
          <a:avLst/>
        </a:prstGeom>
        <a:noFill/>
        <a:ln w="9525">
          <a:noFill/>
          <a:miter lim="800000"/>
          <a:headEnd/>
          <a:tailEnd/>
        </a:ln>
      </xdr:spPr>
    </xdr:pic>
    <xdr:clientData/>
  </xdr:oneCellAnchor>
  <xdr:oneCellAnchor>
    <xdr:from>
      <xdr:col>13</xdr:col>
      <xdr:colOff>0</xdr:colOff>
      <xdr:row>167</xdr:row>
      <xdr:rowOff>0</xdr:rowOff>
    </xdr:from>
    <xdr:ext cx="9525" cy="9525"/>
    <xdr:pic>
      <xdr:nvPicPr>
        <xdr:cNvPr id="1869" name="Picture 1868" descr="space"/>
        <xdr:cNvPicPr>
          <a:picLocks noChangeAspect="1" noChangeArrowheads="1"/>
        </xdr:cNvPicPr>
      </xdr:nvPicPr>
      <xdr:blipFill>
        <a:blip xmlns:r="http://schemas.openxmlformats.org/officeDocument/2006/relationships" r:embed="rId1"/>
        <a:srcRect/>
        <a:stretch>
          <a:fillRect/>
        </a:stretch>
      </xdr:blipFill>
      <xdr:spPr bwMode="auto">
        <a:xfrm>
          <a:off x="5686425" y="29289375"/>
          <a:ext cx="9525" cy="9525"/>
        </a:xfrm>
        <a:prstGeom prst="rect">
          <a:avLst/>
        </a:prstGeom>
        <a:noFill/>
        <a:ln w="9525">
          <a:noFill/>
          <a:miter lim="800000"/>
          <a:headEnd/>
          <a:tailEnd/>
        </a:ln>
      </xdr:spPr>
    </xdr:pic>
    <xdr:clientData/>
  </xdr:oneCellAnchor>
  <xdr:oneCellAnchor>
    <xdr:from>
      <xdr:col>13</xdr:col>
      <xdr:colOff>0</xdr:colOff>
      <xdr:row>167</xdr:row>
      <xdr:rowOff>0</xdr:rowOff>
    </xdr:from>
    <xdr:ext cx="9525" cy="9525"/>
    <xdr:pic>
      <xdr:nvPicPr>
        <xdr:cNvPr id="1870" name="Picture 1869" descr="space"/>
        <xdr:cNvPicPr>
          <a:picLocks noChangeAspect="1" noChangeArrowheads="1"/>
        </xdr:cNvPicPr>
      </xdr:nvPicPr>
      <xdr:blipFill>
        <a:blip xmlns:r="http://schemas.openxmlformats.org/officeDocument/2006/relationships" r:embed="rId1"/>
        <a:srcRect/>
        <a:stretch>
          <a:fillRect/>
        </a:stretch>
      </xdr:blipFill>
      <xdr:spPr bwMode="auto">
        <a:xfrm>
          <a:off x="5686425" y="29289375"/>
          <a:ext cx="9525" cy="9525"/>
        </a:xfrm>
        <a:prstGeom prst="rect">
          <a:avLst/>
        </a:prstGeom>
        <a:noFill/>
        <a:ln w="9525">
          <a:noFill/>
          <a:miter lim="800000"/>
          <a:headEnd/>
          <a:tailEnd/>
        </a:ln>
      </xdr:spPr>
    </xdr:pic>
    <xdr:clientData/>
  </xdr:oneCellAnchor>
  <xdr:oneCellAnchor>
    <xdr:from>
      <xdr:col>13</xdr:col>
      <xdr:colOff>0</xdr:colOff>
      <xdr:row>167</xdr:row>
      <xdr:rowOff>0</xdr:rowOff>
    </xdr:from>
    <xdr:ext cx="9525" cy="9525"/>
    <xdr:pic>
      <xdr:nvPicPr>
        <xdr:cNvPr id="1871" name="Picture 1870" descr="space"/>
        <xdr:cNvPicPr>
          <a:picLocks noChangeAspect="1" noChangeArrowheads="1"/>
        </xdr:cNvPicPr>
      </xdr:nvPicPr>
      <xdr:blipFill>
        <a:blip xmlns:r="http://schemas.openxmlformats.org/officeDocument/2006/relationships" r:embed="rId1"/>
        <a:srcRect/>
        <a:stretch>
          <a:fillRect/>
        </a:stretch>
      </xdr:blipFill>
      <xdr:spPr bwMode="auto">
        <a:xfrm>
          <a:off x="5686425" y="29289375"/>
          <a:ext cx="9525" cy="9525"/>
        </a:xfrm>
        <a:prstGeom prst="rect">
          <a:avLst/>
        </a:prstGeom>
        <a:noFill/>
        <a:ln w="9525">
          <a:noFill/>
          <a:miter lim="800000"/>
          <a:headEnd/>
          <a:tailEnd/>
        </a:ln>
      </xdr:spPr>
    </xdr:pic>
    <xdr:clientData/>
  </xdr:oneCellAnchor>
  <xdr:oneCellAnchor>
    <xdr:from>
      <xdr:col>13</xdr:col>
      <xdr:colOff>0</xdr:colOff>
      <xdr:row>168</xdr:row>
      <xdr:rowOff>0</xdr:rowOff>
    </xdr:from>
    <xdr:ext cx="9525" cy="9525"/>
    <xdr:pic>
      <xdr:nvPicPr>
        <xdr:cNvPr id="1872" name="Picture 1871"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oneCellAnchor>
  <xdr:oneCellAnchor>
    <xdr:from>
      <xdr:col>13</xdr:col>
      <xdr:colOff>0</xdr:colOff>
      <xdr:row>168</xdr:row>
      <xdr:rowOff>0</xdr:rowOff>
    </xdr:from>
    <xdr:ext cx="9525" cy="9525"/>
    <xdr:pic>
      <xdr:nvPicPr>
        <xdr:cNvPr id="1873" name="Picture 1872"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oneCellAnchor>
  <xdr:oneCellAnchor>
    <xdr:from>
      <xdr:col>13</xdr:col>
      <xdr:colOff>0</xdr:colOff>
      <xdr:row>168</xdr:row>
      <xdr:rowOff>0</xdr:rowOff>
    </xdr:from>
    <xdr:ext cx="9525" cy="9525"/>
    <xdr:pic>
      <xdr:nvPicPr>
        <xdr:cNvPr id="1874" name="Picture 1873" descr="space"/>
        <xdr:cNvPicPr>
          <a:picLocks noChangeAspect="1" noChangeArrowheads="1"/>
        </xdr:cNvPicPr>
      </xdr:nvPicPr>
      <xdr:blipFill>
        <a:blip xmlns:r="http://schemas.openxmlformats.org/officeDocument/2006/relationships" r:embed="rId1"/>
        <a:srcRect/>
        <a:stretch>
          <a:fillRect/>
        </a:stretch>
      </xdr:blipFill>
      <xdr:spPr bwMode="auto">
        <a:xfrm>
          <a:off x="5686425" y="29460825"/>
          <a:ext cx="9525" cy="9525"/>
        </a:xfrm>
        <a:prstGeom prst="rect">
          <a:avLst/>
        </a:prstGeom>
        <a:noFill/>
        <a:ln w="9525">
          <a:noFill/>
          <a:miter lim="800000"/>
          <a:headEnd/>
          <a:tailEnd/>
        </a:ln>
      </xdr:spPr>
    </xdr:pic>
    <xdr:clientData/>
  </xdr:oneCellAnchor>
  <xdr:oneCellAnchor>
    <xdr:from>
      <xdr:col>13</xdr:col>
      <xdr:colOff>0</xdr:colOff>
      <xdr:row>169</xdr:row>
      <xdr:rowOff>0</xdr:rowOff>
    </xdr:from>
    <xdr:ext cx="9525" cy="9525"/>
    <xdr:pic>
      <xdr:nvPicPr>
        <xdr:cNvPr id="1875" name="Picture 1874" descr="space"/>
        <xdr:cNvPicPr>
          <a:picLocks noChangeAspect="1" noChangeArrowheads="1"/>
        </xdr:cNvPicPr>
      </xdr:nvPicPr>
      <xdr:blipFill>
        <a:blip xmlns:r="http://schemas.openxmlformats.org/officeDocument/2006/relationships" r:embed="rId1"/>
        <a:srcRect/>
        <a:stretch>
          <a:fillRect/>
        </a:stretch>
      </xdr:blipFill>
      <xdr:spPr bwMode="auto">
        <a:xfrm>
          <a:off x="5686425" y="29632275"/>
          <a:ext cx="9525" cy="9525"/>
        </a:xfrm>
        <a:prstGeom prst="rect">
          <a:avLst/>
        </a:prstGeom>
        <a:noFill/>
        <a:ln w="9525">
          <a:noFill/>
          <a:miter lim="800000"/>
          <a:headEnd/>
          <a:tailEnd/>
        </a:ln>
      </xdr:spPr>
    </xdr:pic>
    <xdr:clientData/>
  </xdr:oneCellAnchor>
  <xdr:oneCellAnchor>
    <xdr:from>
      <xdr:col>13</xdr:col>
      <xdr:colOff>0</xdr:colOff>
      <xdr:row>169</xdr:row>
      <xdr:rowOff>0</xdr:rowOff>
    </xdr:from>
    <xdr:ext cx="9525" cy="9525"/>
    <xdr:pic>
      <xdr:nvPicPr>
        <xdr:cNvPr id="1876" name="Picture 1875" descr="space"/>
        <xdr:cNvPicPr>
          <a:picLocks noChangeAspect="1" noChangeArrowheads="1"/>
        </xdr:cNvPicPr>
      </xdr:nvPicPr>
      <xdr:blipFill>
        <a:blip xmlns:r="http://schemas.openxmlformats.org/officeDocument/2006/relationships" r:embed="rId1"/>
        <a:srcRect/>
        <a:stretch>
          <a:fillRect/>
        </a:stretch>
      </xdr:blipFill>
      <xdr:spPr bwMode="auto">
        <a:xfrm>
          <a:off x="5686425" y="29632275"/>
          <a:ext cx="9525" cy="9525"/>
        </a:xfrm>
        <a:prstGeom prst="rect">
          <a:avLst/>
        </a:prstGeom>
        <a:noFill/>
        <a:ln w="9525">
          <a:noFill/>
          <a:miter lim="800000"/>
          <a:headEnd/>
          <a:tailEnd/>
        </a:ln>
      </xdr:spPr>
    </xdr:pic>
    <xdr:clientData/>
  </xdr:oneCellAnchor>
  <xdr:oneCellAnchor>
    <xdr:from>
      <xdr:col>13</xdr:col>
      <xdr:colOff>0</xdr:colOff>
      <xdr:row>169</xdr:row>
      <xdr:rowOff>0</xdr:rowOff>
    </xdr:from>
    <xdr:ext cx="9525" cy="9525"/>
    <xdr:pic>
      <xdr:nvPicPr>
        <xdr:cNvPr id="1877" name="Picture 1876" descr="space"/>
        <xdr:cNvPicPr>
          <a:picLocks noChangeAspect="1" noChangeArrowheads="1"/>
        </xdr:cNvPicPr>
      </xdr:nvPicPr>
      <xdr:blipFill>
        <a:blip xmlns:r="http://schemas.openxmlformats.org/officeDocument/2006/relationships" r:embed="rId1"/>
        <a:srcRect/>
        <a:stretch>
          <a:fillRect/>
        </a:stretch>
      </xdr:blipFill>
      <xdr:spPr bwMode="auto">
        <a:xfrm>
          <a:off x="5686425" y="29632275"/>
          <a:ext cx="9525" cy="9525"/>
        </a:xfrm>
        <a:prstGeom prst="rect">
          <a:avLst/>
        </a:prstGeom>
        <a:noFill/>
        <a:ln w="9525">
          <a:noFill/>
          <a:miter lim="800000"/>
          <a:headEnd/>
          <a:tailEnd/>
        </a:ln>
      </xdr:spPr>
    </xdr:pic>
    <xdr:clientData/>
  </xdr:oneCellAnchor>
  <xdr:oneCellAnchor>
    <xdr:from>
      <xdr:col>13</xdr:col>
      <xdr:colOff>0</xdr:colOff>
      <xdr:row>170</xdr:row>
      <xdr:rowOff>0</xdr:rowOff>
    </xdr:from>
    <xdr:ext cx="9525" cy="9525"/>
    <xdr:pic>
      <xdr:nvPicPr>
        <xdr:cNvPr id="1878" name="Picture 1877" descr="space"/>
        <xdr:cNvPicPr>
          <a:picLocks noChangeAspect="1" noChangeArrowheads="1"/>
        </xdr:cNvPicPr>
      </xdr:nvPicPr>
      <xdr:blipFill>
        <a:blip xmlns:r="http://schemas.openxmlformats.org/officeDocument/2006/relationships" r:embed="rId1"/>
        <a:srcRect/>
        <a:stretch>
          <a:fillRect/>
        </a:stretch>
      </xdr:blipFill>
      <xdr:spPr bwMode="auto">
        <a:xfrm>
          <a:off x="5686425" y="29803725"/>
          <a:ext cx="9525" cy="9525"/>
        </a:xfrm>
        <a:prstGeom prst="rect">
          <a:avLst/>
        </a:prstGeom>
        <a:noFill/>
        <a:ln w="9525">
          <a:noFill/>
          <a:miter lim="800000"/>
          <a:headEnd/>
          <a:tailEnd/>
        </a:ln>
      </xdr:spPr>
    </xdr:pic>
    <xdr:clientData/>
  </xdr:oneCellAnchor>
  <xdr:oneCellAnchor>
    <xdr:from>
      <xdr:col>13</xdr:col>
      <xdr:colOff>0</xdr:colOff>
      <xdr:row>170</xdr:row>
      <xdr:rowOff>0</xdr:rowOff>
    </xdr:from>
    <xdr:ext cx="9525" cy="9525"/>
    <xdr:pic>
      <xdr:nvPicPr>
        <xdr:cNvPr id="1879" name="Picture 1878" descr="space"/>
        <xdr:cNvPicPr>
          <a:picLocks noChangeAspect="1" noChangeArrowheads="1"/>
        </xdr:cNvPicPr>
      </xdr:nvPicPr>
      <xdr:blipFill>
        <a:blip xmlns:r="http://schemas.openxmlformats.org/officeDocument/2006/relationships" r:embed="rId1"/>
        <a:srcRect/>
        <a:stretch>
          <a:fillRect/>
        </a:stretch>
      </xdr:blipFill>
      <xdr:spPr bwMode="auto">
        <a:xfrm>
          <a:off x="5686425" y="29803725"/>
          <a:ext cx="9525" cy="9525"/>
        </a:xfrm>
        <a:prstGeom prst="rect">
          <a:avLst/>
        </a:prstGeom>
        <a:noFill/>
        <a:ln w="9525">
          <a:noFill/>
          <a:miter lim="800000"/>
          <a:headEnd/>
          <a:tailEnd/>
        </a:ln>
      </xdr:spPr>
    </xdr:pic>
    <xdr:clientData/>
  </xdr:oneCellAnchor>
  <xdr:oneCellAnchor>
    <xdr:from>
      <xdr:col>13</xdr:col>
      <xdr:colOff>0</xdr:colOff>
      <xdr:row>170</xdr:row>
      <xdr:rowOff>0</xdr:rowOff>
    </xdr:from>
    <xdr:ext cx="9525" cy="9525"/>
    <xdr:pic>
      <xdr:nvPicPr>
        <xdr:cNvPr id="1880" name="Picture 1879" descr="space"/>
        <xdr:cNvPicPr>
          <a:picLocks noChangeAspect="1" noChangeArrowheads="1"/>
        </xdr:cNvPicPr>
      </xdr:nvPicPr>
      <xdr:blipFill>
        <a:blip xmlns:r="http://schemas.openxmlformats.org/officeDocument/2006/relationships" r:embed="rId1"/>
        <a:srcRect/>
        <a:stretch>
          <a:fillRect/>
        </a:stretch>
      </xdr:blipFill>
      <xdr:spPr bwMode="auto">
        <a:xfrm>
          <a:off x="5686425" y="29803725"/>
          <a:ext cx="9525" cy="9525"/>
        </a:xfrm>
        <a:prstGeom prst="rect">
          <a:avLst/>
        </a:prstGeom>
        <a:noFill/>
        <a:ln w="9525">
          <a:noFill/>
          <a:miter lim="800000"/>
          <a:headEnd/>
          <a:tailEnd/>
        </a:ln>
      </xdr:spPr>
    </xdr:pic>
    <xdr:clientData/>
  </xdr:oneCellAnchor>
  <xdr:oneCellAnchor>
    <xdr:from>
      <xdr:col>13</xdr:col>
      <xdr:colOff>0</xdr:colOff>
      <xdr:row>171</xdr:row>
      <xdr:rowOff>0</xdr:rowOff>
    </xdr:from>
    <xdr:ext cx="9525" cy="9525"/>
    <xdr:pic>
      <xdr:nvPicPr>
        <xdr:cNvPr id="1881" name="Picture 1880"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oneCellAnchor>
  <xdr:oneCellAnchor>
    <xdr:from>
      <xdr:col>13</xdr:col>
      <xdr:colOff>0</xdr:colOff>
      <xdr:row>171</xdr:row>
      <xdr:rowOff>0</xdr:rowOff>
    </xdr:from>
    <xdr:ext cx="9525" cy="9525"/>
    <xdr:pic>
      <xdr:nvPicPr>
        <xdr:cNvPr id="1882" name="Picture 1881"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oneCellAnchor>
  <xdr:oneCellAnchor>
    <xdr:from>
      <xdr:col>13</xdr:col>
      <xdr:colOff>0</xdr:colOff>
      <xdr:row>171</xdr:row>
      <xdr:rowOff>0</xdr:rowOff>
    </xdr:from>
    <xdr:ext cx="9525" cy="9525"/>
    <xdr:pic>
      <xdr:nvPicPr>
        <xdr:cNvPr id="1883" name="Picture 1882" descr="space"/>
        <xdr:cNvPicPr>
          <a:picLocks noChangeAspect="1" noChangeArrowheads="1"/>
        </xdr:cNvPicPr>
      </xdr:nvPicPr>
      <xdr:blipFill>
        <a:blip xmlns:r="http://schemas.openxmlformats.org/officeDocument/2006/relationships" r:embed="rId1"/>
        <a:srcRect/>
        <a:stretch>
          <a:fillRect/>
        </a:stretch>
      </xdr:blipFill>
      <xdr:spPr bwMode="auto">
        <a:xfrm>
          <a:off x="5686425" y="29975175"/>
          <a:ext cx="9525" cy="9525"/>
        </a:xfrm>
        <a:prstGeom prst="rect">
          <a:avLst/>
        </a:prstGeom>
        <a:noFill/>
        <a:ln w="9525">
          <a:noFill/>
          <a:miter lim="800000"/>
          <a:headEnd/>
          <a:tailEnd/>
        </a:ln>
      </xdr:spPr>
    </xdr:pic>
    <xdr:clientData/>
  </xdr:oneCellAnchor>
  <xdr:oneCellAnchor>
    <xdr:from>
      <xdr:col>13</xdr:col>
      <xdr:colOff>0</xdr:colOff>
      <xdr:row>172</xdr:row>
      <xdr:rowOff>0</xdr:rowOff>
    </xdr:from>
    <xdr:ext cx="9525" cy="9525"/>
    <xdr:pic>
      <xdr:nvPicPr>
        <xdr:cNvPr id="1884" name="Picture 1883" descr="space"/>
        <xdr:cNvPicPr>
          <a:picLocks noChangeAspect="1" noChangeArrowheads="1"/>
        </xdr:cNvPicPr>
      </xdr:nvPicPr>
      <xdr:blipFill>
        <a:blip xmlns:r="http://schemas.openxmlformats.org/officeDocument/2006/relationships" r:embed="rId1"/>
        <a:srcRect/>
        <a:stretch>
          <a:fillRect/>
        </a:stretch>
      </xdr:blipFill>
      <xdr:spPr bwMode="auto">
        <a:xfrm>
          <a:off x="5686425" y="30146625"/>
          <a:ext cx="9525" cy="9525"/>
        </a:xfrm>
        <a:prstGeom prst="rect">
          <a:avLst/>
        </a:prstGeom>
        <a:noFill/>
        <a:ln w="9525">
          <a:noFill/>
          <a:miter lim="800000"/>
          <a:headEnd/>
          <a:tailEnd/>
        </a:ln>
      </xdr:spPr>
    </xdr:pic>
    <xdr:clientData/>
  </xdr:oneCellAnchor>
  <xdr:oneCellAnchor>
    <xdr:from>
      <xdr:col>13</xdr:col>
      <xdr:colOff>0</xdr:colOff>
      <xdr:row>172</xdr:row>
      <xdr:rowOff>0</xdr:rowOff>
    </xdr:from>
    <xdr:ext cx="9525" cy="9525"/>
    <xdr:pic>
      <xdr:nvPicPr>
        <xdr:cNvPr id="1885" name="Picture 1884" descr="space"/>
        <xdr:cNvPicPr>
          <a:picLocks noChangeAspect="1" noChangeArrowheads="1"/>
        </xdr:cNvPicPr>
      </xdr:nvPicPr>
      <xdr:blipFill>
        <a:blip xmlns:r="http://schemas.openxmlformats.org/officeDocument/2006/relationships" r:embed="rId1"/>
        <a:srcRect/>
        <a:stretch>
          <a:fillRect/>
        </a:stretch>
      </xdr:blipFill>
      <xdr:spPr bwMode="auto">
        <a:xfrm>
          <a:off x="5686425" y="30146625"/>
          <a:ext cx="9525" cy="9525"/>
        </a:xfrm>
        <a:prstGeom prst="rect">
          <a:avLst/>
        </a:prstGeom>
        <a:noFill/>
        <a:ln w="9525">
          <a:noFill/>
          <a:miter lim="800000"/>
          <a:headEnd/>
          <a:tailEnd/>
        </a:ln>
      </xdr:spPr>
    </xdr:pic>
    <xdr:clientData/>
  </xdr:oneCellAnchor>
  <xdr:oneCellAnchor>
    <xdr:from>
      <xdr:col>13</xdr:col>
      <xdr:colOff>0</xdr:colOff>
      <xdr:row>172</xdr:row>
      <xdr:rowOff>0</xdr:rowOff>
    </xdr:from>
    <xdr:ext cx="9525" cy="9525"/>
    <xdr:pic>
      <xdr:nvPicPr>
        <xdr:cNvPr id="1886" name="Picture 1885" descr="space"/>
        <xdr:cNvPicPr>
          <a:picLocks noChangeAspect="1" noChangeArrowheads="1"/>
        </xdr:cNvPicPr>
      </xdr:nvPicPr>
      <xdr:blipFill>
        <a:blip xmlns:r="http://schemas.openxmlformats.org/officeDocument/2006/relationships" r:embed="rId1"/>
        <a:srcRect/>
        <a:stretch>
          <a:fillRect/>
        </a:stretch>
      </xdr:blipFill>
      <xdr:spPr bwMode="auto">
        <a:xfrm>
          <a:off x="5686425" y="30146625"/>
          <a:ext cx="9525" cy="9525"/>
        </a:xfrm>
        <a:prstGeom prst="rect">
          <a:avLst/>
        </a:prstGeom>
        <a:noFill/>
        <a:ln w="9525">
          <a:noFill/>
          <a:miter lim="800000"/>
          <a:headEnd/>
          <a:tailEnd/>
        </a:ln>
      </xdr:spPr>
    </xdr:pic>
    <xdr:clientData/>
  </xdr:oneCellAnchor>
  <xdr:oneCellAnchor>
    <xdr:from>
      <xdr:col>13</xdr:col>
      <xdr:colOff>0</xdr:colOff>
      <xdr:row>173</xdr:row>
      <xdr:rowOff>0</xdr:rowOff>
    </xdr:from>
    <xdr:ext cx="9525" cy="9525"/>
    <xdr:pic>
      <xdr:nvPicPr>
        <xdr:cNvPr id="1887" name="Picture 1886" descr="space"/>
        <xdr:cNvPicPr>
          <a:picLocks noChangeAspect="1" noChangeArrowheads="1"/>
        </xdr:cNvPicPr>
      </xdr:nvPicPr>
      <xdr:blipFill>
        <a:blip xmlns:r="http://schemas.openxmlformats.org/officeDocument/2006/relationships" r:embed="rId1"/>
        <a:srcRect/>
        <a:stretch>
          <a:fillRect/>
        </a:stretch>
      </xdr:blipFill>
      <xdr:spPr bwMode="auto">
        <a:xfrm>
          <a:off x="5686425" y="30318075"/>
          <a:ext cx="9525" cy="9525"/>
        </a:xfrm>
        <a:prstGeom prst="rect">
          <a:avLst/>
        </a:prstGeom>
        <a:noFill/>
        <a:ln w="9525">
          <a:noFill/>
          <a:miter lim="800000"/>
          <a:headEnd/>
          <a:tailEnd/>
        </a:ln>
      </xdr:spPr>
    </xdr:pic>
    <xdr:clientData/>
  </xdr:oneCellAnchor>
  <xdr:oneCellAnchor>
    <xdr:from>
      <xdr:col>13</xdr:col>
      <xdr:colOff>0</xdr:colOff>
      <xdr:row>173</xdr:row>
      <xdr:rowOff>0</xdr:rowOff>
    </xdr:from>
    <xdr:ext cx="9525" cy="9525"/>
    <xdr:pic>
      <xdr:nvPicPr>
        <xdr:cNvPr id="1888" name="Picture 1887" descr="space"/>
        <xdr:cNvPicPr>
          <a:picLocks noChangeAspect="1" noChangeArrowheads="1"/>
        </xdr:cNvPicPr>
      </xdr:nvPicPr>
      <xdr:blipFill>
        <a:blip xmlns:r="http://schemas.openxmlformats.org/officeDocument/2006/relationships" r:embed="rId1"/>
        <a:srcRect/>
        <a:stretch>
          <a:fillRect/>
        </a:stretch>
      </xdr:blipFill>
      <xdr:spPr bwMode="auto">
        <a:xfrm>
          <a:off x="5686425" y="30318075"/>
          <a:ext cx="9525" cy="9525"/>
        </a:xfrm>
        <a:prstGeom prst="rect">
          <a:avLst/>
        </a:prstGeom>
        <a:noFill/>
        <a:ln w="9525">
          <a:noFill/>
          <a:miter lim="800000"/>
          <a:headEnd/>
          <a:tailEnd/>
        </a:ln>
      </xdr:spPr>
    </xdr:pic>
    <xdr:clientData/>
  </xdr:oneCellAnchor>
  <xdr:oneCellAnchor>
    <xdr:from>
      <xdr:col>13</xdr:col>
      <xdr:colOff>0</xdr:colOff>
      <xdr:row>173</xdr:row>
      <xdr:rowOff>0</xdr:rowOff>
    </xdr:from>
    <xdr:ext cx="9525" cy="9525"/>
    <xdr:pic>
      <xdr:nvPicPr>
        <xdr:cNvPr id="1889" name="Picture 1888" descr="space"/>
        <xdr:cNvPicPr>
          <a:picLocks noChangeAspect="1" noChangeArrowheads="1"/>
        </xdr:cNvPicPr>
      </xdr:nvPicPr>
      <xdr:blipFill>
        <a:blip xmlns:r="http://schemas.openxmlformats.org/officeDocument/2006/relationships" r:embed="rId1"/>
        <a:srcRect/>
        <a:stretch>
          <a:fillRect/>
        </a:stretch>
      </xdr:blipFill>
      <xdr:spPr bwMode="auto">
        <a:xfrm>
          <a:off x="5686425" y="30318075"/>
          <a:ext cx="9525" cy="9525"/>
        </a:xfrm>
        <a:prstGeom prst="rect">
          <a:avLst/>
        </a:prstGeom>
        <a:noFill/>
        <a:ln w="9525">
          <a:noFill/>
          <a:miter lim="800000"/>
          <a:headEnd/>
          <a:tailEnd/>
        </a:ln>
      </xdr:spPr>
    </xdr:pic>
    <xdr:clientData/>
  </xdr:oneCellAnchor>
  <xdr:oneCellAnchor>
    <xdr:from>
      <xdr:col>13</xdr:col>
      <xdr:colOff>0</xdr:colOff>
      <xdr:row>174</xdr:row>
      <xdr:rowOff>0</xdr:rowOff>
    </xdr:from>
    <xdr:ext cx="9525" cy="9525"/>
    <xdr:pic>
      <xdr:nvPicPr>
        <xdr:cNvPr id="1890" name="Picture 1889" descr="space"/>
        <xdr:cNvPicPr>
          <a:picLocks noChangeAspect="1" noChangeArrowheads="1"/>
        </xdr:cNvPicPr>
      </xdr:nvPicPr>
      <xdr:blipFill>
        <a:blip xmlns:r="http://schemas.openxmlformats.org/officeDocument/2006/relationships" r:embed="rId1"/>
        <a:srcRect/>
        <a:stretch>
          <a:fillRect/>
        </a:stretch>
      </xdr:blipFill>
      <xdr:spPr bwMode="auto">
        <a:xfrm>
          <a:off x="5686425" y="30489525"/>
          <a:ext cx="9525" cy="9525"/>
        </a:xfrm>
        <a:prstGeom prst="rect">
          <a:avLst/>
        </a:prstGeom>
        <a:noFill/>
        <a:ln w="9525">
          <a:noFill/>
          <a:miter lim="800000"/>
          <a:headEnd/>
          <a:tailEnd/>
        </a:ln>
      </xdr:spPr>
    </xdr:pic>
    <xdr:clientData/>
  </xdr:oneCellAnchor>
  <xdr:oneCellAnchor>
    <xdr:from>
      <xdr:col>13</xdr:col>
      <xdr:colOff>0</xdr:colOff>
      <xdr:row>174</xdr:row>
      <xdr:rowOff>0</xdr:rowOff>
    </xdr:from>
    <xdr:ext cx="9525" cy="9525"/>
    <xdr:pic>
      <xdr:nvPicPr>
        <xdr:cNvPr id="1891" name="Picture 1890" descr="space"/>
        <xdr:cNvPicPr>
          <a:picLocks noChangeAspect="1" noChangeArrowheads="1"/>
        </xdr:cNvPicPr>
      </xdr:nvPicPr>
      <xdr:blipFill>
        <a:blip xmlns:r="http://schemas.openxmlformats.org/officeDocument/2006/relationships" r:embed="rId1"/>
        <a:srcRect/>
        <a:stretch>
          <a:fillRect/>
        </a:stretch>
      </xdr:blipFill>
      <xdr:spPr bwMode="auto">
        <a:xfrm>
          <a:off x="5686425" y="30489525"/>
          <a:ext cx="9525" cy="9525"/>
        </a:xfrm>
        <a:prstGeom prst="rect">
          <a:avLst/>
        </a:prstGeom>
        <a:noFill/>
        <a:ln w="9525">
          <a:noFill/>
          <a:miter lim="800000"/>
          <a:headEnd/>
          <a:tailEnd/>
        </a:ln>
      </xdr:spPr>
    </xdr:pic>
    <xdr:clientData/>
  </xdr:oneCellAnchor>
  <xdr:oneCellAnchor>
    <xdr:from>
      <xdr:col>13</xdr:col>
      <xdr:colOff>0</xdr:colOff>
      <xdr:row>174</xdr:row>
      <xdr:rowOff>0</xdr:rowOff>
    </xdr:from>
    <xdr:ext cx="9525" cy="9525"/>
    <xdr:pic>
      <xdr:nvPicPr>
        <xdr:cNvPr id="1892" name="Picture 1891" descr="space"/>
        <xdr:cNvPicPr>
          <a:picLocks noChangeAspect="1" noChangeArrowheads="1"/>
        </xdr:cNvPicPr>
      </xdr:nvPicPr>
      <xdr:blipFill>
        <a:blip xmlns:r="http://schemas.openxmlformats.org/officeDocument/2006/relationships" r:embed="rId1"/>
        <a:srcRect/>
        <a:stretch>
          <a:fillRect/>
        </a:stretch>
      </xdr:blipFill>
      <xdr:spPr bwMode="auto">
        <a:xfrm>
          <a:off x="5686425" y="30489525"/>
          <a:ext cx="9525" cy="9525"/>
        </a:xfrm>
        <a:prstGeom prst="rect">
          <a:avLst/>
        </a:prstGeom>
        <a:noFill/>
        <a:ln w="9525">
          <a:noFill/>
          <a:miter lim="800000"/>
          <a:headEnd/>
          <a:tailEnd/>
        </a:ln>
      </xdr:spPr>
    </xdr:pic>
    <xdr:clientData/>
  </xdr:oneCellAnchor>
  <xdr:oneCellAnchor>
    <xdr:from>
      <xdr:col>13</xdr:col>
      <xdr:colOff>0</xdr:colOff>
      <xdr:row>175</xdr:row>
      <xdr:rowOff>0</xdr:rowOff>
    </xdr:from>
    <xdr:ext cx="9525" cy="9525"/>
    <xdr:pic>
      <xdr:nvPicPr>
        <xdr:cNvPr id="1893" name="Picture 1892" descr="space"/>
        <xdr:cNvPicPr>
          <a:picLocks noChangeAspect="1" noChangeArrowheads="1"/>
        </xdr:cNvPicPr>
      </xdr:nvPicPr>
      <xdr:blipFill>
        <a:blip xmlns:r="http://schemas.openxmlformats.org/officeDocument/2006/relationships" r:embed="rId1"/>
        <a:srcRect/>
        <a:stretch>
          <a:fillRect/>
        </a:stretch>
      </xdr:blipFill>
      <xdr:spPr bwMode="auto">
        <a:xfrm>
          <a:off x="5686425" y="30660975"/>
          <a:ext cx="9525" cy="9525"/>
        </a:xfrm>
        <a:prstGeom prst="rect">
          <a:avLst/>
        </a:prstGeom>
        <a:noFill/>
        <a:ln w="9525">
          <a:noFill/>
          <a:miter lim="800000"/>
          <a:headEnd/>
          <a:tailEnd/>
        </a:ln>
      </xdr:spPr>
    </xdr:pic>
    <xdr:clientData/>
  </xdr:oneCellAnchor>
  <xdr:oneCellAnchor>
    <xdr:from>
      <xdr:col>13</xdr:col>
      <xdr:colOff>0</xdr:colOff>
      <xdr:row>175</xdr:row>
      <xdr:rowOff>0</xdr:rowOff>
    </xdr:from>
    <xdr:ext cx="9525" cy="9525"/>
    <xdr:pic>
      <xdr:nvPicPr>
        <xdr:cNvPr id="1894" name="Picture 1893" descr="space"/>
        <xdr:cNvPicPr>
          <a:picLocks noChangeAspect="1" noChangeArrowheads="1"/>
        </xdr:cNvPicPr>
      </xdr:nvPicPr>
      <xdr:blipFill>
        <a:blip xmlns:r="http://schemas.openxmlformats.org/officeDocument/2006/relationships" r:embed="rId1"/>
        <a:srcRect/>
        <a:stretch>
          <a:fillRect/>
        </a:stretch>
      </xdr:blipFill>
      <xdr:spPr bwMode="auto">
        <a:xfrm>
          <a:off x="5686425" y="30660975"/>
          <a:ext cx="9525" cy="9525"/>
        </a:xfrm>
        <a:prstGeom prst="rect">
          <a:avLst/>
        </a:prstGeom>
        <a:noFill/>
        <a:ln w="9525">
          <a:noFill/>
          <a:miter lim="800000"/>
          <a:headEnd/>
          <a:tailEnd/>
        </a:ln>
      </xdr:spPr>
    </xdr:pic>
    <xdr:clientData/>
  </xdr:oneCellAnchor>
  <xdr:oneCellAnchor>
    <xdr:from>
      <xdr:col>13</xdr:col>
      <xdr:colOff>0</xdr:colOff>
      <xdr:row>175</xdr:row>
      <xdr:rowOff>0</xdr:rowOff>
    </xdr:from>
    <xdr:ext cx="9525" cy="9525"/>
    <xdr:pic>
      <xdr:nvPicPr>
        <xdr:cNvPr id="1895" name="Picture 1894" descr="space"/>
        <xdr:cNvPicPr>
          <a:picLocks noChangeAspect="1" noChangeArrowheads="1"/>
        </xdr:cNvPicPr>
      </xdr:nvPicPr>
      <xdr:blipFill>
        <a:blip xmlns:r="http://schemas.openxmlformats.org/officeDocument/2006/relationships" r:embed="rId1"/>
        <a:srcRect/>
        <a:stretch>
          <a:fillRect/>
        </a:stretch>
      </xdr:blipFill>
      <xdr:spPr bwMode="auto">
        <a:xfrm>
          <a:off x="5686425" y="30660975"/>
          <a:ext cx="9525" cy="9525"/>
        </a:xfrm>
        <a:prstGeom prst="rect">
          <a:avLst/>
        </a:prstGeom>
        <a:noFill/>
        <a:ln w="9525">
          <a:noFill/>
          <a:miter lim="800000"/>
          <a:headEnd/>
          <a:tailEnd/>
        </a:ln>
      </xdr:spPr>
    </xdr:pic>
    <xdr:clientData/>
  </xdr:oneCellAnchor>
  <xdr:oneCellAnchor>
    <xdr:from>
      <xdr:col>13</xdr:col>
      <xdr:colOff>0</xdr:colOff>
      <xdr:row>176</xdr:row>
      <xdr:rowOff>0</xdr:rowOff>
    </xdr:from>
    <xdr:ext cx="9525" cy="9525"/>
    <xdr:pic>
      <xdr:nvPicPr>
        <xdr:cNvPr id="1896" name="Picture 1895" descr="space"/>
        <xdr:cNvPicPr>
          <a:picLocks noChangeAspect="1" noChangeArrowheads="1"/>
        </xdr:cNvPicPr>
      </xdr:nvPicPr>
      <xdr:blipFill>
        <a:blip xmlns:r="http://schemas.openxmlformats.org/officeDocument/2006/relationships" r:embed="rId1"/>
        <a:srcRect/>
        <a:stretch>
          <a:fillRect/>
        </a:stretch>
      </xdr:blipFill>
      <xdr:spPr bwMode="auto">
        <a:xfrm>
          <a:off x="5686425" y="30832425"/>
          <a:ext cx="9525" cy="9525"/>
        </a:xfrm>
        <a:prstGeom prst="rect">
          <a:avLst/>
        </a:prstGeom>
        <a:noFill/>
        <a:ln w="9525">
          <a:noFill/>
          <a:miter lim="800000"/>
          <a:headEnd/>
          <a:tailEnd/>
        </a:ln>
      </xdr:spPr>
    </xdr:pic>
    <xdr:clientData/>
  </xdr:oneCellAnchor>
  <xdr:oneCellAnchor>
    <xdr:from>
      <xdr:col>13</xdr:col>
      <xdr:colOff>0</xdr:colOff>
      <xdr:row>176</xdr:row>
      <xdr:rowOff>0</xdr:rowOff>
    </xdr:from>
    <xdr:ext cx="9525" cy="9525"/>
    <xdr:pic>
      <xdr:nvPicPr>
        <xdr:cNvPr id="1897" name="Picture 1896" descr="space"/>
        <xdr:cNvPicPr>
          <a:picLocks noChangeAspect="1" noChangeArrowheads="1"/>
        </xdr:cNvPicPr>
      </xdr:nvPicPr>
      <xdr:blipFill>
        <a:blip xmlns:r="http://schemas.openxmlformats.org/officeDocument/2006/relationships" r:embed="rId1"/>
        <a:srcRect/>
        <a:stretch>
          <a:fillRect/>
        </a:stretch>
      </xdr:blipFill>
      <xdr:spPr bwMode="auto">
        <a:xfrm>
          <a:off x="5686425" y="30832425"/>
          <a:ext cx="9525" cy="9525"/>
        </a:xfrm>
        <a:prstGeom prst="rect">
          <a:avLst/>
        </a:prstGeom>
        <a:noFill/>
        <a:ln w="9525">
          <a:noFill/>
          <a:miter lim="800000"/>
          <a:headEnd/>
          <a:tailEnd/>
        </a:ln>
      </xdr:spPr>
    </xdr:pic>
    <xdr:clientData/>
  </xdr:oneCellAnchor>
  <xdr:oneCellAnchor>
    <xdr:from>
      <xdr:col>13</xdr:col>
      <xdr:colOff>0</xdr:colOff>
      <xdr:row>176</xdr:row>
      <xdr:rowOff>0</xdr:rowOff>
    </xdr:from>
    <xdr:ext cx="9525" cy="9525"/>
    <xdr:pic>
      <xdr:nvPicPr>
        <xdr:cNvPr id="1898" name="Picture 1897" descr="space"/>
        <xdr:cNvPicPr>
          <a:picLocks noChangeAspect="1" noChangeArrowheads="1"/>
        </xdr:cNvPicPr>
      </xdr:nvPicPr>
      <xdr:blipFill>
        <a:blip xmlns:r="http://schemas.openxmlformats.org/officeDocument/2006/relationships" r:embed="rId1"/>
        <a:srcRect/>
        <a:stretch>
          <a:fillRect/>
        </a:stretch>
      </xdr:blipFill>
      <xdr:spPr bwMode="auto">
        <a:xfrm>
          <a:off x="5686425" y="30832425"/>
          <a:ext cx="9525" cy="9525"/>
        </a:xfrm>
        <a:prstGeom prst="rect">
          <a:avLst/>
        </a:prstGeom>
        <a:noFill/>
        <a:ln w="9525">
          <a:noFill/>
          <a:miter lim="800000"/>
          <a:headEnd/>
          <a:tailEnd/>
        </a:ln>
      </xdr:spPr>
    </xdr:pic>
    <xdr:clientData/>
  </xdr:oneCellAnchor>
  <xdr:oneCellAnchor>
    <xdr:from>
      <xdr:col>13</xdr:col>
      <xdr:colOff>0</xdr:colOff>
      <xdr:row>177</xdr:row>
      <xdr:rowOff>0</xdr:rowOff>
    </xdr:from>
    <xdr:ext cx="9525" cy="9525"/>
    <xdr:pic>
      <xdr:nvPicPr>
        <xdr:cNvPr id="1899" name="Picture 1898" descr="space"/>
        <xdr:cNvPicPr>
          <a:picLocks noChangeAspect="1" noChangeArrowheads="1"/>
        </xdr:cNvPicPr>
      </xdr:nvPicPr>
      <xdr:blipFill>
        <a:blip xmlns:r="http://schemas.openxmlformats.org/officeDocument/2006/relationships" r:embed="rId1"/>
        <a:srcRect/>
        <a:stretch>
          <a:fillRect/>
        </a:stretch>
      </xdr:blipFill>
      <xdr:spPr bwMode="auto">
        <a:xfrm>
          <a:off x="5686425" y="31003875"/>
          <a:ext cx="9525" cy="9525"/>
        </a:xfrm>
        <a:prstGeom prst="rect">
          <a:avLst/>
        </a:prstGeom>
        <a:noFill/>
        <a:ln w="9525">
          <a:noFill/>
          <a:miter lim="800000"/>
          <a:headEnd/>
          <a:tailEnd/>
        </a:ln>
      </xdr:spPr>
    </xdr:pic>
    <xdr:clientData/>
  </xdr:oneCellAnchor>
  <xdr:oneCellAnchor>
    <xdr:from>
      <xdr:col>13</xdr:col>
      <xdr:colOff>0</xdr:colOff>
      <xdr:row>177</xdr:row>
      <xdr:rowOff>0</xdr:rowOff>
    </xdr:from>
    <xdr:ext cx="9525" cy="9525"/>
    <xdr:pic>
      <xdr:nvPicPr>
        <xdr:cNvPr id="1900" name="Picture 1899" descr="space"/>
        <xdr:cNvPicPr>
          <a:picLocks noChangeAspect="1" noChangeArrowheads="1"/>
        </xdr:cNvPicPr>
      </xdr:nvPicPr>
      <xdr:blipFill>
        <a:blip xmlns:r="http://schemas.openxmlformats.org/officeDocument/2006/relationships" r:embed="rId1"/>
        <a:srcRect/>
        <a:stretch>
          <a:fillRect/>
        </a:stretch>
      </xdr:blipFill>
      <xdr:spPr bwMode="auto">
        <a:xfrm>
          <a:off x="5686425" y="31003875"/>
          <a:ext cx="9525" cy="9525"/>
        </a:xfrm>
        <a:prstGeom prst="rect">
          <a:avLst/>
        </a:prstGeom>
        <a:noFill/>
        <a:ln w="9525">
          <a:noFill/>
          <a:miter lim="800000"/>
          <a:headEnd/>
          <a:tailEnd/>
        </a:ln>
      </xdr:spPr>
    </xdr:pic>
    <xdr:clientData/>
  </xdr:oneCellAnchor>
  <xdr:oneCellAnchor>
    <xdr:from>
      <xdr:col>13</xdr:col>
      <xdr:colOff>0</xdr:colOff>
      <xdr:row>177</xdr:row>
      <xdr:rowOff>0</xdr:rowOff>
    </xdr:from>
    <xdr:ext cx="9525" cy="9525"/>
    <xdr:pic>
      <xdr:nvPicPr>
        <xdr:cNvPr id="1901" name="Picture 1900" descr="space"/>
        <xdr:cNvPicPr>
          <a:picLocks noChangeAspect="1" noChangeArrowheads="1"/>
        </xdr:cNvPicPr>
      </xdr:nvPicPr>
      <xdr:blipFill>
        <a:blip xmlns:r="http://schemas.openxmlformats.org/officeDocument/2006/relationships" r:embed="rId1"/>
        <a:srcRect/>
        <a:stretch>
          <a:fillRect/>
        </a:stretch>
      </xdr:blipFill>
      <xdr:spPr bwMode="auto">
        <a:xfrm>
          <a:off x="5686425" y="31003875"/>
          <a:ext cx="9525" cy="9525"/>
        </a:xfrm>
        <a:prstGeom prst="rect">
          <a:avLst/>
        </a:prstGeom>
        <a:noFill/>
        <a:ln w="9525">
          <a:noFill/>
          <a:miter lim="800000"/>
          <a:headEnd/>
          <a:tailEnd/>
        </a:ln>
      </xdr:spPr>
    </xdr:pic>
    <xdr:clientData/>
  </xdr:oneCellAnchor>
  <xdr:oneCellAnchor>
    <xdr:from>
      <xdr:col>13</xdr:col>
      <xdr:colOff>0</xdr:colOff>
      <xdr:row>178</xdr:row>
      <xdr:rowOff>0</xdr:rowOff>
    </xdr:from>
    <xdr:ext cx="9525" cy="9525"/>
    <xdr:pic>
      <xdr:nvPicPr>
        <xdr:cNvPr id="1902" name="Picture 1901" descr="space"/>
        <xdr:cNvPicPr>
          <a:picLocks noChangeAspect="1" noChangeArrowheads="1"/>
        </xdr:cNvPicPr>
      </xdr:nvPicPr>
      <xdr:blipFill>
        <a:blip xmlns:r="http://schemas.openxmlformats.org/officeDocument/2006/relationships" r:embed="rId1"/>
        <a:srcRect/>
        <a:stretch>
          <a:fillRect/>
        </a:stretch>
      </xdr:blipFill>
      <xdr:spPr bwMode="auto">
        <a:xfrm>
          <a:off x="5686425" y="31175325"/>
          <a:ext cx="9525" cy="9525"/>
        </a:xfrm>
        <a:prstGeom prst="rect">
          <a:avLst/>
        </a:prstGeom>
        <a:noFill/>
        <a:ln w="9525">
          <a:noFill/>
          <a:miter lim="800000"/>
          <a:headEnd/>
          <a:tailEnd/>
        </a:ln>
      </xdr:spPr>
    </xdr:pic>
    <xdr:clientData/>
  </xdr:oneCellAnchor>
  <xdr:oneCellAnchor>
    <xdr:from>
      <xdr:col>13</xdr:col>
      <xdr:colOff>0</xdr:colOff>
      <xdr:row>178</xdr:row>
      <xdr:rowOff>0</xdr:rowOff>
    </xdr:from>
    <xdr:ext cx="9525" cy="9525"/>
    <xdr:pic>
      <xdr:nvPicPr>
        <xdr:cNvPr id="1903" name="Picture 1902" descr="space"/>
        <xdr:cNvPicPr>
          <a:picLocks noChangeAspect="1" noChangeArrowheads="1"/>
        </xdr:cNvPicPr>
      </xdr:nvPicPr>
      <xdr:blipFill>
        <a:blip xmlns:r="http://schemas.openxmlformats.org/officeDocument/2006/relationships" r:embed="rId1"/>
        <a:srcRect/>
        <a:stretch>
          <a:fillRect/>
        </a:stretch>
      </xdr:blipFill>
      <xdr:spPr bwMode="auto">
        <a:xfrm>
          <a:off x="5686425" y="31175325"/>
          <a:ext cx="9525" cy="9525"/>
        </a:xfrm>
        <a:prstGeom prst="rect">
          <a:avLst/>
        </a:prstGeom>
        <a:noFill/>
        <a:ln w="9525">
          <a:noFill/>
          <a:miter lim="800000"/>
          <a:headEnd/>
          <a:tailEnd/>
        </a:ln>
      </xdr:spPr>
    </xdr:pic>
    <xdr:clientData/>
  </xdr:oneCellAnchor>
  <xdr:oneCellAnchor>
    <xdr:from>
      <xdr:col>13</xdr:col>
      <xdr:colOff>0</xdr:colOff>
      <xdr:row>178</xdr:row>
      <xdr:rowOff>0</xdr:rowOff>
    </xdr:from>
    <xdr:ext cx="9525" cy="9525"/>
    <xdr:pic>
      <xdr:nvPicPr>
        <xdr:cNvPr id="1904" name="Picture 1903" descr="space"/>
        <xdr:cNvPicPr>
          <a:picLocks noChangeAspect="1" noChangeArrowheads="1"/>
        </xdr:cNvPicPr>
      </xdr:nvPicPr>
      <xdr:blipFill>
        <a:blip xmlns:r="http://schemas.openxmlformats.org/officeDocument/2006/relationships" r:embed="rId1"/>
        <a:srcRect/>
        <a:stretch>
          <a:fillRect/>
        </a:stretch>
      </xdr:blipFill>
      <xdr:spPr bwMode="auto">
        <a:xfrm>
          <a:off x="5686425" y="31175325"/>
          <a:ext cx="9525" cy="9525"/>
        </a:xfrm>
        <a:prstGeom prst="rect">
          <a:avLst/>
        </a:prstGeom>
        <a:noFill/>
        <a:ln w="9525">
          <a:noFill/>
          <a:miter lim="800000"/>
          <a:headEnd/>
          <a:tailEnd/>
        </a:ln>
      </xdr:spPr>
    </xdr:pic>
    <xdr:clientData/>
  </xdr:oneCellAnchor>
  <xdr:oneCellAnchor>
    <xdr:from>
      <xdr:col>13</xdr:col>
      <xdr:colOff>0</xdr:colOff>
      <xdr:row>179</xdr:row>
      <xdr:rowOff>0</xdr:rowOff>
    </xdr:from>
    <xdr:ext cx="9525" cy="9525"/>
    <xdr:pic>
      <xdr:nvPicPr>
        <xdr:cNvPr id="1905" name="Picture 1904"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oneCellAnchor>
  <xdr:oneCellAnchor>
    <xdr:from>
      <xdr:col>13</xdr:col>
      <xdr:colOff>0</xdr:colOff>
      <xdr:row>179</xdr:row>
      <xdr:rowOff>0</xdr:rowOff>
    </xdr:from>
    <xdr:ext cx="9525" cy="9525"/>
    <xdr:pic>
      <xdr:nvPicPr>
        <xdr:cNvPr id="1906" name="Picture 1905"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oneCellAnchor>
  <xdr:oneCellAnchor>
    <xdr:from>
      <xdr:col>13</xdr:col>
      <xdr:colOff>0</xdr:colOff>
      <xdr:row>179</xdr:row>
      <xdr:rowOff>0</xdr:rowOff>
    </xdr:from>
    <xdr:ext cx="9525" cy="9525"/>
    <xdr:pic>
      <xdr:nvPicPr>
        <xdr:cNvPr id="1907" name="Picture 1906" descr="space"/>
        <xdr:cNvPicPr>
          <a:picLocks noChangeAspect="1" noChangeArrowheads="1"/>
        </xdr:cNvPicPr>
      </xdr:nvPicPr>
      <xdr:blipFill>
        <a:blip xmlns:r="http://schemas.openxmlformats.org/officeDocument/2006/relationships" r:embed="rId1"/>
        <a:srcRect/>
        <a:stretch>
          <a:fillRect/>
        </a:stretch>
      </xdr:blipFill>
      <xdr:spPr bwMode="auto">
        <a:xfrm>
          <a:off x="5686425" y="31346775"/>
          <a:ext cx="9525" cy="9525"/>
        </a:xfrm>
        <a:prstGeom prst="rect">
          <a:avLst/>
        </a:prstGeom>
        <a:noFill/>
        <a:ln w="9525">
          <a:noFill/>
          <a:miter lim="800000"/>
          <a:headEnd/>
          <a:tailEnd/>
        </a:ln>
      </xdr:spPr>
    </xdr:pic>
    <xdr:clientData/>
  </xdr:oneCellAnchor>
  <xdr:oneCellAnchor>
    <xdr:from>
      <xdr:col>13</xdr:col>
      <xdr:colOff>0</xdr:colOff>
      <xdr:row>180</xdr:row>
      <xdr:rowOff>0</xdr:rowOff>
    </xdr:from>
    <xdr:ext cx="9525" cy="9525"/>
    <xdr:pic>
      <xdr:nvPicPr>
        <xdr:cNvPr id="1908" name="Picture 1907"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oneCellAnchor>
  <xdr:oneCellAnchor>
    <xdr:from>
      <xdr:col>13</xdr:col>
      <xdr:colOff>0</xdr:colOff>
      <xdr:row>180</xdr:row>
      <xdr:rowOff>0</xdr:rowOff>
    </xdr:from>
    <xdr:ext cx="9525" cy="9525"/>
    <xdr:pic>
      <xdr:nvPicPr>
        <xdr:cNvPr id="1909" name="Picture 1908"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oneCellAnchor>
  <xdr:oneCellAnchor>
    <xdr:from>
      <xdr:col>13</xdr:col>
      <xdr:colOff>0</xdr:colOff>
      <xdr:row>180</xdr:row>
      <xdr:rowOff>0</xdr:rowOff>
    </xdr:from>
    <xdr:ext cx="9525" cy="9525"/>
    <xdr:pic>
      <xdr:nvPicPr>
        <xdr:cNvPr id="1910" name="Picture 1909" descr="space"/>
        <xdr:cNvPicPr>
          <a:picLocks noChangeAspect="1" noChangeArrowheads="1"/>
        </xdr:cNvPicPr>
      </xdr:nvPicPr>
      <xdr:blipFill>
        <a:blip xmlns:r="http://schemas.openxmlformats.org/officeDocument/2006/relationships" r:embed="rId1"/>
        <a:srcRect/>
        <a:stretch>
          <a:fillRect/>
        </a:stretch>
      </xdr:blipFill>
      <xdr:spPr bwMode="auto">
        <a:xfrm>
          <a:off x="5686425" y="31518225"/>
          <a:ext cx="9525" cy="9525"/>
        </a:xfrm>
        <a:prstGeom prst="rect">
          <a:avLst/>
        </a:prstGeom>
        <a:noFill/>
        <a:ln w="9525">
          <a:noFill/>
          <a:miter lim="800000"/>
          <a:headEnd/>
          <a:tailEnd/>
        </a:ln>
      </xdr:spPr>
    </xdr:pic>
    <xdr:clientData/>
  </xdr:oneCellAnchor>
  <xdr:oneCellAnchor>
    <xdr:from>
      <xdr:col>13</xdr:col>
      <xdr:colOff>0</xdr:colOff>
      <xdr:row>181</xdr:row>
      <xdr:rowOff>0</xdr:rowOff>
    </xdr:from>
    <xdr:ext cx="9525" cy="9525"/>
    <xdr:pic>
      <xdr:nvPicPr>
        <xdr:cNvPr id="1911" name="Picture 1910"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oneCellAnchor>
  <xdr:oneCellAnchor>
    <xdr:from>
      <xdr:col>13</xdr:col>
      <xdr:colOff>0</xdr:colOff>
      <xdr:row>181</xdr:row>
      <xdr:rowOff>0</xdr:rowOff>
    </xdr:from>
    <xdr:ext cx="9525" cy="9525"/>
    <xdr:pic>
      <xdr:nvPicPr>
        <xdr:cNvPr id="1912" name="Picture 1911"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oneCellAnchor>
  <xdr:oneCellAnchor>
    <xdr:from>
      <xdr:col>13</xdr:col>
      <xdr:colOff>0</xdr:colOff>
      <xdr:row>181</xdr:row>
      <xdr:rowOff>0</xdr:rowOff>
    </xdr:from>
    <xdr:ext cx="9525" cy="9525"/>
    <xdr:pic>
      <xdr:nvPicPr>
        <xdr:cNvPr id="1913" name="Picture 1912" descr="space"/>
        <xdr:cNvPicPr>
          <a:picLocks noChangeAspect="1" noChangeArrowheads="1"/>
        </xdr:cNvPicPr>
      </xdr:nvPicPr>
      <xdr:blipFill>
        <a:blip xmlns:r="http://schemas.openxmlformats.org/officeDocument/2006/relationships" r:embed="rId1"/>
        <a:srcRect/>
        <a:stretch>
          <a:fillRect/>
        </a:stretch>
      </xdr:blipFill>
      <xdr:spPr bwMode="auto">
        <a:xfrm>
          <a:off x="5686425" y="31689675"/>
          <a:ext cx="9525" cy="9525"/>
        </a:xfrm>
        <a:prstGeom prst="rect">
          <a:avLst/>
        </a:prstGeom>
        <a:noFill/>
        <a:ln w="9525">
          <a:noFill/>
          <a:miter lim="800000"/>
          <a:headEnd/>
          <a:tailEnd/>
        </a:ln>
      </xdr:spPr>
    </xdr:pic>
    <xdr:clientData/>
  </xdr:oneCellAnchor>
  <xdr:oneCellAnchor>
    <xdr:from>
      <xdr:col>13</xdr:col>
      <xdr:colOff>0</xdr:colOff>
      <xdr:row>182</xdr:row>
      <xdr:rowOff>0</xdr:rowOff>
    </xdr:from>
    <xdr:ext cx="9525" cy="9525"/>
    <xdr:pic>
      <xdr:nvPicPr>
        <xdr:cNvPr id="1914" name="Picture 1913" descr="space"/>
        <xdr:cNvPicPr>
          <a:picLocks noChangeAspect="1" noChangeArrowheads="1"/>
        </xdr:cNvPicPr>
      </xdr:nvPicPr>
      <xdr:blipFill>
        <a:blip xmlns:r="http://schemas.openxmlformats.org/officeDocument/2006/relationships" r:embed="rId1"/>
        <a:srcRect/>
        <a:stretch>
          <a:fillRect/>
        </a:stretch>
      </xdr:blipFill>
      <xdr:spPr bwMode="auto">
        <a:xfrm>
          <a:off x="5686425" y="31861125"/>
          <a:ext cx="9525" cy="9525"/>
        </a:xfrm>
        <a:prstGeom prst="rect">
          <a:avLst/>
        </a:prstGeom>
        <a:noFill/>
        <a:ln w="9525">
          <a:noFill/>
          <a:miter lim="800000"/>
          <a:headEnd/>
          <a:tailEnd/>
        </a:ln>
      </xdr:spPr>
    </xdr:pic>
    <xdr:clientData/>
  </xdr:oneCellAnchor>
  <xdr:oneCellAnchor>
    <xdr:from>
      <xdr:col>13</xdr:col>
      <xdr:colOff>0</xdr:colOff>
      <xdr:row>182</xdr:row>
      <xdr:rowOff>0</xdr:rowOff>
    </xdr:from>
    <xdr:ext cx="9525" cy="9525"/>
    <xdr:pic>
      <xdr:nvPicPr>
        <xdr:cNvPr id="1915" name="Picture 1914" descr="space"/>
        <xdr:cNvPicPr>
          <a:picLocks noChangeAspect="1" noChangeArrowheads="1"/>
        </xdr:cNvPicPr>
      </xdr:nvPicPr>
      <xdr:blipFill>
        <a:blip xmlns:r="http://schemas.openxmlformats.org/officeDocument/2006/relationships" r:embed="rId1"/>
        <a:srcRect/>
        <a:stretch>
          <a:fillRect/>
        </a:stretch>
      </xdr:blipFill>
      <xdr:spPr bwMode="auto">
        <a:xfrm>
          <a:off x="5686425" y="31861125"/>
          <a:ext cx="9525" cy="9525"/>
        </a:xfrm>
        <a:prstGeom prst="rect">
          <a:avLst/>
        </a:prstGeom>
        <a:noFill/>
        <a:ln w="9525">
          <a:noFill/>
          <a:miter lim="800000"/>
          <a:headEnd/>
          <a:tailEnd/>
        </a:ln>
      </xdr:spPr>
    </xdr:pic>
    <xdr:clientData/>
  </xdr:oneCellAnchor>
  <xdr:oneCellAnchor>
    <xdr:from>
      <xdr:col>13</xdr:col>
      <xdr:colOff>0</xdr:colOff>
      <xdr:row>182</xdr:row>
      <xdr:rowOff>0</xdr:rowOff>
    </xdr:from>
    <xdr:ext cx="9525" cy="9525"/>
    <xdr:pic>
      <xdr:nvPicPr>
        <xdr:cNvPr id="1916" name="Picture 1915" descr="space"/>
        <xdr:cNvPicPr>
          <a:picLocks noChangeAspect="1" noChangeArrowheads="1"/>
        </xdr:cNvPicPr>
      </xdr:nvPicPr>
      <xdr:blipFill>
        <a:blip xmlns:r="http://schemas.openxmlformats.org/officeDocument/2006/relationships" r:embed="rId1"/>
        <a:srcRect/>
        <a:stretch>
          <a:fillRect/>
        </a:stretch>
      </xdr:blipFill>
      <xdr:spPr bwMode="auto">
        <a:xfrm>
          <a:off x="5686425" y="31861125"/>
          <a:ext cx="9525" cy="9525"/>
        </a:xfrm>
        <a:prstGeom prst="rect">
          <a:avLst/>
        </a:prstGeom>
        <a:noFill/>
        <a:ln w="9525">
          <a:noFill/>
          <a:miter lim="800000"/>
          <a:headEnd/>
          <a:tailEnd/>
        </a:ln>
      </xdr:spPr>
    </xdr:pic>
    <xdr:clientData/>
  </xdr:oneCellAnchor>
  <xdr:oneCellAnchor>
    <xdr:from>
      <xdr:col>13</xdr:col>
      <xdr:colOff>0</xdr:colOff>
      <xdr:row>183</xdr:row>
      <xdr:rowOff>0</xdr:rowOff>
    </xdr:from>
    <xdr:ext cx="9525" cy="9525"/>
    <xdr:pic>
      <xdr:nvPicPr>
        <xdr:cNvPr id="1917" name="Picture 1916" descr="space"/>
        <xdr:cNvPicPr>
          <a:picLocks noChangeAspect="1" noChangeArrowheads="1"/>
        </xdr:cNvPicPr>
      </xdr:nvPicPr>
      <xdr:blipFill>
        <a:blip xmlns:r="http://schemas.openxmlformats.org/officeDocument/2006/relationships" r:embed="rId1"/>
        <a:srcRect/>
        <a:stretch>
          <a:fillRect/>
        </a:stretch>
      </xdr:blipFill>
      <xdr:spPr bwMode="auto">
        <a:xfrm>
          <a:off x="5686425" y="32032575"/>
          <a:ext cx="9525" cy="9525"/>
        </a:xfrm>
        <a:prstGeom prst="rect">
          <a:avLst/>
        </a:prstGeom>
        <a:noFill/>
        <a:ln w="9525">
          <a:noFill/>
          <a:miter lim="800000"/>
          <a:headEnd/>
          <a:tailEnd/>
        </a:ln>
      </xdr:spPr>
    </xdr:pic>
    <xdr:clientData/>
  </xdr:oneCellAnchor>
  <xdr:oneCellAnchor>
    <xdr:from>
      <xdr:col>13</xdr:col>
      <xdr:colOff>0</xdr:colOff>
      <xdr:row>183</xdr:row>
      <xdr:rowOff>0</xdr:rowOff>
    </xdr:from>
    <xdr:ext cx="9525" cy="9525"/>
    <xdr:pic>
      <xdr:nvPicPr>
        <xdr:cNvPr id="1918" name="Picture 1917" descr="space"/>
        <xdr:cNvPicPr>
          <a:picLocks noChangeAspect="1" noChangeArrowheads="1"/>
        </xdr:cNvPicPr>
      </xdr:nvPicPr>
      <xdr:blipFill>
        <a:blip xmlns:r="http://schemas.openxmlformats.org/officeDocument/2006/relationships" r:embed="rId1"/>
        <a:srcRect/>
        <a:stretch>
          <a:fillRect/>
        </a:stretch>
      </xdr:blipFill>
      <xdr:spPr bwMode="auto">
        <a:xfrm>
          <a:off x="5686425" y="32032575"/>
          <a:ext cx="9525" cy="9525"/>
        </a:xfrm>
        <a:prstGeom prst="rect">
          <a:avLst/>
        </a:prstGeom>
        <a:noFill/>
        <a:ln w="9525">
          <a:noFill/>
          <a:miter lim="800000"/>
          <a:headEnd/>
          <a:tailEnd/>
        </a:ln>
      </xdr:spPr>
    </xdr:pic>
    <xdr:clientData/>
  </xdr:oneCellAnchor>
  <xdr:oneCellAnchor>
    <xdr:from>
      <xdr:col>13</xdr:col>
      <xdr:colOff>0</xdr:colOff>
      <xdr:row>183</xdr:row>
      <xdr:rowOff>0</xdr:rowOff>
    </xdr:from>
    <xdr:ext cx="9525" cy="9525"/>
    <xdr:pic>
      <xdr:nvPicPr>
        <xdr:cNvPr id="1919" name="Picture 191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032575"/>
          <a:ext cx="9525" cy="9525"/>
        </a:xfrm>
        <a:prstGeom prst="rect">
          <a:avLst/>
        </a:prstGeom>
        <a:noFill/>
        <a:ln w="9525">
          <a:noFill/>
          <a:miter lim="800000"/>
          <a:headEnd/>
          <a:tailEnd/>
        </a:ln>
      </xdr:spPr>
    </xdr:pic>
    <xdr:clientData/>
  </xdr:oneCellAnchor>
  <xdr:oneCellAnchor>
    <xdr:from>
      <xdr:col>13</xdr:col>
      <xdr:colOff>0</xdr:colOff>
      <xdr:row>184</xdr:row>
      <xdr:rowOff>0</xdr:rowOff>
    </xdr:from>
    <xdr:ext cx="9525" cy="9525"/>
    <xdr:pic>
      <xdr:nvPicPr>
        <xdr:cNvPr id="1920" name="Picture 1919"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04025"/>
          <a:ext cx="9525" cy="9525"/>
        </a:xfrm>
        <a:prstGeom prst="rect">
          <a:avLst/>
        </a:prstGeom>
        <a:noFill/>
        <a:ln w="9525">
          <a:noFill/>
          <a:miter lim="800000"/>
          <a:headEnd/>
          <a:tailEnd/>
        </a:ln>
      </xdr:spPr>
    </xdr:pic>
    <xdr:clientData/>
  </xdr:oneCellAnchor>
  <xdr:oneCellAnchor>
    <xdr:from>
      <xdr:col>13</xdr:col>
      <xdr:colOff>0</xdr:colOff>
      <xdr:row>184</xdr:row>
      <xdr:rowOff>0</xdr:rowOff>
    </xdr:from>
    <xdr:ext cx="9525" cy="9525"/>
    <xdr:pic>
      <xdr:nvPicPr>
        <xdr:cNvPr id="1921" name="Picture 1920"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04025"/>
          <a:ext cx="9525" cy="9525"/>
        </a:xfrm>
        <a:prstGeom prst="rect">
          <a:avLst/>
        </a:prstGeom>
        <a:noFill/>
        <a:ln w="9525">
          <a:noFill/>
          <a:miter lim="800000"/>
          <a:headEnd/>
          <a:tailEnd/>
        </a:ln>
      </xdr:spPr>
    </xdr:pic>
    <xdr:clientData/>
  </xdr:oneCellAnchor>
  <xdr:oneCellAnchor>
    <xdr:from>
      <xdr:col>13</xdr:col>
      <xdr:colOff>0</xdr:colOff>
      <xdr:row>184</xdr:row>
      <xdr:rowOff>0</xdr:rowOff>
    </xdr:from>
    <xdr:ext cx="9525" cy="9525"/>
    <xdr:pic>
      <xdr:nvPicPr>
        <xdr:cNvPr id="1922" name="Picture 1921" descr="space"/>
        <xdr:cNvPicPr>
          <a:picLocks noChangeAspect="1" noChangeArrowheads="1"/>
        </xdr:cNvPicPr>
      </xdr:nvPicPr>
      <xdr:blipFill>
        <a:blip xmlns:r="http://schemas.openxmlformats.org/officeDocument/2006/relationships" r:embed="rId1"/>
        <a:srcRect/>
        <a:stretch>
          <a:fillRect/>
        </a:stretch>
      </xdr:blipFill>
      <xdr:spPr bwMode="auto">
        <a:xfrm>
          <a:off x="5686425" y="32204025"/>
          <a:ext cx="9525" cy="9525"/>
        </a:xfrm>
        <a:prstGeom prst="rect">
          <a:avLst/>
        </a:prstGeom>
        <a:noFill/>
        <a:ln w="9525">
          <a:noFill/>
          <a:miter lim="800000"/>
          <a:headEnd/>
          <a:tailEnd/>
        </a:ln>
      </xdr:spPr>
    </xdr:pic>
    <xdr:clientData/>
  </xdr:oneCellAnchor>
  <xdr:oneCellAnchor>
    <xdr:from>
      <xdr:col>13</xdr:col>
      <xdr:colOff>0</xdr:colOff>
      <xdr:row>185</xdr:row>
      <xdr:rowOff>0</xdr:rowOff>
    </xdr:from>
    <xdr:ext cx="9525" cy="9525"/>
    <xdr:pic>
      <xdr:nvPicPr>
        <xdr:cNvPr id="1923" name="Picture 1922"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oneCellAnchor>
  <xdr:oneCellAnchor>
    <xdr:from>
      <xdr:col>13</xdr:col>
      <xdr:colOff>0</xdr:colOff>
      <xdr:row>185</xdr:row>
      <xdr:rowOff>0</xdr:rowOff>
    </xdr:from>
    <xdr:ext cx="9525" cy="9525"/>
    <xdr:pic>
      <xdr:nvPicPr>
        <xdr:cNvPr id="1924" name="Picture 1923"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oneCellAnchor>
  <xdr:oneCellAnchor>
    <xdr:from>
      <xdr:col>13</xdr:col>
      <xdr:colOff>0</xdr:colOff>
      <xdr:row>185</xdr:row>
      <xdr:rowOff>0</xdr:rowOff>
    </xdr:from>
    <xdr:ext cx="9525" cy="9525"/>
    <xdr:pic>
      <xdr:nvPicPr>
        <xdr:cNvPr id="1925" name="Picture 1924" descr="space"/>
        <xdr:cNvPicPr>
          <a:picLocks noChangeAspect="1" noChangeArrowheads="1"/>
        </xdr:cNvPicPr>
      </xdr:nvPicPr>
      <xdr:blipFill>
        <a:blip xmlns:r="http://schemas.openxmlformats.org/officeDocument/2006/relationships" r:embed="rId1"/>
        <a:srcRect/>
        <a:stretch>
          <a:fillRect/>
        </a:stretch>
      </xdr:blipFill>
      <xdr:spPr bwMode="auto">
        <a:xfrm>
          <a:off x="5686425" y="32375475"/>
          <a:ext cx="9525" cy="9525"/>
        </a:xfrm>
        <a:prstGeom prst="rect">
          <a:avLst/>
        </a:prstGeom>
        <a:noFill/>
        <a:ln w="9525">
          <a:noFill/>
          <a:miter lim="800000"/>
          <a:headEnd/>
          <a:tailEnd/>
        </a:ln>
      </xdr:spPr>
    </xdr:pic>
    <xdr:clientData/>
  </xdr:oneCellAnchor>
  <xdr:oneCellAnchor>
    <xdr:from>
      <xdr:col>13</xdr:col>
      <xdr:colOff>0</xdr:colOff>
      <xdr:row>186</xdr:row>
      <xdr:rowOff>0</xdr:rowOff>
    </xdr:from>
    <xdr:ext cx="9525" cy="9525"/>
    <xdr:pic>
      <xdr:nvPicPr>
        <xdr:cNvPr id="1926" name="Picture 1925"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oneCellAnchor>
  <xdr:oneCellAnchor>
    <xdr:from>
      <xdr:col>13</xdr:col>
      <xdr:colOff>0</xdr:colOff>
      <xdr:row>186</xdr:row>
      <xdr:rowOff>0</xdr:rowOff>
    </xdr:from>
    <xdr:ext cx="9525" cy="9525"/>
    <xdr:pic>
      <xdr:nvPicPr>
        <xdr:cNvPr id="1927" name="Picture 1926"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oneCellAnchor>
  <xdr:oneCellAnchor>
    <xdr:from>
      <xdr:col>13</xdr:col>
      <xdr:colOff>0</xdr:colOff>
      <xdr:row>186</xdr:row>
      <xdr:rowOff>0</xdr:rowOff>
    </xdr:from>
    <xdr:ext cx="9525" cy="9525"/>
    <xdr:pic>
      <xdr:nvPicPr>
        <xdr:cNvPr id="1928" name="Picture 1927" descr="space"/>
        <xdr:cNvPicPr>
          <a:picLocks noChangeAspect="1" noChangeArrowheads="1"/>
        </xdr:cNvPicPr>
      </xdr:nvPicPr>
      <xdr:blipFill>
        <a:blip xmlns:r="http://schemas.openxmlformats.org/officeDocument/2006/relationships" r:embed="rId1"/>
        <a:srcRect/>
        <a:stretch>
          <a:fillRect/>
        </a:stretch>
      </xdr:blipFill>
      <xdr:spPr bwMode="auto">
        <a:xfrm>
          <a:off x="5686425" y="32546925"/>
          <a:ext cx="9525" cy="9525"/>
        </a:xfrm>
        <a:prstGeom prst="rect">
          <a:avLst/>
        </a:prstGeom>
        <a:noFill/>
        <a:ln w="9525">
          <a:noFill/>
          <a:miter lim="800000"/>
          <a:headEnd/>
          <a:tailEnd/>
        </a:ln>
      </xdr:spPr>
    </xdr:pic>
    <xdr:clientData/>
  </xdr:oneCellAnchor>
  <xdr:oneCellAnchor>
    <xdr:from>
      <xdr:col>13</xdr:col>
      <xdr:colOff>0</xdr:colOff>
      <xdr:row>187</xdr:row>
      <xdr:rowOff>0</xdr:rowOff>
    </xdr:from>
    <xdr:ext cx="9525" cy="9525"/>
    <xdr:pic>
      <xdr:nvPicPr>
        <xdr:cNvPr id="1929" name="Picture 1928"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oneCellAnchor>
  <xdr:oneCellAnchor>
    <xdr:from>
      <xdr:col>13</xdr:col>
      <xdr:colOff>0</xdr:colOff>
      <xdr:row>187</xdr:row>
      <xdr:rowOff>0</xdr:rowOff>
    </xdr:from>
    <xdr:ext cx="9525" cy="9525"/>
    <xdr:pic>
      <xdr:nvPicPr>
        <xdr:cNvPr id="1930" name="Picture 1929"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oneCellAnchor>
  <xdr:oneCellAnchor>
    <xdr:from>
      <xdr:col>13</xdr:col>
      <xdr:colOff>0</xdr:colOff>
      <xdr:row>187</xdr:row>
      <xdr:rowOff>0</xdr:rowOff>
    </xdr:from>
    <xdr:ext cx="9525" cy="9525"/>
    <xdr:pic>
      <xdr:nvPicPr>
        <xdr:cNvPr id="1931" name="Picture 1930" descr="space"/>
        <xdr:cNvPicPr>
          <a:picLocks noChangeAspect="1" noChangeArrowheads="1"/>
        </xdr:cNvPicPr>
      </xdr:nvPicPr>
      <xdr:blipFill>
        <a:blip xmlns:r="http://schemas.openxmlformats.org/officeDocument/2006/relationships" r:embed="rId1"/>
        <a:srcRect/>
        <a:stretch>
          <a:fillRect/>
        </a:stretch>
      </xdr:blipFill>
      <xdr:spPr bwMode="auto">
        <a:xfrm>
          <a:off x="5686425" y="32718375"/>
          <a:ext cx="9525" cy="9525"/>
        </a:xfrm>
        <a:prstGeom prst="rect">
          <a:avLst/>
        </a:prstGeom>
        <a:noFill/>
        <a:ln w="9525">
          <a:noFill/>
          <a:miter lim="800000"/>
          <a:headEnd/>
          <a:tailEnd/>
        </a:ln>
      </xdr:spPr>
    </xdr:pic>
    <xdr:clientData/>
  </xdr:oneCellAnchor>
  <xdr:oneCellAnchor>
    <xdr:from>
      <xdr:col>13</xdr:col>
      <xdr:colOff>0</xdr:colOff>
      <xdr:row>188</xdr:row>
      <xdr:rowOff>0</xdr:rowOff>
    </xdr:from>
    <xdr:ext cx="9525" cy="9525"/>
    <xdr:pic>
      <xdr:nvPicPr>
        <xdr:cNvPr id="1932" name="Picture 1931" descr="space"/>
        <xdr:cNvPicPr>
          <a:picLocks noChangeAspect="1" noChangeArrowheads="1"/>
        </xdr:cNvPicPr>
      </xdr:nvPicPr>
      <xdr:blipFill>
        <a:blip xmlns:r="http://schemas.openxmlformats.org/officeDocument/2006/relationships" r:embed="rId1"/>
        <a:srcRect/>
        <a:stretch>
          <a:fillRect/>
        </a:stretch>
      </xdr:blipFill>
      <xdr:spPr bwMode="auto">
        <a:xfrm>
          <a:off x="5686425" y="32889825"/>
          <a:ext cx="9525" cy="9525"/>
        </a:xfrm>
        <a:prstGeom prst="rect">
          <a:avLst/>
        </a:prstGeom>
        <a:noFill/>
        <a:ln w="9525">
          <a:noFill/>
          <a:miter lim="800000"/>
          <a:headEnd/>
          <a:tailEnd/>
        </a:ln>
      </xdr:spPr>
    </xdr:pic>
    <xdr:clientData/>
  </xdr:oneCellAnchor>
  <xdr:oneCellAnchor>
    <xdr:from>
      <xdr:col>13</xdr:col>
      <xdr:colOff>0</xdr:colOff>
      <xdr:row>188</xdr:row>
      <xdr:rowOff>0</xdr:rowOff>
    </xdr:from>
    <xdr:ext cx="9525" cy="9525"/>
    <xdr:pic>
      <xdr:nvPicPr>
        <xdr:cNvPr id="1933" name="Picture 1932" descr="space"/>
        <xdr:cNvPicPr>
          <a:picLocks noChangeAspect="1" noChangeArrowheads="1"/>
        </xdr:cNvPicPr>
      </xdr:nvPicPr>
      <xdr:blipFill>
        <a:blip xmlns:r="http://schemas.openxmlformats.org/officeDocument/2006/relationships" r:embed="rId1"/>
        <a:srcRect/>
        <a:stretch>
          <a:fillRect/>
        </a:stretch>
      </xdr:blipFill>
      <xdr:spPr bwMode="auto">
        <a:xfrm>
          <a:off x="5686425" y="32889825"/>
          <a:ext cx="9525" cy="9525"/>
        </a:xfrm>
        <a:prstGeom prst="rect">
          <a:avLst/>
        </a:prstGeom>
        <a:noFill/>
        <a:ln w="9525">
          <a:noFill/>
          <a:miter lim="800000"/>
          <a:headEnd/>
          <a:tailEnd/>
        </a:ln>
      </xdr:spPr>
    </xdr:pic>
    <xdr:clientData/>
  </xdr:oneCellAnchor>
  <xdr:oneCellAnchor>
    <xdr:from>
      <xdr:col>13</xdr:col>
      <xdr:colOff>0</xdr:colOff>
      <xdr:row>188</xdr:row>
      <xdr:rowOff>0</xdr:rowOff>
    </xdr:from>
    <xdr:ext cx="9525" cy="9525"/>
    <xdr:pic>
      <xdr:nvPicPr>
        <xdr:cNvPr id="1934" name="Picture 1933" descr="space"/>
        <xdr:cNvPicPr>
          <a:picLocks noChangeAspect="1" noChangeArrowheads="1"/>
        </xdr:cNvPicPr>
      </xdr:nvPicPr>
      <xdr:blipFill>
        <a:blip xmlns:r="http://schemas.openxmlformats.org/officeDocument/2006/relationships" r:embed="rId1"/>
        <a:srcRect/>
        <a:stretch>
          <a:fillRect/>
        </a:stretch>
      </xdr:blipFill>
      <xdr:spPr bwMode="auto">
        <a:xfrm>
          <a:off x="5686425" y="32889825"/>
          <a:ext cx="9525" cy="9525"/>
        </a:xfrm>
        <a:prstGeom prst="rect">
          <a:avLst/>
        </a:prstGeom>
        <a:noFill/>
        <a:ln w="9525">
          <a:noFill/>
          <a:miter lim="800000"/>
          <a:headEnd/>
          <a:tailEnd/>
        </a:ln>
      </xdr:spPr>
    </xdr:pic>
    <xdr:clientData/>
  </xdr:oneCellAnchor>
  <xdr:oneCellAnchor>
    <xdr:from>
      <xdr:col>13</xdr:col>
      <xdr:colOff>0</xdr:colOff>
      <xdr:row>189</xdr:row>
      <xdr:rowOff>0</xdr:rowOff>
    </xdr:from>
    <xdr:ext cx="9525" cy="9525"/>
    <xdr:pic>
      <xdr:nvPicPr>
        <xdr:cNvPr id="1935" name="Picture 1934" descr="space"/>
        <xdr:cNvPicPr>
          <a:picLocks noChangeAspect="1" noChangeArrowheads="1"/>
        </xdr:cNvPicPr>
      </xdr:nvPicPr>
      <xdr:blipFill>
        <a:blip xmlns:r="http://schemas.openxmlformats.org/officeDocument/2006/relationships" r:embed="rId1"/>
        <a:srcRect/>
        <a:stretch>
          <a:fillRect/>
        </a:stretch>
      </xdr:blipFill>
      <xdr:spPr bwMode="auto">
        <a:xfrm>
          <a:off x="5686425" y="33061275"/>
          <a:ext cx="9525" cy="9525"/>
        </a:xfrm>
        <a:prstGeom prst="rect">
          <a:avLst/>
        </a:prstGeom>
        <a:noFill/>
        <a:ln w="9525">
          <a:noFill/>
          <a:miter lim="800000"/>
          <a:headEnd/>
          <a:tailEnd/>
        </a:ln>
      </xdr:spPr>
    </xdr:pic>
    <xdr:clientData/>
  </xdr:oneCellAnchor>
  <xdr:oneCellAnchor>
    <xdr:from>
      <xdr:col>13</xdr:col>
      <xdr:colOff>0</xdr:colOff>
      <xdr:row>189</xdr:row>
      <xdr:rowOff>0</xdr:rowOff>
    </xdr:from>
    <xdr:ext cx="9525" cy="9525"/>
    <xdr:pic>
      <xdr:nvPicPr>
        <xdr:cNvPr id="1936" name="Picture 1935" descr="space"/>
        <xdr:cNvPicPr>
          <a:picLocks noChangeAspect="1" noChangeArrowheads="1"/>
        </xdr:cNvPicPr>
      </xdr:nvPicPr>
      <xdr:blipFill>
        <a:blip xmlns:r="http://schemas.openxmlformats.org/officeDocument/2006/relationships" r:embed="rId1"/>
        <a:srcRect/>
        <a:stretch>
          <a:fillRect/>
        </a:stretch>
      </xdr:blipFill>
      <xdr:spPr bwMode="auto">
        <a:xfrm>
          <a:off x="5686425" y="33061275"/>
          <a:ext cx="9525" cy="9525"/>
        </a:xfrm>
        <a:prstGeom prst="rect">
          <a:avLst/>
        </a:prstGeom>
        <a:noFill/>
        <a:ln w="9525">
          <a:noFill/>
          <a:miter lim="800000"/>
          <a:headEnd/>
          <a:tailEnd/>
        </a:ln>
      </xdr:spPr>
    </xdr:pic>
    <xdr:clientData/>
  </xdr:oneCellAnchor>
  <xdr:oneCellAnchor>
    <xdr:from>
      <xdr:col>13</xdr:col>
      <xdr:colOff>0</xdr:colOff>
      <xdr:row>189</xdr:row>
      <xdr:rowOff>0</xdr:rowOff>
    </xdr:from>
    <xdr:ext cx="9525" cy="9525"/>
    <xdr:pic>
      <xdr:nvPicPr>
        <xdr:cNvPr id="1937" name="Picture 1936" descr="space"/>
        <xdr:cNvPicPr>
          <a:picLocks noChangeAspect="1" noChangeArrowheads="1"/>
        </xdr:cNvPicPr>
      </xdr:nvPicPr>
      <xdr:blipFill>
        <a:blip xmlns:r="http://schemas.openxmlformats.org/officeDocument/2006/relationships" r:embed="rId1"/>
        <a:srcRect/>
        <a:stretch>
          <a:fillRect/>
        </a:stretch>
      </xdr:blipFill>
      <xdr:spPr bwMode="auto">
        <a:xfrm>
          <a:off x="5686425" y="33061275"/>
          <a:ext cx="9525" cy="9525"/>
        </a:xfrm>
        <a:prstGeom prst="rect">
          <a:avLst/>
        </a:prstGeom>
        <a:noFill/>
        <a:ln w="9525">
          <a:noFill/>
          <a:miter lim="800000"/>
          <a:headEnd/>
          <a:tailEnd/>
        </a:ln>
      </xdr:spPr>
    </xdr:pic>
    <xdr:clientData/>
  </xdr:oneCellAnchor>
  <xdr:oneCellAnchor>
    <xdr:from>
      <xdr:col>13</xdr:col>
      <xdr:colOff>0</xdr:colOff>
      <xdr:row>190</xdr:row>
      <xdr:rowOff>0</xdr:rowOff>
    </xdr:from>
    <xdr:ext cx="9525" cy="9525"/>
    <xdr:pic>
      <xdr:nvPicPr>
        <xdr:cNvPr id="1938" name="Picture 1937" descr="space"/>
        <xdr:cNvPicPr>
          <a:picLocks noChangeAspect="1" noChangeArrowheads="1"/>
        </xdr:cNvPicPr>
      </xdr:nvPicPr>
      <xdr:blipFill>
        <a:blip xmlns:r="http://schemas.openxmlformats.org/officeDocument/2006/relationships" r:embed="rId1"/>
        <a:srcRect/>
        <a:stretch>
          <a:fillRect/>
        </a:stretch>
      </xdr:blipFill>
      <xdr:spPr bwMode="auto">
        <a:xfrm>
          <a:off x="5686425" y="33232725"/>
          <a:ext cx="9525" cy="9525"/>
        </a:xfrm>
        <a:prstGeom prst="rect">
          <a:avLst/>
        </a:prstGeom>
        <a:noFill/>
        <a:ln w="9525">
          <a:noFill/>
          <a:miter lim="800000"/>
          <a:headEnd/>
          <a:tailEnd/>
        </a:ln>
      </xdr:spPr>
    </xdr:pic>
    <xdr:clientData/>
  </xdr:oneCellAnchor>
  <xdr:oneCellAnchor>
    <xdr:from>
      <xdr:col>13</xdr:col>
      <xdr:colOff>0</xdr:colOff>
      <xdr:row>190</xdr:row>
      <xdr:rowOff>0</xdr:rowOff>
    </xdr:from>
    <xdr:ext cx="9525" cy="9525"/>
    <xdr:pic>
      <xdr:nvPicPr>
        <xdr:cNvPr id="1939" name="Picture 1938" descr="space"/>
        <xdr:cNvPicPr>
          <a:picLocks noChangeAspect="1" noChangeArrowheads="1"/>
        </xdr:cNvPicPr>
      </xdr:nvPicPr>
      <xdr:blipFill>
        <a:blip xmlns:r="http://schemas.openxmlformats.org/officeDocument/2006/relationships" r:embed="rId1"/>
        <a:srcRect/>
        <a:stretch>
          <a:fillRect/>
        </a:stretch>
      </xdr:blipFill>
      <xdr:spPr bwMode="auto">
        <a:xfrm>
          <a:off x="5686425" y="33232725"/>
          <a:ext cx="9525" cy="9525"/>
        </a:xfrm>
        <a:prstGeom prst="rect">
          <a:avLst/>
        </a:prstGeom>
        <a:noFill/>
        <a:ln w="9525">
          <a:noFill/>
          <a:miter lim="800000"/>
          <a:headEnd/>
          <a:tailEnd/>
        </a:ln>
      </xdr:spPr>
    </xdr:pic>
    <xdr:clientData/>
  </xdr:oneCellAnchor>
  <xdr:oneCellAnchor>
    <xdr:from>
      <xdr:col>13</xdr:col>
      <xdr:colOff>0</xdr:colOff>
      <xdr:row>190</xdr:row>
      <xdr:rowOff>0</xdr:rowOff>
    </xdr:from>
    <xdr:ext cx="9525" cy="9525"/>
    <xdr:pic>
      <xdr:nvPicPr>
        <xdr:cNvPr id="1940" name="Picture 1939" descr="space"/>
        <xdr:cNvPicPr>
          <a:picLocks noChangeAspect="1" noChangeArrowheads="1"/>
        </xdr:cNvPicPr>
      </xdr:nvPicPr>
      <xdr:blipFill>
        <a:blip xmlns:r="http://schemas.openxmlformats.org/officeDocument/2006/relationships" r:embed="rId1"/>
        <a:srcRect/>
        <a:stretch>
          <a:fillRect/>
        </a:stretch>
      </xdr:blipFill>
      <xdr:spPr bwMode="auto">
        <a:xfrm>
          <a:off x="5686425" y="33232725"/>
          <a:ext cx="9525" cy="9525"/>
        </a:xfrm>
        <a:prstGeom prst="rect">
          <a:avLst/>
        </a:prstGeom>
        <a:noFill/>
        <a:ln w="9525">
          <a:noFill/>
          <a:miter lim="800000"/>
          <a:headEnd/>
          <a:tailEnd/>
        </a:ln>
      </xdr:spPr>
    </xdr:pic>
    <xdr:clientData/>
  </xdr:oneCellAnchor>
  <xdr:oneCellAnchor>
    <xdr:from>
      <xdr:col>13</xdr:col>
      <xdr:colOff>0</xdr:colOff>
      <xdr:row>191</xdr:row>
      <xdr:rowOff>0</xdr:rowOff>
    </xdr:from>
    <xdr:ext cx="9525" cy="9525"/>
    <xdr:pic>
      <xdr:nvPicPr>
        <xdr:cNvPr id="1941" name="Picture 1940"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oneCellAnchor>
  <xdr:oneCellAnchor>
    <xdr:from>
      <xdr:col>13</xdr:col>
      <xdr:colOff>0</xdr:colOff>
      <xdr:row>191</xdr:row>
      <xdr:rowOff>0</xdr:rowOff>
    </xdr:from>
    <xdr:ext cx="9525" cy="9525"/>
    <xdr:pic>
      <xdr:nvPicPr>
        <xdr:cNvPr id="1942" name="Picture 1941"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oneCellAnchor>
  <xdr:oneCellAnchor>
    <xdr:from>
      <xdr:col>13</xdr:col>
      <xdr:colOff>0</xdr:colOff>
      <xdr:row>191</xdr:row>
      <xdr:rowOff>0</xdr:rowOff>
    </xdr:from>
    <xdr:ext cx="9525" cy="9525"/>
    <xdr:pic>
      <xdr:nvPicPr>
        <xdr:cNvPr id="1943" name="Picture 1942" descr="space"/>
        <xdr:cNvPicPr>
          <a:picLocks noChangeAspect="1" noChangeArrowheads="1"/>
        </xdr:cNvPicPr>
      </xdr:nvPicPr>
      <xdr:blipFill>
        <a:blip xmlns:r="http://schemas.openxmlformats.org/officeDocument/2006/relationships" r:embed="rId1"/>
        <a:srcRect/>
        <a:stretch>
          <a:fillRect/>
        </a:stretch>
      </xdr:blipFill>
      <xdr:spPr bwMode="auto">
        <a:xfrm>
          <a:off x="5686425" y="33404175"/>
          <a:ext cx="9525" cy="9525"/>
        </a:xfrm>
        <a:prstGeom prst="rect">
          <a:avLst/>
        </a:prstGeom>
        <a:noFill/>
        <a:ln w="9525">
          <a:noFill/>
          <a:miter lim="800000"/>
          <a:headEnd/>
          <a:tailEnd/>
        </a:ln>
      </xdr:spPr>
    </xdr:pic>
    <xdr:clientData/>
  </xdr:oneCellAnchor>
  <xdr:oneCellAnchor>
    <xdr:from>
      <xdr:col>13</xdr:col>
      <xdr:colOff>0</xdr:colOff>
      <xdr:row>192</xdr:row>
      <xdr:rowOff>0</xdr:rowOff>
    </xdr:from>
    <xdr:ext cx="9525" cy="9525"/>
    <xdr:pic>
      <xdr:nvPicPr>
        <xdr:cNvPr id="1944" name="Picture 1943" descr="space"/>
        <xdr:cNvPicPr>
          <a:picLocks noChangeAspect="1" noChangeArrowheads="1"/>
        </xdr:cNvPicPr>
      </xdr:nvPicPr>
      <xdr:blipFill>
        <a:blip xmlns:r="http://schemas.openxmlformats.org/officeDocument/2006/relationships" r:embed="rId1"/>
        <a:srcRect/>
        <a:stretch>
          <a:fillRect/>
        </a:stretch>
      </xdr:blipFill>
      <xdr:spPr bwMode="auto">
        <a:xfrm>
          <a:off x="5686425" y="33575625"/>
          <a:ext cx="9525" cy="9525"/>
        </a:xfrm>
        <a:prstGeom prst="rect">
          <a:avLst/>
        </a:prstGeom>
        <a:noFill/>
        <a:ln w="9525">
          <a:noFill/>
          <a:miter lim="800000"/>
          <a:headEnd/>
          <a:tailEnd/>
        </a:ln>
      </xdr:spPr>
    </xdr:pic>
    <xdr:clientData/>
  </xdr:oneCellAnchor>
  <xdr:oneCellAnchor>
    <xdr:from>
      <xdr:col>13</xdr:col>
      <xdr:colOff>0</xdr:colOff>
      <xdr:row>192</xdr:row>
      <xdr:rowOff>0</xdr:rowOff>
    </xdr:from>
    <xdr:ext cx="9525" cy="9525"/>
    <xdr:pic>
      <xdr:nvPicPr>
        <xdr:cNvPr id="1945" name="Picture 1944" descr="space"/>
        <xdr:cNvPicPr>
          <a:picLocks noChangeAspect="1" noChangeArrowheads="1"/>
        </xdr:cNvPicPr>
      </xdr:nvPicPr>
      <xdr:blipFill>
        <a:blip xmlns:r="http://schemas.openxmlformats.org/officeDocument/2006/relationships" r:embed="rId1"/>
        <a:srcRect/>
        <a:stretch>
          <a:fillRect/>
        </a:stretch>
      </xdr:blipFill>
      <xdr:spPr bwMode="auto">
        <a:xfrm>
          <a:off x="5686425" y="33575625"/>
          <a:ext cx="9525" cy="9525"/>
        </a:xfrm>
        <a:prstGeom prst="rect">
          <a:avLst/>
        </a:prstGeom>
        <a:noFill/>
        <a:ln w="9525">
          <a:noFill/>
          <a:miter lim="800000"/>
          <a:headEnd/>
          <a:tailEnd/>
        </a:ln>
      </xdr:spPr>
    </xdr:pic>
    <xdr:clientData/>
  </xdr:oneCellAnchor>
  <xdr:oneCellAnchor>
    <xdr:from>
      <xdr:col>13</xdr:col>
      <xdr:colOff>0</xdr:colOff>
      <xdr:row>192</xdr:row>
      <xdr:rowOff>0</xdr:rowOff>
    </xdr:from>
    <xdr:ext cx="9525" cy="9525"/>
    <xdr:pic>
      <xdr:nvPicPr>
        <xdr:cNvPr id="1946" name="Picture 1945" descr="space"/>
        <xdr:cNvPicPr>
          <a:picLocks noChangeAspect="1" noChangeArrowheads="1"/>
        </xdr:cNvPicPr>
      </xdr:nvPicPr>
      <xdr:blipFill>
        <a:blip xmlns:r="http://schemas.openxmlformats.org/officeDocument/2006/relationships" r:embed="rId1"/>
        <a:srcRect/>
        <a:stretch>
          <a:fillRect/>
        </a:stretch>
      </xdr:blipFill>
      <xdr:spPr bwMode="auto">
        <a:xfrm>
          <a:off x="5686425" y="33575625"/>
          <a:ext cx="9525" cy="9525"/>
        </a:xfrm>
        <a:prstGeom prst="rect">
          <a:avLst/>
        </a:prstGeom>
        <a:noFill/>
        <a:ln w="9525">
          <a:noFill/>
          <a:miter lim="800000"/>
          <a:headEnd/>
          <a:tailEnd/>
        </a:ln>
      </xdr:spPr>
    </xdr:pic>
    <xdr:clientData/>
  </xdr:oneCellAnchor>
  <xdr:oneCellAnchor>
    <xdr:from>
      <xdr:col>13</xdr:col>
      <xdr:colOff>0</xdr:colOff>
      <xdr:row>193</xdr:row>
      <xdr:rowOff>0</xdr:rowOff>
    </xdr:from>
    <xdr:ext cx="9525" cy="9525"/>
    <xdr:pic>
      <xdr:nvPicPr>
        <xdr:cNvPr id="1947" name="Picture 1946" descr="space"/>
        <xdr:cNvPicPr>
          <a:picLocks noChangeAspect="1" noChangeArrowheads="1"/>
        </xdr:cNvPicPr>
      </xdr:nvPicPr>
      <xdr:blipFill>
        <a:blip xmlns:r="http://schemas.openxmlformats.org/officeDocument/2006/relationships" r:embed="rId1"/>
        <a:srcRect/>
        <a:stretch>
          <a:fillRect/>
        </a:stretch>
      </xdr:blipFill>
      <xdr:spPr bwMode="auto">
        <a:xfrm>
          <a:off x="5686425" y="33747075"/>
          <a:ext cx="9525" cy="9525"/>
        </a:xfrm>
        <a:prstGeom prst="rect">
          <a:avLst/>
        </a:prstGeom>
        <a:noFill/>
        <a:ln w="9525">
          <a:noFill/>
          <a:miter lim="800000"/>
          <a:headEnd/>
          <a:tailEnd/>
        </a:ln>
      </xdr:spPr>
    </xdr:pic>
    <xdr:clientData/>
  </xdr:oneCellAnchor>
  <xdr:oneCellAnchor>
    <xdr:from>
      <xdr:col>13</xdr:col>
      <xdr:colOff>0</xdr:colOff>
      <xdr:row>193</xdr:row>
      <xdr:rowOff>0</xdr:rowOff>
    </xdr:from>
    <xdr:ext cx="9525" cy="9525"/>
    <xdr:pic>
      <xdr:nvPicPr>
        <xdr:cNvPr id="1948" name="Picture 1947" descr="space"/>
        <xdr:cNvPicPr>
          <a:picLocks noChangeAspect="1" noChangeArrowheads="1"/>
        </xdr:cNvPicPr>
      </xdr:nvPicPr>
      <xdr:blipFill>
        <a:blip xmlns:r="http://schemas.openxmlformats.org/officeDocument/2006/relationships" r:embed="rId1"/>
        <a:srcRect/>
        <a:stretch>
          <a:fillRect/>
        </a:stretch>
      </xdr:blipFill>
      <xdr:spPr bwMode="auto">
        <a:xfrm>
          <a:off x="5686425" y="33747075"/>
          <a:ext cx="9525" cy="9525"/>
        </a:xfrm>
        <a:prstGeom prst="rect">
          <a:avLst/>
        </a:prstGeom>
        <a:noFill/>
        <a:ln w="9525">
          <a:noFill/>
          <a:miter lim="800000"/>
          <a:headEnd/>
          <a:tailEnd/>
        </a:ln>
      </xdr:spPr>
    </xdr:pic>
    <xdr:clientData/>
  </xdr:oneCellAnchor>
  <xdr:oneCellAnchor>
    <xdr:from>
      <xdr:col>13</xdr:col>
      <xdr:colOff>0</xdr:colOff>
      <xdr:row>193</xdr:row>
      <xdr:rowOff>0</xdr:rowOff>
    </xdr:from>
    <xdr:ext cx="9525" cy="9525"/>
    <xdr:pic>
      <xdr:nvPicPr>
        <xdr:cNvPr id="1949" name="Picture 1948" descr="space"/>
        <xdr:cNvPicPr>
          <a:picLocks noChangeAspect="1" noChangeArrowheads="1"/>
        </xdr:cNvPicPr>
      </xdr:nvPicPr>
      <xdr:blipFill>
        <a:blip xmlns:r="http://schemas.openxmlformats.org/officeDocument/2006/relationships" r:embed="rId1"/>
        <a:srcRect/>
        <a:stretch>
          <a:fillRect/>
        </a:stretch>
      </xdr:blipFill>
      <xdr:spPr bwMode="auto">
        <a:xfrm>
          <a:off x="5686425" y="33747075"/>
          <a:ext cx="9525" cy="9525"/>
        </a:xfrm>
        <a:prstGeom prst="rect">
          <a:avLst/>
        </a:prstGeom>
        <a:noFill/>
        <a:ln w="9525">
          <a:noFill/>
          <a:miter lim="800000"/>
          <a:headEnd/>
          <a:tailEnd/>
        </a:ln>
      </xdr:spPr>
    </xdr:pic>
    <xdr:clientData/>
  </xdr:oneCellAnchor>
  <xdr:oneCellAnchor>
    <xdr:from>
      <xdr:col>13</xdr:col>
      <xdr:colOff>0</xdr:colOff>
      <xdr:row>194</xdr:row>
      <xdr:rowOff>0</xdr:rowOff>
    </xdr:from>
    <xdr:ext cx="9525" cy="9525"/>
    <xdr:pic>
      <xdr:nvPicPr>
        <xdr:cNvPr id="1950" name="Picture 1949"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oneCellAnchor>
  <xdr:oneCellAnchor>
    <xdr:from>
      <xdr:col>13</xdr:col>
      <xdr:colOff>0</xdr:colOff>
      <xdr:row>194</xdr:row>
      <xdr:rowOff>0</xdr:rowOff>
    </xdr:from>
    <xdr:ext cx="9525" cy="9525"/>
    <xdr:pic>
      <xdr:nvPicPr>
        <xdr:cNvPr id="1951" name="Picture 1950"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oneCellAnchor>
  <xdr:oneCellAnchor>
    <xdr:from>
      <xdr:col>13</xdr:col>
      <xdr:colOff>0</xdr:colOff>
      <xdr:row>194</xdr:row>
      <xdr:rowOff>0</xdr:rowOff>
    </xdr:from>
    <xdr:ext cx="9525" cy="9525"/>
    <xdr:pic>
      <xdr:nvPicPr>
        <xdr:cNvPr id="1952" name="Picture 1951" descr="space"/>
        <xdr:cNvPicPr>
          <a:picLocks noChangeAspect="1" noChangeArrowheads="1"/>
        </xdr:cNvPicPr>
      </xdr:nvPicPr>
      <xdr:blipFill>
        <a:blip xmlns:r="http://schemas.openxmlformats.org/officeDocument/2006/relationships" r:embed="rId1"/>
        <a:srcRect/>
        <a:stretch>
          <a:fillRect/>
        </a:stretch>
      </xdr:blipFill>
      <xdr:spPr bwMode="auto">
        <a:xfrm>
          <a:off x="5686425" y="33918525"/>
          <a:ext cx="9525" cy="9525"/>
        </a:xfrm>
        <a:prstGeom prst="rect">
          <a:avLst/>
        </a:prstGeom>
        <a:noFill/>
        <a:ln w="9525">
          <a:noFill/>
          <a:miter lim="800000"/>
          <a:headEnd/>
          <a:tailEnd/>
        </a:ln>
      </xdr:spPr>
    </xdr:pic>
    <xdr:clientData/>
  </xdr:oneCellAnchor>
  <xdr:oneCellAnchor>
    <xdr:from>
      <xdr:col>13</xdr:col>
      <xdr:colOff>0</xdr:colOff>
      <xdr:row>195</xdr:row>
      <xdr:rowOff>0</xdr:rowOff>
    </xdr:from>
    <xdr:ext cx="9525" cy="9525"/>
    <xdr:pic>
      <xdr:nvPicPr>
        <xdr:cNvPr id="1953" name="Picture 1952"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89975"/>
          <a:ext cx="9525" cy="9525"/>
        </a:xfrm>
        <a:prstGeom prst="rect">
          <a:avLst/>
        </a:prstGeom>
        <a:noFill/>
        <a:ln w="9525">
          <a:noFill/>
          <a:miter lim="800000"/>
          <a:headEnd/>
          <a:tailEnd/>
        </a:ln>
      </xdr:spPr>
    </xdr:pic>
    <xdr:clientData/>
  </xdr:oneCellAnchor>
  <xdr:oneCellAnchor>
    <xdr:from>
      <xdr:col>13</xdr:col>
      <xdr:colOff>0</xdr:colOff>
      <xdr:row>195</xdr:row>
      <xdr:rowOff>0</xdr:rowOff>
    </xdr:from>
    <xdr:ext cx="9525" cy="9525"/>
    <xdr:pic>
      <xdr:nvPicPr>
        <xdr:cNvPr id="1954" name="Picture 1953"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89975"/>
          <a:ext cx="9525" cy="9525"/>
        </a:xfrm>
        <a:prstGeom prst="rect">
          <a:avLst/>
        </a:prstGeom>
        <a:noFill/>
        <a:ln w="9525">
          <a:noFill/>
          <a:miter lim="800000"/>
          <a:headEnd/>
          <a:tailEnd/>
        </a:ln>
      </xdr:spPr>
    </xdr:pic>
    <xdr:clientData/>
  </xdr:oneCellAnchor>
  <xdr:oneCellAnchor>
    <xdr:from>
      <xdr:col>13</xdr:col>
      <xdr:colOff>0</xdr:colOff>
      <xdr:row>195</xdr:row>
      <xdr:rowOff>0</xdr:rowOff>
    </xdr:from>
    <xdr:ext cx="9525" cy="9525"/>
    <xdr:pic>
      <xdr:nvPicPr>
        <xdr:cNvPr id="1955" name="Picture 1954" descr="space"/>
        <xdr:cNvPicPr>
          <a:picLocks noChangeAspect="1" noChangeArrowheads="1"/>
        </xdr:cNvPicPr>
      </xdr:nvPicPr>
      <xdr:blipFill>
        <a:blip xmlns:r="http://schemas.openxmlformats.org/officeDocument/2006/relationships" r:embed="rId1"/>
        <a:srcRect/>
        <a:stretch>
          <a:fillRect/>
        </a:stretch>
      </xdr:blipFill>
      <xdr:spPr bwMode="auto">
        <a:xfrm>
          <a:off x="5686425" y="34089975"/>
          <a:ext cx="9525" cy="9525"/>
        </a:xfrm>
        <a:prstGeom prst="rect">
          <a:avLst/>
        </a:prstGeom>
        <a:noFill/>
        <a:ln w="9525">
          <a:noFill/>
          <a:miter lim="800000"/>
          <a:headEnd/>
          <a:tailEnd/>
        </a:ln>
      </xdr:spPr>
    </xdr:pic>
    <xdr:clientData/>
  </xdr:oneCellAnchor>
  <xdr:oneCellAnchor>
    <xdr:from>
      <xdr:col>13</xdr:col>
      <xdr:colOff>0</xdr:colOff>
      <xdr:row>196</xdr:row>
      <xdr:rowOff>0</xdr:rowOff>
    </xdr:from>
    <xdr:ext cx="9525" cy="9525"/>
    <xdr:pic>
      <xdr:nvPicPr>
        <xdr:cNvPr id="1956" name="Picture 1955"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oneCellAnchor>
  <xdr:oneCellAnchor>
    <xdr:from>
      <xdr:col>13</xdr:col>
      <xdr:colOff>0</xdr:colOff>
      <xdr:row>196</xdr:row>
      <xdr:rowOff>0</xdr:rowOff>
    </xdr:from>
    <xdr:ext cx="9525" cy="9525"/>
    <xdr:pic>
      <xdr:nvPicPr>
        <xdr:cNvPr id="1957" name="Picture 1956"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oneCellAnchor>
  <xdr:oneCellAnchor>
    <xdr:from>
      <xdr:col>13</xdr:col>
      <xdr:colOff>0</xdr:colOff>
      <xdr:row>196</xdr:row>
      <xdr:rowOff>0</xdr:rowOff>
    </xdr:from>
    <xdr:ext cx="9525" cy="9525"/>
    <xdr:pic>
      <xdr:nvPicPr>
        <xdr:cNvPr id="1958" name="Picture 1957" descr="space"/>
        <xdr:cNvPicPr>
          <a:picLocks noChangeAspect="1" noChangeArrowheads="1"/>
        </xdr:cNvPicPr>
      </xdr:nvPicPr>
      <xdr:blipFill>
        <a:blip xmlns:r="http://schemas.openxmlformats.org/officeDocument/2006/relationships" r:embed="rId1"/>
        <a:srcRect/>
        <a:stretch>
          <a:fillRect/>
        </a:stretch>
      </xdr:blipFill>
      <xdr:spPr bwMode="auto">
        <a:xfrm>
          <a:off x="5686425" y="34261425"/>
          <a:ext cx="9525" cy="9525"/>
        </a:xfrm>
        <a:prstGeom prst="rect">
          <a:avLst/>
        </a:prstGeom>
        <a:noFill/>
        <a:ln w="9525">
          <a:noFill/>
          <a:miter lim="800000"/>
          <a:headEnd/>
          <a:tailEnd/>
        </a:ln>
      </xdr:spPr>
    </xdr:pic>
    <xdr:clientData/>
  </xdr:oneCellAnchor>
  <xdr:oneCellAnchor>
    <xdr:from>
      <xdr:col>13</xdr:col>
      <xdr:colOff>0</xdr:colOff>
      <xdr:row>197</xdr:row>
      <xdr:rowOff>0</xdr:rowOff>
    </xdr:from>
    <xdr:ext cx="9525" cy="9525"/>
    <xdr:pic>
      <xdr:nvPicPr>
        <xdr:cNvPr id="1959" name="Picture 1958" descr="space"/>
        <xdr:cNvPicPr>
          <a:picLocks noChangeAspect="1" noChangeArrowheads="1"/>
        </xdr:cNvPicPr>
      </xdr:nvPicPr>
      <xdr:blipFill>
        <a:blip xmlns:r="http://schemas.openxmlformats.org/officeDocument/2006/relationships" r:embed="rId1"/>
        <a:srcRect/>
        <a:stretch>
          <a:fillRect/>
        </a:stretch>
      </xdr:blipFill>
      <xdr:spPr bwMode="auto">
        <a:xfrm>
          <a:off x="5686425" y="34432875"/>
          <a:ext cx="9525" cy="9525"/>
        </a:xfrm>
        <a:prstGeom prst="rect">
          <a:avLst/>
        </a:prstGeom>
        <a:noFill/>
        <a:ln w="9525">
          <a:noFill/>
          <a:miter lim="800000"/>
          <a:headEnd/>
          <a:tailEnd/>
        </a:ln>
      </xdr:spPr>
    </xdr:pic>
    <xdr:clientData/>
  </xdr:oneCellAnchor>
  <xdr:oneCellAnchor>
    <xdr:from>
      <xdr:col>13</xdr:col>
      <xdr:colOff>0</xdr:colOff>
      <xdr:row>197</xdr:row>
      <xdr:rowOff>0</xdr:rowOff>
    </xdr:from>
    <xdr:ext cx="9525" cy="9525"/>
    <xdr:pic>
      <xdr:nvPicPr>
        <xdr:cNvPr id="1960" name="Picture 1959" descr="space"/>
        <xdr:cNvPicPr>
          <a:picLocks noChangeAspect="1" noChangeArrowheads="1"/>
        </xdr:cNvPicPr>
      </xdr:nvPicPr>
      <xdr:blipFill>
        <a:blip xmlns:r="http://schemas.openxmlformats.org/officeDocument/2006/relationships" r:embed="rId1"/>
        <a:srcRect/>
        <a:stretch>
          <a:fillRect/>
        </a:stretch>
      </xdr:blipFill>
      <xdr:spPr bwMode="auto">
        <a:xfrm>
          <a:off x="5686425" y="34432875"/>
          <a:ext cx="9525" cy="9525"/>
        </a:xfrm>
        <a:prstGeom prst="rect">
          <a:avLst/>
        </a:prstGeom>
        <a:noFill/>
        <a:ln w="9525">
          <a:noFill/>
          <a:miter lim="800000"/>
          <a:headEnd/>
          <a:tailEnd/>
        </a:ln>
      </xdr:spPr>
    </xdr:pic>
    <xdr:clientData/>
  </xdr:oneCellAnchor>
  <xdr:oneCellAnchor>
    <xdr:from>
      <xdr:col>13</xdr:col>
      <xdr:colOff>0</xdr:colOff>
      <xdr:row>197</xdr:row>
      <xdr:rowOff>0</xdr:rowOff>
    </xdr:from>
    <xdr:ext cx="9525" cy="9525"/>
    <xdr:pic>
      <xdr:nvPicPr>
        <xdr:cNvPr id="1961" name="Picture 1960" descr="space"/>
        <xdr:cNvPicPr>
          <a:picLocks noChangeAspect="1" noChangeArrowheads="1"/>
        </xdr:cNvPicPr>
      </xdr:nvPicPr>
      <xdr:blipFill>
        <a:blip xmlns:r="http://schemas.openxmlformats.org/officeDocument/2006/relationships" r:embed="rId1"/>
        <a:srcRect/>
        <a:stretch>
          <a:fillRect/>
        </a:stretch>
      </xdr:blipFill>
      <xdr:spPr bwMode="auto">
        <a:xfrm>
          <a:off x="5686425" y="34432875"/>
          <a:ext cx="9525" cy="9525"/>
        </a:xfrm>
        <a:prstGeom prst="rect">
          <a:avLst/>
        </a:prstGeom>
        <a:noFill/>
        <a:ln w="9525">
          <a:noFill/>
          <a:miter lim="800000"/>
          <a:headEnd/>
          <a:tailEnd/>
        </a:ln>
      </xdr:spPr>
    </xdr:pic>
    <xdr:clientData/>
  </xdr:oneCellAnchor>
  <xdr:oneCellAnchor>
    <xdr:from>
      <xdr:col>13</xdr:col>
      <xdr:colOff>0</xdr:colOff>
      <xdr:row>198</xdr:row>
      <xdr:rowOff>0</xdr:rowOff>
    </xdr:from>
    <xdr:ext cx="9525" cy="9525"/>
    <xdr:pic>
      <xdr:nvPicPr>
        <xdr:cNvPr id="1962" name="Picture 1961" descr="space"/>
        <xdr:cNvPicPr>
          <a:picLocks noChangeAspect="1" noChangeArrowheads="1"/>
        </xdr:cNvPicPr>
      </xdr:nvPicPr>
      <xdr:blipFill>
        <a:blip xmlns:r="http://schemas.openxmlformats.org/officeDocument/2006/relationships" r:embed="rId1"/>
        <a:srcRect/>
        <a:stretch>
          <a:fillRect/>
        </a:stretch>
      </xdr:blipFill>
      <xdr:spPr bwMode="auto">
        <a:xfrm>
          <a:off x="5686425" y="34604325"/>
          <a:ext cx="9525" cy="9525"/>
        </a:xfrm>
        <a:prstGeom prst="rect">
          <a:avLst/>
        </a:prstGeom>
        <a:noFill/>
        <a:ln w="9525">
          <a:noFill/>
          <a:miter lim="800000"/>
          <a:headEnd/>
          <a:tailEnd/>
        </a:ln>
      </xdr:spPr>
    </xdr:pic>
    <xdr:clientData/>
  </xdr:oneCellAnchor>
  <xdr:oneCellAnchor>
    <xdr:from>
      <xdr:col>13</xdr:col>
      <xdr:colOff>0</xdr:colOff>
      <xdr:row>198</xdr:row>
      <xdr:rowOff>0</xdr:rowOff>
    </xdr:from>
    <xdr:ext cx="9525" cy="9525"/>
    <xdr:pic>
      <xdr:nvPicPr>
        <xdr:cNvPr id="1963" name="Picture 1962" descr="space"/>
        <xdr:cNvPicPr>
          <a:picLocks noChangeAspect="1" noChangeArrowheads="1"/>
        </xdr:cNvPicPr>
      </xdr:nvPicPr>
      <xdr:blipFill>
        <a:blip xmlns:r="http://schemas.openxmlformats.org/officeDocument/2006/relationships" r:embed="rId1"/>
        <a:srcRect/>
        <a:stretch>
          <a:fillRect/>
        </a:stretch>
      </xdr:blipFill>
      <xdr:spPr bwMode="auto">
        <a:xfrm>
          <a:off x="5686425" y="34604325"/>
          <a:ext cx="9525" cy="9525"/>
        </a:xfrm>
        <a:prstGeom prst="rect">
          <a:avLst/>
        </a:prstGeom>
        <a:noFill/>
        <a:ln w="9525">
          <a:noFill/>
          <a:miter lim="800000"/>
          <a:headEnd/>
          <a:tailEnd/>
        </a:ln>
      </xdr:spPr>
    </xdr:pic>
    <xdr:clientData/>
  </xdr:oneCellAnchor>
  <xdr:oneCellAnchor>
    <xdr:from>
      <xdr:col>13</xdr:col>
      <xdr:colOff>0</xdr:colOff>
      <xdr:row>198</xdr:row>
      <xdr:rowOff>0</xdr:rowOff>
    </xdr:from>
    <xdr:ext cx="9525" cy="9525"/>
    <xdr:pic>
      <xdr:nvPicPr>
        <xdr:cNvPr id="1964" name="Picture 1963" descr="space"/>
        <xdr:cNvPicPr>
          <a:picLocks noChangeAspect="1" noChangeArrowheads="1"/>
        </xdr:cNvPicPr>
      </xdr:nvPicPr>
      <xdr:blipFill>
        <a:blip xmlns:r="http://schemas.openxmlformats.org/officeDocument/2006/relationships" r:embed="rId1"/>
        <a:srcRect/>
        <a:stretch>
          <a:fillRect/>
        </a:stretch>
      </xdr:blipFill>
      <xdr:spPr bwMode="auto">
        <a:xfrm>
          <a:off x="5686425" y="34604325"/>
          <a:ext cx="9525" cy="9525"/>
        </a:xfrm>
        <a:prstGeom prst="rect">
          <a:avLst/>
        </a:prstGeom>
        <a:noFill/>
        <a:ln w="9525">
          <a:noFill/>
          <a:miter lim="800000"/>
          <a:headEnd/>
          <a:tailEnd/>
        </a:ln>
      </xdr:spPr>
    </xdr:pic>
    <xdr:clientData/>
  </xdr:oneCellAnchor>
  <xdr:oneCellAnchor>
    <xdr:from>
      <xdr:col>13</xdr:col>
      <xdr:colOff>0</xdr:colOff>
      <xdr:row>199</xdr:row>
      <xdr:rowOff>0</xdr:rowOff>
    </xdr:from>
    <xdr:ext cx="9525" cy="9525"/>
    <xdr:pic>
      <xdr:nvPicPr>
        <xdr:cNvPr id="1965" name="Picture 1964"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oneCellAnchor>
  <xdr:oneCellAnchor>
    <xdr:from>
      <xdr:col>13</xdr:col>
      <xdr:colOff>0</xdr:colOff>
      <xdr:row>199</xdr:row>
      <xdr:rowOff>0</xdr:rowOff>
    </xdr:from>
    <xdr:ext cx="9525" cy="9525"/>
    <xdr:pic>
      <xdr:nvPicPr>
        <xdr:cNvPr id="1966" name="Picture 1965"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oneCellAnchor>
  <xdr:oneCellAnchor>
    <xdr:from>
      <xdr:col>13</xdr:col>
      <xdr:colOff>0</xdr:colOff>
      <xdr:row>199</xdr:row>
      <xdr:rowOff>0</xdr:rowOff>
    </xdr:from>
    <xdr:ext cx="9525" cy="9525"/>
    <xdr:pic>
      <xdr:nvPicPr>
        <xdr:cNvPr id="1967" name="Picture 1966" descr="space"/>
        <xdr:cNvPicPr>
          <a:picLocks noChangeAspect="1" noChangeArrowheads="1"/>
        </xdr:cNvPicPr>
      </xdr:nvPicPr>
      <xdr:blipFill>
        <a:blip xmlns:r="http://schemas.openxmlformats.org/officeDocument/2006/relationships" r:embed="rId1"/>
        <a:srcRect/>
        <a:stretch>
          <a:fillRect/>
        </a:stretch>
      </xdr:blipFill>
      <xdr:spPr bwMode="auto">
        <a:xfrm>
          <a:off x="5686425" y="34775775"/>
          <a:ext cx="9525" cy="9525"/>
        </a:xfrm>
        <a:prstGeom prst="rect">
          <a:avLst/>
        </a:prstGeom>
        <a:noFill/>
        <a:ln w="9525">
          <a:noFill/>
          <a:miter lim="800000"/>
          <a:headEnd/>
          <a:tailEnd/>
        </a:ln>
      </xdr:spPr>
    </xdr:pic>
    <xdr:clientData/>
  </xdr:oneCellAnchor>
  <xdr:oneCellAnchor>
    <xdr:from>
      <xdr:col>13</xdr:col>
      <xdr:colOff>0</xdr:colOff>
      <xdr:row>200</xdr:row>
      <xdr:rowOff>0</xdr:rowOff>
    </xdr:from>
    <xdr:ext cx="9525" cy="9525"/>
    <xdr:pic>
      <xdr:nvPicPr>
        <xdr:cNvPr id="1968" name="Picture 1967" descr="space"/>
        <xdr:cNvPicPr>
          <a:picLocks noChangeAspect="1" noChangeArrowheads="1"/>
        </xdr:cNvPicPr>
      </xdr:nvPicPr>
      <xdr:blipFill>
        <a:blip xmlns:r="http://schemas.openxmlformats.org/officeDocument/2006/relationships" r:embed="rId1"/>
        <a:srcRect/>
        <a:stretch>
          <a:fillRect/>
        </a:stretch>
      </xdr:blipFill>
      <xdr:spPr bwMode="auto">
        <a:xfrm>
          <a:off x="5686425" y="34947225"/>
          <a:ext cx="9525" cy="9525"/>
        </a:xfrm>
        <a:prstGeom prst="rect">
          <a:avLst/>
        </a:prstGeom>
        <a:noFill/>
        <a:ln w="9525">
          <a:noFill/>
          <a:miter lim="800000"/>
          <a:headEnd/>
          <a:tailEnd/>
        </a:ln>
      </xdr:spPr>
    </xdr:pic>
    <xdr:clientData/>
  </xdr:oneCellAnchor>
  <xdr:oneCellAnchor>
    <xdr:from>
      <xdr:col>13</xdr:col>
      <xdr:colOff>0</xdr:colOff>
      <xdr:row>200</xdr:row>
      <xdr:rowOff>0</xdr:rowOff>
    </xdr:from>
    <xdr:ext cx="9525" cy="9525"/>
    <xdr:pic>
      <xdr:nvPicPr>
        <xdr:cNvPr id="1969" name="Picture 1968" descr="space"/>
        <xdr:cNvPicPr>
          <a:picLocks noChangeAspect="1" noChangeArrowheads="1"/>
        </xdr:cNvPicPr>
      </xdr:nvPicPr>
      <xdr:blipFill>
        <a:blip xmlns:r="http://schemas.openxmlformats.org/officeDocument/2006/relationships" r:embed="rId1"/>
        <a:srcRect/>
        <a:stretch>
          <a:fillRect/>
        </a:stretch>
      </xdr:blipFill>
      <xdr:spPr bwMode="auto">
        <a:xfrm>
          <a:off x="5686425" y="34947225"/>
          <a:ext cx="9525" cy="9525"/>
        </a:xfrm>
        <a:prstGeom prst="rect">
          <a:avLst/>
        </a:prstGeom>
        <a:noFill/>
        <a:ln w="9525">
          <a:noFill/>
          <a:miter lim="800000"/>
          <a:headEnd/>
          <a:tailEnd/>
        </a:ln>
      </xdr:spPr>
    </xdr:pic>
    <xdr:clientData/>
  </xdr:oneCellAnchor>
  <xdr:oneCellAnchor>
    <xdr:from>
      <xdr:col>13</xdr:col>
      <xdr:colOff>0</xdr:colOff>
      <xdr:row>200</xdr:row>
      <xdr:rowOff>0</xdr:rowOff>
    </xdr:from>
    <xdr:ext cx="9525" cy="9525"/>
    <xdr:pic>
      <xdr:nvPicPr>
        <xdr:cNvPr id="1970" name="Picture 1969" descr="space"/>
        <xdr:cNvPicPr>
          <a:picLocks noChangeAspect="1" noChangeArrowheads="1"/>
        </xdr:cNvPicPr>
      </xdr:nvPicPr>
      <xdr:blipFill>
        <a:blip xmlns:r="http://schemas.openxmlformats.org/officeDocument/2006/relationships" r:embed="rId1"/>
        <a:srcRect/>
        <a:stretch>
          <a:fillRect/>
        </a:stretch>
      </xdr:blipFill>
      <xdr:spPr bwMode="auto">
        <a:xfrm>
          <a:off x="5686425" y="34947225"/>
          <a:ext cx="9525" cy="9525"/>
        </a:xfrm>
        <a:prstGeom prst="rect">
          <a:avLst/>
        </a:prstGeom>
        <a:noFill/>
        <a:ln w="9525">
          <a:noFill/>
          <a:miter lim="800000"/>
          <a:headEnd/>
          <a:tailEnd/>
        </a:ln>
      </xdr:spPr>
    </xdr:pic>
    <xdr:clientData/>
  </xdr:oneCellAnchor>
  <xdr:oneCellAnchor>
    <xdr:from>
      <xdr:col>13</xdr:col>
      <xdr:colOff>0</xdr:colOff>
      <xdr:row>201</xdr:row>
      <xdr:rowOff>0</xdr:rowOff>
    </xdr:from>
    <xdr:ext cx="9525" cy="9525"/>
    <xdr:pic>
      <xdr:nvPicPr>
        <xdr:cNvPr id="1971" name="Picture 1970"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oneCellAnchor>
  <xdr:oneCellAnchor>
    <xdr:from>
      <xdr:col>13</xdr:col>
      <xdr:colOff>0</xdr:colOff>
      <xdr:row>201</xdr:row>
      <xdr:rowOff>0</xdr:rowOff>
    </xdr:from>
    <xdr:ext cx="9525" cy="9525"/>
    <xdr:pic>
      <xdr:nvPicPr>
        <xdr:cNvPr id="1972" name="Picture 1971"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oneCellAnchor>
  <xdr:oneCellAnchor>
    <xdr:from>
      <xdr:col>13</xdr:col>
      <xdr:colOff>0</xdr:colOff>
      <xdr:row>201</xdr:row>
      <xdr:rowOff>0</xdr:rowOff>
    </xdr:from>
    <xdr:ext cx="9525" cy="9525"/>
    <xdr:pic>
      <xdr:nvPicPr>
        <xdr:cNvPr id="1973" name="Picture 1972" descr="space"/>
        <xdr:cNvPicPr>
          <a:picLocks noChangeAspect="1" noChangeArrowheads="1"/>
        </xdr:cNvPicPr>
      </xdr:nvPicPr>
      <xdr:blipFill>
        <a:blip xmlns:r="http://schemas.openxmlformats.org/officeDocument/2006/relationships" r:embed="rId1"/>
        <a:srcRect/>
        <a:stretch>
          <a:fillRect/>
        </a:stretch>
      </xdr:blipFill>
      <xdr:spPr bwMode="auto">
        <a:xfrm>
          <a:off x="5686425" y="35118675"/>
          <a:ext cx="9525" cy="9525"/>
        </a:xfrm>
        <a:prstGeom prst="rect">
          <a:avLst/>
        </a:prstGeom>
        <a:noFill/>
        <a:ln w="9525">
          <a:noFill/>
          <a:miter lim="800000"/>
          <a:headEnd/>
          <a:tailEnd/>
        </a:ln>
      </xdr:spPr>
    </xdr:pic>
    <xdr:clientData/>
  </xdr:oneCellAnchor>
  <xdr:oneCellAnchor>
    <xdr:from>
      <xdr:col>13</xdr:col>
      <xdr:colOff>0</xdr:colOff>
      <xdr:row>202</xdr:row>
      <xdr:rowOff>0</xdr:rowOff>
    </xdr:from>
    <xdr:ext cx="9525" cy="9525"/>
    <xdr:pic>
      <xdr:nvPicPr>
        <xdr:cNvPr id="1974" name="Picture 1973"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oneCellAnchor>
  <xdr:oneCellAnchor>
    <xdr:from>
      <xdr:col>13</xdr:col>
      <xdr:colOff>0</xdr:colOff>
      <xdr:row>202</xdr:row>
      <xdr:rowOff>0</xdr:rowOff>
    </xdr:from>
    <xdr:ext cx="9525" cy="9525"/>
    <xdr:pic>
      <xdr:nvPicPr>
        <xdr:cNvPr id="1975" name="Picture 1974"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oneCellAnchor>
  <xdr:oneCellAnchor>
    <xdr:from>
      <xdr:col>13</xdr:col>
      <xdr:colOff>0</xdr:colOff>
      <xdr:row>202</xdr:row>
      <xdr:rowOff>0</xdr:rowOff>
    </xdr:from>
    <xdr:ext cx="9525" cy="9525"/>
    <xdr:pic>
      <xdr:nvPicPr>
        <xdr:cNvPr id="1976" name="Picture 1975" descr="space"/>
        <xdr:cNvPicPr>
          <a:picLocks noChangeAspect="1" noChangeArrowheads="1"/>
        </xdr:cNvPicPr>
      </xdr:nvPicPr>
      <xdr:blipFill>
        <a:blip xmlns:r="http://schemas.openxmlformats.org/officeDocument/2006/relationships" r:embed="rId1"/>
        <a:srcRect/>
        <a:stretch>
          <a:fillRect/>
        </a:stretch>
      </xdr:blipFill>
      <xdr:spPr bwMode="auto">
        <a:xfrm>
          <a:off x="5686425" y="35290125"/>
          <a:ext cx="9525" cy="9525"/>
        </a:xfrm>
        <a:prstGeom prst="rect">
          <a:avLst/>
        </a:prstGeom>
        <a:noFill/>
        <a:ln w="9525">
          <a:noFill/>
          <a:miter lim="800000"/>
          <a:headEnd/>
          <a:tailEnd/>
        </a:ln>
      </xdr:spPr>
    </xdr:pic>
    <xdr:clientData/>
  </xdr:oneCellAnchor>
  <xdr:oneCellAnchor>
    <xdr:from>
      <xdr:col>13</xdr:col>
      <xdr:colOff>0</xdr:colOff>
      <xdr:row>203</xdr:row>
      <xdr:rowOff>0</xdr:rowOff>
    </xdr:from>
    <xdr:ext cx="9525" cy="9525"/>
    <xdr:pic>
      <xdr:nvPicPr>
        <xdr:cNvPr id="1977" name="Picture 1976"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oneCellAnchor>
  <xdr:oneCellAnchor>
    <xdr:from>
      <xdr:col>13</xdr:col>
      <xdr:colOff>0</xdr:colOff>
      <xdr:row>203</xdr:row>
      <xdr:rowOff>0</xdr:rowOff>
    </xdr:from>
    <xdr:ext cx="9525" cy="9525"/>
    <xdr:pic>
      <xdr:nvPicPr>
        <xdr:cNvPr id="1978" name="Picture 1977"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oneCellAnchor>
  <xdr:oneCellAnchor>
    <xdr:from>
      <xdr:col>13</xdr:col>
      <xdr:colOff>0</xdr:colOff>
      <xdr:row>203</xdr:row>
      <xdr:rowOff>0</xdr:rowOff>
    </xdr:from>
    <xdr:ext cx="9525" cy="9525"/>
    <xdr:pic>
      <xdr:nvPicPr>
        <xdr:cNvPr id="1979" name="Picture 1978" descr="space"/>
        <xdr:cNvPicPr>
          <a:picLocks noChangeAspect="1" noChangeArrowheads="1"/>
        </xdr:cNvPicPr>
      </xdr:nvPicPr>
      <xdr:blipFill>
        <a:blip xmlns:r="http://schemas.openxmlformats.org/officeDocument/2006/relationships" r:embed="rId1"/>
        <a:srcRect/>
        <a:stretch>
          <a:fillRect/>
        </a:stretch>
      </xdr:blipFill>
      <xdr:spPr bwMode="auto">
        <a:xfrm>
          <a:off x="5686425" y="35461575"/>
          <a:ext cx="9525" cy="9525"/>
        </a:xfrm>
        <a:prstGeom prst="rect">
          <a:avLst/>
        </a:prstGeom>
        <a:noFill/>
        <a:ln w="9525">
          <a:noFill/>
          <a:miter lim="800000"/>
          <a:headEnd/>
          <a:tailEnd/>
        </a:ln>
      </xdr:spPr>
    </xdr:pic>
    <xdr:clientData/>
  </xdr:oneCellAnchor>
  <xdr:oneCellAnchor>
    <xdr:from>
      <xdr:col>11</xdr:col>
      <xdr:colOff>0</xdr:colOff>
      <xdr:row>7</xdr:row>
      <xdr:rowOff>0</xdr:rowOff>
    </xdr:from>
    <xdr:ext cx="9525" cy="9525"/>
    <xdr:pic>
      <xdr:nvPicPr>
        <xdr:cNvPr id="1980" name="Picture 1979" descr="space"/>
        <xdr:cNvPicPr>
          <a:picLocks noChangeAspect="1" noChangeArrowheads="1"/>
        </xdr:cNvPicPr>
      </xdr:nvPicPr>
      <xdr:blipFill>
        <a:blip xmlns:r="http://schemas.openxmlformats.org/officeDocument/2006/relationships" r:embed="rId1"/>
        <a:srcRect/>
        <a:stretch>
          <a:fillRect/>
        </a:stretch>
      </xdr:blipFill>
      <xdr:spPr bwMode="auto">
        <a:xfrm>
          <a:off x="4962525" y="1857375"/>
          <a:ext cx="9525" cy="9525"/>
        </a:xfrm>
        <a:prstGeom prst="rect">
          <a:avLst/>
        </a:prstGeom>
        <a:noFill/>
        <a:ln w="9525">
          <a:noFill/>
          <a:miter lim="800000"/>
          <a:headEnd/>
          <a:tailEnd/>
        </a:ln>
      </xdr:spPr>
    </xdr:pic>
    <xdr:clientData/>
  </xdr:oneCellAnchor>
  <xdr:oneCellAnchor>
    <xdr:from>
      <xdr:col>11</xdr:col>
      <xdr:colOff>0</xdr:colOff>
      <xdr:row>7</xdr:row>
      <xdr:rowOff>0</xdr:rowOff>
    </xdr:from>
    <xdr:ext cx="9525" cy="9525"/>
    <xdr:pic>
      <xdr:nvPicPr>
        <xdr:cNvPr id="1981" name="Picture 1980" descr="space"/>
        <xdr:cNvPicPr>
          <a:picLocks noChangeAspect="1" noChangeArrowheads="1"/>
        </xdr:cNvPicPr>
      </xdr:nvPicPr>
      <xdr:blipFill>
        <a:blip xmlns:r="http://schemas.openxmlformats.org/officeDocument/2006/relationships" r:embed="rId1"/>
        <a:srcRect/>
        <a:stretch>
          <a:fillRect/>
        </a:stretch>
      </xdr:blipFill>
      <xdr:spPr bwMode="auto">
        <a:xfrm>
          <a:off x="4962525" y="1857375"/>
          <a:ext cx="9525" cy="9525"/>
        </a:xfrm>
        <a:prstGeom prst="rect">
          <a:avLst/>
        </a:prstGeom>
        <a:noFill/>
        <a:ln w="9525">
          <a:noFill/>
          <a:miter lim="800000"/>
          <a:headEnd/>
          <a:tailEnd/>
        </a:ln>
      </xdr:spPr>
    </xdr:pic>
    <xdr:clientData/>
  </xdr:oneCellAnchor>
  <xdr:oneCellAnchor>
    <xdr:from>
      <xdr:col>11</xdr:col>
      <xdr:colOff>0</xdr:colOff>
      <xdr:row>7</xdr:row>
      <xdr:rowOff>0</xdr:rowOff>
    </xdr:from>
    <xdr:ext cx="9525" cy="9525"/>
    <xdr:pic>
      <xdr:nvPicPr>
        <xdr:cNvPr id="1982" name="Picture 1981" descr="space"/>
        <xdr:cNvPicPr>
          <a:picLocks noChangeAspect="1" noChangeArrowheads="1"/>
        </xdr:cNvPicPr>
      </xdr:nvPicPr>
      <xdr:blipFill>
        <a:blip xmlns:r="http://schemas.openxmlformats.org/officeDocument/2006/relationships" r:embed="rId1"/>
        <a:srcRect/>
        <a:stretch>
          <a:fillRect/>
        </a:stretch>
      </xdr:blipFill>
      <xdr:spPr bwMode="auto">
        <a:xfrm>
          <a:off x="4962525" y="1857375"/>
          <a:ext cx="9525" cy="9525"/>
        </a:xfrm>
        <a:prstGeom prst="rect">
          <a:avLst/>
        </a:prstGeom>
        <a:noFill/>
        <a:ln w="9525">
          <a:noFill/>
          <a:miter lim="800000"/>
          <a:headEnd/>
          <a:tailEnd/>
        </a:ln>
      </xdr:spPr>
    </xdr:pic>
    <xdr:clientData/>
  </xdr:oneCellAnchor>
  <xdr:oneCellAnchor>
    <xdr:from>
      <xdr:col>11</xdr:col>
      <xdr:colOff>0</xdr:colOff>
      <xdr:row>8</xdr:row>
      <xdr:rowOff>0</xdr:rowOff>
    </xdr:from>
    <xdr:ext cx="9525" cy="9525"/>
    <xdr:pic>
      <xdr:nvPicPr>
        <xdr:cNvPr id="1983" name="Picture 1982" descr="space"/>
        <xdr:cNvPicPr>
          <a:picLocks noChangeAspect="1" noChangeArrowheads="1"/>
        </xdr:cNvPicPr>
      </xdr:nvPicPr>
      <xdr:blipFill>
        <a:blip xmlns:r="http://schemas.openxmlformats.org/officeDocument/2006/relationships" r:embed="rId1"/>
        <a:srcRect/>
        <a:stretch>
          <a:fillRect/>
        </a:stretch>
      </xdr:blipFill>
      <xdr:spPr bwMode="auto">
        <a:xfrm>
          <a:off x="4962525" y="2028825"/>
          <a:ext cx="9525" cy="9525"/>
        </a:xfrm>
        <a:prstGeom prst="rect">
          <a:avLst/>
        </a:prstGeom>
        <a:noFill/>
        <a:ln w="9525">
          <a:noFill/>
          <a:miter lim="800000"/>
          <a:headEnd/>
          <a:tailEnd/>
        </a:ln>
      </xdr:spPr>
    </xdr:pic>
    <xdr:clientData/>
  </xdr:oneCellAnchor>
  <xdr:oneCellAnchor>
    <xdr:from>
      <xdr:col>11</xdr:col>
      <xdr:colOff>0</xdr:colOff>
      <xdr:row>8</xdr:row>
      <xdr:rowOff>0</xdr:rowOff>
    </xdr:from>
    <xdr:ext cx="9525" cy="9525"/>
    <xdr:pic>
      <xdr:nvPicPr>
        <xdr:cNvPr id="1984" name="Picture 1983" descr="space"/>
        <xdr:cNvPicPr>
          <a:picLocks noChangeAspect="1" noChangeArrowheads="1"/>
        </xdr:cNvPicPr>
      </xdr:nvPicPr>
      <xdr:blipFill>
        <a:blip xmlns:r="http://schemas.openxmlformats.org/officeDocument/2006/relationships" r:embed="rId1"/>
        <a:srcRect/>
        <a:stretch>
          <a:fillRect/>
        </a:stretch>
      </xdr:blipFill>
      <xdr:spPr bwMode="auto">
        <a:xfrm>
          <a:off x="4962525" y="2028825"/>
          <a:ext cx="9525" cy="9525"/>
        </a:xfrm>
        <a:prstGeom prst="rect">
          <a:avLst/>
        </a:prstGeom>
        <a:noFill/>
        <a:ln w="9525">
          <a:noFill/>
          <a:miter lim="800000"/>
          <a:headEnd/>
          <a:tailEnd/>
        </a:ln>
      </xdr:spPr>
    </xdr:pic>
    <xdr:clientData/>
  </xdr:oneCellAnchor>
  <xdr:oneCellAnchor>
    <xdr:from>
      <xdr:col>11</xdr:col>
      <xdr:colOff>0</xdr:colOff>
      <xdr:row>8</xdr:row>
      <xdr:rowOff>0</xdr:rowOff>
    </xdr:from>
    <xdr:ext cx="9525" cy="9525"/>
    <xdr:pic>
      <xdr:nvPicPr>
        <xdr:cNvPr id="1985" name="Picture 1984" descr="space"/>
        <xdr:cNvPicPr>
          <a:picLocks noChangeAspect="1" noChangeArrowheads="1"/>
        </xdr:cNvPicPr>
      </xdr:nvPicPr>
      <xdr:blipFill>
        <a:blip xmlns:r="http://schemas.openxmlformats.org/officeDocument/2006/relationships" r:embed="rId1"/>
        <a:srcRect/>
        <a:stretch>
          <a:fillRect/>
        </a:stretch>
      </xdr:blipFill>
      <xdr:spPr bwMode="auto">
        <a:xfrm>
          <a:off x="4962525" y="2028825"/>
          <a:ext cx="9525" cy="9525"/>
        </a:xfrm>
        <a:prstGeom prst="rect">
          <a:avLst/>
        </a:prstGeom>
        <a:noFill/>
        <a:ln w="9525">
          <a:noFill/>
          <a:miter lim="800000"/>
          <a:headEnd/>
          <a:tailEnd/>
        </a:ln>
      </xdr:spPr>
    </xdr:pic>
    <xdr:clientData/>
  </xdr:oneCellAnchor>
  <xdr:oneCellAnchor>
    <xdr:from>
      <xdr:col>11</xdr:col>
      <xdr:colOff>0</xdr:colOff>
      <xdr:row>9</xdr:row>
      <xdr:rowOff>0</xdr:rowOff>
    </xdr:from>
    <xdr:ext cx="9525" cy="9525"/>
    <xdr:pic>
      <xdr:nvPicPr>
        <xdr:cNvPr id="1986" name="Picture 1985" descr="space"/>
        <xdr:cNvPicPr>
          <a:picLocks noChangeAspect="1" noChangeArrowheads="1"/>
        </xdr:cNvPicPr>
      </xdr:nvPicPr>
      <xdr:blipFill>
        <a:blip xmlns:r="http://schemas.openxmlformats.org/officeDocument/2006/relationships" r:embed="rId1"/>
        <a:srcRect/>
        <a:stretch>
          <a:fillRect/>
        </a:stretch>
      </xdr:blipFill>
      <xdr:spPr bwMode="auto">
        <a:xfrm>
          <a:off x="4962525" y="2200275"/>
          <a:ext cx="9525" cy="9525"/>
        </a:xfrm>
        <a:prstGeom prst="rect">
          <a:avLst/>
        </a:prstGeom>
        <a:noFill/>
        <a:ln w="9525">
          <a:noFill/>
          <a:miter lim="800000"/>
          <a:headEnd/>
          <a:tailEnd/>
        </a:ln>
      </xdr:spPr>
    </xdr:pic>
    <xdr:clientData/>
  </xdr:oneCellAnchor>
  <xdr:oneCellAnchor>
    <xdr:from>
      <xdr:col>11</xdr:col>
      <xdr:colOff>0</xdr:colOff>
      <xdr:row>9</xdr:row>
      <xdr:rowOff>0</xdr:rowOff>
    </xdr:from>
    <xdr:ext cx="9525" cy="9525"/>
    <xdr:pic>
      <xdr:nvPicPr>
        <xdr:cNvPr id="1987" name="Picture 1986" descr="space"/>
        <xdr:cNvPicPr>
          <a:picLocks noChangeAspect="1" noChangeArrowheads="1"/>
        </xdr:cNvPicPr>
      </xdr:nvPicPr>
      <xdr:blipFill>
        <a:blip xmlns:r="http://schemas.openxmlformats.org/officeDocument/2006/relationships" r:embed="rId1"/>
        <a:srcRect/>
        <a:stretch>
          <a:fillRect/>
        </a:stretch>
      </xdr:blipFill>
      <xdr:spPr bwMode="auto">
        <a:xfrm>
          <a:off x="4962525" y="2200275"/>
          <a:ext cx="9525" cy="9525"/>
        </a:xfrm>
        <a:prstGeom prst="rect">
          <a:avLst/>
        </a:prstGeom>
        <a:noFill/>
        <a:ln w="9525">
          <a:noFill/>
          <a:miter lim="800000"/>
          <a:headEnd/>
          <a:tailEnd/>
        </a:ln>
      </xdr:spPr>
    </xdr:pic>
    <xdr:clientData/>
  </xdr:oneCellAnchor>
  <xdr:oneCellAnchor>
    <xdr:from>
      <xdr:col>11</xdr:col>
      <xdr:colOff>0</xdr:colOff>
      <xdr:row>9</xdr:row>
      <xdr:rowOff>0</xdr:rowOff>
    </xdr:from>
    <xdr:ext cx="9525" cy="9525"/>
    <xdr:pic>
      <xdr:nvPicPr>
        <xdr:cNvPr id="1988" name="Picture 1987" descr="space"/>
        <xdr:cNvPicPr>
          <a:picLocks noChangeAspect="1" noChangeArrowheads="1"/>
        </xdr:cNvPicPr>
      </xdr:nvPicPr>
      <xdr:blipFill>
        <a:blip xmlns:r="http://schemas.openxmlformats.org/officeDocument/2006/relationships" r:embed="rId1"/>
        <a:srcRect/>
        <a:stretch>
          <a:fillRect/>
        </a:stretch>
      </xdr:blipFill>
      <xdr:spPr bwMode="auto">
        <a:xfrm>
          <a:off x="4962525" y="2200275"/>
          <a:ext cx="9525" cy="9525"/>
        </a:xfrm>
        <a:prstGeom prst="rect">
          <a:avLst/>
        </a:prstGeom>
        <a:noFill/>
        <a:ln w="9525">
          <a:noFill/>
          <a:miter lim="800000"/>
          <a:headEnd/>
          <a:tailEnd/>
        </a:ln>
      </xdr:spPr>
    </xdr:pic>
    <xdr:clientData/>
  </xdr:oneCellAnchor>
  <xdr:oneCellAnchor>
    <xdr:from>
      <xdr:col>11</xdr:col>
      <xdr:colOff>0</xdr:colOff>
      <xdr:row>10</xdr:row>
      <xdr:rowOff>0</xdr:rowOff>
    </xdr:from>
    <xdr:ext cx="9525" cy="9525"/>
    <xdr:pic>
      <xdr:nvPicPr>
        <xdr:cNvPr id="1989" name="Picture 1988" descr="space"/>
        <xdr:cNvPicPr>
          <a:picLocks noChangeAspect="1" noChangeArrowheads="1"/>
        </xdr:cNvPicPr>
      </xdr:nvPicPr>
      <xdr:blipFill>
        <a:blip xmlns:r="http://schemas.openxmlformats.org/officeDocument/2006/relationships" r:embed="rId1"/>
        <a:srcRect/>
        <a:stretch>
          <a:fillRect/>
        </a:stretch>
      </xdr:blipFill>
      <xdr:spPr bwMode="auto">
        <a:xfrm>
          <a:off x="4962525" y="2371725"/>
          <a:ext cx="9525" cy="9525"/>
        </a:xfrm>
        <a:prstGeom prst="rect">
          <a:avLst/>
        </a:prstGeom>
        <a:noFill/>
        <a:ln w="9525">
          <a:noFill/>
          <a:miter lim="800000"/>
          <a:headEnd/>
          <a:tailEnd/>
        </a:ln>
      </xdr:spPr>
    </xdr:pic>
    <xdr:clientData/>
  </xdr:oneCellAnchor>
  <xdr:oneCellAnchor>
    <xdr:from>
      <xdr:col>11</xdr:col>
      <xdr:colOff>0</xdr:colOff>
      <xdr:row>10</xdr:row>
      <xdr:rowOff>0</xdr:rowOff>
    </xdr:from>
    <xdr:ext cx="9525" cy="9525"/>
    <xdr:pic>
      <xdr:nvPicPr>
        <xdr:cNvPr id="1990" name="Picture 1989" descr="space"/>
        <xdr:cNvPicPr>
          <a:picLocks noChangeAspect="1" noChangeArrowheads="1"/>
        </xdr:cNvPicPr>
      </xdr:nvPicPr>
      <xdr:blipFill>
        <a:blip xmlns:r="http://schemas.openxmlformats.org/officeDocument/2006/relationships" r:embed="rId1"/>
        <a:srcRect/>
        <a:stretch>
          <a:fillRect/>
        </a:stretch>
      </xdr:blipFill>
      <xdr:spPr bwMode="auto">
        <a:xfrm>
          <a:off x="4962525" y="2371725"/>
          <a:ext cx="9525" cy="9525"/>
        </a:xfrm>
        <a:prstGeom prst="rect">
          <a:avLst/>
        </a:prstGeom>
        <a:noFill/>
        <a:ln w="9525">
          <a:noFill/>
          <a:miter lim="800000"/>
          <a:headEnd/>
          <a:tailEnd/>
        </a:ln>
      </xdr:spPr>
    </xdr:pic>
    <xdr:clientData/>
  </xdr:oneCellAnchor>
  <xdr:oneCellAnchor>
    <xdr:from>
      <xdr:col>11</xdr:col>
      <xdr:colOff>0</xdr:colOff>
      <xdr:row>10</xdr:row>
      <xdr:rowOff>0</xdr:rowOff>
    </xdr:from>
    <xdr:ext cx="9525" cy="9525"/>
    <xdr:pic>
      <xdr:nvPicPr>
        <xdr:cNvPr id="1991" name="Picture 1990" descr="space"/>
        <xdr:cNvPicPr>
          <a:picLocks noChangeAspect="1" noChangeArrowheads="1"/>
        </xdr:cNvPicPr>
      </xdr:nvPicPr>
      <xdr:blipFill>
        <a:blip xmlns:r="http://schemas.openxmlformats.org/officeDocument/2006/relationships" r:embed="rId1"/>
        <a:srcRect/>
        <a:stretch>
          <a:fillRect/>
        </a:stretch>
      </xdr:blipFill>
      <xdr:spPr bwMode="auto">
        <a:xfrm>
          <a:off x="4962525" y="2371725"/>
          <a:ext cx="9525" cy="9525"/>
        </a:xfrm>
        <a:prstGeom prst="rect">
          <a:avLst/>
        </a:prstGeom>
        <a:noFill/>
        <a:ln w="9525">
          <a:noFill/>
          <a:miter lim="800000"/>
          <a:headEnd/>
          <a:tailEnd/>
        </a:ln>
      </xdr:spPr>
    </xdr:pic>
    <xdr:clientData/>
  </xdr:oneCellAnchor>
  <xdr:oneCellAnchor>
    <xdr:from>
      <xdr:col>11</xdr:col>
      <xdr:colOff>0</xdr:colOff>
      <xdr:row>11</xdr:row>
      <xdr:rowOff>0</xdr:rowOff>
    </xdr:from>
    <xdr:ext cx="9525" cy="9525"/>
    <xdr:pic>
      <xdr:nvPicPr>
        <xdr:cNvPr id="1992" name="Picture 1991" descr="space"/>
        <xdr:cNvPicPr>
          <a:picLocks noChangeAspect="1" noChangeArrowheads="1"/>
        </xdr:cNvPicPr>
      </xdr:nvPicPr>
      <xdr:blipFill>
        <a:blip xmlns:r="http://schemas.openxmlformats.org/officeDocument/2006/relationships" r:embed="rId1"/>
        <a:srcRect/>
        <a:stretch>
          <a:fillRect/>
        </a:stretch>
      </xdr:blipFill>
      <xdr:spPr bwMode="auto">
        <a:xfrm>
          <a:off x="4962525" y="2543175"/>
          <a:ext cx="9525" cy="9525"/>
        </a:xfrm>
        <a:prstGeom prst="rect">
          <a:avLst/>
        </a:prstGeom>
        <a:noFill/>
        <a:ln w="9525">
          <a:noFill/>
          <a:miter lim="800000"/>
          <a:headEnd/>
          <a:tailEnd/>
        </a:ln>
      </xdr:spPr>
    </xdr:pic>
    <xdr:clientData/>
  </xdr:oneCellAnchor>
  <xdr:oneCellAnchor>
    <xdr:from>
      <xdr:col>11</xdr:col>
      <xdr:colOff>0</xdr:colOff>
      <xdr:row>11</xdr:row>
      <xdr:rowOff>0</xdr:rowOff>
    </xdr:from>
    <xdr:ext cx="9525" cy="9525"/>
    <xdr:pic>
      <xdr:nvPicPr>
        <xdr:cNvPr id="1993" name="Picture 1992" descr="space"/>
        <xdr:cNvPicPr>
          <a:picLocks noChangeAspect="1" noChangeArrowheads="1"/>
        </xdr:cNvPicPr>
      </xdr:nvPicPr>
      <xdr:blipFill>
        <a:blip xmlns:r="http://schemas.openxmlformats.org/officeDocument/2006/relationships" r:embed="rId1"/>
        <a:srcRect/>
        <a:stretch>
          <a:fillRect/>
        </a:stretch>
      </xdr:blipFill>
      <xdr:spPr bwMode="auto">
        <a:xfrm>
          <a:off x="4962525" y="2543175"/>
          <a:ext cx="9525" cy="9525"/>
        </a:xfrm>
        <a:prstGeom prst="rect">
          <a:avLst/>
        </a:prstGeom>
        <a:noFill/>
        <a:ln w="9525">
          <a:noFill/>
          <a:miter lim="800000"/>
          <a:headEnd/>
          <a:tailEnd/>
        </a:ln>
      </xdr:spPr>
    </xdr:pic>
    <xdr:clientData/>
  </xdr:oneCellAnchor>
  <xdr:oneCellAnchor>
    <xdr:from>
      <xdr:col>11</xdr:col>
      <xdr:colOff>0</xdr:colOff>
      <xdr:row>11</xdr:row>
      <xdr:rowOff>0</xdr:rowOff>
    </xdr:from>
    <xdr:ext cx="9525" cy="9525"/>
    <xdr:pic>
      <xdr:nvPicPr>
        <xdr:cNvPr id="1994" name="Picture 1993" descr="space"/>
        <xdr:cNvPicPr>
          <a:picLocks noChangeAspect="1" noChangeArrowheads="1"/>
        </xdr:cNvPicPr>
      </xdr:nvPicPr>
      <xdr:blipFill>
        <a:blip xmlns:r="http://schemas.openxmlformats.org/officeDocument/2006/relationships" r:embed="rId1"/>
        <a:srcRect/>
        <a:stretch>
          <a:fillRect/>
        </a:stretch>
      </xdr:blipFill>
      <xdr:spPr bwMode="auto">
        <a:xfrm>
          <a:off x="4962525" y="2543175"/>
          <a:ext cx="9525" cy="9525"/>
        </a:xfrm>
        <a:prstGeom prst="rect">
          <a:avLst/>
        </a:prstGeom>
        <a:noFill/>
        <a:ln w="9525">
          <a:noFill/>
          <a:miter lim="800000"/>
          <a:headEnd/>
          <a:tailEnd/>
        </a:ln>
      </xdr:spPr>
    </xdr:pic>
    <xdr:clientData/>
  </xdr:oneCellAnchor>
  <xdr:oneCellAnchor>
    <xdr:from>
      <xdr:col>11</xdr:col>
      <xdr:colOff>0</xdr:colOff>
      <xdr:row>12</xdr:row>
      <xdr:rowOff>0</xdr:rowOff>
    </xdr:from>
    <xdr:ext cx="9525" cy="9525"/>
    <xdr:pic>
      <xdr:nvPicPr>
        <xdr:cNvPr id="1995" name="Picture 1994" descr="space"/>
        <xdr:cNvPicPr>
          <a:picLocks noChangeAspect="1" noChangeArrowheads="1"/>
        </xdr:cNvPicPr>
      </xdr:nvPicPr>
      <xdr:blipFill>
        <a:blip xmlns:r="http://schemas.openxmlformats.org/officeDocument/2006/relationships" r:embed="rId1"/>
        <a:srcRect/>
        <a:stretch>
          <a:fillRect/>
        </a:stretch>
      </xdr:blipFill>
      <xdr:spPr bwMode="auto">
        <a:xfrm>
          <a:off x="4962525" y="2714625"/>
          <a:ext cx="9525" cy="9525"/>
        </a:xfrm>
        <a:prstGeom prst="rect">
          <a:avLst/>
        </a:prstGeom>
        <a:noFill/>
        <a:ln w="9525">
          <a:noFill/>
          <a:miter lim="800000"/>
          <a:headEnd/>
          <a:tailEnd/>
        </a:ln>
      </xdr:spPr>
    </xdr:pic>
    <xdr:clientData/>
  </xdr:oneCellAnchor>
  <xdr:oneCellAnchor>
    <xdr:from>
      <xdr:col>11</xdr:col>
      <xdr:colOff>0</xdr:colOff>
      <xdr:row>12</xdr:row>
      <xdr:rowOff>0</xdr:rowOff>
    </xdr:from>
    <xdr:ext cx="9525" cy="9525"/>
    <xdr:pic>
      <xdr:nvPicPr>
        <xdr:cNvPr id="1996" name="Picture 1995" descr="space"/>
        <xdr:cNvPicPr>
          <a:picLocks noChangeAspect="1" noChangeArrowheads="1"/>
        </xdr:cNvPicPr>
      </xdr:nvPicPr>
      <xdr:blipFill>
        <a:blip xmlns:r="http://schemas.openxmlformats.org/officeDocument/2006/relationships" r:embed="rId1"/>
        <a:srcRect/>
        <a:stretch>
          <a:fillRect/>
        </a:stretch>
      </xdr:blipFill>
      <xdr:spPr bwMode="auto">
        <a:xfrm>
          <a:off x="4962525" y="2714625"/>
          <a:ext cx="9525" cy="9525"/>
        </a:xfrm>
        <a:prstGeom prst="rect">
          <a:avLst/>
        </a:prstGeom>
        <a:noFill/>
        <a:ln w="9525">
          <a:noFill/>
          <a:miter lim="800000"/>
          <a:headEnd/>
          <a:tailEnd/>
        </a:ln>
      </xdr:spPr>
    </xdr:pic>
    <xdr:clientData/>
  </xdr:oneCellAnchor>
  <xdr:oneCellAnchor>
    <xdr:from>
      <xdr:col>11</xdr:col>
      <xdr:colOff>0</xdr:colOff>
      <xdr:row>12</xdr:row>
      <xdr:rowOff>0</xdr:rowOff>
    </xdr:from>
    <xdr:ext cx="9525" cy="9525"/>
    <xdr:pic>
      <xdr:nvPicPr>
        <xdr:cNvPr id="1997" name="Picture 1996" descr="space"/>
        <xdr:cNvPicPr>
          <a:picLocks noChangeAspect="1" noChangeArrowheads="1"/>
        </xdr:cNvPicPr>
      </xdr:nvPicPr>
      <xdr:blipFill>
        <a:blip xmlns:r="http://schemas.openxmlformats.org/officeDocument/2006/relationships" r:embed="rId1"/>
        <a:srcRect/>
        <a:stretch>
          <a:fillRect/>
        </a:stretch>
      </xdr:blipFill>
      <xdr:spPr bwMode="auto">
        <a:xfrm>
          <a:off x="4962525" y="2714625"/>
          <a:ext cx="9525" cy="9525"/>
        </a:xfrm>
        <a:prstGeom prst="rect">
          <a:avLst/>
        </a:prstGeom>
        <a:noFill/>
        <a:ln w="9525">
          <a:noFill/>
          <a:miter lim="800000"/>
          <a:headEnd/>
          <a:tailEnd/>
        </a:ln>
      </xdr:spPr>
    </xdr:pic>
    <xdr:clientData/>
  </xdr:oneCellAnchor>
  <xdr:oneCellAnchor>
    <xdr:from>
      <xdr:col>11</xdr:col>
      <xdr:colOff>0</xdr:colOff>
      <xdr:row>13</xdr:row>
      <xdr:rowOff>0</xdr:rowOff>
    </xdr:from>
    <xdr:ext cx="9525" cy="9525"/>
    <xdr:pic>
      <xdr:nvPicPr>
        <xdr:cNvPr id="1998" name="Picture 1997" descr="space"/>
        <xdr:cNvPicPr>
          <a:picLocks noChangeAspect="1" noChangeArrowheads="1"/>
        </xdr:cNvPicPr>
      </xdr:nvPicPr>
      <xdr:blipFill>
        <a:blip xmlns:r="http://schemas.openxmlformats.org/officeDocument/2006/relationships" r:embed="rId1"/>
        <a:srcRect/>
        <a:stretch>
          <a:fillRect/>
        </a:stretch>
      </xdr:blipFill>
      <xdr:spPr bwMode="auto">
        <a:xfrm>
          <a:off x="4962525" y="2886075"/>
          <a:ext cx="9525" cy="9525"/>
        </a:xfrm>
        <a:prstGeom prst="rect">
          <a:avLst/>
        </a:prstGeom>
        <a:noFill/>
        <a:ln w="9525">
          <a:noFill/>
          <a:miter lim="800000"/>
          <a:headEnd/>
          <a:tailEnd/>
        </a:ln>
      </xdr:spPr>
    </xdr:pic>
    <xdr:clientData/>
  </xdr:oneCellAnchor>
  <xdr:oneCellAnchor>
    <xdr:from>
      <xdr:col>11</xdr:col>
      <xdr:colOff>0</xdr:colOff>
      <xdr:row>13</xdr:row>
      <xdr:rowOff>0</xdr:rowOff>
    </xdr:from>
    <xdr:ext cx="9525" cy="9525"/>
    <xdr:pic>
      <xdr:nvPicPr>
        <xdr:cNvPr id="1999" name="Picture 1998" descr="space"/>
        <xdr:cNvPicPr>
          <a:picLocks noChangeAspect="1" noChangeArrowheads="1"/>
        </xdr:cNvPicPr>
      </xdr:nvPicPr>
      <xdr:blipFill>
        <a:blip xmlns:r="http://schemas.openxmlformats.org/officeDocument/2006/relationships" r:embed="rId1"/>
        <a:srcRect/>
        <a:stretch>
          <a:fillRect/>
        </a:stretch>
      </xdr:blipFill>
      <xdr:spPr bwMode="auto">
        <a:xfrm>
          <a:off x="4962525" y="2886075"/>
          <a:ext cx="9525" cy="9525"/>
        </a:xfrm>
        <a:prstGeom prst="rect">
          <a:avLst/>
        </a:prstGeom>
        <a:noFill/>
        <a:ln w="9525">
          <a:noFill/>
          <a:miter lim="800000"/>
          <a:headEnd/>
          <a:tailEnd/>
        </a:ln>
      </xdr:spPr>
    </xdr:pic>
    <xdr:clientData/>
  </xdr:oneCellAnchor>
  <xdr:oneCellAnchor>
    <xdr:from>
      <xdr:col>11</xdr:col>
      <xdr:colOff>0</xdr:colOff>
      <xdr:row>13</xdr:row>
      <xdr:rowOff>0</xdr:rowOff>
    </xdr:from>
    <xdr:ext cx="9525" cy="9525"/>
    <xdr:pic>
      <xdr:nvPicPr>
        <xdr:cNvPr id="2000" name="Picture 1999" descr="space"/>
        <xdr:cNvPicPr>
          <a:picLocks noChangeAspect="1" noChangeArrowheads="1"/>
        </xdr:cNvPicPr>
      </xdr:nvPicPr>
      <xdr:blipFill>
        <a:blip xmlns:r="http://schemas.openxmlformats.org/officeDocument/2006/relationships" r:embed="rId1"/>
        <a:srcRect/>
        <a:stretch>
          <a:fillRect/>
        </a:stretch>
      </xdr:blipFill>
      <xdr:spPr bwMode="auto">
        <a:xfrm>
          <a:off x="4962525" y="2886075"/>
          <a:ext cx="9525" cy="9525"/>
        </a:xfrm>
        <a:prstGeom prst="rect">
          <a:avLst/>
        </a:prstGeom>
        <a:noFill/>
        <a:ln w="9525">
          <a:noFill/>
          <a:miter lim="800000"/>
          <a:headEnd/>
          <a:tailEnd/>
        </a:ln>
      </xdr:spPr>
    </xdr:pic>
    <xdr:clientData/>
  </xdr:oneCellAnchor>
  <xdr:oneCellAnchor>
    <xdr:from>
      <xdr:col>11</xdr:col>
      <xdr:colOff>0</xdr:colOff>
      <xdr:row>14</xdr:row>
      <xdr:rowOff>0</xdr:rowOff>
    </xdr:from>
    <xdr:ext cx="9525" cy="9525"/>
    <xdr:pic>
      <xdr:nvPicPr>
        <xdr:cNvPr id="2001" name="Picture 2000" descr="space"/>
        <xdr:cNvPicPr>
          <a:picLocks noChangeAspect="1" noChangeArrowheads="1"/>
        </xdr:cNvPicPr>
      </xdr:nvPicPr>
      <xdr:blipFill>
        <a:blip xmlns:r="http://schemas.openxmlformats.org/officeDocument/2006/relationships" r:embed="rId1"/>
        <a:srcRect/>
        <a:stretch>
          <a:fillRect/>
        </a:stretch>
      </xdr:blipFill>
      <xdr:spPr bwMode="auto">
        <a:xfrm>
          <a:off x="4962525" y="3057525"/>
          <a:ext cx="9525" cy="9525"/>
        </a:xfrm>
        <a:prstGeom prst="rect">
          <a:avLst/>
        </a:prstGeom>
        <a:noFill/>
        <a:ln w="9525">
          <a:noFill/>
          <a:miter lim="800000"/>
          <a:headEnd/>
          <a:tailEnd/>
        </a:ln>
      </xdr:spPr>
    </xdr:pic>
    <xdr:clientData/>
  </xdr:oneCellAnchor>
  <xdr:oneCellAnchor>
    <xdr:from>
      <xdr:col>11</xdr:col>
      <xdr:colOff>0</xdr:colOff>
      <xdr:row>14</xdr:row>
      <xdr:rowOff>0</xdr:rowOff>
    </xdr:from>
    <xdr:ext cx="9525" cy="9525"/>
    <xdr:pic>
      <xdr:nvPicPr>
        <xdr:cNvPr id="2002" name="Picture 2001" descr="space"/>
        <xdr:cNvPicPr>
          <a:picLocks noChangeAspect="1" noChangeArrowheads="1"/>
        </xdr:cNvPicPr>
      </xdr:nvPicPr>
      <xdr:blipFill>
        <a:blip xmlns:r="http://schemas.openxmlformats.org/officeDocument/2006/relationships" r:embed="rId1"/>
        <a:srcRect/>
        <a:stretch>
          <a:fillRect/>
        </a:stretch>
      </xdr:blipFill>
      <xdr:spPr bwMode="auto">
        <a:xfrm>
          <a:off x="4962525" y="3057525"/>
          <a:ext cx="9525" cy="9525"/>
        </a:xfrm>
        <a:prstGeom prst="rect">
          <a:avLst/>
        </a:prstGeom>
        <a:noFill/>
        <a:ln w="9525">
          <a:noFill/>
          <a:miter lim="800000"/>
          <a:headEnd/>
          <a:tailEnd/>
        </a:ln>
      </xdr:spPr>
    </xdr:pic>
    <xdr:clientData/>
  </xdr:oneCellAnchor>
  <xdr:oneCellAnchor>
    <xdr:from>
      <xdr:col>11</xdr:col>
      <xdr:colOff>0</xdr:colOff>
      <xdr:row>14</xdr:row>
      <xdr:rowOff>0</xdr:rowOff>
    </xdr:from>
    <xdr:ext cx="9525" cy="9525"/>
    <xdr:pic>
      <xdr:nvPicPr>
        <xdr:cNvPr id="2003" name="Picture 2002" descr="space"/>
        <xdr:cNvPicPr>
          <a:picLocks noChangeAspect="1" noChangeArrowheads="1"/>
        </xdr:cNvPicPr>
      </xdr:nvPicPr>
      <xdr:blipFill>
        <a:blip xmlns:r="http://schemas.openxmlformats.org/officeDocument/2006/relationships" r:embed="rId1"/>
        <a:srcRect/>
        <a:stretch>
          <a:fillRect/>
        </a:stretch>
      </xdr:blipFill>
      <xdr:spPr bwMode="auto">
        <a:xfrm>
          <a:off x="4962525" y="3057525"/>
          <a:ext cx="9525" cy="9525"/>
        </a:xfrm>
        <a:prstGeom prst="rect">
          <a:avLst/>
        </a:prstGeom>
        <a:noFill/>
        <a:ln w="9525">
          <a:noFill/>
          <a:miter lim="800000"/>
          <a:headEnd/>
          <a:tailEnd/>
        </a:ln>
      </xdr:spPr>
    </xdr:pic>
    <xdr:clientData/>
  </xdr:oneCellAnchor>
  <xdr:oneCellAnchor>
    <xdr:from>
      <xdr:col>11</xdr:col>
      <xdr:colOff>0</xdr:colOff>
      <xdr:row>15</xdr:row>
      <xdr:rowOff>0</xdr:rowOff>
    </xdr:from>
    <xdr:ext cx="9525" cy="9525"/>
    <xdr:pic>
      <xdr:nvPicPr>
        <xdr:cNvPr id="2004" name="Picture 2003" descr="space"/>
        <xdr:cNvPicPr>
          <a:picLocks noChangeAspect="1" noChangeArrowheads="1"/>
        </xdr:cNvPicPr>
      </xdr:nvPicPr>
      <xdr:blipFill>
        <a:blip xmlns:r="http://schemas.openxmlformats.org/officeDocument/2006/relationships" r:embed="rId1"/>
        <a:srcRect/>
        <a:stretch>
          <a:fillRect/>
        </a:stretch>
      </xdr:blipFill>
      <xdr:spPr bwMode="auto">
        <a:xfrm>
          <a:off x="4962525" y="3228975"/>
          <a:ext cx="9525" cy="9525"/>
        </a:xfrm>
        <a:prstGeom prst="rect">
          <a:avLst/>
        </a:prstGeom>
        <a:noFill/>
        <a:ln w="9525">
          <a:noFill/>
          <a:miter lim="800000"/>
          <a:headEnd/>
          <a:tailEnd/>
        </a:ln>
      </xdr:spPr>
    </xdr:pic>
    <xdr:clientData/>
  </xdr:oneCellAnchor>
  <xdr:oneCellAnchor>
    <xdr:from>
      <xdr:col>11</xdr:col>
      <xdr:colOff>0</xdr:colOff>
      <xdr:row>15</xdr:row>
      <xdr:rowOff>0</xdr:rowOff>
    </xdr:from>
    <xdr:ext cx="9525" cy="9525"/>
    <xdr:pic>
      <xdr:nvPicPr>
        <xdr:cNvPr id="2005" name="Picture 2004" descr="space"/>
        <xdr:cNvPicPr>
          <a:picLocks noChangeAspect="1" noChangeArrowheads="1"/>
        </xdr:cNvPicPr>
      </xdr:nvPicPr>
      <xdr:blipFill>
        <a:blip xmlns:r="http://schemas.openxmlformats.org/officeDocument/2006/relationships" r:embed="rId1"/>
        <a:srcRect/>
        <a:stretch>
          <a:fillRect/>
        </a:stretch>
      </xdr:blipFill>
      <xdr:spPr bwMode="auto">
        <a:xfrm>
          <a:off x="4962525" y="3228975"/>
          <a:ext cx="9525" cy="9525"/>
        </a:xfrm>
        <a:prstGeom prst="rect">
          <a:avLst/>
        </a:prstGeom>
        <a:noFill/>
        <a:ln w="9525">
          <a:noFill/>
          <a:miter lim="800000"/>
          <a:headEnd/>
          <a:tailEnd/>
        </a:ln>
      </xdr:spPr>
    </xdr:pic>
    <xdr:clientData/>
  </xdr:oneCellAnchor>
  <xdr:oneCellAnchor>
    <xdr:from>
      <xdr:col>11</xdr:col>
      <xdr:colOff>0</xdr:colOff>
      <xdr:row>15</xdr:row>
      <xdr:rowOff>0</xdr:rowOff>
    </xdr:from>
    <xdr:ext cx="9525" cy="9525"/>
    <xdr:pic>
      <xdr:nvPicPr>
        <xdr:cNvPr id="2006" name="Picture 2005" descr="space"/>
        <xdr:cNvPicPr>
          <a:picLocks noChangeAspect="1" noChangeArrowheads="1"/>
        </xdr:cNvPicPr>
      </xdr:nvPicPr>
      <xdr:blipFill>
        <a:blip xmlns:r="http://schemas.openxmlformats.org/officeDocument/2006/relationships" r:embed="rId1"/>
        <a:srcRect/>
        <a:stretch>
          <a:fillRect/>
        </a:stretch>
      </xdr:blipFill>
      <xdr:spPr bwMode="auto">
        <a:xfrm>
          <a:off x="4962525" y="3228975"/>
          <a:ext cx="9525" cy="9525"/>
        </a:xfrm>
        <a:prstGeom prst="rect">
          <a:avLst/>
        </a:prstGeom>
        <a:noFill/>
        <a:ln w="9525">
          <a:noFill/>
          <a:miter lim="800000"/>
          <a:headEnd/>
          <a:tailEnd/>
        </a:ln>
      </xdr:spPr>
    </xdr:pic>
    <xdr:clientData/>
  </xdr:oneCellAnchor>
  <xdr:oneCellAnchor>
    <xdr:from>
      <xdr:col>11</xdr:col>
      <xdr:colOff>0</xdr:colOff>
      <xdr:row>16</xdr:row>
      <xdr:rowOff>0</xdr:rowOff>
    </xdr:from>
    <xdr:ext cx="9525" cy="9525"/>
    <xdr:pic>
      <xdr:nvPicPr>
        <xdr:cNvPr id="2007" name="Picture 2006" descr="space"/>
        <xdr:cNvPicPr>
          <a:picLocks noChangeAspect="1" noChangeArrowheads="1"/>
        </xdr:cNvPicPr>
      </xdr:nvPicPr>
      <xdr:blipFill>
        <a:blip xmlns:r="http://schemas.openxmlformats.org/officeDocument/2006/relationships" r:embed="rId1"/>
        <a:srcRect/>
        <a:stretch>
          <a:fillRect/>
        </a:stretch>
      </xdr:blipFill>
      <xdr:spPr bwMode="auto">
        <a:xfrm>
          <a:off x="4962525" y="3400425"/>
          <a:ext cx="9525" cy="9525"/>
        </a:xfrm>
        <a:prstGeom prst="rect">
          <a:avLst/>
        </a:prstGeom>
        <a:noFill/>
        <a:ln w="9525">
          <a:noFill/>
          <a:miter lim="800000"/>
          <a:headEnd/>
          <a:tailEnd/>
        </a:ln>
      </xdr:spPr>
    </xdr:pic>
    <xdr:clientData/>
  </xdr:oneCellAnchor>
  <xdr:oneCellAnchor>
    <xdr:from>
      <xdr:col>11</xdr:col>
      <xdr:colOff>0</xdr:colOff>
      <xdr:row>16</xdr:row>
      <xdr:rowOff>0</xdr:rowOff>
    </xdr:from>
    <xdr:ext cx="9525" cy="9525"/>
    <xdr:pic>
      <xdr:nvPicPr>
        <xdr:cNvPr id="2008" name="Picture 2007" descr="space"/>
        <xdr:cNvPicPr>
          <a:picLocks noChangeAspect="1" noChangeArrowheads="1"/>
        </xdr:cNvPicPr>
      </xdr:nvPicPr>
      <xdr:blipFill>
        <a:blip xmlns:r="http://schemas.openxmlformats.org/officeDocument/2006/relationships" r:embed="rId1"/>
        <a:srcRect/>
        <a:stretch>
          <a:fillRect/>
        </a:stretch>
      </xdr:blipFill>
      <xdr:spPr bwMode="auto">
        <a:xfrm>
          <a:off x="4962525" y="3400425"/>
          <a:ext cx="9525" cy="9525"/>
        </a:xfrm>
        <a:prstGeom prst="rect">
          <a:avLst/>
        </a:prstGeom>
        <a:noFill/>
        <a:ln w="9525">
          <a:noFill/>
          <a:miter lim="800000"/>
          <a:headEnd/>
          <a:tailEnd/>
        </a:ln>
      </xdr:spPr>
    </xdr:pic>
    <xdr:clientData/>
  </xdr:oneCellAnchor>
  <xdr:oneCellAnchor>
    <xdr:from>
      <xdr:col>11</xdr:col>
      <xdr:colOff>0</xdr:colOff>
      <xdr:row>16</xdr:row>
      <xdr:rowOff>0</xdr:rowOff>
    </xdr:from>
    <xdr:ext cx="9525" cy="9525"/>
    <xdr:pic>
      <xdr:nvPicPr>
        <xdr:cNvPr id="2009" name="Picture 2008" descr="space"/>
        <xdr:cNvPicPr>
          <a:picLocks noChangeAspect="1" noChangeArrowheads="1"/>
        </xdr:cNvPicPr>
      </xdr:nvPicPr>
      <xdr:blipFill>
        <a:blip xmlns:r="http://schemas.openxmlformats.org/officeDocument/2006/relationships" r:embed="rId1"/>
        <a:srcRect/>
        <a:stretch>
          <a:fillRect/>
        </a:stretch>
      </xdr:blipFill>
      <xdr:spPr bwMode="auto">
        <a:xfrm>
          <a:off x="4962525" y="3400425"/>
          <a:ext cx="9525" cy="9525"/>
        </a:xfrm>
        <a:prstGeom prst="rect">
          <a:avLst/>
        </a:prstGeom>
        <a:noFill/>
        <a:ln w="9525">
          <a:noFill/>
          <a:miter lim="800000"/>
          <a:headEnd/>
          <a:tailEnd/>
        </a:ln>
      </xdr:spPr>
    </xdr:pic>
    <xdr:clientData/>
  </xdr:oneCellAnchor>
  <xdr:oneCellAnchor>
    <xdr:from>
      <xdr:col>11</xdr:col>
      <xdr:colOff>0</xdr:colOff>
      <xdr:row>17</xdr:row>
      <xdr:rowOff>0</xdr:rowOff>
    </xdr:from>
    <xdr:ext cx="9525" cy="9525"/>
    <xdr:pic>
      <xdr:nvPicPr>
        <xdr:cNvPr id="2010" name="Picture 2009" descr="space"/>
        <xdr:cNvPicPr>
          <a:picLocks noChangeAspect="1" noChangeArrowheads="1"/>
        </xdr:cNvPicPr>
      </xdr:nvPicPr>
      <xdr:blipFill>
        <a:blip xmlns:r="http://schemas.openxmlformats.org/officeDocument/2006/relationships" r:embed="rId1"/>
        <a:srcRect/>
        <a:stretch>
          <a:fillRect/>
        </a:stretch>
      </xdr:blipFill>
      <xdr:spPr bwMode="auto">
        <a:xfrm>
          <a:off x="4962525" y="3571875"/>
          <a:ext cx="9525" cy="9525"/>
        </a:xfrm>
        <a:prstGeom prst="rect">
          <a:avLst/>
        </a:prstGeom>
        <a:noFill/>
        <a:ln w="9525">
          <a:noFill/>
          <a:miter lim="800000"/>
          <a:headEnd/>
          <a:tailEnd/>
        </a:ln>
      </xdr:spPr>
    </xdr:pic>
    <xdr:clientData/>
  </xdr:oneCellAnchor>
  <xdr:oneCellAnchor>
    <xdr:from>
      <xdr:col>11</xdr:col>
      <xdr:colOff>0</xdr:colOff>
      <xdr:row>17</xdr:row>
      <xdr:rowOff>0</xdr:rowOff>
    </xdr:from>
    <xdr:ext cx="9525" cy="9525"/>
    <xdr:pic>
      <xdr:nvPicPr>
        <xdr:cNvPr id="2011" name="Picture 2010" descr="space"/>
        <xdr:cNvPicPr>
          <a:picLocks noChangeAspect="1" noChangeArrowheads="1"/>
        </xdr:cNvPicPr>
      </xdr:nvPicPr>
      <xdr:blipFill>
        <a:blip xmlns:r="http://schemas.openxmlformats.org/officeDocument/2006/relationships" r:embed="rId1"/>
        <a:srcRect/>
        <a:stretch>
          <a:fillRect/>
        </a:stretch>
      </xdr:blipFill>
      <xdr:spPr bwMode="auto">
        <a:xfrm>
          <a:off x="4962525" y="3571875"/>
          <a:ext cx="9525" cy="9525"/>
        </a:xfrm>
        <a:prstGeom prst="rect">
          <a:avLst/>
        </a:prstGeom>
        <a:noFill/>
        <a:ln w="9525">
          <a:noFill/>
          <a:miter lim="800000"/>
          <a:headEnd/>
          <a:tailEnd/>
        </a:ln>
      </xdr:spPr>
    </xdr:pic>
    <xdr:clientData/>
  </xdr:oneCellAnchor>
  <xdr:oneCellAnchor>
    <xdr:from>
      <xdr:col>11</xdr:col>
      <xdr:colOff>0</xdr:colOff>
      <xdr:row>17</xdr:row>
      <xdr:rowOff>0</xdr:rowOff>
    </xdr:from>
    <xdr:ext cx="9525" cy="9525"/>
    <xdr:pic>
      <xdr:nvPicPr>
        <xdr:cNvPr id="2012" name="Picture 2011" descr="space"/>
        <xdr:cNvPicPr>
          <a:picLocks noChangeAspect="1" noChangeArrowheads="1"/>
        </xdr:cNvPicPr>
      </xdr:nvPicPr>
      <xdr:blipFill>
        <a:blip xmlns:r="http://schemas.openxmlformats.org/officeDocument/2006/relationships" r:embed="rId1"/>
        <a:srcRect/>
        <a:stretch>
          <a:fillRect/>
        </a:stretch>
      </xdr:blipFill>
      <xdr:spPr bwMode="auto">
        <a:xfrm>
          <a:off x="4962525" y="3571875"/>
          <a:ext cx="9525" cy="9525"/>
        </a:xfrm>
        <a:prstGeom prst="rect">
          <a:avLst/>
        </a:prstGeom>
        <a:noFill/>
        <a:ln w="9525">
          <a:noFill/>
          <a:miter lim="800000"/>
          <a:headEnd/>
          <a:tailEnd/>
        </a:ln>
      </xdr:spPr>
    </xdr:pic>
    <xdr:clientData/>
  </xdr:oneCellAnchor>
  <xdr:oneCellAnchor>
    <xdr:from>
      <xdr:col>11</xdr:col>
      <xdr:colOff>0</xdr:colOff>
      <xdr:row>18</xdr:row>
      <xdr:rowOff>0</xdr:rowOff>
    </xdr:from>
    <xdr:ext cx="9525" cy="9525"/>
    <xdr:pic>
      <xdr:nvPicPr>
        <xdr:cNvPr id="2013" name="Picture 2012" descr="space"/>
        <xdr:cNvPicPr>
          <a:picLocks noChangeAspect="1" noChangeArrowheads="1"/>
        </xdr:cNvPicPr>
      </xdr:nvPicPr>
      <xdr:blipFill>
        <a:blip xmlns:r="http://schemas.openxmlformats.org/officeDocument/2006/relationships" r:embed="rId1"/>
        <a:srcRect/>
        <a:stretch>
          <a:fillRect/>
        </a:stretch>
      </xdr:blipFill>
      <xdr:spPr bwMode="auto">
        <a:xfrm>
          <a:off x="4962525" y="3743325"/>
          <a:ext cx="9525" cy="9525"/>
        </a:xfrm>
        <a:prstGeom prst="rect">
          <a:avLst/>
        </a:prstGeom>
        <a:noFill/>
        <a:ln w="9525">
          <a:noFill/>
          <a:miter lim="800000"/>
          <a:headEnd/>
          <a:tailEnd/>
        </a:ln>
      </xdr:spPr>
    </xdr:pic>
    <xdr:clientData/>
  </xdr:oneCellAnchor>
  <xdr:oneCellAnchor>
    <xdr:from>
      <xdr:col>11</xdr:col>
      <xdr:colOff>0</xdr:colOff>
      <xdr:row>18</xdr:row>
      <xdr:rowOff>0</xdr:rowOff>
    </xdr:from>
    <xdr:ext cx="9525" cy="9525"/>
    <xdr:pic>
      <xdr:nvPicPr>
        <xdr:cNvPr id="2014" name="Picture 2013" descr="space"/>
        <xdr:cNvPicPr>
          <a:picLocks noChangeAspect="1" noChangeArrowheads="1"/>
        </xdr:cNvPicPr>
      </xdr:nvPicPr>
      <xdr:blipFill>
        <a:blip xmlns:r="http://schemas.openxmlformats.org/officeDocument/2006/relationships" r:embed="rId1"/>
        <a:srcRect/>
        <a:stretch>
          <a:fillRect/>
        </a:stretch>
      </xdr:blipFill>
      <xdr:spPr bwMode="auto">
        <a:xfrm>
          <a:off x="4962525" y="3743325"/>
          <a:ext cx="9525" cy="9525"/>
        </a:xfrm>
        <a:prstGeom prst="rect">
          <a:avLst/>
        </a:prstGeom>
        <a:noFill/>
        <a:ln w="9525">
          <a:noFill/>
          <a:miter lim="800000"/>
          <a:headEnd/>
          <a:tailEnd/>
        </a:ln>
      </xdr:spPr>
    </xdr:pic>
    <xdr:clientData/>
  </xdr:oneCellAnchor>
  <xdr:oneCellAnchor>
    <xdr:from>
      <xdr:col>11</xdr:col>
      <xdr:colOff>0</xdr:colOff>
      <xdr:row>18</xdr:row>
      <xdr:rowOff>0</xdr:rowOff>
    </xdr:from>
    <xdr:ext cx="9525" cy="9525"/>
    <xdr:pic>
      <xdr:nvPicPr>
        <xdr:cNvPr id="2015" name="Picture 2014" descr="space"/>
        <xdr:cNvPicPr>
          <a:picLocks noChangeAspect="1" noChangeArrowheads="1"/>
        </xdr:cNvPicPr>
      </xdr:nvPicPr>
      <xdr:blipFill>
        <a:blip xmlns:r="http://schemas.openxmlformats.org/officeDocument/2006/relationships" r:embed="rId1"/>
        <a:srcRect/>
        <a:stretch>
          <a:fillRect/>
        </a:stretch>
      </xdr:blipFill>
      <xdr:spPr bwMode="auto">
        <a:xfrm>
          <a:off x="4962525" y="3743325"/>
          <a:ext cx="9525" cy="9525"/>
        </a:xfrm>
        <a:prstGeom prst="rect">
          <a:avLst/>
        </a:prstGeom>
        <a:noFill/>
        <a:ln w="9525">
          <a:noFill/>
          <a:miter lim="800000"/>
          <a:headEnd/>
          <a:tailEnd/>
        </a:ln>
      </xdr:spPr>
    </xdr:pic>
    <xdr:clientData/>
  </xdr:oneCellAnchor>
  <xdr:oneCellAnchor>
    <xdr:from>
      <xdr:col>11</xdr:col>
      <xdr:colOff>0</xdr:colOff>
      <xdr:row>19</xdr:row>
      <xdr:rowOff>0</xdr:rowOff>
    </xdr:from>
    <xdr:ext cx="9525" cy="9525"/>
    <xdr:pic>
      <xdr:nvPicPr>
        <xdr:cNvPr id="2016" name="Picture 2015" descr="space"/>
        <xdr:cNvPicPr>
          <a:picLocks noChangeAspect="1" noChangeArrowheads="1"/>
        </xdr:cNvPicPr>
      </xdr:nvPicPr>
      <xdr:blipFill>
        <a:blip xmlns:r="http://schemas.openxmlformats.org/officeDocument/2006/relationships" r:embed="rId1"/>
        <a:srcRect/>
        <a:stretch>
          <a:fillRect/>
        </a:stretch>
      </xdr:blipFill>
      <xdr:spPr bwMode="auto">
        <a:xfrm>
          <a:off x="4962525" y="3914775"/>
          <a:ext cx="9525" cy="9525"/>
        </a:xfrm>
        <a:prstGeom prst="rect">
          <a:avLst/>
        </a:prstGeom>
        <a:noFill/>
        <a:ln w="9525">
          <a:noFill/>
          <a:miter lim="800000"/>
          <a:headEnd/>
          <a:tailEnd/>
        </a:ln>
      </xdr:spPr>
    </xdr:pic>
    <xdr:clientData/>
  </xdr:oneCellAnchor>
  <xdr:oneCellAnchor>
    <xdr:from>
      <xdr:col>11</xdr:col>
      <xdr:colOff>0</xdr:colOff>
      <xdr:row>19</xdr:row>
      <xdr:rowOff>0</xdr:rowOff>
    </xdr:from>
    <xdr:ext cx="9525" cy="9525"/>
    <xdr:pic>
      <xdr:nvPicPr>
        <xdr:cNvPr id="2017" name="Picture 2016" descr="space"/>
        <xdr:cNvPicPr>
          <a:picLocks noChangeAspect="1" noChangeArrowheads="1"/>
        </xdr:cNvPicPr>
      </xdr:nvPicPr>
      <xdr:blipFill>
        <a:blip xmlns:r="http://schemas.openxmlformats.org/officeDocument/2006/relationships" r:embed="rId1"/>
        <a:srcRect/>
        <a:stretch>
          <a:fillRect/>
        </a:stretch>
      </xdr:blipFill>
      <xdr:spPr bwMode="auto">
        <a:xfrm>
          <a:off x="4962525" y="3914775"/>
          <a:ext cx="9525" cy="9525"/>
        </a:xfrm>
        <a:prstGeom prst="rect">
          <a:avLst/>
        </a:prstGeom>
        <a:noFill/>
        <a:ln w="9525">
          <a:noFill/>
          <a:miter lim="800000"/>
          <a:headEnd/>
          <a:tailEnd/>
        </a:ln>
      </xdr:spPr>
    </xdr:pic>
    <xdr:clientData/>
  </xdr:oneCellAnchor>
  <xdr:oneCellAnchor>
    <xdr:from>
      <xdr:col>11</xdr:col>
      <xdr:colOff>0</xdr:colOff>
      <xdr:row>19</xdr:row>
      <xdr:rowOff>0</xdr:rowOff>
    </xdr:from>
    <xdr:ext cx="9525" cy="9525"/>
    <xdr:pic>
      <xdr:nvPicPr>
        <xdr:cNvPr id="2018" name="Picture 2017" descr="space"/>
        <xdr:cNvPicPr>
          <a:picLocks noChangeAspect="1" noChangeArrowheads="1"/>
        </xdr:cNvPicPr>
      </xdr:nvPicPr>
      <xdr:blipFill>
        <a:blip xmlns:r="http://schemas.openxmlformats.org/officeDocument/2006/relationships" r:embed="rId1"/>
        <a:srcRect/>
        <a:stretch>
          <a:fillRect/>
        </a:stretch>
      </xdr:blipFill>
      <xdr:spPr bwMode="auto">
        <a:xfrm>
          <a:off x="4962525" y="3914775"/>
          <a:ext cx="9525" cy="9525"/>
        </a:xfrm>
        <a:prstGeom prst="rect">
          <a:avLst/>
        </a:prstGeom>
        <a:noFill/>
        <a:ln w="9525">
          <a:noFill/>
          <a:miter lim="800000"/>
          <a:headEnd/>
          <a:tailEnd/>
        </a:ln>
      </xdr:spPr>
    </xdr:pic>
    <xdr:clientData/>
  </xdr:oneCellAnchor>
  <xdr:oneCellAnchor>
    <xdr:from>
      <xdr:col>11</xdr:col>
      <xdr:colOff>0</xdr:colOff>
      <xdr:row>20</xdr:row>
      <xdr:rowOff>0</xdr:rowOff>
    </xdr:from>
    <xdr:ext cx="9525" cy="9525"/>
    <xdr:pic>
      <xdr:nvPicPr>
        <xdr:cNvPr id="2019" name="Picture 2018" descr="space"/>
        <xdr:cNvPicPr>
          <a:picLocks noChangeAspect="1" noChangeArrowheads="1"/>
        </xdr:cNvPicPr>
      </xdr:nvPicPr>
      <xdr:blipFill>
        <a:blip xmlns:r="http://schemas.openxmlformats.org/officeDocument/2006/relationships" r:embed="rId1"/>
        <a:srcRect/>
        <a:stretch>
          <a:fillRect/>
        </a:stretch>
      </xdr:blipFill>
      <xdr:spPr bwMode="auto">
        <a:xfrm>
          <a:off x="4962525" y="4086225"/>
          <a:ext cx="9525" cy="9525"/>
        </a:xfrm>
        <a:prstGeom prst="rect">
          <a:avLst/>
        </a:prstGeom>
        <a:noFill/>
        <a:ln w="9525">
          <a:noFill/>
          <a:miter lim="800000"/>
          <a:headEnd/>
          <a:tailEnd/>
        </a:ln>
      </xdr:spPr>
    </xdr:pic>
    <xdr:clientData/>
  </xdr:oneCellAnchor>
  <xdr:oneCellAnchor>
    <xdr:from>
      <xdr:col>11</xdr:col>
      <xdr:colOff>0</xdr:colOff>
      <xdr:row>20</xdr:row>
      <xdr:rowOff>0</xdr:rowOff>
    </xdr:from>
    <xdr:ext cx="9525" cy="9525"/>
    <xdr:pic>
      <xdr:nvPicPr>
        <xdr:cNvPr id="2020" name="Picture 2019" descr="space"/>
        <xdr:cNvPicPr>
          <a:picLocks noChangeAspect="1" noChangeArrowheads="1"/>
        </xdr:cNvPicPr>
      </xdr:nvPicPr>
      <xdr:blipFill>
        <a:blip xmlns:r="http://schemas.openxmlformats.org/officeDocument/2006/relationships" r:embed="rId1"/>
        <a:srcRect/>
        <a:stretch>
          <a:fillRect/>
        </a:stretch>
      </xdr:blipFill>
      <xdr:spPr bwMode="auto">
        <a:xfrm>
          <a:off x="4962525" y="4086225"/>
          <a:ext cx="9525" cy="9525"/>
        </a:xfrm>
        <a:prstGeom prst="rect">
          <a:avLst/>
        </a:prstGeom>
        <a:noFill/>
        <a:ln w="9525">
          <a:noFill/>
          <a:miter lim="800000"/>
          <a:headEnd/>
          <a:tailEnd/>
        </a:ln>
      </xdr:spPr>
    </xdr:pic>
    <xdr:clientData/>
  </xdr:oneCellAnchor>
  <xdr:oneCellAnchor>
    <xdr:from>
      <xdr:col>11</xdr:col>
      <xdr:colOff>0</xdr:colOff>
      <xdr:row>20</xdr:row>
      <xdr:rowOff>0</xdr:rowOff>
    </xdr:from>
    <xdr:ext cx="9525" cy="9525"/>
    <xdr:pic>
      <xdr:nvPicPr>
        <xdr:cNvPr id="2021" name="Picture 2020" descr="space"/>
        <xdr:cNvPicPr>
          <a:picLocks noChangeAspect="1" noChangeArrowheads="1"/>
        </xdr:cNvPicPr>
      </xdr:nvPicPr>
      <xdr:blipFill>
        <a:blip xmlns:r="http://schemas.openxmlformats.org/officeDocument/2006/relationships" r:embed="rId1"/>
        <a:srcRect/>
        <a:stretch>
          <a:fillRect/>
        </a:stretch>
      </xdr:blipFill>
      <xdr:spPr bwMode="auto">
        <a:xfrm>
          <a:off x="4962525" y="4086225"/>
          <a:ext cx="9525" cy="9525"/>
        </a:xfrm>
        <a:prstGeom prst="rect">
          <a:avLst/>
        </a:prstGeom>
        <a:noFill/>
        <a:ln w="9525">
          <a:noFill/>
          <a:miter lim="800000"/>
          <a:headEnd/>
          <a:tailEnd/>
        </a:ln>
      </xdr:spPr>
    </xdr:pic>
    <xdr:clientData/>
  </xdr:oneCellAnchor>
  <xdr:oneCellAnchor>
    <xdr:from>
      <xdr:col>11</xdr:col>
      <xdr:colOff>0</xdr:colOff>
      <xdr:row>21</xdr:row>
      <xdr:rowOff>0</xdr:rowOff>
    </xdr:from>
    <xdr:ext cx="9525" cy="9525"/>
    <xdr:pic>
      <xdr:nvPicPr>
        <xdr:cNvPr id="2022" name="Picture 2021" descr="space"/>
        <xdr:cNvPicPr>
          <a:picLocks noChangeAspect="1" noChangeArrowheads="1"/>
        </xdr:cNvPicPr>
      </xdr:nvPicPr>
      <xdr:blipFill>
        <a:blip xmlns:r="http://schemas.openxmlformats.org/officeDocument/2006/relationships" r:embed="rId1"/>
        <a:srcRect/>
        <a:stretch>
          <a:fillRect/>
        </a:stretch>
      </xdr:blipFill>
      <xdr:spPr bwMode="auto">
        <a:xfrm>
          <a:off x="4962525" y="4257675"/>
          <a:ext cx="9525" cy="9525"/>
        </a:xfrm>
        <a:prstGeom prst="rect">
          <a:avLst/>
        </a:prstGeom>
        <a:noFill/>
        <a:ln w="9525">
          <a:noFill/>
          <a:miter lim="800000"/>
          <a:headEnd/>
          <a:tailEnd/>
        </a:ln>
      </xdr:spPr>
    </xdr:pic>
    <xdr:clientData/>
  </xdr:oneCellAnchor>
  <xdr:oneCellAnchor>
    <xdr:from>
      <xdr:col>11</xdr:col>
      <xdr:colOff>0</xdr:colOff>
      <xdr:row>21</xdr:row>
      <xdr:rowOff>0</xdr:rowOff>
    </xdr:from>
    <xdr:ext cx="9525" cy="9525"/>
    <xdr:pic>
      <xdr:nvPicPr>
        <xdr:cNvPr id="2023" name="Picture 2022" descr="space"/>
        <xdr:cNvPicPr>
          <a:picLocks noChangeAspect="1" noChangeArrowheads="1"/>
        </xdr:cNvPicPr>
      </xdr:nvPicPr>
      <xdr:blipFill>
        <a:blip xmlns:r="http://schemas.openxmlformats.org/officeDocument/2006/relationships" r:embed="rId1"/>
        <a:srcRect/>
        <a:stretch>
          <a:fillRect/>
        </a:stretch>
      </xdr:blipFill>
      <xdr:spPr bwMode="auto">
        <a:xfrm>
          <a:off x="4962525" y="4257675"/>
          <a:ext cx="9525" cy="9525"/>
        </a:xfrm>
        <a:prstGeom prst="rect">
          <a:avLst/>
        </a:prstGeom>
        <a:noFill/>
        <a:ln w="9525">
          <a:noFill/>
          <a:miter lim="800000"/>
          <a:headEnd/>
          <a:tailEnd/>
        </a:ln>
      </xdr:spPr>
    </xdr:pic>
    <xdr:clientData/>
  </xdr:oneCellAnchor>
  <xdr:oneCellAnchor>
    <xdr:from>
      <xdr:col>11</xdr:col>
      <xdr:colOff>0</xdr:colOff>
      <xdr:row>21</xdr:row>
      <xdr:rowOff>0</xdr:rowOff>
    </xdr:from>
    <xdr:ext cx="9525" cy="9525"/>
    <xdr:pic>
      <xdr:nvPicPr>
        <xdr:cNvPr id="2024" name="Picture 2023" descr="space"/>
        <xdr:cNvPicPr>
          <a:picLocks noChangeAspect="1" noChangeArrowheads="1"/>
        </xdr:cNvPicPr>
      </xdr:nvPicPr>
      <xdr:blipFill>
        <a:blip xmlns:r="http://schemas.openxmlformats.org/officeDocument/2006/relationships" r:embed="rId1"/>
        <a:srcRect/>
        <a:stretch>
          <a:fillRect/>
        </a:stretch>
      </xdr:blipFill>
      <xdr:spPr bwMode="auto">
        <a:xfrm>
          <a:off x="4962525" y="4257675"/>
          <a:ext cx="9525" cy="9525"/>
        </a:xfrm>
        <a:prstGeom prst="rect">
          <a:avLst/>
        </a:prstGeom>
        <a:noFill/>
        <a:ln w="9525">
          <a:noFill/>
          <a:miter lim="800000"/>
          <a:headEnd/>
          <a:tailEnd/>
        </a:ln>
      </xdr:spPr>
    </xdr:pic>
    <xdr:clientData/>
  </xdr:oneCellAnchor>
  <xdr:oneCellAnchor>
    <xdr:from>
      <xdr:col>11</xdr:col>
      <xdr:colOff>0</xdr:colOff>
      <xdr:row>22</xdr:row>
      <xdr:rowOff>0</xdr:rowOff>
    </xdr:from>
    <xdr:ext cx="9525" cy="9525"/>
    <xdr:pic>
      <xdr:nvPicPr>
        <xdr:cNvPr id="2025" name="Picture 2024" descr="space"/>
        <xdr:cNvPicPr>
          <a:picLocks noChangeAspect="1" noChangeArrowheads="1"/>
        </xdr:cNvPicPr>
      </xdr:nvPicPr>
      <xdr:blipFill>
        <a:blip xmlns:r="http://schemas.openxmlformats.org/officeDocument/2006/relationships" r:embed="rId1"/>
        <a:srcRect/>
        <a:stretch>
          <a:fillRect/>
        </a:stretch>
      </xdr:blipFill>
      <xdr:spPr bwMode="auto">
        <a:xfrm>
          <a:off x="4962525" y="4429125"/>
          <a:ext cx="9525" cy="9525"/>
        </a:xfrm>
        <a:prstGeom prst="rect">
          <a:avLst/>
        </a:prstGeom>
        <a:noFill/>
        <a:ln w="9525">
          <a:noFill/>
          <a:miter lim="800000"/>
          <a:headEnd/>
          <a:tailEnd/>
        </a:ln>
      </xdr:spPr>
    </xdr:pic>
    <xdr:clientData/>
  </xdr:oneCellAnchor>
  <xdr:oneCellAnchor>
    <xdr:from>
      <xdr:col>11</xdr:col>
      <xdr:colOff>0</xdr:colOff>
      <xdr:row>22</xdr:row>
      <xdr:rowOff>0</xdr:rowOff>
    </xdr:from>
    <xdr:ext cx="9525" cy="9525"/>
    <xdr:pic>
      <xdr:nvPicPr>
        <xdr:cNvPr id="2026" name="Picture 2025" descr="space"/>
        <xdr:cNvPicPr>
          <a:picLocks noChangeAspect="1" noChangeArrowheads="1"/>
        </xdr:cNvPicPr>
      </xdr:nvPicPr>
      <xdr:blipFill>
        <a:blip xmlns:r="http://schemas.openxmlformats.org/officeDocument/2006/relationships" r:embed="rId1"/>
        <a:srcRect/>
        <a:stretch>
          <a:fillRect/>
        </a:stretch>
      </xdr:blipFill>
      <xdr:spPr bwMode="auto">
        <a:xfrm>
          <a:off x="4962525" y="4429125"/>
          <a:ext cx="9525" cy="9525"/>
        </a:xfrm>
        <a:prstGeom prst="rect">
          <a:avLst/>
        </a:prstGeom>
        <a:noFill/>
        <a:ln w="9525">
          <a:noFill/>
          <a:miter lim="800000"/>
          <a:headEnd/>
          <a:tailEnd/>
        </a:ln>
      </xdr:spPr>
    </xdr:pic>
    <xdr:clientData/>
  </xdr:oneCellAnchor>
  <xdr:oneCellAnchor>
    <xdr:from>
      <xdr:col>11</xdr:col>
      <xdr:colOff>0</xdr:colOff>
      <xdr:row>22</xdr:row>
      <xdr:rowOff>0</xdr:rowOff>
    </xdr:from>
    <xdr:ext cx="9525" cy="9525"/>
    <xdr:pic>
      <xdr:nvPicPr>
        <xdr:cNvPr id="2027" name="Picture 2026" descr="space"/>
        <xdr:cNvPicPr>
          <a:picLocks noChangeAspect="1" noChangeArrowheads="1"/>
        </xdr:cNvPicPr>
      </xdr:nvPicPr>
      <xdr:blipFill>
        <a:blip xmlns:r="http://schemas.openxmlformats.org/officeDocument/2006/relationships" r:embed="rId1"/>
        <a:srcRect/>
        <a:stretch>
          <a:fillRect/>
        </a:stretch>
      </xdr:blipFill>
      <xdr:spPr bwMode="auto">
        <a:xfrm>
          <a:off x="4962525" y="4429125"/>
          <a:ext cx="9525" cy="9525"/>
        </a:xfrm>
        <a:prstGeom prst="rect">
          <a:avLst/>
        </a:prstGeom>
        <a:noFill/>
        <a:ln w="9525">
          <a:noFill/>
          <a:miter lim="800000"/>
          <a:headEnd/>
          <a:tailEnd/>
        </a:ln>
      </xdr:spPr>
    </xdr:pic>
    <xdr:clientData/>
  </xdr:oneCellAnchor>
  <xdr:oneCellAnchor>
    <xdr:from>
      <xdr:col>11</xdr:col>
      <xdr:colOff>0</xdr:colOff>
      <xdr:row>23</xdr:row>
      <xdr:rowOff>0</xdr:rowOff>
    </xdr:from>
    <xdr:ext cx="9525" cy="9525"/>
    <xdr:pic>
      <xdr:nvPicPr>
        <xdr:cNvPr id="2028" name="Picture 2027" descr="space"/>
        <xdr:cNvPicPr>
          <a:picLocks noChangeAspect="1" noChangeArrowheads="1"/>
        </xdr:cNvPicPr>
      </xdr:nvPicPr>
      <xdr:blipFill>
        <a:blip xmlns:r="http://schemas.openxmlformats.org/officeDocument/2006/relationships" r:embed="rId1"/>
        <a:srcRect/>
        <a:stretch>
          <a:fillRect/>
        </a:stretch>
      </xdr:blipFill>
      <xdr:spPr bwMode="auto">
        <a:xfrm>
          <a:off x="4962525" y="4600575"/>
          <a:ext cx="9525" cy="9525"/>
        </a:xfrm>
        <a:prstGeom prst="rect">
          <a:avLst/>
        </a:prstGeom>
        <a:noFill/>
        <a:ln w="9525">
          <a:noFill/>
          <a:miter lim="800000"/>
          <a:headEnd/>
          <a:tailEnd/>
        </a:ln>
      </xdr:spPr>
    </xdr:pic>
    <xdr:clientData/>
  </xdr:oneCellAnchor>
  <xdr:oneCellAnchor>
    <xdr:from>
      <xdr:col>11</xdr:col>
      <xdr:colOff>0</xdr:colOff>
      <xdr:row>23</xdr:row>
      <xdr:rowOff>0</xdr:rowOff>
    </xdr:from>
    <xdr:ext cx="9525" cy="9525"/>
    <xdr:pic>
      <xdr:nvPicPr>
        <xdr:cNvPr id="2029" name="Picture 2028" descr="space"/>
        <xdr:cNvPicPr>
          <a:picLocks noChangeAspect="1" noChangeArrowheads="1"/>
        </xdr:cNvPicPr>
      </xdr:nvPicPr>
      <xdr:blipFill>
        <a:blip xmlns:r="http://schemas.openxmlformats.org/officeDocument/2006/relationships" r:embed="rId1"/>
        <a:srcRect/>
        <a:stretch>
          <a:fillRect/>
        </a:stretch>
      </xdr:blipFill>
      <xdr:spPr bwMode="auto">
        <a:xfrm>
          <a:off x="4962525" y="4600575"/>
          <a:ext cx="9525" cy="9525"/>
        </a:xfrm>
        <a:prstGeom prst="rect">
          <a:avLst/>
        </a:prstGeom>
        <a:noFill/>
        <a:ln w="9525">
          <a:noFill/>
          <a:miter lim="800000"/>
          <a:headEnd/>
          <a:tailEnd/>
        </a:ln>
      </xdr:spPr>
    </xdr:pic>
    <xdr:clientData/>
  </xdr:oneCellAnchor>
  <xdr:oneCellAnchor>
    <xdr:from>
      <xdr:col>11</xdr:col>
      <xdr:colOff>0</xdr:colOff>
      <xdr:row>23</xdr:row>
      <xdr:rowOff>0</xdr:rowOff>
    </xdr:from>
    <xdr:ext cx="9525" cy="9525"/>
    <xdr:pic>
      <xdr:nvPicPr>
        <xdr:cNvPr id="2030" name="Picture 2029" descr="space"/>
        <xdr:cNvPicPr>
          <a:picLocks noChangeAspect="1" noChangeArrowheads="1"/>
        </xdr:cNvPicPr>
      </xdr:nvPicPr>
      <xdr:blipFill>
        <a:blip xmlns:r="http://schemas.openxmlformats.org/officeDocument/2006/relationships" r:embed="rId1"/>
        <a:srcRect/>
        <a:stretch>
          <a:fillRect/>
        </a:stretch>
      </xdr:blipFill>
      <xdr:spPr bwMode="auto">
        <a:xfrm>
          <a:off x="4962525" y="4600575"/>
          <a:ext cx="9525" cy="9525"/>
        </a:xfrm>
        <a:prstGeom prst="rect">
          <a:avLst/>
        </a:prstGeom>
        <a:noFill/>
        <a:ln w="9525">
          <a:noFill/>
          <a:miter lim="800000"/>
          <a:headEnd/>
          <a:tailEnd/>
        </a:ln>
      </xdr:spPr>
    </xdr:pic>
    <xdr:clientData/>
  </xdr:oneCellAnchor>
  <xdr:oneCellAnchor>
    <xdr:from>
      <xdr:col>11</xdr:col>
      <xdr:colOff>0</xdr:colOff>
      <xdr:row>24</xdr:row>
      <xdr:rowOff>0</xdr:rowOff>
    </xdr:from>
    <xdr:ext cx="9525" cy="9525"/>
    <xdr:pic>
      <xdr:nvPicPr>
        <xdr:cNvPr id="2031" name="Picture 2030" descr="space"/>
        <xdr:cNvPicPr>
          <a:picLocks noChangeAspect="1" noChangeArrowheads="1"/>
        </xdr:cNvPicPr>
      </xdr:nvPicPr>
      <xdr:blipFill>
        <a:blip xmlns:r="http://schemas.openxmlformats.org/officeDocument/2006/relationships" r:embed="rId1"/>
        <a:srcRect/>
        <a:stretch>
          <a:fillRect/>
        </a:stretch>
      </xdr:blipFill>
      <xdr:spPr bwMode="auto">
        <a:xfrm>
          <a:off x="4962525" y="4772025"/>
          <a:ext cx="9525" cy="9525"/>
        </a:xfrm>
        <a:prstGeom prst="rect">
          <a:avLst/>
        </a:prstGeom>
        <a:noFill/>
        <a:ln w="9525">
          <a:noFill/>
          <a:miter lim="800000"/>
          <a:headEnd/>
          <a:tailEnd/>
        </a:ln>
      </xdr:spPr>
    </xdr:pic>
    <xdr:clientData/>
  </xdr:oneCellAnchor>
  <xdr:oneCellAnchor>
    <xdr:from>
      <xdr:col>11</xdr:col>
      <xdr:colOff>0</xdr:colOff>
      <xdr:row>24</xdr:row>
      <xdr:rowOff>0</xdr:rowOff>
    </xdr:from>
    <xdr:ext cx="9525" cy="9525"/>
    <xdr:pic>
      <xdr:nvPicPr>
        <xdr:cNvPr id="2032" name="Picture 2031" descr="space"/>
        <xdr:cNvPicPr>
          <a:picLocks noChangeAspect="1" noChangeArrowheads="1"/>
        </xdr:cNvPicPr>
      </xdr:nvPicPr>
      <xdr:blipFill>
        <a:blip xmlns:r="http://schemas.openxmlformats.org/officeDocument/2006/relationships" r:embed="rId1"/>
        <a:srcRect/>
        <a:stretch>
          <a:fillRect/>
        </a:stretch>
      </xdr:blipFill>
      <xdr:spPr bwMode="auto">
        <a:xfrm>
          <a:off x="4962525" y="4772025"/>
          <a:ext cx="9525" cy="9525"/>
        </a:xfrm>
        <a:prstGeom prst="rect">
          <a:avLst/>
        </a:prstGeom>
        <a:noFill/>
        <a:ln w="9525">
          <a:noFill/>
          <a:miter lim="800000"/>
          <a:headEnd/>
          <a:tailEnd/>
        </a:ln>
      </xdr:spPr>
    </xdr:pic>
    <xdr:clientData/>
  </xdr:oneCellAnchor>
  <xdr:oneCellAnchor>
    <xdr:from>
      <xdr:col>11</xdr:col>
      <xdr:colOff>0</xdr:colOff>
      <xdr:row>24</xdr:row>
      <xdr:rowOff>0</xdr:rowOff>
    </xdr:from>
    <xdr:ext cx="9525" cy="9525"/>
    <xdr:pic>
      <xdr:nvPicPr>
        <xdr:cNvPr id="2033" name="Picture 2032" descr="space"/>
        <xdr:cNvPicPr>
          <a:picLocks noChangeAspect="1" noChangeArrowheads="1"/>
        </xdr:cNvPicPr>
      </xdr:nvPicPr>
      <xdr:blipFill>
        <a:blip xmlns:r="http://schemas.openxmlformats.org/officeDocument/2006/relationships" r:embed="rId1"/>
        <a:srcRect/>
        <a:stretch>
          <a:fillRect/>
        </a:stretch>
      </xdr:blipFill>
      <xdr:spPr bwMode="auto">
        <a:xfrm>
          <a:off x="4962525" y="4772025"/>
          <a:ext cx="9525" cy="9525"/>
        </a:xfrm>
        <a:prstGeom prst="rect">
          <a:avLst/>
        </a:prstGeom>
        <a:noFill/>
        <a:ln w="9525">
          <a:noFill/>
          <a:miter lim="800000"/>
          <a:headEnd/>
          <a:tailEnd/>
        </a:ln>
      </xdr:spPr>
    </xdr:pic>
    <xdr:clientData/>
  </xdr:oneCellAnchor>
  <xdr:oneCellAnchor>
    <xdr:from>
      <xdr:col>11</xdr:col>
      <xdr:colOff>0</xdr:colOff>
      <xdr:row>25</xdr:row>
      <xdr:rowOff>0</xdr:rowOff>
    </xdr:from>
    <xdr:ext cx="9525" cy="9525"/>
    <xdr:pic>
      <xdr:nvPicPr>
        <xdr:cNvPr id="2034" name="Picture 2033" descr="space"/>
        <xdr:cNvPicPr>
          <a:picLocks noChangeAspect="1" noChangeArrowheads="1"/>
        </xdr:cNvPicPr>
      </xdr:nvPicPr>
      <xdr:blipFill>
        <a:blip xmlns:r="http://schemas.openxmlformats.org/officeDocument/2006/relationships" r:embed="rId1"/>
        <a:srcRect/>
        <a:stretch>
          <a:fillRect/>
        </a:stretch>
      </xdr:blipFill>
      <xdr:spPr bwMode="auto">
        <a:xfrm>
          <a:off x="4962525" y="4943475"/>
          <a:ext cx="9525" cy="9525"/>
        </a:xfrm>
        <a:prstGeom prst="rect">
          <a:avLst/>
        </a:prstGeom>
        <a:noFill/>
        <a:ln w="9525">
          <a:noFill/>
          <a:miter lim="800000"/>
          <a:headEnd/>
          <a:tailEnd/>
        </a:ln>
      </xdr:spPr>
    </xdr:pic>
    <xdr:clientData/>
  </xdr:oneCellAnchor>
  <xdr:oneCellAnchor>
    <xdr:from>
      <xdr:col>11</xdr:col>
      <xdr:colOff>0</xdr:colOff>
      <xdr:row>25</xdr:row>
      <xdr:rowOff>0</xdr:rowOff>
    </xdr:from>
    <xdr:ext cx="9525" cy="9525"/>
    <xdr:pic>
      <xdr:nvPicPr>
        <xdr:cNvPr id="2035" name="Picture 2034" descr="space"/>
        <xdr:cNvPicPr>
          <a:picLocks noChangeAspect="1" noChangeArrowheads="1"/>
        </xdr:cNvPicPr>
      </xdr:nvPicPr>
      <xdr:blipFill>
        <a:blip xmlns:r="http://schemas.openxmlformats.org/officeDocument/2006/relationships" r:embed="rId1"/>
        <a:srcRect/>
        <a:stretch>
          <a:fillRect/>
        </a:stretch>
      </xdr:blipFill>
      <xdr:spPr bwMode="auto">
        <a:xfrm>
          <a:off x="4962525" y="4943475"/>
          <a:ext cx="9525" cy="9525"/>
        </a:xfrm>
        <a:prstGeom prst="rect">
          <a:avLst/>
        </a:prstGeom>
        <a:noFill/>
        <a:ln w="9525">
          <a:noFill/>
          <a:miter lim="800000"/>
          <a:headEnd/>
          <a:tailEnd/>
        </a:ln>
      </xdr:spPr>
    </xdr:pic>
    <xdr:clientData/>
  </xdr:oneCellAnchor>
  <xdr:oneCellAnchor>
    <xdr:from>
      <xdr:col>11</xdr:col>
      <xdr:colOff>0</xdr:colOff>
      <xdr:row>25</xdr:row>
      <xdr:rowOff>0</xdr:rowOff>
    </xdr:from>
    <xdr:ext cx="9525" cy="9525"/>
    <xdr:pic>
      <xdr:nvPicPr>
        <xdr:cNvPr id="2036" name="Picture 2035" descr="space"/>
        <xdr:cNvPicPr>
          <a:picLocks noChangeAspect="1" noChangeArrowheads="1"/>
        </xdr:cNvPicPr>
      </xdr:nvPicPr>
      <xdr:blipFill>
        <a:blip xmlns:r="http://schemas.openxmlformats.org/officeDocument/2006/relationships" r:embed="rId1"/>
        <a:srcRect/>
        <a:stretch>
          <a:fillRect/>
        </a:stretch>
      </xdr:blipFill>
      <xdr:spPr bwMode="auto">
        <a:xfrm>
          <a:off x="4962525" y="4943475"/>
          <a:ext cx="9525" cy="9525"/>
        </a:xfrm>
        <a:prstGeom prst="rect">
          <a:avLst/>
        </a:prstGeom>
        <a:noFill/>
        <a:ln w="9525">
          <a:noFill/>
          <a:miter lim="800000"/>
          <a:headEnd/>
          <a:tailEnd/>
        </a:ln>
      </xdr:spPr>
    </xdr:pic>
    <xdr:clientData/>
  </xdr:oneCellAnchor>
  <xdr:oneCellAnchor>
    <xdr:from>
      <xdr:col>11</xdr:col>
      <xdr:colOff>0</xdr:colOff>
      <xdr:row>26</xdr:row>
      <xdr:rowOff>0</xdr:rowOff>
    </xdr:from>
    <xdr:ext cx="9525" cy="9525"/>
    <xdr:pic>
      <xdr:nvPicPr>
        <xdr:cNvPr id="2037" name="Picture 2036" descr="space"/>
        <xdr:cNvPicPr>
          <a:picLocks noChangeAspect="1" noChangeArrowheads="1"/>
        </xdr:cNvPicPr>
      </xdr:nvPicPr>
      <xdr:blipFill>
        <a:blip xmlns:r="http://schemas.openxmlformats.org/officeDocument/2006/relationships" r:embed="rId1"/>
        <a:srcRect/>
        <a:stretch>
          <a:fillRect/>
        </a:stretch>
      </xdr:blipFill>
      <xdr:spPr bwMode="auto">
        <a:xfrm>
          <a:off x="4962525" y="5114925"/>
          <a:ext cx="9525" cy="9525"/>
        </a:xfrm>
        <a:prstGeom prst="rect">
          <a:avLst/>
        </a:prstGeom>
        <a:noFill/>
        <a:ln w="9525">
          <a:noFill/>
          <a:miter lim="800000"/>
          <a:headEnd/>
          <a:tailEnd/>
        </a:ln>
      </xdr:spPr>
    </xdr:pic>
    <xdr:clientData/>
  </xdr:oneCellAnchor>
  <xdr:oneCellAnchor>
    <xdr:from>
      <xdr:col>11</xdr:col>
      <xdr:colOff>0</xdr:colOff>
      <xdr:row>26</xdr:row>
      <xdr:rowOff>0</xdr:rowOff>
    </xdr:from>
    <xdr:ext cx="9525" cy="9525"/>
    <xdr:pic>
      <xdr:nvPicPr>
        <xdr:cNvPr id="2038" name="Picture 2037" descr="space"/>
        <xdr:cNvPicPr>
          <a:picLocks noChangeAspect="1" noChangeArrowheads="1"/>
        </xdr:cNvPicPr>
      </xdr:nvPicPr>
      <xdr:blipFill>
        <a:blip xmlns:r="http://schemas.openxmlformats.org/officeDocument/2006/relationships" r:embed="rId1"/>
        <a:srcRect/>
        <a:stretch>
          <a:fillRect/>
        </a:stretch>
      </xdr:blipFill>
      <xdr:spPr bwMode="auto">
        <a:xfrm>
          <a:off x="4962525" y="5114925"/>
          <a:ext cx="9525" cy="9525"/>
        </a:xfrm>
        <a:prstGeom prst="rect">
          <a:avLst/>
        </a:prstGeom>
        <a:noFill/>
        <a:ln w="9525">
          <a:noFill/>
          <a:miter lim="800000"/>
          <a:headEnd/>
          <a:tailEnd/>
        </a:ln>
      </xdr:spPr>
    </xdr:pic>
    <xdr:clientData/>
  </xdr:oneCellAnchor>
  <xdr:oneCellAnchor>
    <xdr:from>
      <xdr:col>11</xdr:col>
      <xdr:colOff>0</xdr:colOff>
      <xdr:row>26</xdr:row>
      <xdr:rowOff>0</xdr:rowOff>
    </xdr:from>
    <xdr:ext cx="9525" cy="9525"/>
    <xdr:pic>
      <xdr:nvPicPr>
        <xdr:cNvPr id="2039" name="Picture 2038" descr="space"/>
        <xdr:cNvPicPr>
          <a:picLocks noChangeAspect="1" noChangeArrowheads="1"/>
        </xdr:cNvPicPr>
      </xdr:nvPicPr>
      <xdr:blipFill>
        <a:blip xmlns:r="http://schemas.openxmlformats.org/officeDocument/2006/relationships" r:embed="rId1"/>
        <a:srcRect/>
        <a:stretch>
          <a:fillRect/>
        </a:stretch>
      </xdr:blipFill>
      <xdr:spPr bwMode="auto">
        <a:xfrm>
          <a:off x="4962525" y="5114925"/>
          <a:ext cx="9525" cy="9525"/>
        </a:xfrm>
        <a:prstGeom prst="rect">
          <a:avLst/>
        </a:prstGeom>
        <a:noFill/>
        <a:ln w="9525">
          <a:noFill/>
          <a:miter lim="800000"/>
          <a:headEnd/>
          <a:tailEnd/>
        </a:ln>
      </xdr:spPr>
    </xdr:pic>
    <xdr:clientData/>
  </xdr:oneCellAnchor>
  <xdr:oneCellAnchor>
    <xdr:from>
      <xdr:col>11</xdr:col>
      <xdr:colOff>0</xdr:colOff>
      <xdr:row>27</xdr:row>
      <xdr:rowOff>0</xdr:rowOff>
    </xdr:from>
    <xdr:ext cx="9525" cy="9525"/>
    <xdr:pic>
      <xdr:nvPicPr>
        <xdr:cNvPr id="2040" name="Picture 2039" descr="space"/>
        <xdr:cNvPicPr>
          <a:picLocks noChangeAspect="1" noChangeArrowheads="1"/>
        </xdr:cNvPicPr>
      </xdr:nvPicPr>
      <xdr:blipFill>
        <a:blip xmlns:r="http://schemas.openxmlformats.org/officeDocument/2006/relationships" r:embed="rId1"/>
        <a:srcRect/>
        <a:stretch>
          <a:fillRect/>
        </a:stretch>
      </xdr:blipFill>
      <xdr:spPr bwMode="auto">
        <a:xfrm>
          <a:off x="4962525" y="5286375"/>
          <a:ext cx="9525" cy="9525"/>
        </a:xfrm>
        <a:prstGeom prst="rect">
          <a:avLst/>
        </a:prstGeom>
        <a:noFill/>
        <a:ln w="9525">
          <a:noFill/>
          <a:miter lim="800000"/>
          <a:headEnd/>
          <a:tailEnd/>
        </a:ln>
      </xdr:spPr>
    </xdr:pic>
    <xdr:clientData/>
  </xdr:oneCellAnchor>
  <xdr:oneCellAnchor>
    <xdr:from>
      <xdr:col>11</xdr:col>
      <xdr:colOff>0</xdr:colOff>
      <xdr:row>27</xdr:row>
      <xdr:rowOff>0</xdr:rowOff>
    </xdr:from>
    <xdr:ext cx="9525" cy="9525"/>
    <xdr:pic>
      <xdr:nvPicPr>
        <xdr:cNvPr id="2041" name="Picture 2040" descr="space"/>
        <xdr:cNvPicPr>
          <a:picLocks noChangeAspect="1" noChangeArrowheads="1"/>
        </xdr:cNvPicPr>
      </xdr:nvPicPr>
      <xdr:blipFill>
        <a:blip xmlns:r="http://schemas.openxmlformats.org/officeDocument/2006/relationships" r:embed="rId1"/>
        <a:srcRect/>
        <a:stretch>
          <a:fillRect/>
        </a:stretch>
      </xdr:blipFill>
      <xdr:spPr bwMode="auto">
        <a:xfrm>
          <a:off x="4962525" y="5286375"/>
          <a:ext cx="9525" cy="9525"/>
        </a:xfrm>
        <a:prstGeom prst="rect">
          <a:avLst/>
        </a:prstGeom>
        <a:noFill/>
        <a:ln w="9525">
          <a:noFill/>
          <a:miter lim="800000"/>
          <a:headEnd/>
          <a:tailEnd/>
        </a:ln>
      </xdr:spPr>
    </xdr:pic>
    <xdr:clientData/>
  </xdr:oneCellAnchor>
  <xdr:oneCellAnchor>
    <xdr:from>
      <xdr:col>11</xdr:col>
      <xdr:colOff>0</xdr:colOff>
      <xdr:row>27</xdr:row>
      <xdr:rowOff>0</xdr:rowOff>
    </xdr:from>
    <xdr:ext cx="9525" cy="9525"/>
    <xdr:pic>
      <xdr:nvPicPr>
        <xdr:cNvPr id="2042" name="Picture 2041" descr="space"/>
        <xdr:cNvPicPr>
          <a:picLocks noChangeAspect="1" noChangeArrowheads="1"/>
        </xdr:cNvPicPr>
      </xdr:nvPicPr>
      <xdr:blipFill>
        <a:blip xmlns:r="http://schemas.openxmlformats.org/officeDocument/2006/relationships" r:embed="rId1"/>
        <a:srcRect/>
        <a:stretch>
          <a:fillRect/>
        </a:stretch>
      </xdr:blipFill>
      <xdr:spPr bwMode="auto">
        <a:xfrm>
          <a:off x="4962525" y="5286375"/>
          <a:ext cx="9525" cy="9525"/>
        </a:xfrm>
        <a:prstGeom prst="rect">
          <a:avLst/>
        </a:prstGeom>
        <a:noFill/>
        <a:ln w="9525">
          <a:noFill/>
          <a:miter lim="800000"/>
          <a:headEnd/>
          <a:tailEnd/>
        </a:ln>
      </xdr:spPr>
    </xdr:pic>
    <xdr:clientData/>
  </xdr:oneCellAnchor>
  <xdr:oneCellAnchor>
    <xdr:from>
      <xdr:col>11</xdr:col>
      <xdr:colOff>0</xdr:colOff>
      <xdr:row>28</xdr:row>
      <xdr:rowOff>0</xdr:rowOff>
    </xdr:from>
    <xdr:ext cx="9525" cy="9525"/>
    <xdr:pic>
      <xdr:nvPicPr>
        <xdr:cNvPr id="2043" name="Picture 2042" descr="space"/>
        <xdr:cNvPicPr>
          <a:picLocks noChangeAspect="1" noChangeArrowheads="1"/>
        </xdr:cNvPicPr>
      </xdr:nvPicPr>
      <xdr:blipFill>
        <a:blip xmlns:r="http://schemas.openxmlformats.org/officeDocument/2006/relationships" r:embed="rId1"/>
        <a:srcRect/>
        <a:stretch>
          <a:fillRect/>
        </a:stretch>
      </xdr:blipFill>
      <xdr:spPr bwMode="auto">
        <a:xfrm>
          <a:off x="4962525" y="5457825"/>
          <a:ext cx="9525" cy="9525"/>
        </a:xfrm>
        <a:prstGeom prst="rect">
          <a:avLst/>
        </a:prstGeom>
        <a:noFill/>
        <a:ln w="9525">
          <a:noFill/>
          <a:miter lim="800000"/>
          <a:headEnd/>
          <a:tailEnd/>
        </a:ln>
      </xdr:spPr>
    </xdr:pic>
    <xdr:clientData/>
  </xdr:oneCellAnchor>
  <xdr:oneCellAnchor>
    <xdr:from>
      <xdr:col>11</xdr:col>
      <xdr:colOff>0</xdr:colOff>
      <xdr:row>28</xdr:row>
      <xdr:rowOff>0</xdr:rowOff>
    </xdr:from>
    <xdr:ext cx="9525" cy="9525"/>
    <xdr:pic>
      <xdr:nvPicPr>
        <xdr:cNvPr id="2044" name="Picture 2043" descr="space"/>
        <xdr:cNvPicPr>
          <a:picLocks noChangeAspect="1" noChangeArrowheads="1"/>
        </xdr:cNvPicPr>
      </xdr:nvPicPr>
      <xdr:blipFill>
        <a:blip xmlns:r="http://schemas.openxmlformats.org/officeDocument/2006/relationships" r:embed="rId1"/>
        <a:srcRect/>
        <a:stretch>
          <a:fillRect/>
        </a:stretch>
      </xdr:blipFill>
      <xdr:spPr bwMode="auto">
        <a:xfrm>
          <a:off x="4962525" y="5457825"/>
          <a:ext cx="9525" cy="9525"/>
        </a:xfrm>
        <a:prstGeom prst="rect">
          <a:avLst/>
        </a:prstGeom>
        <a:noFill/>
        <a:ln w="9525">
          <a:noFill/>
          <a:miter lim="800000"/>
          <a:headEnd/>
          <a:tailEnd/>
        </a:ln>
      </xdr:spPr>
    </xdr:pic>
    <xdr:clientData/>
  </xdr:oneCellAnchor>
  <xdr:oneCellAnchor>
    <xdr:from>
      <xdr:col>11</xdr:col>
      <xdr:colOff>0</xdr:colOff>
      <xdr:row>28</xdr:row>
      <xdr:rowOff>0</xdr:rowOff>
    </xdr:from>
    <xdr:ext cx="9525" cy="9525"/>
    <xdr:pic>
      <xdr:nvPicPr>
        <xdr:cNvPr id="2045" name="Picture 2044" descr="space"/>
        <xdr:cNvPicPr>
          <a:picLocks noChangeAspect="1" noChangeArrowheads="1"/>
        </xdr:cNvPicPr>
      </xdr:nvPicPr>
      <xdr:blipFill>
        <a:blip xmlns:r="http://schemas.openxmlformats.org/officeDocument/2006/relationships" r:embed="rId1"/>
        <a:srcRect/>
        <a:stretch>
          <a:fillRect/>
        </a:stretch>
      </xdr:blipFill>
      <xdr:spPr bwMode="auto">
        <a:xfrm>
          <a:off x="4962525" y="5457825"/>
          <a:ext cx="9525" cy="9525"/>
        </a:xfrm>
        <a:prstGeom prst="rect">
          <a:avLst/>
        </a:prstGeom>
        <a:noFill/>
        <a:ln w="9525">
          <a:noFill/>
          <a:miter lim="800000"/>
          <a:headEnd/>
          <a:tailEnd/>
        </a:ln>
      </xdr:spPr>
    </xdr:pic>
    <xdr:clientData/>
  </xdr:oneCellAnchor>
  <xdr:oneCellAnchor>
    <xdr:from>
      <xdr:col>11</xdr:col>
      <xdr:colOff>0</xdr:colOff>
      <xdr:row>29</xdr:row>
      <xdr:rowOff>0</xdr:rowOff>
    </xdr:from>
    <xdr:ext cx="9525" cy="9525"/>
    <xdr:pic>
      <xdr:nvPicPr>
        <xdr:cNvPr id="2046" name="Picture 2045" descr="space"/>
        <xdr:cNvPicPr>
          <a:picLocks noChangeAspect="1" noChangeArrowheads="1"/>
        </xdr:cNvPicPr>
      </xdr:nvPicPr>
      <xdr:blipFill>
        <a:blip xmlns:r="http://schemas.openxmlformats.org/officeDocument/2006/relationships" r:embed="rId1"/>
        <a:srcRect/>
        <a:stretch>
          <a:fillRect/>
        </a:stretch>
      </xdr:blipFill>
      <xdr:spPr bwMode="auto">
        <a:xfrm>
          <a:off x="4962525" y="5629275"/>
          <a:ext cx="9525" cy="9525"/>
        </a:xfrm>
        <a:prstGeom prst="rect">
          <a:avLst/>
        </a:prstGeom>
        <a:noFill/>
        <a:ln w="9525">
          <a:noFill/>
          <a:miter lim="800000"/>
          <a:headEnd/>
          <a:tailEnd/>
        </a:ln>
      </xdr:spPr>
    </xdr:pic>
    <xdr:clientData/>
  </xdr:oneCellAnchor>
  <xdr:oneCellAnchor>
    <xdr:from>
      <xdr:col>11</xdr:col>
      <xdr:colOff>0</xdr:colOff>
      <xdr:row>29</xdr:row>
      <xdr:rowOff>0</xdr:rowOff>
    </xdr:from>
    <xdr:ext cx="9525" cy="9525"/>
    <xdr:pic>
      <xdr:nvPicPr>
        <xdr:cNvPr id="2047" name="Picture 2046" descr="space"/>
        <xdr:cNvPicPr>
          <a:picLocks noChangeAspect="1" noChangeArrowheads="1"/>
        </xdr:cNvPicPr>
      </xdr:nvPicPr>
      <xdr:blipFill>
        <a:blip xmlns:r="http://schemas.openxmlformats.org/officeDocument/2006/relationships" r:embed="rId1"/>
        <a:srcRect/>
        <a:stretch>
          <a:fillRect/>
        </a:stretch>
      </xdr:blipFill>
      <xdr:spPr bwMode="auto">
        <a:xfrm>
          <a:off x="4962525" y="5629275"/>
          <a:ext cx="9525" cy="9525"/>
        </a:xfrm>
        <a:prstGeom prst="rect">
          <a:avLst/>
        </a:prstGeom>
        <a:noFill/>
        <a:ln w="9525">
          <a:noFill/>
          <a:miter lim="800000"/>
          <a:headEnd/>
          <a:tailEnd/>
        </a:ln>
      </xdr:spPr>
    </xdr:pic>
    <xdr:clientData/>
  </xdr:oneCellAnchor>
  <xdr:oneCellAnchor>
    <xdr:from>
      <xdr:col>11</xdr:col>
      <xdr:colOff>0</xdr:colOff>
      <xdr:row>29</xdr:row>
      <xdr:rowOff>0</xdr:rowOff>
    </xdr:from>
    <xdr:ext cx="9525" cy="9525"/>
    <xdr:pic>
      <xdr:nvPicPr>
        <xdr:cNvPr id="2048" name="Picture 2047" descr="space"/>
        <xdr:cNvPicPr>
          <a:picLocks noChangeAspect="1" noChangeArrowheads="1"/>
        </xdr:cNvPicPr>
      </xdr:nvPicPr>
      <xdr:blipFill>
        <a:blip xmlns:r="http://schemas.openxmlformats.org/officeDocument/2006/relationships" r:embed="rId1"/>
        <a:srcRect/>
        <a:stretch>
          <a:fillRect/>
        </a:stretch>
      </xdr:blipFill>
      <xdr:spPr bwMode="auto">
        <a:xfrm>
          <a:off x="4962525" y="5629275"/>
          <a:ext cx="9525" cy="9525"/>
        </a:xfrm>
        <a:prstGeom prst="rect">
          <a:avLst/>
        </a:prstGeom>
        <a:noFill/>
        <a:ln w="9525">
          <a:noFill/>
          <a:miter lim="800000"/>
          <a:headEnd/>
          <a:tailEnd/>
        </a:ln>
      </xdr:spPr>
    </xdr:pic>
    <xdr:clientData/>
  </xdr:oneCellAnchor>
  <xdr:oneCellAnchor>
    <xdr:from>
      <xdr:col>11</xdr:col>
      <xdr:colOff>0</xdr:colOff>
      <xdr:row>30</xdr:row>
      <xdr:rowOff>0</xdr:rowOff>
    </xdr:from>
    <xdr:ext cx="9525" cy="9525"/>
    <xdr:pic>
      <xdr:nvPicPr>
        <xdr:cNvPr id="2049" name="Picture 2048" descr="space"/>
        <xdr:cNvPicPr>
          <a:picLocks noChangeAspect="1" noChangeArrowheads="1"/>
        </xdr:cNvPicPr>
      </xdr:nvPicPr>
      <xdr:blipFill>
        <a:blip xmlns:r="http://schemas.openxmlformats.org/officeDocument/2006/relationships" r:embed="rId1"/>
        <a:srcRect/>
        <a:stretch>
          <a:fillRect/>
        </a:stretch>
      </xdr:blipFill>
      <xdr:spPr bwMode="auto">
        <a:xfrm>
          <a:off x="4962525" y="5800725"/>
          <a:ext cx="9525" cy="9525"/>
        </a:xfrm>
        <a:prstGeom prst="rect">
          <a:avLst/>
        </a:prstGeom>
        <a:noFill/>
        <a:ln w="9525">
          <a:noFill/>
          <a:miter lim="800000"/>
          <a:headEnd/>
          <a:tailEnd/>
        </a:ln>
      </xdr:spPr>
    </xdr:pic>
    <xdr:clientData/>
  </xdr:oneCellAnchor>
  <xdr:oneCellAnchor>
    <xdr:from>
      <xdr:col>11</xdr:col>
      <xdr:colOff>0</xdr:colOff>
      <xdr:row>30</xdr:row>
      <xdr:rowOff>0</xdr:rowOff>
    </xdr:from>
    <xdr:ext cx="9525" cy="9525"/>
    <xdr:pic>
      <xdr:nvPicPr>
        <xdr:cNvPr id="2050" name="Picture 2049" descr="space"/>
        <xdr:cNvPicPr>
          <a:picLocks noChangeAspect="1" noChangeArrowheads="1"/>
        </xdr:cNvPicPr>
      </xdr:nvPicPr>
      <xdr:blipFill>
        <a:blip xmlns:r="http://schemas.openxmlformats.org/officeDocument/2006/relationships" r:embed="rId1"/>
        <a:srcRect/>
        <a:stretch>
          <a:fillRect/>
        </a:stretch>
      </xdr:blipFill>
      <xdr:spPr bwMode="auto">
        <a:xfrm>
          <a:off x="4962525" y="5800725"/>
          <a:ext cx="9525" cy="9525"/>
        </a:xfrm>
        <a:prstGeom prst="rect">
          <a:avLst/>
        </a:prstGeom>
        <a:noFill/>
        <a:ln w="9525">
          <a:noFill/>
          <a:miter lim="800000"/>
          <a:headEnd/>
          <a:tailEnd/>
        </a:ln>
      </xdr:spPr>
    </xdr:pic>
    <xdr:clientData/>
  </xdr:oneCellAnchor>
  <xdr:oneCellAnchor>
    <xdr:from>
      <xdr:col>11</xdr:col>
      <xdr:colOff>0</xdr:colOff>
      <xdr:row>30</xdr:row>
      <xdr:rowOff>0</xdr:rowOff>
    </xdr:from>
    <xdr:ext cx="9525" cy="9525"/>
    <xdr:pic>
      <xdr:nvPicPr>
        <xdr:cNvPr id="2051" name="Picture 2050" descr="space"/>
        <xdr:cNvPicPr>
          <a:picLocks noChangeAspect="1" noChangeArrowheads="1"/>
        </xdr:cNvPicPr>
      </xdr:nvPicPr>
      <xdr:blipFill>
        <a:blip xmlns:r="http://schemas.openxmlformats.org/officeDocument/2006/relationships" r:embed="rId1"/>
        <a:srcRect/>
        <a:stretch>
          <a:fillRect/>
        </a:stretch>
      </xdr:blipFill>
      <xdr:spPr bwMode="auto">
        <a:xfrm>
          <a:off x="4962525" y="5800725"/>
          <a:ext cx="9525" cy="9525"/>
        </a:xfrm>
        <a:prstGeom prst="rect">
          <a:avLst/>
        </a:prstGeom>
        <a:noFill/>
        <a:ln w="9525">
          <a:noFill/>
          <a:miter lim="800000"/>
          <a:headEnd/>
          <a:tailEnd/>
        </a:ln>
      </xdr:spPr>
    </xdr:pic>
    <xdr:clientData/>
  </xdr:oneCellAnchor>
  <xdr:oneCellAnchor>
    <xdr:from>
      <xdr:col>11</xdr:col>
      <xdr:colOff>0</xdr:colOff>
      <xdr:row>31</xdr:row>
      <xdr:rowOff>0</xdr:rowOff>
    </xdr:from>
    <xdr:ext cx="9525" cy="9525"/>
    <xdr:pic>
      <xdr:nvPicPr>
        <xdr:cNvPr id="2052" name="Picture 2051" descr="space"/>
        <xdr:cNvPicPr>
          <a:picLocks noChangeAspect="1" noChangeArrowheads="1"/>
        </xdr:cNvPicPr>
      </xdr:nvPicPr>
      <xdr:blipFill>
        <a:blip xmlns:r="http://schemas.openxmlformats.org/officeDocument/2006/relationships" r:embed="rId1"/>
        <a:srcRect/>
        <a:stretch>
          <a:fillRect/>
        </a:stretch>
      </xdr:blipFill>
      <xdr:spPr bwMode="auto">
        <a:xfrm>
          <a:off x="4962525" y="5972175"/>
          <a:ext cx="9525" cy="9525"/>
        </a:xfrm>
        <a:prstGeom prst="rect">
          <a:avLst/>
        </a:prstGeom>
        <a:noFill/>
        <a:ln w="9525">
          <a:noFill/>
          <a:miter lim="800000"/>
          <a:headEnd/>
          <a:tailEnd/>
        </a:ln>
      </xdr:spPr>
    </xdr:pic>
    <xdr:clientData/>
  </xdr:oneCellAnchor>
  <xdr:oneCellAnchor>
    <xdr:from>
      <xdr:col>11</xdr:col>
      <xdr:colOff>0</xdr:colOff>
      <xdr:row>31</xdr:row>
      <xdr:rowOff>0</xdr:rowOff>
    </xdr:from>
    <xdr:ext cx="9525" cy="9525"/>
    <xdr:pic>
      <xdr:nvPicPr>
        <xdr:cNvPr id="2053" name="Picture 2052" descr="space"/>
        <xdr:cNvPicPr>
          <a:picLocks noChangeAspect="1" noChangeArrowheads="1"/>
        </xdr:cNvPicPr>
      </xdr:nvPicPr>
      <xdr:blipFill>
        <a:blip xmlns:r="http://schemas.openxmlformats.org/officeDocument/2006/relationships" r:embed="rId1"/>
        <a:srcRect/>
        <a:stretch>
          <a:fillRect/>
        </a:stretch>
      </xdr:blipFill>
      <xdr:spPr bwMode="auto">
        <a:xfrm>
          <a:off x="4962525" y="5972175"/>
          <a:ext cx="9525" cy="9525"/>
        </a:xfrm>
        <a:prstGeom prst="rect">
          <a:avLst/>
        </a:prstGeom>
        <a:noFill/>
        <a:ln w="9525">
          <a:noFill/>
          <a:miter lim="800000"/>
          <a:headEnd/>
          <a:tailEnd/>
        </a:ln>
      </xdr:spPr>
    </xdr:pic>
    <xdr:clientData/>
  </xdr:oneCellAnchor>
  <xdr:oneCellAnchor>
    <xdr:from>
      <xdr:col>11</xdr:col>
      <xdr:colOff>0</xdr:colOff>
      <xdr:row>31</xdr:row>
      <xdr:rowOff>0</xdr:rowOff>
    </xdr:from>
    <xdr:ext cx="9525" cy="9525"/>
    <xdr:pic>
      <xdr:nvPicPr>
        <xdr:cNvPr id="2054" name="Picture 2053" descr="space"/>
        <xdr:cNvPicPr>
          <a:picLocks noChangeAspect="1" noChangeArrowheads="1"/>
        </xdr:cNvPicPr>
      </xdr:nvPicPr>
      <xdr:blipFill>
        <a:blip xmlns:r="http://schemas.openxmlformats.org/officeDocument/2006/relationships" r:embed="rId1"/>
        <a:srcRect/>
        <a:stretch>
          <a:fillRect/>
        </a:stretch>
      </xdr:blipFill>
      <xdr:spPr bwMode="auto">
        <a:xfrm>
          <a:off x="4962525" y="5972175"/>
          <a:ext cx="9525" cy="9525"/>
        </a:xfrm>
        <a:prstGeom prst="rect">
          <a:avLst/>
        </a:prstGeom>
        <a:noFill/>
        <a:ln w="9525">
          <a:noFill/>
          <a:miter lim="800000"/>
          <a:headEnd/>
          <a:tailEnd/>
        </a:ln>
      </xdr:spPr>
    </xdr:pic>
    <xdr:clientData/>
  </xdr:oneCellAnchor>
  <xdr:oneCellAnchor>
    <xdr:from>
      <xdr:col>11</xdr:col>
      <xdr:colOff>0</xdr:colOff>
      <xdr:row>32</xdr:row>
      <xdr:rowOff>0</xdr:rowOff>
    </xdr:from>
    <xdr:ext cx="9525" cy="9525"/>
    <xdr:pic>
      <xdr:nvPicPr>
        <xdr:cNvPr id="2055" name="Picture 2054" descr="space"/>
        <xdr:cNvPicPr>
          <a:picLocks noChangeAspect="1" noChangeArrowheads="1"/>
        </xdr:cNvPicPr>
      </xdr:nvPicPr>
      <xdr:blipFill>
        <a:blip xmlns:r="http://schemas.openxmlformats.org/officeDocument/2006/relationships" r:embed="rId1"/>
        <a:srcRect/>
        <a:stretch>
          <a:fillRect/>
        </a:stretch>
      </xdr:blipFill>
      <xdr:spPr bwMode="auto">
        <a:xfrm>
          <a:off x="4962525" y="6143625"/>
          <a:ext cx="9525" cy="9525"/>
        </a:xfrm>
        <a:prstGeom prst="rect">
          <a:avLst/>
        </a:prstGeom>
        <a:noFill/>
        <a:ln w="9525">
          <a:noFill/>
          <a:miter lim="800000"/>
          <a:headEnd/>
          <a:tailEnd/>
        </a:ln>
      </xdr:spPr>
    </xdr:pic>
    <xdr:clientData/>
  </xdr:oneCellAnchor>
  <xdr:oneCellAnchor>
    <xdr:from>
      <xdr:col>11</xdr:col>
      <xdr:colOff>0</xdr:colOff>
      <xdr:row>32</xdr:row>
      <xdr:rowOff>0</xdr:rowOff>
    </xdr:from>
    <xdr:ext cx="9525" cy="9525"/>
    <xdr:pic>
      <xdr:nvPicPr>
        <xdr:cNvPr id="2056" name="Picture 2055" descr="space"/>
        <xdr:cNvPicPr>
          <a:picLocks noChangeAspect="1" noChangeArrowheads="1"/>
        </xdr:cNvPicPr>
      </xdr:nvPicPr>
      <xdr:blipFill>
        <a:blip xmlns:r="http://schemas.openxmlformats.org/officeDocument/2006/relationships" r:embed="rId1"/>
        <a:srcRect/>
        <a:stretch>
          <a:fillRect/>
        </a:stretch>
      </xdr:blipFill>
      <xdr:spPr bwMode="auto">
        <a:xfrm>
          <a:off x="4962525" y="6143625"/>
          <a:ext cx="9525" cy="9525"/>
        </a:xfrm>
        <a:prstGeom prst="rect">
          <a:avLst/>
        </a:prstGeom>
        <a:noFill/>
        <a:ln w="9525">
          <a:noFill/>
          <a:miter lim="800000"/>
          <a:headEnd/>
          <a:tailEnd/>
        </a:ln>
      </xdr:spPr>
    </xdr:pic>
    <xdr:clientData/>
  </xdr:oneCellAnchor>
  <xdr:oneCellAnchor>
    <xdr:from>
      <xdr:col>11</xdr:col>
      <xdr:colOff>0</xdr:colOff>
      <xdr:row>32</xdr:row>
      <xdr:rowOff>0</xdr:rowOff>
    </xdr:from>
    <xdr:ext cx="9525" cy="9525"/>
    <xdr:pic>
      <xdr:nvPicPr>
        <xdr:cNvPr id="2057" name="Picture 2056" descr="space"/>
        <xdr:cNvPicPr>
          <a:picLocks noChangeAspect="1" noChangeArrowheads="1"/>
        </xdr:cNvPicPr>
      </xdr:nvPicPr>
      <xdr:blipFill>
        <a:blip xmlns:r="http://schemas.openxmlformats.org/officeDocument/2006/relationships" r:embed="rId1"/>
        <a:srcRect/>
        <a:stretch>
          <a:fillRect/>
        </a:stretch>
      </xdr:blipFill>
      <xdr:spPr bwMode="auto">
        <a:xfrm>
          <a:off x="4962525" y="6143625"/>
          <a:ext cx="9525" cy="9525"/>
        </a:xfrm>
        <a:prstGeom prst="rect">
          <a:avLst/>
        </a:prstGeom>
        <a:noFill/>
        <a:ln w="9525">
          <a:noFill/>
          <a:miter lim="800000"/>
          <a:headEnd/>
          <a:tailEnd/>
        </a:ln>
      </xdr:spPr>
    </xdr:pic>
    <xdr:clientData/>
  </xdr:oneCellAnchor>
  <xdr:oneCellAnchor>
    <xdr:from>
      <xdr:col>11</xdr:col>
      <xdr:colOff>0</xdr:colOff>
      <xdr:row>33</xdr:row>
      <xdr:rowOff>0</xdr:rowOff>
    </xdr:from>
    <xdr:ext cx="9525" cy="9525"/>
    <xdr:pic>
      <xdr:nvPicPr>
        <xdr:cNvPr id="2058" name="Picture 2057" descr="space"/>
        <xdr:cNvPicPr>
          <a:picLocks noChangeAspect="1" noChangeArrowheads="1"/>
        </xdr:cNvPicPr>
      </xdr:nvPicPr>
      <xdr:blipFill>
        <a:blip xmlns:r="http://schemas.openxmlformats.org/officeDocument/2006/relationships" r:embed="rId1"/>
        <a:srcRect/>
        <a:stretch>
          <a:fillRect/>
        </a:stretch>
      </xdr:blipFill>
      <xdr:spPr bwMode="auto">
        <a:xfrm>
          <a:off x="4962525" y="6315075"/>
          <a:ext cx="9525" cy="9525"/>
        </a:xfrm>
        <a:prstGeom prst="rect">
          <a:avLst/>
        </a:prstGeom>
        <a:noFill/>
        <a:ln w="9525">
          <a:noFill/>
          <a:miter lim="800000"/>
          <a:headEnd/>
          <a:tailEnd/>
        </a:ln>
      </xdr:spPr>
    </xdr:pic>
    <xdr:clientData/>
  </xdr:oneCellAnchor>
  <xdr:oneCellAnchor>
    <xdr:from>
      <xdr:col>11</xdr:col>
      <xdr:colOff>0</xdr:colOff>
      <xdr:row>33</xdr:row>
      <xdr:rowOff>0</xdr:rowOff>
    </xdr:from>
    <xdr:ext cx="9525" cy="9525"/>
    <xdr:pic>
      <xdr:nvPicPr>
        <xdr:cNvPr id="2059" name="Picture 2058" descr="space"/>
        <xdr:cNvPicPr>
          <a:picLocks noChangeAspect="1" noChangeArrowheads="1"/>
        </xdr:cNvPicPr>
      </xdr:nvPicPr>
      <xdr:blipFill>
        <a:blip xmlns:r="http://schemas.openxmlformats.org/officeDocument/2006/relationships" r:embed="rId1"/>
        <a:srcRect/>
        <a:stretch>
          <a:fillRect/>
        </a:stretch>
      </xdr:blipFill>
      <xdr:spPr bwMode="auto">
        <a:xfrm>
          <a:off x="4962525" y="6315075"/>
          <a:ext cx="9525" cy="9525"/>
        </a:xfrm>
        <a:prstGeom prst="rect">
          <a:avLst/>
        </a:prstGeom>
        <a:noFill/>
        <a:ln w="9525">
          <a:noFill/>
          <a:miter lim="800000"/>
          <a:headEnd/>
          <a:tailEnd/>
        </a:ln>
      </xdr:spPr>
    </xdr:pic>
    <xdr:clientData/>
  </xdr:oneCellAnchor>
  <xdr:oneCellAnchor>
    <xdr:from>
      <xdr:col>11</xdr:col>
      <xdr:colOff>0</xdr:colOff>
      <xdr:row>33</xdr:row>
      <xdr:rowOff>0</xdr:rowOff>
    </xdr:from>
    <xdr:ext cx="9525" cy="9525"/>
    <xdr:pic>
      <xdr:nvPicPr>
        <xdr:cNvPr id="2060" name="Picture 2059" descr="space"/>
        <xdr:cNvPicPr>
          <a:picLocks noChangeAspect="1" noChangeArrowheads="1"/>
        </xdr:cNvPicPr>
      </xdr:nvPicPr>
      <xdr:blipFill>
        <a:blip xmlns:r="http://schemas.openxmlformats.org/officeDocument/2006/relationships" r:embed="rId1"/>
        <a:srcRect/>
        <a:stretch>
          <a:fillRect/>
        </a:stretch>
      </xdr:blipFill>
      <xdr:spPr bwMode="auto">
        <a:xfrm>
          <a:off x="4962525" y="6315075"/>
          <a:ext cx="9525" cy="9525"/>
        </a:xfrm>
        <a:prstGeom prst="rect">
          <a:avLst/>
        </a:prstGeom>
        <a:noFill/>
        <a:ln w="9525">
          <a:noFill/>
          <a:miter lim="800000"/>
          <a:headEnd/>
          <a:tailEnd/>
        </a:ln>
      </xdr:spPr>
    </xdr:pic>
    <xdr:clientData/>
  </xdr:oneCellAnchor>
  <xdr:oneCellAnchor>
    <xdr:from>
      <xdr:col>11</xdr:col>
      <xdr:colOff>0</xdr:colOff>
      <xdr:row>34</xdr:row>
      <xdr:rowOff>0</xdr:rowOff>
    </xdr:from>
    <xdr:ext cx="9525" cy="9525"/>
    <xdr:pic>
      <xdr:nvPicPr>
        <xdr:cNvPr id="2061" name="Picture 2060" descr="space"/>
        <xdr:cNvPicPr>
          <a:picLocks noChangeAspect="1" noChangeArrowheads="1"/>
        </xdr:cNvPicPr>
      </xdr:nvPicPr>
      <xdr:blipFill>
        <a:blip xmlns:r="http://schemas.openxmlformats.org/officeDocument/2006/relationships" r:embed="rId1"/>
        <a:srcRect/>
        <a:stretch>
          <a:fillRect/>
        </a:stretch>
      </xdr:blipFill>
      <xdr:spPr bwMode="auto">
        <a:xfrm>
          <a:off x="4962525" y="6486525"/>
          <a:ext cx="9525" cy="9525"/>
        </a:xfrm>
        <a:prstGeom prst="rect">
          <a:avLst/>
        </a:prstGeom>
        <a:noFill/>
        <a:ln w="9525">
          <a:noFill/>
          <a:miter lim="800000"/>
          <a:headEnd/>
          <a:tailEnd/>
        </a:ln>
      </xdr:spPr>
    </xdr:pic>
    <xdr:clientData/>
  </xdr:oneCellAnchor>
  <xdr:oneCellAnchor>
    <xdr:from>
      <xdr:col>11</xdr:col>
      <xdr:colOff>0</xdr:colOff>
      <xdr:row>34</xdr:row>
      <xdr:rowOff>0</xdr:rowOff>
    </xdr:from>
    <xdr:ext cx="9525" cy="9525"/>
    <xdr:pic>
      <xdr:nvPicPr>
        <xdr:cNvPr id="2062" name="Picture 2061" descr="space"/>
        <xdr:cNvPicPr>
          <a:picLocks noChangeAspect="1" noChangeArrowheads="1"/>
        </xdr:cNvPicPr>
      </xdr:nvPicPr>
      <xdr:blipFill>
        <a:blip xmlns:r="http://schemas.openxmlformats.org/officeDocument/2006/relationships" r:embed="rId1"/>
        <a:srcRect/>
        <a:stretch>
          <a:fillRect/>
        </a:stretch>
      </xdr:blipFill>
      <xdr:spPr bwMode="auto">
        <a:xfrm>
          <a:off x="4962525" y="6486525"/>
          <a:ext cx="9525" cy="9525"/>
        </a:xfrm>
        <a:prstGeom prst="rect">
          <a:avLst/>
        </a:prstGeom>
        <a:noFill/>
        <a:ln w="9525">
          <a:noFill/>
          <a:miter lim="800000"/>
          <a:headEnd/>
          <a:tailEnd/>
        </a:ln>
      </xdr:spPr>
    </xdr:pic>
    <xdr:clientData/>
  </xdr:oneCellAnchor>
  <xdr:oneCellAnchor>
    <xdr:from>
      <xdr:col>11</xdr:col>
      <xdr:colOff>0</xdr:colOff>
      <xdr:row>34</xdr:row>
      <xdr:rowOff>0</xdr:rowOff>
    </xdr:from>
    <xdr:ext cx="9525" cy="9525"/>
    <xdr:pic>
      <xdr:nvPicPr>
        <xdr:cNvPr id="2063" name="Picture 2062" descr="space"/>
        <xdr:cNvPicPr>
          <a:picLocks noChangeAspect="1" noChangeArrowheads="1"/>
        </xdr:cNvPicPr>
      </xdr:nvPicPr>
      <xdr:blipFill>
        <a:blip xmlns:r="http://schemas.openxmlformats.org/officeDocument/2006/relationships" r:embed="rId1"/>
        <a:srcRect/>
        <a:stretch>
          <a:fillRect/>
        </a:stretch>
      </xdr:blipFill>
      <xdr:spPr bwMode="auto">
        <a:xfrm>
          <a:off x="4962525" y="6486525"/>
          <a:ext cx="9525" cy="9525"/>
        </a:xfrm>
        <a:prstGeom prst="rect">
          <a:avLst/>
        </a:prstGeom>
        <a:noFill/>
        <a:ln w="9525">
          <a:noFill/>
          <a:miter lim="800000"/>
          <a:headEnd/>
          <a:tailEnd/>
        </a:ln>
      </xdr:spPr>
    </xdr:pic>
    <xdr:clientData/>
  </xdr:oneCellAnchor>
  <xdr:oneCellAnchor>
    <xdr:from>
      <xdr:col>11</xdr:col>
      <xdr:colOff>0</xdr:colOff>
      <xdr:row>35</xdr:row>
      <xdr:rowOff>0</xdr:rowOff>
    </xdr:from>
    <xdr:ext cx="9525" cy="9525"/>
    <xdr:pic>
      <xdr:nvPicPr>
        <xdr:cNvPr id="2064" name="Picture 2063" descr="space"/>
        <xdr:cNvPicPr>
          <a:picLocks noChangeAspect="1" noChangeArrowheads="1"/>
        </xdr:cNvPicPr>
      </xdr:nvPicPr>
      <xdr:blipFill>
        <a:blip xmlns:r="http://schemas.openxmlformats.org/officeDocument/2006/relationships" r:embed="rId1"/>
        <a:srcRect/>
        <a:stretch>
          <a:fillRect/>
        </a:stretch>
      </xdr:blipFill>
      <xdr:spPr bwMode="auto">
        <a:xfrm>
          <a:off x="4962525" y="6657975"/>
          <a:ext cx="9525" cy="9525"/>
        </a:xfrm>
        <a:prstGeom prst="rect">
          <a:avLst/>
        </a:prstGeom>
        <a:noFill/>
        <a:ln w="9525">
          <a:noFill/>
          <a:miter lim="800000"/>
          <a:headEnd/>
          <a:tailEnd/>
        </a:ln>
      </xdr:spPr>
    </xdr:pic>
    <xdr:clientData/>
  </xdr:oneCellAnchor>
  <xdr:oneCellAnchor>
    <xdr:from>
      <xdr:col>11</xdr:col>
      <xdr:colOff>0</xdr:colOff>
      <xdr:row>35</xdr:row>
      <xdr:rowOff>0</xdr:rowOff>
    </xdr:from>
    <xdr:ext cx="9525" cy="9525"/>
    <xdr:pic>
      <xdr:nvPicPr>
        <xdr:cNvPr id="2065" name="Picture 2064" descr="space"/>
        <xdr:cNvPicPr>
          <a:picLocks noChangeAspect="1" noChangeArrowheads="1"/>
        </xdr:cNvPicPr>
      </xdr:nvPicPr>
      <xdr:blipFill>
        <a:blip xmlns:r="http://schemas.openxmlformats.org/officeDocument/2006/relationships" r:embed="rId1"/>
        <a:srcRect/>
        <a:stretch>
          <a:fillRect/>
        </a:stretch>
      </xdr:blipFill>
      <xdr:spPr bwMode="auto">
        <a:xfrm>
          <a:off x="4962525" y="6657975"/>
          <a:ext cx="9525" cy="9525"/>
        </a:xfrm>
        <a:prstGeom prst="rect">
          <a:avLst/>
        </a:prstGeom>
        <a:noFill/>
        <a:ln w="9525">
          <a:noFill/>
          <a:miter lim="800000"/>
          <a:headEnd/>
          <a:tailEnd/>
        </a:ln>
      </xdr:spPr>
    </xdr:pic>
    <xdr:clientData/>
  </xdr:oneCellAnchor>
  <xdr:oneCellAnchor>
    <xdr:from>
      <xdr:col>11</xdr:col>
      <xdr:colOff>0</xdr:colOff>
      <xdr:row>35</xdr:row>
      <xdr:rowOff>0</xdr:rowOff>
    </xdr:from>
    <xdr:ext cx="9525" cy="9525"/>
    <xdr:pic>
      <xdr:nvPicPr>
        <xdr:cNvPr id="2066" name="Picture 2065" descr="space"/>
        <xdr:cNvPicPr>
          <a:picLocks noChangeAspect="1" noChangeArrowheads="1"/>
        </xdr:cNvPicPr>
      </xdr:nvPicPr>
      <xdr:blipFill>
        <a:blip xmlns:r="http://schemas.openxmlformats.org/officeDocument/2006/relationships" r:embed="rId1"/>
        <a:srcRect/>
        <a:stretch>
          <a:fillRect/>
        </a:stretch>
      </xdr:blipFill>
      <xdr:spPr bwMode="auto">
        <a:xfrm>
          <a:off x="4962525" y="6657975"/>
          <a:ext cx="9525" cy="9525"/>
        </a:xfrm>
        <a:prstGeom prst="rect">
          <a:avLst/>
        </a:prstGeom>
        <a:noFill/>
        <a:ln w="9525">
          <a:noFill/>
          <a:miter lim="800000"/>
          <a:headEnd/>
          <a:tailEnd/>
        </a:ln>
      </xdr:spPr>
    </xdr:pic>
    <xdr:clientData/>
  </xdr:oneCellAnchor>
  <xdr:oneCellAnchor>
    <xdr:from>
      <xdr:col>11</xdr:col>
      <xdr:colOff>0</xdr:colOff>
      <xdr:row>36</xdr:row>
      <xdr:rowOff>0</xdr:rowOff>
    </xdr:from>
    <xdr:ext cx="9525" cy="9525"/>
    <xdr:pic>
      <xdr:nvPicPr>
        <xdr:cNvPr id="2067" name="Picture 2066" descr="space"/>
        <xdr:cNvPicPr>
          <a:picLocks noChangeAspect="1" noChangeArrowheads="1"/>
        </xdr:cNvPicPr>
      </xdr:nvPicPr>
      <xdr:blipFill>
        <a:blip xmlns:r="http://schemas.openxmlformats.org/officeDocument/2006/relationships" r:embed="rId1"/>
        <a:srcRect/>
        <a:stretch>
          <a:fillRect/>
        </a:stretch>
      </xdr:blipFill>
      <xdr:spPr bwMode="auto">
        <a:xfrm>
          <a:off x="4962525" y="6829425"/>
          <a:ext cx="9525" cy="9525"/>
        </a:xfrm>
        <a:prstGeom prst="rect">
          <a:avLst/>
        </a:prstGeom>
        <a:noFill/>
        <a:ln w="9525">
          <a:noFill/>
          <a:miter lim="800000"/>
          <a:headEnd/>
          <a:tailEnd/>
        </a:ln>
      </xdr:spPr>
    </xdr:pic>
    <xdr:clientData/>
  </xdr:oneCellAnchor>
  <xdr:oneCellAnchor>
    <xdr:from>
      <xdr:col>11</xdr:col>
      <xdr:colOff>0</xdr:colOff>
      <xdr:row>36</xdr:row>
      <xdr:rowOff>0</xdr:rowOff>
    </xdr:from>
    <xdr:ext cx="9525" cy="9525"/>
    <xdr:pic>
      <xdr:nvPicPr>
        <xdr:cNvPr id="2068" name="Picture 2067" descr="space"/>
        <xdr:cNvPicPr>
          <a:picLocks noChangeAspect="1" noChangeArrowheads="1"/>
        </xdr:cNvPicPr>
      </xdr:nvPicPr>
      <xdr:blipFill>
        <a:blip xmlns:r="http://schemas.openxmlformats.org/officeDocument/2006/relationships" r:embed="rId1"/>
        <a:srcRect/>
        <a:stretch>
          <a:fillRect/>
        </a:stretch>
      </xdr:blipFill>
      <xdr:spPr bwMode="auto">
        <a:xfrm>
          <a:off x="4962525" y="6829425"/>
          <a:ext cx="9525" cy="9525"/>
        </a:xfrm>
        <a:prstGeom prst="rect">
          <a:avLst/>
        </a:prstGeom>
        <a:noFill/>
        <a:ln w="9525">
          <a:noFill/>
          <a:miter lim="800000"/>
          <a:headEnd/>
          <a:tailEnd/>
        </a:ln>
      </xdr:spPr>
    </xdr:pic>
    <xdr:clientData/>
  </xdr:oneCellAnchor>
  <xdr:oneCellAnchor>
    <xdr:from>
      <xdr:col>11</xdr:col>
      <xdr:colOff>0</xdr:colOff>
      <xdr:row>36</xdr:row>
      <xdr:rowOff>0</xdr:rowOff>
    </xdr:from>
    <xdr:ext cx="9525" cy="9525"/>
    <xdr:pic>
      <xdr:nvPicPr>
        <xdr:cNvPr id="2069" name="Picture 2068" descr="space"/>
        <xdr:cNvPicPr>
          <a:picLocks noChangeAspect="1" noChangeArrowheads="1"/>
        </xdr:cNvPicPr>
      </xdr:nvPicPr>
      <xdr:blipFill>
        <a:blip xmlns:r="http://schemas.openxmlformats.org/officeDocument/2006/relationships" r:embed="rId1"/>
        <a:srcRect/>
        <a:stretch>
          <a:fillRect/>
        </a:stretch>
      </xdr:blipFill>
      <xdr:spPr bwMode="auto">
        <a:xfrm>
          <a:off x="4962525" y="6829425"/>
          <a:ext cx="9525" cy="9525"/>
        </a:xfrm>
        <a:prstGeom prst="rect">
          <a:avLst/>
        </a:prstGeom>
        <a:noFill/>
        <a:ln w="9525">
          <a:noFill/>
          <a:miter lim="800000"/>
          <a:headEnd/>
          <a:tailEnd/>
        </a:ln>
      </xdr:spPr>
    </xdr:pic>
    <xdr:clientData/>
  </xdr:oneCellAnchor>
  <xdr:oneCellAnchor>
    <xdr:from>
      <xdr:col>11</xdr:col>
      <xdr:colOff>0</xdr:colOff>
      <xdr:row>37</xdr:row>
      <xdr:rowOff>0</xdr:rowOff>
    </xdr:from>
    <xdr:ext cx="9525" cy="9525"/>
    <xdr:pic>
      <xdr:nvPicPr>
        <xdr:cNvPr id="2070" name="Picture 2069" descr="space"/>
        <xdr:cNvPicPr>
          <a:picLocks noChangeAspect="1" noChangeArrowheads="1"/>
        </xdr:cNvPicPr>
      </xdr:nvPicPr>
      <xdr:blipFill>
        <a:blip xmlns:r="http://schemas.openxmlformats.org/officeDocument/2006/relationships" r:embed="rId1"/>
        <a:srcRect/>
        <a:stretch>
          <a:fillRect/>
        </a:stretch>
      </xdr:blipFill>
      <xdr:spPr bwMode="auto">
        <a:xfrm>
          <a:off x="4962525" y="7000875"/>
          <a:ext cx="9525" cy="9525"/>
        </a:xfrm>
        <a:prstGeom prst="rect">
          <a:avLst/>
        </a:prstGeom>
        <a:noFill/>
        <a:ln w="9525">
          <a:noFill/>
          <a:miter lim="800000"/>
          <a:headEnd/>
          <a:tailEnd/>
        </a:ln>
      </xdr:spPr>
    </xdr:pic>
    <xdr:clientData/>
  </xdr:oneCellAnchor>
  <xdr:oneCellAnchor>
    <xdr:from>
      <xdr:col>11</xdr:col>
      <xdr:colOff>0</xdr:colOff>
      <xdr:row>37</xdr:row>
      <xdr:rowOff>0</xdr:rowOff>
    </xdr:from>
    <xdr:ext cx="9525" cy="9525"/>
    <xdr:pic>
      <xdr:nvPicPr>
        <xdr:cNvPr id="2071" name="Picture 2070" descr="space"/>
        <xdr:cNvPicPr>
          <a:picLocks noChangeAspect="1" noChangeArrowheads="1"/>
        </xdr:cNvPicPr>
      </xdr:nvPicPr>
      <xdr:blipFill>
        <a:blip xmlns:r="http://schemas.openxmlformats.org/officeDocument/2006/relationships" r:embed="rId1"/>
        <a:srcRect/>
        <a:stretch>
          <a:fillRect/>
        </a:stretch>
      </xdr:blipFill>
      <xdr:spPr bwMode="auto">
        <a:xfrm>
          <a:off x="4962525" y="7000875"/>
          <a:ext cx="9525" cy="9525"/>
        </a:xfrm>
        <a:prstGeom prst="rect">
          <a:avLst/>
        </a:prstGeom>
        <a:noFill/>
        <a:ln w="9525">
          <a:noFill/>
          <a:miter lim="800000"/>
          <a:headEnd/>
          <a:tailEnd/>
        </a:ln>
      </xdr:spPr>
    </xdr:pic>
    <xdr:clientData/>
  </xdr:oneCellAnchor>
  <xdr:oneCellAnchor>
    <xdr:from>
      <xdr:col>11</xdr:col>
      <xdr:colOff>0</xdr:colOff>
      <xdr:row>37</xdr:row>
      <xdr:rowOff>0</xdr:rowOff>
    </xdr:from>
    <xdr:ext cx="9525" cy="9525"/>
    <xdr:pic>
      <xdr:nvPicPr>
        <xdr:cNvPr id="2072" name="Picture 2071" descr="space"/>
        <xdr:cNvPicPr>
          <a:picLocks noChangeAspect="1" noChangeArrowheads="1"/>
        </xdr:cNvPicPr>
      </xdr:nvPicPr>
      <xdr:blipFill>
        <a:blip xmlns:r="http://schemas.openxmlformats.org/officeDocument/2006/relationships" r:embed="rId1"/>
        <a:srcRect/>
        <a:stretch>
          <a:fillRect/>
        </a:stretch>
      </xdr:blipFill>
      <xdr:spPr bwMode="auto">
        <a:xfrm>
          <a:off x="4962525" y="7000875"/>
          <a:ext cx="9525" cy="9525"/>
        </a:xfrm>
        <a:prstGeom prst="rect">
          <a:avLst/>
        </a:prstGeom>
        <a:noFill/>
        <a:ln w="9525">
          <a:noFill/>
          <a:miter lim="800000"/>
          <a:headEnd/>
          <a:tailEnd/>
        </a:ln>
      </xdr:spPr>
    </xdr:pic>
    <xdr:clientData/>
  </xdr:oneCellAnchor>
  <xdr:oneCellAnchor>
    <xdr:from>
      <xdr:col>11</xdr:col>
      <xdr:colOff>0</xdr:colOff>
      <xdr:row>38</xdr:row>
      <xdr:rowOff>0</xdr:rowOff>
    </xdr:from>
    <xdr:ext cx="9525" cy="9525"/>
    <xdr:pic>
      <xdr:nvPicPr>
        <xdr:cNvPr id="2073" name="Picture 2072" descr="space"/>
        <xdr:cNvPicPr>
          <a:picLocks noChangeAspect="1" noChangeArrowheads="1"/>
        </xdr:cNvPicPr>
      </xdr:nvPicPr>
      <xdr:blipFill>
        <a:blip xmlns:r="http://schemas.openxmlformats.org/officeDocument/2006/relationships" r:embed="rId1"/>
        <a:srcRect/>
        <a:stretch>
          <a:fillRect/>
        </a:stretch>
      </xdr:blipFill>
      <xdr:spPr bwMode="auto">
        <a:xfrm>
          <a:off x="4962525" y="7172325"/>
          <a:ext cx="9525" cy="9525"/>
        </a:xfrm>
        <a:prstGeom prst="rect">
          <a:avLst/>
        </a:prstGeom>
        <a:noFill/>
        <a:ln w="9525">
          <a:noFill/>
          <a:miter lim="800000"/>
          <a:headEnd/>
          <a:tailEnd/>
        </a:ln>
      </xdr:spPr>
    </xdr:pic>
    <xdr:clientData/>
  </xdr:oneCellAnchor>
  <xdr:oneCellAnchor>
    <xdr:from>
      <xdr:col>11</xdr:col>
      <xdr:colOff>0</xdr:colOff>
      <xdr:row>38</xdr:row>
      <xdr:rowOff>0</xdr:rowOff>
    </xdr:from>
    <xdr:ext cx="9525" cy="9525"/>
    <xdr:pic>
      <xdr:nvPicPr>
        <xdr:cNvPr id="2074" name="Picture 2073" descr="space"/>
        <xdr:cNvPicPr>
          <a:picLocks noChangeAspect="1" noChangeArrowheads="1"/>
        </xdr:cNvPicPr>
      </xdr:nvPicPr>
      <xdr:blipFill>
        <a:blip xmlns:r="http://schemas.openxmlformats.org/officeDocument/2006/relationships" r:embed="rId1"/>
        <a:srcRect/>
        <a:stretch>
          <a:fillRect/>
        </a:stretch>
      </xdr:blipFill>
      <xdr:spPr bwMode="auto">
        <a:xfrm>
          <a:off x="4962525" y="7172325"/>
          <a:ext cx="9525" cy="9525"/>
        </a:xfrm>
        <a:prstGeom prst="rect">
          <a:avLst/>
        </a:prstGeom>
        <a:noFill/>
        <a:ln w="9525">
          <a:noFill/>
          <a:miter lim="800000"/>
          <a:headEnd/>
          <a:tailEnd/>
        </a:ln>
      </xdr:spPr>
    </xdr:pic>
    <xdr:clientData/>
  </xdr:oneCellAnchor>
  <xdr:oneCellAnchor>
    <xdr:from>
      <xdr:col>11</xdr:col>
      <xdr:colOff>0</xdr:colOff>
      <xdr:row>38</xdr:row>
      <xdr:rowOff>0</xdr:rowOff>
    </xdr:from>
    <xdr:ext cx="9525" cy="9525"/>
    <xdr:pic>
      <xdr:nvPicPr>
        <xdr:cNvPr id="2075" name="Picture 2074" descr="space"/>
        <xdr:cNvPicPr>
          <a:picLocks noChangeAspect="1" noChangeArrowheads="1"/>
        </xdr:cNvPicPr>
      </xdr:nvPicPr>
      <xdr:blipFill>
        <a:blip xmlns:r="http://schemas.openxmlformats.org/officeDocument/2006/relationships" r:embed="rId1"/>
        <a:srcRect/>
        <a:stretch>
          <a:fillRect/>
        </a:stretch>
      </xdr:blipFill>
      <xdr:spPr bwMode="auto">
        <a:xfrm>
          <a:off x="4962525" y="7172325"/>
          <a:ext cx="9525" cy="9525"/>
        </a:xfrm>
        <a:prstGeom prst="rect">
          <a:avLst/>
        </a:prstGeom>
        <a:noFill/>
        <a:ln w="9525">
          <a:noFill/>
          <a:miter lim="800000"/>
          <a:headEnd/>
          <a:tailEnd/>
        </a:ln>
      </xdr:spPr>
    </xdr:pic>
    <xdr:clientData/>
  </xdr:oneCellAnchor>
  <xdr:oneCellAnchor>
    <xdr:from>
      <xdr:col>11</xdr:col>
      <xdr:colOff>0</xdr:colOff>
      <xdr:row>39</xdr:row>
      <xdr:rowOff>0</xdr:rowOff>
    </xdr:from>
    <xdr:ext cx="9525" cy="9525"/>
    <xdr:pic>
      <xdr:nvPicPr>
        <xdr:cNvPr id="2076" name="Picture 2075" descr="space"/>
        <xdr:cNvPicPr>
          <a:picLocks noChangeAspect="1" noChangeArrowheads="1"/>
        </xdr:cNvPicPr>
      </xdr:nvPicPr>
      <xdr:blipFill>
        <a:blip xmlns:r="http://schemas.openxmlformats.org/officeDocument/2006/relationships" r:embed="rId1"/>
        <a:srcRect/>
        <a:stretch>
          <a:fillRect/>
        </a:stretch>
      </xdr:blipFill>
      <xdr:spPr bwMode="auto">
        <a:xfrm>
          <a:off x="4962525" y="7343775"/>
          <a:ext cx="9525" cy="9525"/>
        </a:xfrm>
        <a:prstGeom prst="rect">
          <a:avLst/>
        </a:prstGeom>
        <a:noFill/>
        <a:ln w="9525">
          <a:noFill/>
          <a:miter lim="800000"/>
          <a:headEnd/>
          <a:tailEnd/>
        </a:ln>
      </xdr:spPr>
    </xdr:pic>
    <xdr:clientData/>
  </xdr:oneCellAnchor>
  <xdr:oneCellAnchor>
    <xdr:from>
      <xdr:col>11</xdr:col>
      <xdr:colOff>0</xdr:colOff>
      <xdr:row>39</xdr:row>
      <xdr:rowOff>0</xdr:rowOff>
    </xdr:from>
    <xdr:ext cx="9525" cy="9525"/>
    <xdr:pic>
      <xdr:nvPicPr>
        <xdr:cNvPr id="2077" name="Picture 2076" descr="space"/>
        <xdr:cNvPicPr>
          <a:picLocks noChangeAspect="1" noChangeArrowheads="1"/>
        </xdr:cNvPicPr>
      </xdr:nvPicPr>
      <xdr:blipFill>
        <a:blip xmlns:r="http://schemas.openxmlformats.org/officeDocument/2006/relationships" r:embed="rId1"/>
        <a:srcRect/>
        <a:stretch>
          <a:fillRect/>
        </a:stretch>
      </xdr:blipFill>
      <xdr:spPr bwMode="auto">
        <a:xfrm>
          <a:off x="4962525" y="7343775"/>
          <a:ext cx="9525" cy="9525"/>
        </a:xfrm>
        <a:prstGeom prst="rect">
          <a:avLst/>
        </a:prstGeom>
        <a:noFill/>
        <a:ln w="9525">
          <a:noFill/>
          <a:miter lim="800000"/>
          <a:headEnd/>
          <a:tailEnd/>
        </a:ln>
      </xdr:spPr>
    </xdr:pic>
    <xdr:clientData/>
  </xdr:oneCellAnchor>
  <xdr:oneCellAnchor>
    <xdr:from>
      <xdr:col>11</xdr:col>
      <xdr:colOff>0</xdr:colOff>
      <xdr:row>39</xdr:row>
      <xdr:rowOff>0</xdr:rowOff>
    </xdr:from>
    <xdr:ext cx="9525" cy="9525"/>
    <xdr:pic>
      <xdr:nvPicPr>
        <xdr:cNvPr id="2078" name="Picture 2077" descr="space"/>
        <xdr:cNvPicPr>
          <a:picLocks noChangeAspect="1" noChangeArrowheads="1"/>
        </xdr:cNvPicPr>
      </xdr:nvPicPr>
      <xdr:blipFill>
        <a:blip xmlns:r="http://schemas.openxmlformats.org/officeDocument/2006/relationships" r:embed="rId1"/>
        <a:srcRect/>
        <a:stretch>
          <a:fillRect/>
        </a:stretch>
      </xdr:blipFill>
      <xdr:spPr bwMode="auto">
        <a:xfrm>
          <a:off x="4962525" y="7343775"/>
          <a:ext cx="9525" cy="9525"/>
        </a:xfrm>
        <a:prstGeom prst="rect">
          <a:avLst/>
        </a:prstGeom>
        <a:noFill/>
        <a:ln w="9525">
          <a:noFill/>
          <a:miter lim="800000"/>
          <a:headEnd/>
          <a:tailEnd/>
        </a:ln>
      </xdr:spPr>
    </xdr:pic>
    <xdr:clientData/>
  </xdr:oneCellAnchor>
  <xdr:oneCellAnchor>
    <xdr:from>
      <xdr:col>11</xdr:col>
      <xdr:colOff>0</xdr:colOff>
      <xdr:row>40</xdr:row>
      <xdr:rowOff>0</xdr:rowOff>
    </xdr:from>
    <xdr:ext cx="9525" cy="9525"/>
    <xdr:pic>
      <xdr:nvPicPr>
        <xdr:cNvPr id="2079" name="Picture 2078" descr="space"/>
        <xdr:cNvPicPr>
          <a:picLocks noChangeAspect="1" noChangeArrowheads="1"/>
        </xdr:cNvPicPr>
      </xdr:nvPicPr>
      <xdr:blipFill>
        <a:blip xmlns:r="http://schemas.openxmlformats.org/officeDocument/2006/relationships" r:embed="rId1"/>
        <a:srcRect/>
        <a:stretch>
          <a:fillRect/>
        </a:stretch>
      </xdr:blipFill>
      <xdr:spPr bwMode="auto">
        <a:xfrm>
          <a:off x="4962525" y="7515225"/>
          <a:ext cx="9525" cy="9525"/>
        </a:xfrm>
        <a:prstGeom prst="rect">
          <a:avLst/>
        </a:prstGeom>
        <a:noFill/>
        <a:ln w="9525">
          <a:noFill/>
          <a:miter lim="800000"/>
          <a:headEnd/>
          <a:tailEnd/>
        </a:ln>
      </xdr:spPr>
    </xdr:pic>
    <xdr:clientData/>
  </xdr:oneCellAnchor>
  <xdr:oneCellAnchor>
    <xdr:from>
      <xdr:col>11</xdr:col>
      <xdr:colOff>0</xdr:colOff>
      <xdr:row>40</xdr:row>
      <xdr:rowOff>0</xdr:rowOff>
    </xdr:from>
    <xdr:ext cx="9525" cy="9525"/>
    <xdr:pic>
      <xdr:nvPicPr>
        <xdr:cNvPr id="2080" name="Picture 2079" descr="space"/>
        <xdr:cNvPicPr>
          <a:picLocks noChangeAspect="1" noChangeArrowheads="1"/>
        </xdr:cNvPicPr>
      </xdr:nvPicPr>
      <xdr:blipFill>
        <a:blip xmlns:r="http://schemas.openxmlformats.org/officeDocument/2006/relationships" r:embed="rId1"/>
        <a:srcRect/>
        <a:stretch>
          <a:fillRect/>
        </a:stretch>
      </xdr:blipFill>
      <xdr:spPr bwMode="auto">
        <a:xfrm>
          <a:off x="4962525" y="7515225"/>
          <a:ext cx="9525" cy="9525"/>
        </a:xfrm>
        <a:prstGeom prst="rect">
          <a:avLst/>
        </a:prstGeom>
        <a:noFill/>
        <a:ln w="9525">
          <a:noFill/>
          <a:miter lim="800000"/>
          <a:headEnd/>
          <a:tailEnd/>
        </a:ln>
      </xdr:spPr>
    </xdr:pic>
    <xdr:clientData/>
  </xdr:oneCellAnchor>
  <xdr:oneCellAnchor>
    <xdr:from>
      <xdr:col>11</xdr:col>
      <xdr:colOff>0</xdr:colOff>
      <xdr:row>40</xdr:row>
      <xdr:rowOff>0</xdr:rowOff>
    </xdr:from>
    <xdr:ext cx="9525" cy="9525"/>
    <xdr:pic>
      <xdr:nvPicPr>
        <xdr:cNvPr id="2081" name="Picture 2080" descr="space"/>
        <xdr:cNvPicPr>
          <a:picLocks noChangeAspect="1" noChangeArrowheads="1"/>
        </xdr:cNvPicPr>
      </xdr:nvPicPr>
      <xdr:blipFill>
        <a:blip xmlns:r="http://schemas.openxmlformats.org/officeDocument/2006/relationships" r:embed="rId1"/>
        <a:srcRect/>
        <a:stretch>
          <a:fillRect/>
        </a:stretch>
      </xdr:blipFill>
      <xdr:spPr bwMode="auto">
        <a:xfrm>
          <a:off x="4962525" y="7515225"/>
          <a:ext cx="9525" cy="9525"/>
        </a:xfrm>
        <a:prstGeom prst="rect">
          <a:avLst/>
        </a:prstGeom>
        <a:noFill/>
        <a:ln w="9525">
          <a:noFill/>
          <a:miter lim="800000"/>
          <a:headEnd/>
          <a:tailEnd/>
        </a:ln>
      </xdr:spPr>
    </xdr:pic>
    <xdr:clientData/>
  </xdr:oneCellAnchor>
  <xdr:oneCellAnchor>
    <xdr:from>
      <xdr:col>11</xdr:col>
      <xdr:colOff>0</xdr:colOff>
      <xdr:row>41</xdr:row>
      <xdr:rowOff>0</xdr:rowOff>
    </xdr:from>
    <xdr:ext cx="9525" cy="9525"/>
    <xdr:pic>
      <xdr:nvPicPr>
        <xdr:cNvPr id="2082" name="Picture 2081" descr="space"/>
        <xdr:cNvPicPr>
          <a:picLocks noChangeAspect="1" noChangeArrowheads="1"/>
        </xdr:cNvPicPr>
      </xdr:nvPicPr>
      <xdr:blipFill>
        <a:blip xmlns:r="http://schemas.openxmlformats.org/officeDocument/2006/relationships" r:embed="rId1"/>
        <a:srcRect/>
        <a:stretch>
          <a:fillRect/>
        </a:stretch>
      </xdr:blipFill>
      <xdr:spPr bwMode="auto">
        <a:xfrm>
          <a:off x="4962525" y="7686675"/>
          <a:ext cx="9525" cy="9525"/>
        </a:xfrm>
        <a:prstGeom prst="rect">
          <a:avLst/>
        </a:prstGeom>
        <a:noFill/>
        <a:ln w="9525">
          <a:noFill/>
          <a:miter lim="800000"/>
          <a:headEnd/>
          <a:tailEnd/>
        </a:ln>
      </xdr:spPr>
    </xdr:pic>
    <xdr:clientData/>
  </xdr:oneCellAnchor>
  <xdr:oneCellAnchor>
    <xdr:from>
      <xdr:col>11</xdr:col>
      <xdr:colOff>0</xdr:colOff>
      <xdr:row>41</xdr:row>
      <xdr:rowOff>0</xdr:rowOff>
    </xdr:from>
    <xdr:ext cx="9525" cy="9525"/>
    <xdr:pic>
      <xdr:nvPicPr>
        <xdr:cNvPr id="2083" name="Picture 2082" descr="space"/>
        <xdr:cNvPicPr>
          <a:picLocks noChangeAspect="1" noChangeArrowheads="1"/>
        </xdr:cNvPicPr>
      </xdr:nvPicPr>
      <xdr:blipFill>
        <a:blip xmlns:r="http://schemas.openxmlformats.org/officeDocument/2006/relationships" r:embed="rId1"/>
        <a:srcRect/>
        <a:stretch>
          <a:fillRect/>
        </a:stretch>
      </xdr:blipFill>
      <xdr:spPr bwMode="auto">
        <a:xfrm>
          <a:off x="4962525" y="7686675"/>
          <a:ext cx="9525" cy="9525"/>
        </a:xfrm>
        <a:prstGeom prst="rect">
          <a:avLst/>
        </a:prstGeom>
        <a:noFill/>
        <a:ln w="9525">
          <a:noFill/>
          <a:miter lim="800000"/>
          <a:headEnd/>
          <a:tailEnd/>
        </a:ln>
      </xdr:spPr>
    </xdr:pic>
    <xdr:clientData/>
  </xdr:oneCellAnchor>
  <xdr:oneCellAnchor>
    <xdr:from>
      <xdr:col>11</xdr:col>
      <xdr:colOff>0</xdr:colOff>
      <xdr:row>41</xdr:row>
      <xdr:rowOff>0</xdr:rowOff>
    </xdr:from>
    <xdr:ext cx="9525" cy="9525"/>
    <xdr:pic>
      <xdr:nvPicPr>
        <xdr:cNvPr id="2084" name="Picture 2083" descr="space"/>
        <xdr:cNvPicPr>
          <a:picLocks noChangeAspect="1" noChangeArrowheads="1"/>
        </xdr:cNvPicPr>
      </xdr:nvPicPr>
      <xdr:blipFill>
        <a:blip xmlns:r="http://schemas.openxmlformats.org/officeDocument/2006/relationships" r:embed="rId1"/>
        <a:srcRect/>
        <a:stretch>
          <a:fillRect/>
        </a:stretch>
      </xdr:blipFill>
      <xdr:spPr bwMode="auto">
        <a:xfrm>
          <a:off x="4962525" y="7686675"/>
          <a:ext cx="9525" cy="9525"/>
        </a:xfrm>
        <a:prstGeom prst="rect">
          <a:avLst/>
        </a:prstGeom>
        <a:noFill/>
        <a:ln w="9525">
          <a:noFill/>
          <a:miter lim="800000"/>
          <a:headEnd/>
          <a:tailEnd/>
        </a:ln>
      </xdr:spPr>
    </xdr:pic>
    <xdr:clientData/>
  </xdr:oneCellAnchor>
  <xdr:oneCellAnchor>
    <xdr:from>
      <xdr:col>11</xdr:col>
      <xdr:colOff>0</xdr:colOff>
      <xdr:row>42</xdr:row>
      <xdr:rowOff>0</xdr:rowOff>
    </xdr:from>
    <xdr:ext cx="9525" cy="9525"/>
    <xdr:pic>
      <xdr:nvPicPr>
        <xdr:cNvPr id="2085" name="Picture 2084" descr="space"/>
        <xdr:cNvPicPr>
          <a:picLocks noChangeAspect="1" noChangeArrowheads="1"/>
        </xdr:cNvPicPr>
      </xdr:nvPicPr>
      <xdr:blipFill>
        <a:blip xmlns:r="http://schemas.openxmlformats.org/officeDocument/2006/relationships" r:embed="rId1"/>
        <a:srcRect/>
        <a:stretch>
          <a:fillRect/>
        </a:stretch>
      </xdr:blipFill>
      <xdr:spPr bwMode="auto">
        <a:xfrm>
          <a:off x="4962525" y="7858125"/>
          <a:ext cx="9525" cy="9525"/>
        </a:xfrm>
        <a:prstGeom prst="rect">
          <a:avLst/>
        </a:prstGeom>
        <a:noFill/>
        <a:ln w="9525">
          <a:noFill/>
          <a:miter lim="800000"/>
          <a:headEnd/>
          <a:tailEnd/>
        </a:ln>
      </xdr:spPr>
    </xdr:pic>
    <xdr:clientData/>
  </xdr:oneCellAnchor>
  <xdr:oneCellAnchor>
    <xdr:from>
      <xdr:col>11</xdr:col>
      <xdr:colOff>0</xdr:colOff>
      <xdr:row>42</xdr:row>
      <xdr:rowOff>0</xdr:rowOff>
    </xdr:from>
    <xdr:ext cx="9525" cy="9525"/>
    <xdr:pic>
      <xdr:nvPicPr>
        <xdr:cNvPr id="2086" name="Picture 2085" descr="space"/>
        <xdr:cNvPicPr>
          <a:picLocks noChangeAspect="1" noChangeArrowheads="1"/>
        </xdr:cNvPicPr>
      </xdr:nvPicPr>
      <xdr:blipFill>
        <a:blip xmlns:r="http://schemas.openxmlformats.org/officeDocument/2006/relationships" r:embed="rId1"/>
        <a:srcRect/>
        <a:stretch>
          <a:fillRect/>
        </a:stretch>
      </xdr:blipFill>
      <xdr:spPr bwMode="auto">
        <a:xfrm>
          <a:off x="4962525" y="7858125"/>
          <a:ext cx="9525" cy="9525"/>
        </a:xfrm>
        <a:prstGeom prst="rect">
          <a:avLst/>
        </a:prstGeom>
        <a:noFill/>
        <a:ln w="9525">
          <a:noFill/>
          <a:miter lim="800000"/>
          <a:headEnd/>
          <a:tailEnd/>
        </a:ln>
      </xdr:spPr>
    </xdr:pic>
    <xdr:clientData/>
  </xdr:oneCellAnchor>
  <xdr:oneCellAnchor>
    <xdr:from>
      <xdr:col>11</xdr:col>
      <xdr:colOff>0</xdr:colOff>
      <xdr:row>42</xdr:row>
      <xdr:rowOff>0</xdr:rowOff>
    </xdr:from>
    <xdr:ext cx="9525" cy="9525"/>
    <xdr:pic>
      <xdr:nvPicPr>
        <xdr:cNvPr id="2087" name="Picture 2086" descr="space"/>
        <xdr:cNvPicPr>
          <a:picLocks noChangeAspect="1" noChangeArrowheads="1"/>
        </xdr:cNvPicPr>
      </xdr:nvPicPr>
      <xdr:blipFill>
        <a:blip xmlns:r="http://schemas.openxmlformats.org/officeDocument/2006/relationships" r:embed="rId1"/>
        <a:srcRect/>
        <a:stretch>
          <a:fillRect/>
        </a:stretch>
      </xdr:blipFill>
      <xdr:spPr bwMode="auto">
        <a:xfrm>
          <a:off x="4962525" y="7858125"/>
          <a:ext cx="9525" cy="9525"/>
        </a:xfrm>
        <a:prstGeom prst="rect">
          <a:avLst/>
        </a:prstGeom>
        <a:noFill/>
        <a:ln w="9525">
          <a:noFill/>
          <a:miter lim="800000"/>
          <a:headEnd/>
          <a:tailEnd/>
        </a:ln>
      </xdr:spPr>
    </xdr:pic>
    <xdr:clientData/>
  </xdr:oneCellAnchor>
  <xdr:oneCellAnchor>
    <xdr:from>
      <xdr:col>11</xdr:col>
      <xdr:colOff>0</xdr:colOff>
      <xdr:row>43</xdr:row>
      <xdr:rowOff>0</xdr:rowOff>
    </xdr:from>
    <xdr:ext cx="9525" cy="9525"/>
    <xdr:pic>
      <xdr:nvPicPr>
        <xdr:cNvPr id="2088" name="Picture 2087" descr="space"/>
        <xdr:cNvPicPr>
          <a:picLocks noChangeAspect="1" noChangeArrowheads="1"/>
        </xdr:cNvPicPr>
      </xdr:nvPicPr>
      <xdr:blipFill>
        <a:blip xmlns:r="http://schemas.openxmlformats.org/officeDocument/2006/relationships" r:embed="rId1"/>
        <a:srcRect/>
        <a:stretch>
          <a:fillRect/>
        </a:stretch>
      </xdr:blipFill>
      <xdr:spPr bwMode="auto">
        <a:xfrm>
          <a:off x="4962525" y="8029575"/>
          <a:ext cx="9525" cy="9525"/>
        </a:xfrm>
        <a:prstGeom prst="rect">
          <a:avLst/>
        </a:prstGeom>
        <a:noFill/>
        <a:ln w="9525">
          <a:noFill/>
          <a:miter lim="800000"/>
          <a:headEnd/>
          <a:tailEnd/>
        </a:ln>
      </xdr:spPr>
    </xdr:pic>
    <xdr:clientData/>
  </xdr:oneCellAnchor>
  <xdr:oneCellAnchor>
    <xdr:from>
      <xdr:col>11</xdr:col>
      <xdr:colOff>0</xdr:colOff>
      <xdr:row>43</xdr:row>
      <xdr:rowOff>0</xdr:rowOff>
    </xdr:from>
    <xdr:ext cx="9525" cy="9525"/>
    <xdr:pic>
      <xdr:nvPicPr>
        <xdr:cNvPr id="2089" name="Picture 2088" descr="space"/>
        <xdr:cNvPicPr>
          <a:picLocks noChangeAspect="1" noChangeArrowheads="1"/>
        </xdr:cNvPicPr>
      </xdr:nvPicPr>
      <xdr:blipFill>
        <a:blip xmlns:r="http://schemas.openxmlformats.org/officeDocument/2006/relationships" r:embed="rId1"/>
        <a:srcRect/>
        <a:stretch>
          <a:fillRect/>
        </a:stretch>
      </xdr:blipFill>
      <xdr:spPr bwMode="auto">
        <a:xfrm>
          <a:off x="4962525" y="8029575"/>
          <a:ext cx="9525" cy="9525"/>
        </a:xfrm>
        <a:prstGeom prst="rect">
          <a:avLst/>
        </a:prstGeom>
        <a:noFill/>
        <a:ln w="9525">
          <a:noFill/>
          <a:miter lim="800000"/>
          <a:headEnd/>
          <a:tailEnd/>
        </a:ln>
      </xdr:spPr>
    </xdr:pic>
    <xdr:clientData/>
  </xdr:oneCellAnchor>
  <xdr:oneCellAnchor>
    <xdr:from>
      <xdr:col>11</xdr:col>
      <xdr:colOff>0</xdr:colOff>
      <xdr:row>43</xdr:row>
      <xdr:rowOff>0</xdr:rowOff>
    </xdr:from>
    <xdr:ext cx="9525" cy="9525"/>
    <xdr:pic>
      <xdr:nvPicPr>
        <xdr:cNvPr id="2090" name="Picture 2089" descr="space"/>
        <xdr:cNvPicPr>
          <a:picLocks noChangeAspect="1" noChangeArrowheads="1"/>
        </xdr:cNvPicPr>
      </xdr:nvPicPr>
      <xdr:blipFill>
        <a:blip xmlns:r="http://schemas.openxmlformats.org/officeDocument/2006/relationships" r:embed="rId1"/>
        <a:srcRect/>
        <a:stretch>
          <a:fillRect/>
        </a:stretch>
      </xdr:blipFill>
      <xdr:spPr bwMode="auto">
        <a:xfrm>
          <a:off x="4962525" y="8029575"/>
          <a:ext cx="9525" cy="9525"/>
        </a:xfrm>
        <a:prstGeom prst="rect">
          <a:avLst/>
        </a:prstGeom>
        <a:noFill/>
        <a:ln w="9525">
          <a:noFill/>
          <a:miter lim="800000"/>
          <a:headEnd/>
          <a:tailEnd/>
        </a:ln>
      </xdr:spPr>
    </xdr:pic>
    <xdr:clientData/>
  </xdr:oneCellAnchor>
  <xdr:oneCellAnchor>
    <xdr:from>
      <xdr:col>11</xdr:col>
      <xdr:colOff>0</xdr:colOff>
      <xdr:row>44</xdr:row>
      <xdr:rowOff>0</xdr:rowOff>
    </xdr:from>
    <xdr:ext cx="9525" cy="9525"/>
    <xdr:pic>
      <xdr:nvPicPr>
        <xdr:cNvPr id="2091" name="Picture 2090" descr="space"/>
        <xdr:cNvPicPr>
          <a:picLocks noChangeAspect="1" noChangeArrowheads="1"/>
        </xdr:cNvPicPr>
      </xdr:nvPicPr>
      <xdr:blipFill>
        <a:blip xmlns:r="http://schemas.openxmlformats.org/officeDocument/2006/relationships" r:embed="rId1"/>
        <a:srcRect/>
        <a:stretch>
          <a:fillRect/>
        </a:stretch>
      </xdr:blipFill>
      <xdr:spPr bwMode="auto">
        <a:xfrm>
          <a:off x="4962525" y="8201025"/>
          <a:ext cx="9525" cy="9525"/>
        </a:xfrm>
        <a:prstGeom prst="rect">
          <a:avLst/>
        </a:prstGeom>
        <a:noFill/>
        <a:ln w="9525">
          <a:noFill/>
          <a:miter lim="800000"/>
          <a:headEnd/>
          <a:tailEnd/>
        </a:ln>
      </xdr:spPr>
    </xdr:pic>
    <xdr:clientData/>
  </xdr:oneCellAnchor>
  <xdr:oneCellAnchor>
    <xdr:from>
      <xdr:col>11</xdr:col>
      <xdr:colOff>0</xdr:colOff>
      <xdr:row>44</xdr:row>
      <xdr:rowOff>0</xdr:rowOff>
    </xdr:from>
    <xdr:ext cx="9525" cy="9525"/>
    <xdr:pic>
      <xdr:nvPicPr>
        <xdr:cNvPr id="2092" name="Picture 2091" descr="space"/>
        <xdr:cNvPicPr>
          <a:picLocks noChangeAspect="1" noChangeArrowheads="1"/>
        </xdr:cNvPicPr>
      </xdr:nvPicPr>
      <xdr:blipFill>
        <a:blip xmlns:r="http://schemas.openxmlformats.org/officeDocument/2006/relationships" r:embed="rId1"/>
        <a:srcRect/>
        <a:stretch>
          <a:fillRect/>
        </a:stretch>
      </xdr:blipFill>
      <xdr:spPr bwMode="auto">
        <a:xfrm>
          <a:off x="4962525" y="8201025"/>
          <a:ext cx="9525" cy="9525"/>
        </a:xfrm>
        <a:prstGeom prst="rect">
          <a:avLst/>
        </a:prstGeom>
        <a:noFill/>
        <a:ln w="9525">
          <a:noFill/>
          <a:miter lim="800000"/>
          <a:headEnd/>
          <a:tailEnd/>
        </a:ln>
      </xdr:spPr>
    </xdr:pic>
    <xdr:clientData/>
  </xdr:oneCellAnchor>
  <xdr:oneCellAnchor>
    <xdr:from>
      <xdr:col>11</xdr:col>
      <xdr:colOff>0</xdr:colOff>
      <xdr:row>44</xdr:row>
      <xdr:rowOff>0</xdr:rowOff>
    </xdr:from>
    <xdr:ext cx="9525" cy="9525"/>
    <xdr:pic>
      <xdr:nvPicPr>
        <xdr:cNvPr id="2093" name="Picture 2092" descr="space"/>
        <xdr:cNvPicPr>
          <a:picLocks noChangeAspect="1" noChangeArrowheads="1"/>
        </xdr:cNvPicPr>
      </xdr:nvPicPr>
      <xdr:blipFill>
        <a:blip xmlns:r="http://schemas.openxmlformats.org/officeDocument/2006/relationships" r:embed="rId1"/>
        <a:srcRect/>
        <a:stretch>
          <a:fillRect/>
        </a:stretch>
      </xdr:blipFill>
      <xdr:spPr bwMode="auto">
        <a:xfrm>
          <a:off x="4962525" y="8201025"/>
          <a:ext cx="9525" cy="9525"/>
        </a:xfrm>
        <a:prstGeom prst="rect">
          <a:avLst/>
        </a:prstGeom>
        <a:noFill/>
        <a:ln w="9525">
          <a:noFill/>
          <a:miter lim="800000"/>
          <a:headEnd/>
          <a:tailEnd/>
        </a:ln>
      </xdr:spPr>
    </xdr:pic>
    <xdr:clientData/>
  </xdr:oneCellAnchor>
  <xdr:oneCellAnchor>
    <xdr:from>
      <xdr:col>11</xdr:col>
      <xdr:colOff>0</xdr:colOff>
      <xdr:row>45</xdr:row>
      <xdr:rowOff>0</xdr:rowOff>
    </xdr:from>
    <xdr:ext cx="9525" cy="9525"/>
    <xdr:pic>
      <xdr:nvPicPr>
        <xdr:cNvPr id="2094" name="Picture 2093" descr="space"/>
        <xdr:cNvPicPr>
          <a:picLocks noChangeAspect="1" noChangeArrowheads="1"/>
        </xdr:cNvPicPr>
      </xdr:nvPicPr>
      <xdr:blipFill>
        <a:blip xmlns:r="http://schemas.openxmlformats.org/officeDocument/2006/relationships" r:embed="rId1"/>
        <a:srcRect/>
        <a:stretch>
          <a:fillRect/>
        </a:stretch>
      </xdr:blipFill>
      <xdr:spPr bwMode="auto">
        <a:xfrm>
          <a:off x="4962525" y="8372475"/>
          <a:ext cx="9525" cy="9525"/>
        </a:xfrm>
        <a:prstGeom prst="rect">
          <a:avLst/>
        </a:prstGeom>
        <a:noFill/>
        <a:ln w="9525">
          <a:noFill/>
          <a:miter lim="800000"/>
          <a:headEnd/>
          <a:tailEnd/>
        </a:ln>
      </xdr:spPr>
    </xdr:pic>
    <xdr:clientData/>
  </xdr:oneCellAnchor>
  <xdr:oneCellAnchor>
    <xdr:from>
      <xdr:col>11</xdr:col>
      <xdr:colOff>0</xdr:colOff>
      <xdr:row>45</xdr:row>
      <xdr:rowOff>0</xdr:rowOff>
    </xdr:from>
    <xdr:ext cx="9525" cy="9525"/>
    <xdr:pic>
      <xdr:nvPicPr>
        <xdr:cNvPr id="2095" name="Picture 2094" descr="space"/>
        <xdr:cNvPicPr>
          <a:picLocks noChangeAspect="1" noChangeArrowheads="1"/>
        </xdr:cNvPicPr>
      </xdr:nvPicPr>
      <xdr:blipFill>
        <a:blip xmlns:r="http://schemas.openxmlformats.org/officeDocument/2006/relationships" r:embed="rId1"/>
        <a:srcRect/>
        <a:stretch>
          <a:fillRect/>
        </a:stretch>
      </xdr:blipFill>
      <xdr:spPr bwMode="auto">
        <a:xfrm>
          <a:off x="4962525" y="8372475"/>
          <a:ext cx="9525" cy="9525"/>
        </a:xfrm>
        <a:prstGeom prst="rect">
          <a:avLst/>
        </a:prstGeom>
        <a:noFill/>
        <a:ln w="9525">
          <a:noFill/>
          <a:miter lim="800000"/>
          <a:headEnd/>
          <a:tailEnd/>
        </a:ln>
      </xdr:spPr>
    </xdr:pic>
    <xdr:clientData/>
  </xdr:oneCellAnchor>
  <xdr:oneCellAnchor>
    <xdr:from>
      <xdr:col>11</xdr:col>
      <xdr:colOff>0</xdr:colOff>
      <xdr:row>45</xdr:row>
      <xdr:rowOff>0</xdr:rowOff>
    </xdr:from>
    <xdr:ext cx="9525" cy="9525"/>
    <xdr:pic>
      <xdr:nvPicPr>
        <xdr:cNvPr id="2096" name="Picture 2095" descr="space"/>
        <xdr:cNvPicPr>
          <a:picLocks noChangeAspect="1" noChangeArrowheads="1"/>
        </xdr:cNvPicPr>
      </xdr:nvPicPr>
      <xdr:blipFill>
        <a:blip xmlns:r="http://schemas.openxmlformats.org/officeDocument/2006/relationships" r:embed="rId1"/>
        <a:srcRect/>
        <a:stretch>
          <a:fillRect/>
        </a:stretch>
      </xdr:blipFill>
      <xdr:spPr bwMode="auto">
        <a:xfrm>
          <a:off x="4962525" y="8372475"/>
          <a:ext cx="9525" cy="9525"/>
        </a:xfrm>
        <a:prstGeom prst="rect">
          <a:avLst/>
        </a:prstGeom>
        <a:noFill/>
        <a:ln w="9525">
          <a:noFill/>
          <a:miter lim="800000"/>
          <a:headEnd/>
          <a:tailEnd/>
        </a:ln>
      </xdr:spPr>
    </xdr:pic>
    <xdr:clientData/>
  </xdr:oneCellAnchor>
  <xdr:oneCellAnchor>
    <xdr:from>
      <xdr:col>11</xdr:col>
      <xdr:colOff>0</xdr:colOff>
      <xdr:row>46</xdr:row>
      <xdr:rowOff>0</xdr:rowOff>
    </xdr:from>
    <xdr:ext cx="9525" cy="9525"/>
    <xdr:pic>
      <xdr:nvPicPr>
        <xdr:cNvPr id="2097" name="Picture 2096" descr="space"/>
        <xdr:cNvPicPr>
          <a:picLocks noChangeAspect="1" noChangeArrowheads="1"/>
        </xdr:cNvPicPr>
      </xdr:nvPicPr>
      <xdr:blipFill>
        <a:blip xmlns:r="http://schemas.openxmlformats.org/officeDocument/2006/relationships" r:embed="rId1"/>
        <a:srcRect/>
        <a:stretch>
          <a:fillRect/>
        </a:stretch>
      </xdr:blipFill>
      <xdr:spPr bwMode="auto">
        <a:xfrm>
          <a:off x="4962525" y="8543925"/>
          <a:ext cx="9525" cy="9525"/>
        </a:xfrm>
        <a:prstGeom prst="rect">
          <a:avLst/>
        </a:prstGeom>
        <a:noFill/>
        <a:ln w="9525">
          <a:noFill/>
          <a:miter lim="800000"/>
          <a:headEnd/>
          <a:tailEnd/>
        </a:ln>
      </xdr:spPr>
    </xdr:pic>
    <xdr:clientData/>
  </xdr:oneCellAnchor>
  <xdr:oneCellAnchor>
    <xdr:from>
      <xdr:col>11</xdr:col>
      <xdr:colOff>0</xdr:colOff>
      <xdr:row>46</xdr:row>
      <xdr:rowOff>0</xdr:rowOff>
    </xdr:from>
    <xdr:ext cx="9525" cy="9525"/>
    <xdr:pic>
      <xdr:nvPicPr>
        <xdr:cNvPr id="2098" name="Picture 2097" descr="space"/>
        <xdr:cNvPicPr>
          <a:picLocks noChangeAspect="1" noChangeArrowheads="1"/>
        </xdr:cNvPicPr>
      </xdr:nvPicPr>
      <xdr:blipFill>
        <a:blip xmlns:r="http://schemas.openxmlformats.org/officeDocument/2006/relationships" r:embed="rId1"/>
        <a:srcRect/>
        <a:stretch>
          <a:fillRect/>
        </a:stretch>
      </xdr:blipFill>
      <xdr:spPr bwMode="auto">
        <a:xfrm>
          <a:off x="4962525" y="8543925"/>
          <a:ext cx="9525" cy="9525"/>
        </a:xfrm>
        <a:prstGeom prst="rect">
          <a:avLst/>
        </a:prstGeom>
        <a:noFill/>
        <a:ln w="9525">
          <a:noFill/>
          <a:miter lim="800000"/>
          <a:headEnd/>
          <a:tailEnd/>
        </a:ln>
      </xdr:spPr>
    </xdr:pic>
    <xdr:clientData/>
  </xdr:oneCellAnchor>
  <xdr:oneCellAnchor>
    <xdr:from>
      <xdr:col>11</xdr:col>
      <xdr:colOff>0</xdr:colOff>
      <xdr:row>46</xdr:row>
      <xdr:rowOff>0</xdr:rowOff>
    </xdr:from>
    <xdr:ext cx="9525" cy="9525"/>
    <xdr:pic>
      <xdr:nvPicPr>
        <xdr:cNvPr id="2099" name="Picture 2098" descr="space"/>
        <xdr:cNvPicPr>
          <a:picLocks noChangeAspect="1" noChangeArrowheads="1"/>
        </xdr:cNvPicPr>
      </xdr:nvPicPr>
      <xdr:blipFill>
        <a:blip xmlns:r="http://schemas.openxmlformats.org/officeDocument/2006/relationships" r:embed="rId1"/>
        <a:srcRect/>
        <a:stretch>
          <a:fillRect/>
        </a:stretch>
      </xdr:blipFill>
      <xdr:spPr bwMode="auto">
        <a:xfrm>
          <a:off x="4962525" y="8543925"/>
          <a:ext cx="9525" cy="9525"/>
        </a:xfrm>
        <a:prstGeom prst="rect">
          <a:avLst/>
        </a:prstGeom>
        <a:noFill/>
        <a:ln w="9525">
          <a:noFill/>
          <a:miter lim="800000"/>
          <a:headEnd/>
          <a:tailEnd/>
        </a:ln>
      </xdr:spPr>
    </xdr:pic>
    <xdr:clientData/>
  </xdr:oneCellAnchor>
  <xdr:oneCellAnchor>
    <xdr:from>
      <xdr:col>11</xdr:col>
      <xdr:colOff>0</xdr:colOff>
      <xdr:row>47</xdr:row>
      <xdr:rowOff>0</xdr:rowOff>
    </xdr:from>
    <xdr:ext cx="9525" cy="9525"/>
    <xdr:pic>
      <xdr:nvPicPr>
        <xdr:cNvPr id="2100" name="Picture 2099" descr="space"/>
        <xdr:cNvPicPr>
          <a:picLocks noChangeAspect="1" noChangeArrowheads="1"/>
        </xdr:cNvPicPr>
      </xdr:nvPicPr>
      <xdr:blipFill>
        <a:blip xmlns:r="http://schemas.openxmlformats.org/officeDocument/2006/relationships" r:embed="rId1"/>
        <a:srcRect/>
        <a:stretch>
          <a:fillRect/>
        </a:stretch>
      </xdr:blipFill>
      <xdr:spPr bwMode="auto">
        <a:xfrm>
          <a:off x="4962525" y="8715375"/>
          <a:ext cx="9525" cy="9525"/>
        </a:xfrm>
        <a:prstGeom prst="rect">
          <a:avLst/>
        </a:prstGeom>
        <a:noFill/>
        <a:ln w="9525">
          <a:noFill/>
          <a:miter lim="800000"/>
          <a:headEnd/>
          <a:tailEnd/>
        </a:ln>
      </xdr:spPr>
    </xdr:pic>
    <xdr:clientData/>
  </xdr:oneCellAnchor>
  <xdr:oneCellAnchor>
    <xdr:from>
      <xdr:col>11</xdr:col>
      <xdr:colOff>0</xdr:colOff>
      <xdr:row>47</xdr:row>
      <xdr:rowOff>0</xdr:rowOff>
    </xdr:from>
    <xdr:ext cx="9525" cy="9525"/>
    <xdr:pic>
      <xdr:nvPicPr>
        <xdr:cNvPr id="2101" name="Picture 2100" descr="space"/>
        <xdr:cNvPicPr>
          <a:picLocks noChangeAspect="1" noChangeArrowheads="1"/>
        </xdr:cNvPicPr>
      </xdr:nvPicPr>
      <xdr:blipFill>
        <a:blip xmlns:r="http://schemas.openxmlformats.org/officeDocument/2006/relationships" r:embed="rId1"/>
        <a:srcRect/>
        <a:stretch>
          <a:fillRect/>
        </a:stretch>
      </xdr:blipFill>
      <xdr:spPr bwMode="auto">
        <a:xfrm>
          <a:off x="4962525" y="8715375"/>
          <a:ext cx="9525" cy="9525"/>
        </a:xfrm>
        <a:prstGeom prst="rect">
          <a:avLst/>
        </a:prstGeom>
        <a:noFill/>
        <a:ln w="9525">
          <a:noFill/>
          <a:miter lim="800000"/>
          <a:headEnd/>
          <a:tailEnd/>
        </a:ln>
      </xdr:spPr>
    </xdr:pic>
    <xdr:clientData/>
  </xdr:oneCellAnchor>
  <xdr:oneCellAnchor>
    <xdr:from>
      <xdr:col>11</xdr:col>
      <xdr:colOff>0</xdr:colOff>
      <xdr:row>47</xdr:row>
      <xdr:rowOff>0</xdr:rowOff>
    </xdr:from>
    <xdr:ext cx="9525" cy="9525"/>
    <xdr:pic>
      <xdr:nvPicPr>
        <xdr:cNvPr id="2102" name="Picture 2101" descr="space"/>
        <xdr:cNvPicPr>
          <a:picLocks noChangeAspect="1" noChangeArrowheads="1"/>
        </xdr:cNvPicPr>
      </xdr:nvPicPr>
      <xdr:blipFill>
        <a:blip xmlns:r="http://schemas.openxmlformats.org/officeDocument/2006/relationships" r:embed="rId1"/>
        <a:srcRect/>
        <a:stretch>
          <a:fillRect/>
        </a:stretch>
      </xdr:blipFill>
      <xdr:spPr bwMode="auto">
        <a:xfrm>
          <a:off x="4962525" y="8715375"/>
          <a:ext cx="9525" cy="9525"/>
        </a:xfrm>
        <a:prstGeom prst="rect">
          <a:avLst/>
        </a:prstGeom>
        <a:noFill/>
        <a:ln w="9525">
          <a:noFill/>
          <a:miter lim="800000"/>
          <a:headEnd/>
          <a:tailEnd/>
        </a:ln>
      </xdr:spPr>
    </xdr:pic>
    <xdr:clientData/>
  </xdr:oneCellAnchor>
  <xdr:oneCellAnchor>
    <xdr:from>
      <xdr:col>11</xdr:col>
      <xdr:colOff>0</xdr:colOff>
      <xdr:row>48</xdr:row>
      <xdr:rowOff>0</xdr:rowOff>
    </xdr:from>
    <xdr:ext cx="9525" cy="9525"/>
    <xdr:pic>
      <xdr:nvPicPr>
        <xdr:cNvPr id="2103" name="Picture 2102" descr="space"/>
        <xdr:cNvPicPr>
          <a:picLocks noChangeAspect="1" noChangeArrowheads="1"/>
        </xdr:cNvPicPr>
      </xdr:nvPicPr>
      <xdr:blipFill>
        <a:blip xmlns:r="http://schemas.openxmlformats.org/officeDocument/2006/relationships" r:embed="rId1"/>
        <a:srcRect/>
        <a:stretch>
          <a:fillRect/>
        </a:stretch>
      </xdr:blipFill>
      <xdr:spPr bwMode="auto">
        <a:xfrm>
          <a:off x="4962525" y="8886825"/>
          <a:ext cx="9525" cy="9525"/>
        </a:xfrm>
        <a:prstGeom prst="rect">
          <a:avLst/>
        </a:prstGeom>
        <a:noFill/>
        <a:ln w="9525">
          <a:noFill/>
          <a:miter lim="800000"/>
          <a:headEnd/>
          <a:tailEnd/>
        </a:ln>
      </xdr:spPr>
    </xdr:pic>
    <xdr:clientData/>
  </xdr:oneCellAnchor>
  <xdr:oneCellAnchor>
    <xdr:from>
      <xdr:col>11</xdr:col>
      <xdr:colOff>0</xdr:colOff>
      <xdr:row>48</xdr:row>
      <xdr:rowOff>0</xdr:rowOff>
    </xdr:from>
    <xdr:ext cx="9525" cy="9525"/>
    <xdr:pic>
      <xdr:nvPicPr>
        <xdr:cNvPr id="2104" name="Picture 2103" descr="space"/>
        <xdr:cNvPicPr>
          <a:picLocks noChangeAspect="1" noChangeArrowheads="1"/>
        </xdr:cNvPicPr>
      </xdr:nvPicPr>
      <xdr:blipFill>
        <a:blip xmlns:r="http://schemas.openxmlformats.org/officeDocument/2006/relationships" r:embed="rId1"/>
        <a:srcRect/>
        <a:stretch>
          <a:fillRect/>
        </a:stretch>
      </xdr:blipFill>
      <xdr:spPr bwMode="auto">
        <a:xfrm>
          <a:off x="4962525" y="8886825"/>
          <a:ext cx="9525" cy="9525"/>
        </a:xfrm>
        <a:prstGeom prst="rect">
          <a:avLst/>
        </a:prstGeom>
        <a:noFill/>
        <a:ln w="9525">
          <a:noFill/>
          <a:miter lim="800000"/>
          <a:headEnd/>
          <a:tailEnd/>
        </a:ln>
      </xdr:spPr>
    </xdr:pic>
    <xdr:clientData/>
  </xdr:oneCellAnchor>
  <xdr:oneCellAnchor>
    <xdr:from>
      <xdr:col>11</xdr:col>
      <xdr:colOff>0</xdr:colOff>
      <xdr:row>48</xdr:row>
      <xdr:rowOff>0</xdr:rowOff>
    </xdr:from>
    <xdr:ext cx="9525" cy="9525"/>
    <xdr:pic>
      <xdr:nvPicPr>
        <xdr:cNvPr id="2105" name="Picture 2104" descr="space"/>
        <xdr:cNvPicPr>
          <a:picLocks noChangeAspect="1" noChangeArrowheads="1"/>
        </xdr:cNvPicPr>
      </xdr:nvPicPr>
      <xdr:blipFill>
        <a:blip xmlns:r="http://schemas.openxmlformats.org/officeDocument/2006/relationships" r:embed="rId1"/>
        <a:srcRect/>
        <a:stretch>
          <a:fillRect/>
        </a:stretch>
      </xdr:blipFill>
      <xdr:spPr bwMode="auto">
        <a:xfrm>
          <a:off x="4962525" y="8886825"/>
          <a:ext cx="9525" cy="9525"/>
        </a:xfrm>
        <a:prstGeom prst="rect">
          <a:avLst/>
        </a:prstGeom>
        <a:noFill/>
        <a:ln w="9525">
          <a:noFill/>
          <a:miter lim="800000"/>
          <a:headEnd/>
          <a:tailEnd/>
        </a:ln>
      </xdr:spPr>
    </xdr:pic>
    <xdr:clientData/>
  </xdr:oneCellAnchor>
  <xdr:oneCellAnchor>
    <xdr:from>
      <xdr:col>11</xdr:col>
      <xdr:colOff>0</xdr:colOff>
      <xdr:row>49</xdr:row>
      <xdr:rowOff>0</xdr:rowOff>
    </xdr:from>
    <xdr:ext cx="9525" cy="9525"/>
    <xdr:pic>
      <xdr:nvPicPr>
        <xdr:cNvPr id="2106" name="Picture 2105" descr="space"/>
        <xdr:cNvPicPr>
          <a:picLocks noChangeAspect="1" noChangeArrowheads="1"/>
        </xdr:cNvPicPr>
      </xdr:nvPicPr>
      <xdr:blipFill>
        <a:blip xmlns:r="http://schemas.openxmlformats.org/officeDocument/2006/relationships" r:embed="rId1"/>
        <a:srcRect/>
        <a:stretch>
          <a:fillRect/>
        </a:stretch>
      </xdr:blipFill>
      <xdr:spPr bwMode="auto">
        <a:xfrm>
          <a:off x="4962525" y="9058275"/>
          <a:ext cx="9525" cy="9525"/>
        </a:xfrm>
        <a:prstGeom prst="rect">
          <a:avLst/>
        </a:prstGeom>
        <a:noFill/>
        <a:ln w="9525">
          <a:noFill/>
          <a:miter lim="800000"/>
          <a:headEnd/>
          <a:tailEnd/>
        </a:ln>
      </xdr:spPr>
    </xdr:pic>
    <xdr:clientData/>
  </xdr:oneCellAnchor>
  <xdr:oneCellAnchor>
    <xdr:from>
      <xdr:col>11</xdr:col>
      <xdr:colOff>0</xdr:colOff>
      <xdr:row>49</xdr:row>
      <xdr:rowOff>0</xdr:rowOff>
    </xdr:from>
    <xdr:ext cx="9525" cy="9525"/>
    <xdr:pic>
      <xdr:nvPicPr>
        <xdr:cNvPr id="2107" name="Picture 2106" descr="space"/>
        <xdr:cNvPicPr>
          <a:picLocks noChangeAspect="1" noChangeArrowheads="1"/>
        </xdr:cNvPicPr>
      </xdr:nvPicPr>
      <xdr:blipFill>
        <a:blip xmlns:r="http://schemas.openxmlformats.org/officeDocument/2006/relationships" r:embed="rId1"/>
        <a:srcRect/>
        <a:stretch>
          <a:fillRect/>
        </a:stretch>
      </xdr:blipFill>
      <xdr:spPr bwMode="auto">
        <a:xfrm>
          <a:off x="4962525" y="9058275"/>
          <a:ext cx="9525" cy="9525"/>
        </a:xfrm>
        <a:prstGeom prst="rect">
          <a:avLst/>
        </a:prstGeom>
        <a:noFill/>
        <a:ln w="9525">
          <a:noFill/>
          <a:miter lim="800000"/>
          <a:headEnd/>
          <a:tailEnd/>
        </a:ln>
      </xdr:spPr>
    </xdr:pic>
    <xdr:clientData/>
  </xdr:oneCellAnchor>
  <xdr:oneCellAnchor>
    <xdr:from>
      <xdr:col>11</xdr:col>
      <xdr:colOff>0</xdr:colOff>
      <xdr:row>49</xdr:row>
      <xdr:rowOff>0</xdr:rowOff>
    </xdr:from>
    <xdr:ext cx="9525" cy="9525"/>
    <xdr:pic>
      <xdr:nvPicPr>
        <xdr:cNvPr id="2108" name="Picture 2107" descr="space"/>
        <xdr:cNvPicPr>
          <a:picLocks noChangeAspect="1" noChangeArrowheads="1"/>
        </xdr:cNvPicPr>
      </xdr:nvPicPr>
      <xdr:blipFill>
        <a:blip xmlns:r="http://schemas.openxmlformats.org/officeDocument/2006/relationships" r:embed="rId1"/>
        <a:srcRect/>
        <a:stretch>
          <a:fillRect/>
        </a:stretch>
      </xdr:blipFill>
      <xdr:spPr bwMode="auto">
        <a:xfrm>
          <a:off x="4962525" y="9058275"/>
          <a:ext cx="9525" cy="9525"/>
        </a:xfrm>
        <a:prstGeom prst="rect">
          <a:avLst/>
        </a:prstGeom>
        <a:noFill/>
        <a:ln w="9525">
          <a:noFill/>
          <a:miter lim="800000"/>
          <a:headEnd/>
          <a:tailEnd/>
        </a:ln>
      </xdr:spPr>
    </xdr:pic>
    <xdr:clientData/>
  </xdr:oneCellAnchor>
  <xdr:oneCellAnchor>
    <xdr:from>
      <xdr:col>11</xdr:col>
      <xdr:colOff>0</xdr:colOff>
      <xdr:row>50</xdr:row>
      <xdr:rowOff>0</xdr:rowOff>
    </xdr:from>
    <xdr:ext cx="9525" cy="9525"/>
    <xdr:pic>
      <xdr:nvPicPr>
        <xdr:cNvPr id="2109" name="Picture 2108" descr="space"/>
        <xdr:cNvPicPr>
          <a:picLocks noChangeAspect="1" noChangeArrowheads="1"/>
        </xdr:cNvPicPr>
      </xdr:nvPicPr>
      <xdr:blipFill>
        <a:blip xmlns:r="http://schemas.openxmlformats.org/officeDocument/2006/relationships" r:embed="rId1"/>
        <a:srcRect/>
        <a:stretch>
          <a:fillRect/>
        </a:stretch>
      </xdr:blipFill>
      <xdr:spPr bwMode="auto">
        <a:xfrm>
          <a:off x="4962525" y="9229725"/>
          <a:ext cx="9525" cy="9525"/>
        </a:xfrm>
        <a:prstGeom prst="rect">
          <a:avLst/>
        </a:prstGeom>
        <a:noFill/>
        <a:ln w="9525">
          <a:noFill/>
          <a:miter lim="800000"/>
          <a:headEnd/>
          <a:tailEnd/>
        </a:ln>
      </xdr:spPr>
    </xdr:pic>
    <xdr:clientData/>
  </xdr:oneCellAnchor>
  <xdr:oneCellAnchor>
    <xdr:from>
      <xdr:col>11</xdr:col>
      <xdr:colOff>0</xdr:colOff>
      <xdr:row>50</xdr:row>
      <xdr:rowOff>0</xdr:rowOff>
    </xdr:from>
    <xdr:ext cx="9525" cy="9525"/>
    <xdr:pic>
      <xdr:nvPicPr>
        <xdr:cNvPr id="2110" name="Picture 2109" descr="space"/>
        <xdr:cNvPicPr>
          <a:picLocks noChangeAspect="1" noChangeArrowheads="1"/>
        </xdr:cNvPicPr>
      </xdr:nvPicPr>
      <xdr:blipFill>
        <a:blip xmlns:r="http://schemas.openxmlformats.org/officeDocument/2006/relationships" r:embed="rId1"/>
        <a:srcRect/>
        <a:stretch>
          <a:fillRect/>
        </a:stretch>
      </xdr:blipFill>
      <xdr:spPr bwMode="auto">
        <a:xfrm>
          <a:off x="4962525" y="9229725"/>
          <a:ext cx="9525" cy="9525"/>
        </a:xfrm>
        <a:prstGeom prst="rect">
          <a:avLst/>
        </a:prstGeom>
        <a:noFill/>
        <a:ln w="9525">
          <a:noFill/>
          <a:miter lim="800000"/>
          <a:headEnd/>
          <a:tailEnd/>
        </a:ln>
      </xdr:spPr>
    </xdr:pic>
    <xdr:clientData/>
  </xdr:oneCellAnchor>
  <xdr:oneCellAnchor>
    <xdr:from>
      <xdr:col>11</xdr:col>
      <xdr:colOff>0</xdr:colOff>
      <xdr:row>50</xdr:row>
      <xdr:rowOff>0</xdr:rowOff>
    </xdr:from>
    <xdr:ext cx="9525" cy="9525"/>
    <xdr:pic>
      <xdr:nvPicPr>
        <xdr:cNvPr id="2111" name="Picture 2110" descr="space"/>
        <xdr:cNvPicPr>
          <a:picLocks noChangeAspect="1" noChangeArrowheads="1"/>
        </xdr:cNvPicPr>
      </xdr:nvPicPr>
      <xdr:blipFill>
        <a:blip xmlns:r="http://schemas.openxmlformats.org/officeDocument/2006/relationships" r:embed="rId1"/>
        <a:srcRect/>
        <a:stretch>
          <a:fillRect/>
        </a:stretch>
      </xdr:blipFill>
      <xdr:spPr bwMode="auto">
        <a:xfrm>
          <a:off x="4962525" y="9229725"/>
          <a:ext cx="9525" cy="9525"/>
        </a:xfrm>
        <a:prstGeom prst="rect">
          <a:avLst/>
        </a:prstGeom>
        <a:noFill/>
        <a:ln w="9525">
          <a:noFill/>
          <a:miter lim="800000"/>
          <a:headEnd/>
          <a:tailEnd/>
        </a:ln>
      </xdr:spPr>
    </xdr:pic>
    <xdr:clientData/>
  </xdr:oneCellAnchor>
  <xdr:oneCellAnchor>
    <xdr:from>
      <xdr:col>11</xdr:col>
      <xdr:colOff>0</xdr:colOff>
      <xdr:row>51</xdr:row>
      <xdr:rowOff>0</xdr:rowOff>
    </xdr:from>
    <xdr:ext cx="9525" cy="9525"/>
    <xdr:pic>
      <xdr:nvPicPr>
        <xdr:cNvPr id="2112" name="Picture 2111" descr="space"/>
        <xdr:cNvPicPr>
          <a:picLocks noChangeAspect="1" noChangeArrowheads="1"/>
        </xdr:cNvPicPr>
      </xdr:nvPicPr>
      <xdr:blipFill>
        <a:blip xmlns:r="http://schemas.openxmlformats.org/officeDocument/2006/relationships" r:embed="rId1"/>
        <a:srcRect/>
        <a:stretch>
          <a:fillRect/>
        </a:stretch>
      </xdr:blipFill>
      <xdr:spPr bwMode="auto">
        <a:xfrm>
          <a:off x="4962525" y="9401175"/>
          <a:ext cx="9525" cy="9525"/>
        </a:xfrm>
        <a:prstGeom prst="rect">
          <a:avLst/>
        </a:prstGeom>
        <a:noFill/>
        <a:ln w="9525">
          <a:noFill/>
          <a:miter lim="800000"/>
          <a:headEnd/>
          <a:tailEnd/>
        </a:ln>
      </xdr:spPr>
    </xdr:pic>
    <xdr:clientData/>
  </xdr:oneCellAnchor>
  <xdr:oneCellAnchor>
    <xdr:from>
      <xdr:col>11</xdr:col>
      <xdr:colOff>0</xdr:colOff>
      <xdr:row>51</xdr:row>
      <xdr:rowOff>0</xdr:rowOff>
    </xdr:from>
    <xdr:ext cx="9525" cy="9525"/>
    <xdr:pic>
      <xdr:nvPicPr>
        <xdr:cNvPr id="2113" name="Picture 2112" descr="space"/>
        <xdr:cNvPicPr>
          <a:picLocks noChangeAspect="1" noChangeArrowheads="1"/>
        </xdr:cNvPicPr>
      </xdr:nvPicPr>
      <xdr:blipFill>
        <a:blip xmlns:r="http://schemas.openxmlformats.org/officeDocument/2006/relationships" r:embed="rId1"/>
        <a:srcRect/>
        <a:stretch>
          <a:fillRect/>
        </a:stretch>
      </xdr:blipFill>
      <xdr:spPr bwMode="auto">
        <a:xfrm>
          <a:off x="4962525" y="9401175"/>
          <a:ext cx="9525" cy="9525"/>
        </a:xfrm>
        <a:prstGeom prst="rect">
          <a:avLst/>
        </a:prstGeom>
        <a:noFill/>
        <a:ln w="9525">
          <a:noFill/>
          <a:miter lim="800000"/>
          <a:headEnd/>
          <a:tailEnd/>
        </a:ln>
      </xdr:spPr>
    </xdr:pic>
    <xdr:clientData/>
  </xdr:oneCellAnchor>
  <xdr:oneCellAnchor>
    <xdr:from>
      <xdr:col>11</xdr:col>
      <xdr:colOff>0</xdr:colOff>
      <xdr:row>51</xdr:row>
      <xdr:rowOff>0</xdr:rowOff>
    </xdr:from>
    <xdr:ext cx="9525" cy="9525"/>
    <xdr:pic>
      <xdr:nvPicPr>
        <xdr:cNvPr id="2114" name="Picture 2113" descr="space"/>
        <xdr:cNvPicPr>
          <a:picLocks noChangeAspect="1" noChangeArrowheads="1"/>
        </xdr:cNvPicPr>
      </xdr:nvPicPr>
      <xdr:blipFill>
        <a:blip xmlns:r="http://schemas.openxmlformats.org/officeDocument/2006/relationships" r:embed="rId1"/>
        <a:srcRect/>
        <a:stretch>
          <a:fillRect/>
        </a:stretch>
      </xdr:blipFill>
      <xdr:spPr bwMode="auto">
        <a:xfrm>
          <a:off x="4962525" y="9401175"/>
          <a:ext cx="9525" cy="9525"/>
        </a:xfrm>
        <a:prstGeom prst="rect">
          <a:avLst/>
        </a:prstGeom>
        <a:noFill/>
        <a:ln w="9525">
          <a:noFill/>
          <a:miter lim="800000"/>
          <a:headEnd/>
          <a:tailEnd/>
        </a:ln>
      </xdr:spPr>
    </xdr:pic>
    <xdr:clientData/>
  </xdr:oneCellAnchor>
  <xdr:oneCellAnchor>
    <xdr:from>
      <xdr:col>11</xdr:col>
      <xdr:colOff>0</xdr:colOff>
      <xdr:row>52</xdr:row>
      <xdr:rowOff>0</xdr:rowOff>
    </xdr:from>
    <xdr:ext cx="9525" cy="9525"/>
    <xdr:pic>
      <xdr:nvPicPr>
        <xdr:cNvPr id="2115" name="Picture 2114" descr="space"/>
        <xdr:cNvPicPr>
          <a:picLocks noChangeAspect="1" noChangeArrowheads="1"/>
        </xdr:cNvPicPr>
      </xdr:nvPicPr>
      <xdr:blipFill>
        <a:blip xmlns:r="http://schemas.openxmlformats.org/officeDocument/2006/relationships" r:embed="rId1"/>
        <a:srcRect/>
        <a:stretch>
          <a:fillRect/>
        </a:stretch>
      </xdr:blipFill>
      <xdr:spPr bwMode="auto">
        <a:xfrm>
          <a:off x="4962525" y="9572625"/>
          <a:ext cx="9525" cy="9525"/>
        </a:xfrm>
        <a:prstGeom prst="rect">
          <a:avLst/>
        </a:prstGeom>
        <a:noFill/>
        <a:ln w="9525">
          <a:noFill/>
          <a:miter lim="800000"/>
          <a:headEnd/>
          <a:tailEnd/>
        </a:ln>
      </xdr:spPr>
    </xdr:pic>
    <xdr:clientData/>
  </xdr:oneCellAnchor>
  <xdr:oneCellAnchor>
    <xdr:from>
      <xdr:col>11</xdr:col>
      <xdr:colOff>0</xdr:colOff>
      <xdr:row>52</xdr:row>
      <xdr:rowOff>0</xdr:rowOff>
    </xdr:from>
    <xdr:ext cx="9525" cy="9525"/>
    <xdr:pic>
      <xdr:nvPicPr>
        <xdr:cNvPr id="2116" name="Picture 2115" descr="space"/>
        <xdr:cNvPicPr>
          <a:picLocks noChangeAspect="1" noChangeArrowheads="1"/>
        </xdr:cNvPicPr>
      </xdr:nvPicPr>
      <xdr:blipFill>
        <a:blip xmlns:r="http://schemas.openxmlformats.org/officeDocument/2006/relationships" r:embed="rId1"/>
        <a:srcRect/>
        <a:stretch>
          <a:fillRect/>
        </a:stretch>
      </xdr:blipFill>
      <xdr:spPr bwMode="auto">
        <a:xfrm>
          <a:off x="4962525" y="9572625"/>
          <a:ext cx="9525" cy="9525"/>
        </a:xfrm>
        <a:prstGeom prst="rect">
          <a:avLst/>
        </a:prstGeom>
        <a:noFill/>
        <a:ln w="9525">
          <a:noFill/>
          <a:miter lim="800000"/>
          <a:headEnd/>
          <a:tailEnd/>
        </a:ln>
      </xdr:spPr>
    </xdr:pic>
    <xdr:clientData/>
  </xdr:oneCellAnchor>
  <xdr:oneCellAnchor>
    <xdr:from>
      <xdr:col>11</xdr:col>
      <xdr:colOff>0</xdr:colOff>
      <xdr:row>52</xdr:row>
      <xdr:rowOff>0</xdr:rowOff>
    </xdr:from>
    <xdr:ext cx="9525" cy="9525"/>
    <xdr:pic>
      <xdr:nvPicPr>
        <xdr:cNvPr id="2117" name="Picture 2116" descr="space"/>
        <xdr:cNvPicPr>
          <a:picLocks noChangeAspect="1" noChangeArrowheads="1"/>
        </xdr:cNvPicPr>
      </xdr:nvPicPr>
      <xdr:blipFill>
        <a:blip xmlns:r="http://schemas.openxmlformats.org/officeDocument/2006/relationships" r:embed="rId1"/>
        <a:srcRect/>
        <a:stretch>
          <a:fillRect/>
        </a:stretch>
      </xdr:blipFill>
      <xdr:spPr bwMode="auto">
        <a:xfrm>
          <a:off x="4962525" y="9572625"/>
          <a:ext cx="9525" cy="9525"/>
        </a:xfrm>
        <a:prstGeom prst="rect">
          <a:avLst/>
        </a:prstGeom>
        <a:noFill/>
        <a:ln w="9525">
          <a:noFill/>
          <a:miter lim="800000"/>
          <a:headEnd/>
          <a:tailEnd/>
        </a:ln>
      </xdr:spPr>
    </xdr:pic>
    <xdr:clientData/>
  </xdr:oneCellAnchor>
  <xdr:oneCellAnchor>
    <xdr:from>
      <xdr:col>11</xdr:col>
      <xdr:colOff>0</xdr:colOff>
      <xdr:row>53</xdr:row>
      <xdr:rowOff>0</xdr:rowOff>
    </xdr:from>
    <xdr:ext cx="9525" cy="9525"/>
    <xdr:pic>
      <xdr:nvPicPr>
        <xdr:cNvPr id="2118" name="Picture 2117" descr="space"/>
        <xdr:cNvPicPr>
          <a:picLocks noChangeAspect="1" noChangeArrowheads="1"/>
        </xdr:cNvPicPr>
      </xdr:nvPicPr>
      <xdr:blipFill>
        <a:blip xmlns:r="http://schemas.openxmlformats.org/officeDocument/2006/relationships" r:embed="rId1"/>
        <a:srcRect/>
        <a:stretch>
          <a:fillRect/>
        </a:stretch>
      </xdr:blipFill>
      <xdr:spPr bwMode="auto">
        <a:xfrm>
          <a:off x="4962525" y="9744075"/>
          <a:ext cx="9525" cy="9525"/>
        </a:xfrm>
        <a:prstGeom prst="rect">
          <a:avLst/>
        </a:prstGeom>
        <a:noFill/>
        <a:ln w="9525">
          <a:noFill/>
          <a:miter lim="800000"/>
          <a:headEnd/>
          <a:tailEnd/>
        </a:ln>
      </xdr:spPr>
    </xdr:pic>
    <xdr:clientData/>
  </xdr:oneCellAnchor>
  <xdr:oneCellAnchor>
    <xdr:from>
      <xdr:col>11</xdr:col>
      <xdr:colOff>0</xdr:colOff>
      <xdr:row>53</xdr:row>
      <xdr:rowOff>0</xdr:rowOff>
    </xdr:from>
    <xdr:ext cx="9525" cy="9525"/>
    <xdr:pic>
      <xdr:nvPicPr>
        <xdr:cNvPr id="2119" name="Picture 2118" descr="space"/>
        <xdr:cNvPicPr>
          <a:picLocks noChangeAspect="1" noChangeArrowheads="1"/>
        </xdr:cNvPicPr>
      </xdr:nvPicPr>
      <xdr:blipFill>
        <a:blip xmlns:r="http://schemas.openxmlformats.org/officeDocument/2006/relationships" r:embed="rId1"/>
        <a:srcRect/>
        <a:stretch>
          <a:fillRect/>
        </a:stretch>
      </xdr:blipFill>
      <xdr:spPr bwMode="auto">
        <a:xfrm>
          <a:off x="4962525" y="9744075"/>
          <a:ext cx="9525" cy="9525"/>
        </a:xfrm>
        <a:prstGeom prst="rect">
          <a:avLst/>
        </a:prstGeom>
        <a:noFill/>
        <a:ln w="9525">
          <a:noFill/>
          <a:miter lim="800000"/>
          <a:headEnd/>
          <a:tailEnd/>
        </a:ln>
      </xdr:spPr>
    </xdr:pic>
    <xdr:clientData/>
  </xdr:oneCellAnchor>
  <xdr:oneCellAnchor>
    <xdr:from>
      <xdr:col>11</xdr:col>
      <xdr:colOff>0</xdr:colOff>
      <xdr:row>53</xdr:row>
      <xdr:rowOff>0</xdr:rowOff>
    </xdr:from>
    <xdr:ext cx="9525" cy="9525"/>
    <xdr:pic>
      <xdr:nvPicPr>
        <xdr:cNvPr id="2120" name="Picture 2119" descr="space"/>
        <xdr:cNvPicPr>
          <a:picLocks noChangeAspect="1" noChangeArrowheads="1"/>
        </xdr:cNvPicPr>
      </xdr:nvPicPr>
      <xdr:blipFill>
        <a:blip xmlns:r="http://schemas.openxmlformats.org/officeDocument/2006/relationships" r:embed="rId1"/>
        <a:srcRect/>
        <a:stretch>
          <a:fillRect/>
        </a:stretch>
      </xdr:blipFill>
      <xdr:spPr bwMode="auto">
        <a:xfrm>
          <a:off x="4962525" y="9744075"/>
          <a:ext cx="9525" cy="9525"/>
        </a:xfrm>
        <a:prstGeom prst="rect">
          <a:avLst/>
        </a:prstGeom>
        <a:noFill/>
        <a:ln w="9525">
          <a:noFill/>
          <a:miter lim="800000"/>
          <a:headEnd/>
          <a:tailEnd/>
        </a:ln>
      </xdr:spPr>
    </xdr:pic>
    <xdr:clientData/>
  </xdr:oneCellAnchor>
  <xdr:oneCellAnchor>
    <xdr:from>
      <xdr:col>11</xdr:col>
      <xdr:colOff>0</xdr:colOff>
      <xdr:row>54</xdr:row>
      <xdr:rowOff>0</xdr:rowOff>
    </xdr:from>
    <xdr:ext cx="9525" cy="9525"/>
    <xdr:pic>
      <xdr:nvPicPr>
        <xdr:cNvPr id="2121" name="Picture 2120" descr="space"/>
        <xdr:cNvPicPr>
          <a:picLocks noChangeAspect="1" noChangeArrowheads="1"/>
        </xdr:cNvPicPr>
      </xdr:nvPicPr>
      <xdr:blipFill>
        <a:blip xmlns:r="http://schemas.openxmlformats.org/officeDocument/2006/relationships" r:embed="rId1"/>
        <a:srcRect/>
        <a:stretch>
          <a:fillRect/>
        </a:stretch>
      </xdr:blipFill>
      <xdr:spPr bwMode="auto">
        <a:xfrm>
          <a:off x="4962525" y="9915525"/>
          <a:ext cx="9525" cy="9525"/>
        </a:xfrm>
        <a:prstGeom prst="rect">
          <a:avLst/>
        </a:prstGeom>
        <a:noFill/>
        <a:ln w="9525">
          <a:noFill/>
          <a:miter lim="800000"/>
          <a:headEnd/>
          <a:tailEnd/>
        </a:ln>
      </xdr:spPr>
    </xdr:pic>
    <xdr:clientData/>
  </xdr:oneCellAnchor>
  <xdr:oneCellAnchor>
    <xdr:from>
      <xdr:col>11</xdr:col>
      <xdr:colOff>0</xdr:colOff>
      <xdr:row>54</xdr:row>
      <xdr:rowOff>0</xdr:rowOff>
    </xdr:from>
    <xdr:ext cx="9525" cy="9525"/>
    <xdr:pic>
      <xdr:nvPicPr>
        <xdr:cNvPr id="2122" name="Picture 2121" descr="space"/>
        <xdr:cNvPicPr>
          <a:picLocks noChangeAspect="1" noChangeArrowheads="1"/>
        </xdr:cNvPicPr>
      </xdr:nvPicPr>
      <xdr:blipFill>
        <a:blip xmlns:r="http://schemas.openxmlformats.org/officeDocument/2006/relationships" r:embed="rId1"/>
        <a:srcRect/>
        <a:stretch>
          <a:fillRect/>
        </a:stretch>
      </xdr:blipFill>
      <xdr:spPr bwMode="auto">
        <a:xfrm>
          <a:off x="4962525" y="9915525"/>
          <a:ext cx="9525" cy="9525"/>
        </a:xfrm>
        <a:prstGeom prst="rect">
          <a:avLst/>
        </a:prstGeom>
        <a:noFill/>
        <a:ln w="9525">
          <a:noFill/>
          <a:miter lim="800000"/>
          <a:headEnd/>
          <a:tailEnd/>
        </a:ln>
      </xdr:spPr>
    </xdr:pic>
    <xdr:clientData/>
  </xdr:oneCellAnchor>
  <xdr:oneCellAnchor>
    <xdr:from>
      <xdr:col>11</xdr:col>
      <xdr:colOff>0</xdr:colOff>
      <xdr:row>54</xdr:row>
      <xdr:rowOff>0</xdr:rowOff>
    </xdr:from>
    <xdr:ext cx="9525" cy="9525"/>
    <xdr:pic>
      <xdr:nvPicPr>
        <xdr:cNvPr id="2123" name="Picture 2122" descr="space"/>
        <xdr:cNvPicPr>
          <a:picLocks noChangeAspect="1" noChangeArrowheads="1"/>
        </xdr:cNvPicPr>
      </xdr:nvPicPr>
      <xdr:blipFill>
        <a:blip xmlns:r="http://schemas.openxmlformats.org/officeDocument/2006/relationships" r:embed="rId1"/>
        <a:srcRect/>
        <a:stretch>
          <a:fillRect/>
        </a:stretch>
      </xdr:blipFill>
      <xdr:spPr bwMode="auto">
        <a:xfrm>
          <a:off x="4962525" y="9915525"/>
          <a:ext cx="9525" cy="9525"/>
        </a:xfrm>
        <a:prstGeom prst="rect">
          <a:avLst/>
        </a:prstGeom>
        <a:noFill/>
        <a:ln w="9525">
          <a:noFill/>
          <a:miter lim="800000"/>
          <a:headEnd/>
          <a:tailEnd/>
        </a:ln>
      </xdr:spPr>
    </xdr:pic>
    <xdr:clientData/>
  </xdr:oneCellAnchor>
  <xdr:oneCellAnchor>
    <xdr:from>
      <xdr:col>11</xdr:col>
      <xdr:colOff>0</xdr:colOff>
      <xdr:row>55</xdr:row>
      <xdr:rowOff>0</xdr:rowOff>
    </xdr:from>
    <xdr:ext cx="9525" cy="9525"/>
    <xdr:pic>
      <xdr:nvPicPr>
        <xdr:cNvPr id="2124" name="Picture 2123" descr="space"/>
        <xdr:cNvPicPr>
          <a:picLocks noChangeAspect="1" noChangeArrowheads="1"/>
        </xdr:cNvPicPr>
      </xdr:nvPicPr>
      <xdr:blipFill>
        <a:blip xmlns:r="http://schemas.openxmlformats.org/officeDocument/2006/relationships" r:embed="rId1"/>
        <a:srcRect/>
        <a:stretch>
          <a:fillRect/>
        </a:stretch>
      </xdr:blipFill>
      <xdr:spPr bwMode="auto">
        <a:xfrm>
          <a:off x="4962525" y="10086975"/>
          <a:ext cx="9525" cy="9525"/>
        </a:xfrm>
        <a:prstGeom prst="rect">
          <a:avLst/>
        </a:prstGeom>
        <a:noFill/>
        <a:ln w="9525">
          <a:noFill/>
          <a:miter lim="800000"/>
          <a:headEnd/>
          <a:tailEnd/>
        </a:ln>
      </xdr:spPr>
    </xdr:pic>
    <xdr:clientData/>
  </xdr:oneCellAnchor>
  <xdr:oneCellAnchor>
    <xdr:from>
      <xdr:col>11</xdr:col>
      <xdr:colOff>0</xdr:colOff>
      <xdr:row>55</xdr:row>
      <xdr:rowOff>0</xdr:rowOff>
    </xdr:from>
    <xdr:ext cx="9525" cy="9525"/>
    <xdr:pic>
      <xdr:nvPicPr>
        <xdr:cNvPr id="2125" name="Picture 2124" descr="space"/>
        <xdr:cNvPicPr>
          <a:picLocks noChangeAspect="1" noChangeArrowheads="1"/>
        </xdr:cNvPicPr>
      </xdr:nvPicPr>
      <xdr:blipFill>
        <a:blip xmlns:r="http://schemas.openxmlformats.org/officeDocument/2006/relationships" r:embed="rId1"/>
        <a:srcRect/>
        <a:stretch>
          <a:fillRect/>
        </a:stretch>
      </xdr:blipFill>
      <xdr:spPr bwMode="auto">
        <a:xfrm>
          <a:off x="4962525" y="10086975"/>
          <a:ext cx="9525" cy="9525"/>
        </a:xfrm>
        <a:prstGeom prst="rect">
          <a:avLst/>
        </a:prstGeom>
        <a:noFill/>
        <a:ln w="9525">
          <a:noFill/>
          <a:miter lim="800000"/>
          <a:headEnd/>
          <a:tailEnd/>
        </a:ln>
      </xdr:spPr>
    </xdr:pic>
    <xdr:clientData/>
  </xdr:oneCellAnchor>
  <xdr:oneCellAnchor>
    <xdr:from>
      <xdr:col>11</xdr:col>
      <xdr:colOff>0</xdr:colOff>
      <xdr:row>55</xdr:row>
      <xdr:rowOff>0</xdr:rowOff>
    </xdr:from>
    <xdr:ext cx="9525" cy="9525"/>
    <xdr:pic>
      <xdr:nvPicPr>
        <xdr:cNvPr id="2126" name="Picture 2125" descr="space"/>
        <xdr:cNvPicPr>
          <a:picLocks noChangeAspect="1" noChangeArrowheads="1"/>
        </xdr:cNvPicPr>
      </xdr:nvPicPr>
      <xdr:blipFill>
        <a:blip xmlns:r="http://schemas.openxmlformats.org/officeDocument/2006/relationships" r:embed="rId1"/>
        <a:srcRect/>
        <a:stretch>
          <a:fillRect/>
        </a:stretch>
      </xdr:blipFill>
      <xdr:spPr bwMode="auto">
        <a:xfrm>
          <a:off x="4962525" y="10086975"/>
          <a:ext cx="9525" cy="9525"/>
        </a:xfrm>
        <a:prstGeom prst="rect">
          <a:avLst/>
        </a:prstGeom>
        <a:noFill/>
        <a:ln w="9525">
          <a:noFill/>
          <a:miter lim="800000"/>
          <a:headEnd/>
          <a:tailEnd/>
        </a:ln>
      </xdr:spPr>
    </xdr:pic>
    <xdr:clientData/>
  </xdr:oneCellAnchor>
  <xdr:oneCellAnchor>
    <xdr:from>
      <xdr:col>11</xdr:col>
      <xdr:colOff>0</xdr:colOff>
      <xdr:row>56</xdr:row>
      <xdr:rowOff>0</xdr:rowOff>
    </xdr:from>
    <xdr:ext cx="9525" cy="9525"/>
    <xdr:pic>
      <xdr:nvPicPr>
        <xdr:cNvPr id="2127" name="Picture 2126" descr="space"/>
        <xdr:cNvPicPr>
          <a:picLocks noChangeAspect="1" noChangeArrowheads="1"/>
        </xdr:cNvPicPr>
      </xdr:nvPicPr>
      <xdr:blipFill>
        <a:blip xmlns:r="http://schemas.openxmlformats.org/officeDocument/2006/relationships" r:embed="rId1"/>
        <a:srcRect/>
        <a:stretch>
          <a:fillRect/>
        </a:stretch>
      </xdr:blipFill>
      <xdr:spPr bwMode="auto">
        <a:xfrm>
          <a:off x="4962525" y="10258425"/>
          <a:ext cx="9525" cy="9525"/>
        </a:xfrm>
        <a:prstGeom prst="rect">
          <a:avLst/>
        </a:prstGeom>
        <a:noFill/>
        <a:ln w="9525">
          <a:noFill/>
          <a:miter lim="800000"/>
          <a:headEnd/>
          <a:tailEnd/>
        </a:ln>
      </xdr:spPr>
    </xdr:pic>
    <xdr:clientData/>
  </xdr:oneCellAnchor>
  <xdr:oneCellAnchor>
    <xdr:from>
      <xdr:col>11</xdr:col>
      <xdr:colOff>0</xdr:colOff>
      <xdr:row>56</xdr:row>
      <xdr:rowOff>0</xdr:rowOff>
    </xdr:from>
    <xdr:ext cx="9525" cy="9525"/>
    <xdr:pic>
      <xdr:nvPicPr>
        <xdr:cNvPr id="2128" name="Picture 2127" descr="space"/>
        <xdr:cNvPicPr>
          <a:picLocks noChangeAspect="1" noChangeArrowheads="1"/>
        </xdr:cNvPicPr>
      </xdr:nvPicPr>
      <xdr:blipFill>
        <a:blip xmlns:r="http://schemas.openxmlformats.org/officeDocument/2006/relationships" r:embed="rId1"/>
        <a:srcRect/>
        <a:stretch>
          <a:fillRect/>
        </a:stretch>
      </xdr:blipFill>
      <xdr:spPr bwMode="auto">
        <a:xfrm>
          <a:off x="4962525" y="10258425"/>
          <a:ext cx="9525" cy="9525"/>
        </a:xfrm>
        <a:prstGeom prst="rect">
          <a:avLst/>
        </a:prstGeom>
        <a:noFill/>
        <a:ln w="9525">
          <a:noFill/>
          <a:miter lim="800000"/>
          <a:headEnd/>
          <a:tailEnd/>
        </a:ln>
      </xdr:spPr>
    </xdr:pic>
    <xdr:clientData/>
  </xdr:oneCellAnchor>
  <xdr:oneCellAnchor>
    <xdr:from>
      <xdr:col>11</xdr:col>
      <xdr:colOff>0</xdr:colOff>
      <xdr:row>56</xdr:row>
      <xdr:rowOff>0</xdr:rowOff>
    </xdr:from>
    <xdr:ext cx="9525" cy="9525"/>
    <xdr:pic>
      <xdr:nvPicPr>
        <xdr:cNvPr id="2129" name="Picture 2128" descr="space"/>
        <xdr:cNvPicPr>
          <a:picLocks noChangeAspect="1" noChangeArrowheads="1"/>
        </xdr:cNvPicPr>
      </xdr:nvPicPr>
      <xdr:blipFill>
        <a:blip xmlns:r="http://schemas.openxmlformats.org/officeDocument/2006/relationships" r:embed="rId1"/>
        <a:srcRect/>
        <a:stretch>
          <a:fillRect/>
        </a:stretch>
      </xdr:blipFill>
      <xdr:spPr bwMode="auto">
        <a:xfrm>
          <a:off x="4962525" y="10258425"/>
          <a:ext cx="9525" cy="9525"/>
        </a:xfrm>
        <a:prstGeom prst="rect">
          <a:avLst/>
        </a:prstGeom>
        <a:noFill/>
        <a:ln w="9525">
          <a:noFill/>
          <a:miter lim="800000"/>
          <a:headEnd/>
          <a:tailEnd/>
        </a:ln>
      </xdr:spPr>
    </xdr:pic>
    <xdr:clientData/>
  </xdr:oneCellAnchor>
  <xdr:oneCellAnchor>
    <xdr:from>
      <xdr:col>11</xdr:col>
      <xdr:colOff>0</xdr:colOff>
      <xdr:row>57</xdr:row>
      <xdr:rowOff>0</xdr:rowOff>
    </xdr:from>
    <xdr:ext cx="9525" cy="9525"/>
    <xdr:pic>
      <xdr:nvPicPr>
        <xdr:cNvPr id="2130" name="Picture 2129" descr="space"/>
        <xdr:cNvPicPr>
          <a:picLocks noChangeAspect="1" noChangeArrowheads="1"/>
        </xdr:cNvPicPr>
      </xdr:nvPicPr>
      <xdr:blipFill>
        <a:blip xmlns:r="http://schemas.openxmlformats.org/officeDocument/2006/relationships" r:embed="rId1"/>
        <a:srcRect/>
        <a:stretch>
          <a:fillRect/>
        </a:stretch>
      </xdr:blipFill>
      <xdr:spPr bwMode="auto">
        <a:xfrm>
          <a:off x="4962525" y="10429875"/>
          <a:ext cx="9525" cy="9525"/>
        </a:xfrm>
        <a:prstGeom prst="rect">
          <a:avLst/>
        </a:prstGeom>
        <a:noFill/>
        <a:ln w="9525">
          <a:noFill/>
          <a:miter lim="800000"/>
          <a:headEnd/>
          <a:tailEnd/>
        </a:ln>
      </xdr:spPr>
    </xdr:pic>
    <xdr:clientData/>
  </xdr:oneCellAnchor>
  <xdr:oneCellAnchor>
    <xdr:from>
      <xdr:col>11</xdr:col>
      <xdr:colOff>0</xdr:colOff>
      <xdr:row>57</xdr:row>
      <xdr:rowOff>0</xdr:rowOff>
    </xdr:from>
    <xdr:ext cx="9525" cy="9525"/>
    <xdr:pic>
      <xdr:nvPicPr>
        <xdr:cNvPr id="2131" name="Picture 2130" descr="space"/>
        <xdr:cNvPicPr>
          <a:picLocks noChangeAspect="1" noChangeArrowheads="1"/>
        </xdr:cNvPicPr>
      </xdr:nvPicPr>
      <xdr:blipFill>
        <a:blip xmlns:r="http://schemas.openxmlformats.org/officeDocument/2006/relationships" r:embed="rId1"/>
        <a:srcRect/>
        <a:stretch>
          <a:fillRect/>
        </a:stretch>
      </xdr:blipFill>
      <xdr:spPr bwMode="auto">
        <a:xfrm>
          <a:off x="4962525" y="10429875"/>
          <a:ext cx="9525" cy="9525"/>
        </a:xfrm>
        <a:prstGeom prst="rect">
          <a:avLst/>
        </a:prstGeom>
        <a:noFill/>
        <a:ln w="9525">
          <a:noFill/>
          <a:miter lim="800000"/>
          <a:headEnd/>
          <a:tailEnd/>
        </a:ln>
      </xdr:spPr>
    </xdr:pic>
    <xdr:clientData/>
  </xdr:oneCellAnchor>
  <xdr:oneCellAnchor>
    <xdr:from>
      <xdr:col>11</xdr:col>
      <xdr:colOff>0</xdr:colOff>
      <xdr:row>57</xdr:row>
      <xdr:rowOff>0</xdr:rowOff>
    </xdr:from>
    <xdr:ext cx="9525" cy="9525"/>
    <xdr:pic>
      <xdr:nvPicPr>
        <xdr:cNvPr id="2132" name="Picture 2131" descr="space"/>
        <xdr:cNvPicPr>
          <a:picLocks noChangeAspect="1" noChangeArrowheads="1"/>
        </xdr:cNvPicPr>
      </xdr:nvPicPr>
      <xdr:blipFill>
        <a:blip xmlns:r="http://schemas.openxmlformats.org/officeDocument/2006/relationships" r:embed="rId1"/>
        <a:srcRect/>
        <a:stretch>
          <a:fillRect/>
        </a:stretch>
      </xdr:blipFill>
      <xdr:spPr bwMode="auto">
        <a:xfrm>
          <a:off x="4962525" y="10429875"/>
          <a:ext cx="9525" cy="9525"/>
        </a:xfrm>
        <a:prstGeom prst="rect">
          <a:avLst/>
        </a:prstGeom>
        <a:noFill/>
        <a:ln w="9525">
          <a:noFill/>
          <a:miter lim="800000"/>
          <a:headEnd/>
          <a:tailEnd/>
        </a:ln>
      </xdr:spPr>
    </xdr:pic>
    <xdr:clientData/>
  </xdr:oneCellAnchor>
  <xdr:oneCellAnchor>
    <xdr:from>
      <xdr:col>11</xdr:col>
      <xdr:colOff>0</xdr:colOff>
      <xdr:row>58</xdr:row>
      <xdr:rowOff>0</xdr:rowOff>
    </xdr:from>
    <xdr:ext cx="9525" cy="9525"/>
    <xdr:pic>
      <xdr:nvPicPr>
        <xdr:cNvPr id="2133" name="Picture 2132" descr="space"/>
        <xdr:cNvPicPr>
          <a:picLocks noChangeAspect="1" noChangeArrowheads="1"/>
        </xdr:cNvPicPr>
      </xdr:nvPicPr>
      <xdr:blipFill>
        <a:blip xmlns:r="http://schemas.openxmlformats.org/officeDocument/2006/relationships" r:embed="rId1"/>
        <a:srcRect/>
        <a:stretch>
          <a:fillRect/>
        </a:stretch>
      </xdr:blipFill>
      <xdr:spPr bwMode="auto">
        <a:xfrm>
          <a:off x="4962525" y="10601325"/>
          <a:ext cx="9525" cy="9525"/>
        </a:xfrm>
        <a:prstGeom prst="rect">
          <a:avLst/>
        </a:prstGeom>
        <a:noFill/>
        <a:ln w="9525">
          <a:noFill/>
          <a:miter lim="800000"/>
          <a:headEnd/>
          <a:tailEnd/>
        </a:ln>
      </xdr:spPr>
    </xdr:pic>
    <xdr:clientData/>
  </xdr:oneCellAnchor>
  <xdr:oneCellAnchor>
    <xdr:from>
      <xdr:col>11</xdr:col>
      <xdr:colOff>0</xdr:colOff>
      <xdr:row>58</xdr:row>
      <xdr:rowOff>0</xdr:rowOff>
    </xdr:from>
    <xdr:ext cx="9525" cy="9525"/>
    <xdr:pic>
      <xdr:nvPicPr>
        <xdr:cNvPr id="2134" name="Picture 2133" descr="space"/>
        <xdr:cNvPicPr>
          <a:picLocks noChangeAspect="1" noChangeArrowheads="1"/>
        </xdr:cNvPicPr>
      </xdr:nvPicPr>
      <xdr:blipFill>
        <a:blip xmlns:r="http://schemas.openxmlformats.org/officeDocument/2006/relationships" r:embed="rId1"/>
        <a:srcRect/>
        <a:stretch>
          <a:fillRect/>
        </a:stretch>
      </xdr:blipFill>
      <xdr:spPr bwMode="auto">
        <a:xfrm>
          <a:off x="4962525" y="10601325"/>
          <a:ext cx="9525" cy="9525"/>
        </a:xfrm>
        <a:prstGeom prst="rect">
          <a:avLst/>
        </a:prstGeom>
        <a:noFill/>
        <a:ln w="9525">
          <a:noFill/>
          <a:miter lim="800000"/>
          <a:headEnd/>
          <a:tailEnd/>
        </a:ln>
      </xdr:spPr>
    </xdr:pic>
    <xdr:clientData/>
  </xdr:oneCellAnchor>
  <xdr:oneCellAnchor>
    <xdr:from>
      <xdr:col>11</xdr:col>
      <xdr:colOff>0</xdr:colOff>
      <xdr:row>58</xdr:row>
      <xdr:rowOff>0</xdr:rowOff>
    </xdr:from>
    <xdr:ext cx="9525" cy="9525"/>
    <xdr:pic>
      <xdr:nvPicPr>
        <xdr:cNvPr id="2135" name="Picture 2134" descr="space"/>
        <xdr:cNvPicPr>
          <a:picLocks noChangeAspect="1" noChangeArrowheads="1"/>
        </xdr:cNvPicPr>
      </xdr:nvPicPr>
      <xdr:blipFill>
        <a:blip xmlns:r="http://schemas.openxmlformats.org/officeDocument/2006/relationships" r:embed="rId1"/>
        <a:srcRect/>
        <a:stretch>
          <a:fillRect/>
        </a:stretch>
      </xdr:blipFill>
      <xdr:spPr bwMode="auto">
        <a:xfrm>
          <a:off x="4962525" y="10601325"/>
          <a:ext cx="9525" cy="9525"/>
        </a:xfrm>
        <a:prstGeom prst="rect">
          <a:avLst/>
        </a:prstGeom>
        <a:noFill/>
        <a:ln w="9525">
          <a:noFill/>
          <a:miter lim="800000"/>
          <a:headEnd/>
          <a:tailEnd/>
        </a:ln>
      </xdr:spPr>
    </xdr:pic>
    <xdr:clientData/>
  </xdr:oneCellAnchor>
  <xdr:oneCellAnchor>
    <xdr:from>
      <xdr:col>11</xdr:col>
      <xdr:colOff>0</xdr:colOff>
      <xdr:row>59</xdr:row>
      <xdr:rowOff>0</xdr:rowOff>
    </xdr:from>
    <xdr:ext cx="9525" cy="9525"/>
    <xdr:pic>
      <xdr:nvPicPr>
        <xdr:cNvPr id="2136" name="Picture 2135" descr="space"/>
        <xdr:cNvPicPr>
          <a:picLocks noChangeAspect="1" noChangeArrowheads="1"/>
        </xdr:cNvPicPr>
      </xdr:nvPicPr>
      <xdr:blipFill>
        <a:blip xmlns:r="http://schemas.openxmlformats.org/officeDocument/2006/relationships" r:embed="rId1"/>
        <a:srcRect/>
        <a:stretch>
          <a:fillRect/>
        </a:stretch>
      </xdr:blipFill>
      <xdr:spPr bwMode="auto">
        <a:xfrm>
          <a:off x="4962525" y="10772775"/>
          <a:ext cx="9525" cy="9525"/>
        </a:xfrm>
        <a:prstGeom prst="rect">
          <a:avLst/>
        </a:prstGeom>
        <a:noFill/>
        <a:ln w="9525">
          <a:noFill/>
          <a:miter lim="800000"/>
          <a:headEnd/>
          <a:tailEnd/>
        </a:ln>
      </xdr:spPr>
    </xdr:pic>
    <xdr:clientData/>
  </xdr:oneCellAnchor>
  <xdr:oneCellAnchor>
    <xdr:from>
      <xdr:col>11</xdr:col>
      <xdr:colOff>0</xdr:colOff>
      <xdr:row>59</xdr:row>
      <xdr:rowOff>0</xdr:rowOff>
    </xdr:from>
    <xdr:ext cx="9525" cy="9525"/>
    <xdr:pic>
      <xdr:nvPicPr>
        <xdr:cNvPr id="2137" name="Picture 2136" descr="space"/>
        <xdr:cNvPicPr>
          <a:picLocks noChangeAspect="1" noChangeArrowheads="1"/>
        </xdr:cNvPicPr>
      </xdr:nvPicPr>
      <xdr:blipFill>
        <a:blip xmlns:r="http://schemas.openxmlformats.org/officeDocument/2006/relationships" r:embed="rId1"/>
        <a:srcRect/>
        <a:stretch>
          <a:fillRect/>
        </a:stretch>
      </xdr:blipFill>
      <xdr:spPr bwMode="auto">
        <a:xfrm>
          <a:off x="4962525" y="10772775"/>
          <a:ext cx="9525" cy="9525"/>
        </a:xfrm>
        <a:prstGeom prst="rect">
          <a:avLst/>
        </a:prstGeom>
        <a:noFill/>
        <a:ln w="9525">
          <a:noFill/>
          <a:miter lim="800000"/>
          <a:headEnd/>
          <a:tailEnd/>
        </a:ln>
      </xdr:spPr>
    </xdr:pic>
    <xdr:clientData/>
  </xdr:oneCellAnchor>
  <xdr:oneCellAnchor>
    <xdr:from>
      <xdr:col>11</xdr:col>
      <xdr:colOff>0</xdr:colOff>
      <xdr:row>59</xdr:row>
      <xdr:rowOff>0</xdr:rowOff>
    </xdr:from>
    <xdr:ext cx="9525" cy="9525"/>
    <xdr:pic>
      <xdr:nvPicPr>
        <xdr:cNvPr id="2138" name="Picture 2137" descr="space"/>
        <xdr:cNvPicPr>
          <a:picLocks noChangeAspect="1" noChangeArrowheads="1"/>
        </xdr:cNvPicPr>
      </xdr:nvPicPr>
      <xdr:blipFill>
        <a:blip xmlns:r="http://schemas.openxmlformats.org/officeDocument/2006/relationships" r:embed="rId1"/>
        <a:srcRect/>
        <a:stretch>
          <a:fillRect/>
        </a:stretch>
      </xdr:blipFill>
      <xdr:spPr bwMode="auto">
        <a:xfrm>
          <a:off x="4962525" y="10772775"/>
          <a:ext cx="9525" cy="9525"/>
        </a:xfrm>
        <a:prstGeom prst="rect">
          <a:avLst/>
        </a:prstGeom>
        <a:noFill/>
        <a:ln w="9525">
          <a:noFill/>
          <a:miter lim="800000"/>
          <a:headEnd/>
          <a:tailEnd/>
        </a:ln>
      </xdr:spPr>
    </xdr:pic>
    <xdr:clientData/>
  </xdr:oneCellAnchor>
  <xdr:oneCellAnchor>
    <xdr:from>
      <xdr:col>11</xdr:col>
      <xdr:colOff>0</xdr:colOff>
      <xdr:row>60</xdr:row>
      <xdr:rowOff>0</xdr:rowOff>
    </xdr:from>
    <xdr:ext cx="9525" cy="9525"/>
    <xdr:pic>
      <xdr:nvPicPr>
        <xdr:cNvPr id="2139" name="Picture 2138" descr="space"/>
        <xdr:cNvPicPr>
          <a:picLocks noChangeAspect="1" noChangeArrowheads="1"/>
        </xdr:cNvPicPr>
      </xdr:nvPicPr>
      <xdr:blipFill>
        <a:blip xmlns:r="http://schemas.openxmlformats.org/officeDocument/2006/relationships" r:embed="rId1"/>
        <a:srcRect/>
        <a:stretch>
          <a:fillRect/>
        </a:stretch>
      </xdr:blipFill>
      <xdr:spPr bwMode="auto">
        <a:xfrm>
          <a:off x="4962525" y="10944225"/>
          <a:ext cx="9525" cy="9525"/>
        </a:xfrm>
        <a:prstGeom prst="rect">
          <a:avLst/>
        </a:prstGeom>
        <a:noFill/>
        <a:ln w="9525">
          <a:noFill/>
          <a:miter lim="800000"/>
          <a:headEnd/>
          <a:tailEnd/>
        </a:ln>
      </xdr:spPr>
    </xdr:pic>
    <xdr:clientData/>
  </xdr:oneCellAnchor>
  <xdr:oneCellAnchor>
    <xdr:from>
      <xdr:col>11</xdr:col>
      <xdr:colOff>0</xdr:colOff>
      <xdr:row>60</xdr:row>
      <xdr:rowOff>0</xdr:rowOff>
    </xdr:from>
    <xdr:ext cx="9525" cy="9525"/>
    <xdr:pic>
      <xdr:nvPicPr>
        <xdr:cNvPr id="2140" name="Picture 2139" descr="space"/>
        <xdr:cNvPicPr>
          <a:picLocks noChangeAspect="1" noChangeArrowheads="1"/>
        </xdr:cNvPicPr>
      </xdr:nvPicPr>
      <xdr:blipFill>
        <a:blip xmlns:r="http://schemas.openxmlformats.org/officeDocument/2006/relationships" r:embed="rId1"/>
        <a:srcRect/>
        <a:stretch>
          <a:fillRect/>
        </a:stretch>
      </xdr:blipFill>
      <xdr:spPr bwMode="auto">
        <a:xfrm>
          <a:off x="4962525" y="10944225"/>
          <a:ext cx="9525" cy="9525"/>
        </a:xfrm>
        <a:prstGeom prst="rect">
          <a:avLst/>
        </a:prstGeom>
        <a:noFill/>
        <a:ln w="9525">
          <a:noFill/>
          <a:miter lim="800000"/>
          <a:headEnd/>
          <a:tailEnd/>
        </a:ln>
      </xdr:spPr>
    </xdr:pic>
    <xdr:clientData/>
  </xdr:oneCellAnchor>
  <xdr:oneCellAnchor>
    <xdr:from>
      <xdr:col>11</xdr:col>
      <xdr:colOff>0</xdr:colOff>
      <xdr:row>60</xdr:row>
      <xdr:rowOff>0</xdr:rowOff>
    </xdr:from>
    <xdr:ext cx="9525" cy="9525"/>
    <xdr:pic>
      <xdr:nvPicPr>
        <xdr:cNvPr id="2141" name="Picture 2140" descr="space"/>
        <xdr:cNvPicPr>
          <a:picLocks noChangeAspect="1" noChangeArrowheads="1"/>
        </xdr:cNvPicPr>
      </xdr:nvPicPr>
      <xdr:blipFill>
        <a:blip xmlns:r="http://schemas.openxmlformats.org/officeDocument/2006/relationships" r:embed="rId1"/>
        <a:srcRect/>
        <a:stretch>
          <a:fillRect/>
        </a:stretch>
      </xdr:blipFill>
      <xdr:spPr bwMode="auto">
        <a:xfrm>
          <a:off x="4962525" y="10944225"/>
          <a:ext cx="9525" cy="9525"/>
        </a:xfrm>
        <a:prstGeom prst="rect">
          <a:avLst/>
        </a:prstGeom>
        <a:noFill/>
        <a:ln w="9525">
          <a:noFill/>
          <a:miter lim="800000"/>
          <a:headEnd/>
          <a:tailEnd/>
        </a:ln>
      </xdr:spPr>
    </xdr:pic>
    <xdr:clientData/>
  </xdr:oneCellAnchor>
  <xdr:oneCellAnchor>
    <xdr:from>
      <xdr:col>11</xdr:col>
      <xdr:colOff>0</xdr:colOff>
      <xdr:row>61</xdr:row>
      <xdr:rowOff>0</xdr:rowOff>
    </xdr:from>
    <xdr:ext cx="9525" cy="9525"/>
    <xdr:pic>
      <xdr:nvPicPr>
        <xdr:cNvPr id="2142" name="Picture 2141" descr="space"/>
        <xdr:cNvPicPr>
          <a:picLocks noChangeAspect="1" noChangeArrowheads="1"/>
        </xdr:cNvPicPr>
      </xdr:nvPicPr>
      <xdr:blipFill>
        <a:blip xmlns:r="http://schemas.openxmlformats.org/officeDocument/2006/relationships" r:embed="rId1"/>
        <a:srcRect/>
        <a:stretch>
          <a:fillRect/>
        </a:stretch>
      </xdr:blipFill>
      <xdr:spPr bwMode="auto">
        <a:xfrm>
          <a:off x="4962525" y="11115675"/>
          <a:ext cx="9525" cy="9525"/>
        </a:xfrm>
        <a:prstGeom prst="rect">
          <a:avLst/>
        </a:prstGeom>
        <a:noFill/>
        <a:ln w="9525">
          <a:noFill/>
          <a:miter lim="800000"/>
          <a:headEnd/>
          <a:tailEnd/>
        </a:ln>
      </xdr:spPr>
    </xdr:pic>
    <xdr:clientData/>
  </xdr:oneCellAnchor>
  <xdr:oneCellAnchor>
    <xdr:from>
      <xdr:col>11</xdr:col>
      <xdr:colOff>0</xdr:colOff>
      <xdr:row>61</xdr:row>
      <xdr:rowOff>0</xdr:rowOff>
    </xdr:from>
    <xdr:ext cx="9525" cy="9525"/>
    <xdr:pic>
      <xdr:nvPicPr>
        <xdr:cNvPr id="2143" name="Picture 2142" descr="space"/>
        <xdr:cNvPicPr>
          <a:picLocks noChangeAspect="1" noChangeArrowheads="1"/>
        </xdr:cNvPicPr>
      </xdr:nvPicPr>
      <xdr:blipFill>
        <a:blip xmlns:r="http://schemas.openxmlformats.org/officeDocument/2006/relationships" r:embed="rId1"/>
        <a:srcRect/>
        <a:stretch>
          <a:fillRect/>
        </a:stretch>
      </xdr:blipFill>
      <xdr:spPr bwMode="auto">
        <a:xfrm>
          <a:off x="4962525" y="11115675"/>
          <a:ext cx="9525" cy="9525"/>
        </a:xfrm>
        <a:prstGeom prst="rect">
          <a:avLst/>
        </a:prstGeom>
        <a:noFill/>
        <a:ln w="9525">
          <a:noFill/>
          <a:miter lim="800000"/>
          <a:headEnd/>
          <a:tailEnd/>
        </a:ln>
      </xdr:spPr>
    </xdr:pic>
    <xdr:clientData/>
  </xdr:oneCellAnchor>
  <xdr:oneCellAnchor>
    <xdr:from>
      <xdr:col>11</xdr:col>
      <xdr:colOff>0</xdr:colOff>
      <xdr:row>61</xdr:row>
      <xdr:rowOff>0</xdr:rowOff>
    </xdr:from>
    <xdr:ext cx="9525" cy="9525"/>
    <xdr:pic>
      <xdr:nvPicPr>
        <xdr:cNvPr id="2144" name="Picture 2143" descr="space"/>
        <xdr:cNvPicPr>
          <a:picLocks noChangeAspect="1" noChangeArrowheads="1"/>
        </xdr:cNvPicPr>
      </xdr:nvPicPr>
      <xdr:blipFill>
        <a:blip xmlns:r="http://schemas.openxmlformats.org/officeDocument/2006/relationships" r:embed="rId1"/>
        <a:srcRect/>
        <a:stretch>
          <a:fillRect/>
        </a:stretch>
      </xdr:blipFill>
      <xdr:spPr bwMode="auto">
        <a:xfrm>
          <a:off x="4962525" y="11115675"/>
          <a:ext cx="9525" cy="9525"/>
        </a:xfrm>
        <a:prstGeom prst="rect">
          <a:avLst/>
        </a:prstGeom>
        <a:noFill/>
        <a:ln w="9525">
          <a:noFill/>
          <a:miter lim="800000"/>
          <a:headEnd/>
          <a:tailEnd/>
        </a:ln>
      </xdr:spPr>
    </xdr:pic>
    <xdr:clientData/>
  </xdr:oneCellAnchor>
  <xdr:oneCellAnchor>
    <xdr:from>
      <xdr:col>11</xdr:col>
      <xdr:colOff>0</xdr:colOff>
      <xdr:row>62</xdr:row>
      <xdr:rowOff>0</xdr:rowOff>
    </xdr:from>
    <xdr:ext cx="9525" cy="9525"/>
    <xdr:pic>
      <xdr:nvPicPr>
        <xdr:cNvPr id="2145" name="Picture 2144" descr="space"/>
        <xdr:cNvPicPr>
          <a:picLocks noChangeAspect="1" noChangeArrowheads="1"/>
        </xdr:cNvPicPr>
      </xdr:nvPicPr>
      <xdr:blipFill>
        <a:blip xmlns:r="http://schemas.openxmlformats.org/officeDocument/2006/relationships" r:embed="rId1"/>
        <a:srcRect/>
        <a:stretch>
          <a:fillRect/>
        </a:stretch>
      </xdr:blipFill>
      <xdr:spPr bwMode="auto">
        <a:xfrm>
          <a:off x="4962525" y="11287125"/>
          <a:ext cx="9525" cy="9525"/>
        </a:xfrm>
        <a:prstGeom prst="rect">
          <a:avLst/>
        </a:prstGeom>
        <a:noFill/>
        <a:ln w="9525">
          <a:noFill/>
          <a:miter lim="800000"/>
          <a:headEnd/>
          <a:tailEnd/>
        </a:ln>
      </xdr:spPr>
    </xdr:pic>
    <xdr:clientData/>
  </xdr:oneCellAnchor>
  <xdr:oneCellAnchor>
    <xdr:from>
      <xdr:col>11</xdr:col>
      <xdr:colOff>0</xdr:colOff>
      <xdr:row>62</xdr:row>
      <xdr:rowOff>0</xdr:rowOff>
    </xdr:from>
    <xdr:ext cx="9525" cy="9525"/>
    <xdr:pic>
      <xdr:nvPicPr>
        <xdr:cNvPr id="2146" name="Picture 2145" descr="space"/>
        <xdr:cNvPicPr>
          <a:picLocks noChangeAspect="1" noChangeArrowheads="1"/>
        </xdr:cNvPicPr>
      </xdr:nvPicPr>
      <xdr:blipFill>
        <a:blip xmlns:r="http://schemas.openxmlformats.org/officeDocument/2006/relationships" r:embed="rId1"/>
        <a:srcRect/>
        <a:stretch>
          <a:fillRect/>
        </a:stretch>
      </xdr:blipFill>
      <xdr:spPr bwMode="auto">
        <a:xfrm>
          <a:off x="4962525" y="11287125"/>
          <a:ext cx="9525" cy="9525"/>
        </a:xfrm>
        <a:prstGeom prst="rect">
          <a:avLst/>
        </a:prstGeom>
        <a:noFill/>
        <a:ln w="9525">
          <a:noFill/>
          <a:miter lim="800000"/>
          <a:headEnd/>
          <a:tailEnd/>
        </a:ln>
      </xdr:spPr>
    </xdr:pic>
    <xdr:clientData/>
  </xdr:oneCellAnchor>
  <xdr:oneCellAnchor>
    <xdr:from>
      <xdr:col>11</xdr:col>
      <xdr:colOff>0</xdr:colOff>
      <xdr:row>62</xdr:row>
      <xdr:rowOff>0</xdr:rowOff>
    </xdr:from>
    <xdr:ext cx="9525" cy="9525"/>
    <xdr:pic>
      <xdr:nvPicPr>
        <xdr:cNvPr id="2147" name="Picture 2146" descr="space"/>
        <xdr:cNvPicPr>
          <a:picLocks noChangeAspect="1" noChangeArrowheads="1"/>
        </xdr:cNvPicPr>
      </xdr:nvPicPr>
      <xdr:blipFill>
        <a:blip xmlns:r="http://schemas.openxmlformats.org/officeDocument/2006/relationships" r:embed="rId1"/>
        <a:srcRect/>
        <a:stretch>
          <a:fillRect/>
        </a:stretch>
      </xdr:blipFill>
      <xdr:spPr bwMode="auto">
        <a:xfrm>
          <a:off x="4962525" y="11287125"/>
          <a:ext cx="9525" cy="9525"/>
        </a:xfrm>
        <a:prstGeom prst="rect">
          <a:avLst/>
        </a:prstGeom>
        <a:noFill/>
        <a:ln w="9525">
          <a:noFill/>
          <a:miter lim="800000"/>
          <a:headEnd/>
          <a:tailEnd/>
        </a:ln>
      </xdr:spPr>
    </xdr:pic>
    <xdr:clientData/>
  </xdr:oneCellAnchor>
  <xdr:oneCellAnchor>
    <xdr:from>
      <xdr:col>11</xdr:col>
      <xdr:colOff>0</xdr:colOff>
      <xdr:row>63</xdr:row>
      <xdr:rowOff>0</xdr:rowOff>
    </xdr:from>
    <xdr:ext cx="9525" cy="9525"/>
    <xdr:pic>
      <xdr:nvPicPr>
        <xdr:cNvPr id="2148" name="Picture 2147" descr="space"/>
        <xdr:cNvPicPr>
          <a:picLocks noChangeAspect="1" noChangeArrowheads="1"/>
        </xdr:cNvPicPr>
      </xdr:nvPicPr>
      <xdr:blipFill>
        <a:blip xmlns:r="http://schemas.openxmlformats.org/officeDocument/2006/relationships" r:embed="rId1"/>
        <a:srcRect/>
        <a:stretch>
          <a:fillRect/>
        </a:stretch>
      </xdr:blipFill>
      <xdr:spPr bwMode="auto">
        <a:xfrm>
          <a:off x="4962525" y="11458575"/>
          <a:ext cx="9525" cy="9525"/>
        </a:xfrm>
        <a:prstGeom prst="rect">
          <a:avLst/>
        </a:prstGeom>
        <a:noFill/>
        <a:ln w="9525">
          <a:noFill/>
          <a:miter lim="800000"/>
          <a:headEnd/>
          <a:tailEnd/>
        </a:ln>
      </xdr:spPr>
    </xdr:pic>
    <xdr:clientData/>
  </xdr:oneCellAnchor>
  <xdr:oneCellAnchor>
    <xdr:from>
      <xdr:col>11</xdr:col>
      <xdr:colOff>0</xdr:colOff>
      <xdr:row>63</xdr:row>
      <xdr:rowOff>0</xdr:rowOff>
    </xdr:from>
    <xdr:ext cx="9525" cy="9525"/>
    <xdr:pic>
      <xdr:nvPicPr>
        <xdr:cNvPr id="2149" name="Picture 2148" descr="space"/>
        <xdr:cNvPicPr>
          <a:picLocks noChangeAspect="1" noChangeArrowheads="1"/>
        </xdr:cNvPicPr>
      </xdr:nvPicPr>
      <xdr:blipFill>
        <a:blip xmlns:r="http://schemas.openxmlformats.org/officeDocument/2006/relationships" r:embed="rId1"/>
        <a:srcRect/>
        <a:stretch>
          <a:fillRect/>
        </a:stretch>
      </xdr:blipFill>
      <xdr:spPr bwMode="auto">
        <a:xfrm>
          <a:off x="4962525" y="11458575"/>
          <a:ext cx="9525" cy="9525"/>
        </a:xfrm>
        <a:prstGeom prst="rect">
          <a:avLst/>
        </a:prstGeom>
        <a:noFill/>
        <a:ln w="9525">
          <a:noFill/>
          <a:miter lim="800000"/>
          <a:headEnd/>
          <a:tailEnd/>
        </a:ln>
      </xdr:spPr>
    </xdr:pic>
    <xdr:clientData/>
  </xdr:oneCellAnchor>
  <xdr:oneCellAnchor>
    <xdr:from>
      <xdr:col>11</xdr:col>
      <xdr:colOff>0</xdr:colOff>
      <xdr:row>63</xdr:row>
      <xdr:rowOff>0</xdr:rowOff>
    </xdr:from>
    <xdr:ext cx="9525" cy="9525"/>
    <xdr:pic>
      <xdr:nvPicPr>
        <xdr:cNvPr id="2150" name="Picture 2149" descr="space"/>
        <xdr:cNvPicPr>
          <a:picLocks noChangeAspect="1" noChangeArrowheads="1"/>
        </xdr:cNvPicPr>
      </xdr:nvPicPr>
      <xdr:blipFill>
        <a:blip xmlns:r="http://schemas.openxmlformats.org/officeDocument/2006/relationships" r:embed="rId1"/>
        <a:srcRect/>
        <a:stretch>
          <a:fillRect/>
        </a:stretch>
      </xdr:blipFill>
      <xdr:spPr bwMode="auto">
        <a:xfrm>
          <a:off x="4962525" y="11458575"/>
          <a:ext cx="9525" cy="9525"/>
        </a:xfrm>
        <a:prstGeom prst="rect">
          <a:avLst/>
        </a:prstGeom>
        <a:noFill/>
        <a:ln w="9525">
          <a:noFill/>
          <a:miter lim="800000"/>
          <a:headEnd/>
          <a:tailEnd/>
        </a:ln>
      </xdr:spPr>
    </xdr:pic>
    <xdr:clientData/>
  </xdr:oneCellAnchor>
  <xdr:oneCellAnchor>
    <xdr:from>
      <xdr:col>11</xdr:col>
      <xdr:colOff>0</xdr:colOff>
      <xdr:row>64</xdr:row>
      <xdr:rowOff>0</xdr:rowOff>
    </xdr:from>
    <xdr:ext cx="9525" cy="9525"/>
    <xdr:pic>
      <xdr:nvPicPr>
        <xdr:cNvPr id="2151" name="Picture 2150" descr="space"/>
        <xdr:cNvPicPr>
          <a:picLocks noChangeAspect="1" noChangeArrowheads="1"/>
        </xdr:cNvPicPr>
      </xdr:nvPicPr>
      <xdr:blipFill>
        <a:blip xmlns:r="http://schemas.openxmlformats.org/officeDocument/2006/relationships" r:embed="rId1"/>
        <a:srcRect/>
        <a:stretch>
          <a:fillRect/>
        </a:stretch>
      </xdr:blipFill>
      <xdr:spPr bwMode="auto">
        <a:xfrm>
          <a:off x="4962525" y="11630025"/>
          <a:ext cx="9525" cy="9525"/>
        </a:xfrm>
        <a:prstGeom prst="rect">
          <a:avLst/>
        </a:prstGeom>
        <a:noFill/>
        <a:ln w="9525">
          <a:noFill/>
          <a:miter lim="800000"/>
          <a:headEnd/>
          <a:tailEnd/>
        </a:ln>
      </xdr:spPr>
    </xdr:pic>
    <xdr:clientData/>
  </xdr:oneCellAnchor>
  <xdr:oneCellAnchor>
    <xdr:from>
      <xdr:col>11</xdr:col>
      <xdr:colOff>0</xdr:colOff>
      <xdr:row>64</xdr:row>
      <xdr:rowOff>0</xdr:rowOff>
    </xdr:from>
    <xdr:ext cx="9525" cy="9525"/>
    <xdr:pic>
      <xdr:nvPicPr>
        <xdr:cNvPr id="2152" name="Picture 2151" descr="space"/>
        <xdr:cNvPicPr>
          <a:picLocks noChangeAspect="1" noChangeArrowheads="1"/>
        </xdr:cNvPicPr>
      </xdr:nvPicPr>
      <xdr:blipFill>
        <a:blip xmlns:r="http://schemas.openxmlformats.org/officeDocument/2006/relationships" r:embed="rId1"/>
        <a:srcRect/>
        <a:stretch>
          <a:fillRect/>
        </a:stretch>
      </xdr:blipFill>
      <xdr:spPr bwMode="auto">
        <a:xfrm>
          <a:off x="4962525" y="11630025"/>
          <a:ext cx="9525" cy="9525"/>
        </a:xfrm>
        <a:prstGeom prst="rect">
          <a:avLst/>
        </a:prstGeom>
        <a:noFill/>
        <a:ln w="9525">
          <a:noFill/>
          <a:miter lim="800000"/>
          <a:headEnd/>
          <a:tailEnd/>
        </a:ln>
      </xdr:spPr>
    </xdr:pic>
    <xdr:clientData/>
  </xdr:oneCellAnchor>
  <xdr:oneCellAnchor>
    <xdr:from>
      <xdr:col>11</xdr:col>
      <xdr:colOff>0</xdr:colOff>
      <xdr:row>64</xdr:row>
      <xdr:rowOff>0</xdr:rowOff>
    </xdr:from>
    <xdr:ext cx="9525" cy="9525"/>
    <xdr:pic>
      <xdr:nvPicPr>
        <xdr:cNvPr id="2153" name="Picture 2152" descr="space"/>
        <xdr:cNvPicPr>
          <a:picLocks noChangeAspect="1" noChangeArrowheads="1"/>
        </xdr:cNvPicPr>
      </xdr:nvPicPr>
      <xdr:blipFill>
        <a:blip xmlns:r="http://schemas.openxmlformats.org/officeDocument/2006/relationships" r:embed="rId1"/>
        <a:srcRect/>
        <a:stretch>
          <a:fillRect/>
        </a:stretch>
      </xdr:blipFill>
      <xdr:spPr bwMode="auto">
        <a:xfrm>
          <a:off x="4962525" y="11630025"/>
          <a:ext cx="9525" cy="9525"/>
        </a:xfrm>
        <a:prstGeom prst="rect">
          <a:avLst/>
        </a:prstGeom>
        <a:noFill/>
        <a:ln w="9525">
          <a:noFill/>
          <a:miter lim="800000"/>
          <a:headEnd/>
          <a:tailEnd/>
        </a:ln>
      </xdr:spPr>
    </xdr:pic>
    <xdr:clientData/>
  </xdr:oneCellAnchor>
  <xdr:oneCellAnchor>
    <xdr:from>
      <xdr:col>11</xdr:col>
      <xdr:colOff>0</xdr:colOff>
      <xdr:row>65</xdr:row>
      <xdr:rowOff>0</xdr:rowOff>
    </xdr:from>
    <xdr:ext cx="9525" cy="9525"/>
    <xdr:pic>
      <xdr:nvPicPr>
        <xdr:cNvPr id="2154" name="Picture 2153" descr="space"/>
        <xdr:cNvPicPr>
          <a:picLocks noChangeAspect="1" noChangeArrowheads="1"/>
        </xdr:cNvPicPr>
      </xdr:nvPicPr>
      <xdr:blipFill>
        <a:blip xmlns:r="http://schemas.openxmlformats.org/officeDocument/2006/relationships" r:embed="rId1"/>
        <a:srcRect/>
        <a:stretch>
          <a:fillRect/>
        </a:stretch>
      </xdr:blipFill>
      <xdr:spPr bwMode="auto">
        <a:xfrm>
          <a:off x="4962525" y="11801475"/>
          <a:ext cx="9525" cy="9525"/>
        </a:xfrm>
        <a:prstGeom prst="rect">
          <a:avLst/>
        </a:prstGeom>
        <a:noFill/>
        <a:ln w="9525">
          <a:noFill/>
          <a:miter lim="800000"/>
          <a:headEnd/>
          <a:tailEnd/>
        </a:ln>
      </xdr:spPr>
    </xdr:pic>
    <xdr:clientData/>
  </xdr:oneCellAnchor>
  <xdr:oneCellAnchor>
    <xdr:from>
      <xdr:col>11</xdr:col>
      <xdr:colOff>0</xdr:colOff>
      <xdr:row>65</xdr:row>
      <xdr:rowOff>0</xdr:rowOff>
    </xdr:from>
    <xdr:ext cx="9525" cy="9525"/>
    <xdr:pic>
      <xdr:nvPicPr>
        <xdr:cNvPr id="2155" name="Picture 2154" descr="space"/>
        <xdr:cNvPicPr>
          <a:picLocks noChangeAspect="1" noChangeArrowheads="1"/>
        </xdr:cNvPicPr>
      </xdr:nvPicPr>
      <xdr:blipFill>
        <a:blip xmlns:r="http://schemas.openxmlformats.org/officeDocument/2006/relationships" r:embed="rId1"/>
        <a:srcRect/>
        <a:stretch>
          <a:fillRect/>
        </a:stretch>
      </xdr:blipFill>
      <xdr:spPr bwMode="auto">
        <a:xfrm>
          <a:off x="4962525" y="11801475"/>
          <a:ext cx="9525" cy="9525"/>
        </a:xfrm>
        <a:prstGeom prst="rect">
          <a:avLst/>
        </a:prstGeom>
        <a:noFill/>
        <a:ln w="9525">
          <a:noFill/>
          <a:miter lim="800000"/>
          <a:headEnd/>
          <a:tailEnd/>
        </a:ln>
      </xdr:spPr>
    </xdr:pic>
    <xdr:clientData/>
  </xdr:oneCellAnchor>
  <xdr:oneCellAnchor>
    <xdr:from>
      <xdr:col>11</xdr:col>
      <xdr:colOff>0</xdr:colOff>
      <xdr:row>65</xdr:row>
      <xdr:rowOff>0</xdr:rowOff>
    </xdr:from>
    <xdr:ext cx="9525" cy="9525"/>
    <xdr:pic>
      <xdr:nvPicPr>
        <xdr:cNvPr id="2156" name="Picture 2155" descr="space"/>
        <xdr:cNvPicPr>
          <a:picLocks noChangeAspect="1" noChangeArrowheads="1"/>
        </xdr:cNvPicPr>
      </xdr:nvPicPr>
      <xdr:blipFill>
        <a:blip xmlns:r="http://schemas.openxmlformats.org/officeDocument/2006/relationships" r:embed="rId1"/>
        <a:srcRect/>
        <a:stretch>
          <a:fillRect/>
        </a:stretch>
      </xdr:blipFill>
      <xdr:spPr bwMode="auto">
        <a:xfrm>
          <a:off x="4962525" y="11801475"/>
          <a:ext cx="9525" cy="9525"/>
        </a:xfrm>
        <a:prstGeom prst="rect">
          <a:avLst/>
        </a:prstGeom>
        <a:noFill/>
        <a:ln w="9525">
          <a:noFill/>
          <a:miter lim="800000"/>
          <a:headEnd/>
          <a:tailEnd/>
        </a:ln>
      </xdr:spPr>
    </xdr:pic>
    <xdr:clientData/>
  </xdr:oneCellAnchor>
  <xdr:oneCellAnchor>
    <xdr:from>
      <xdr:col>11</xdr:col>
      <xdr:colOff>0</xdr:colOff>
      <xdr:row>66</xdr:row>
      <xdr:rowOff>0</xdr:rowOff>
    </xdr:from>
    <xdr:ext cx="9525" cy="9525"/>
    <xdr:pic>
      <xdr:nvPicPr>
        <xdr:cNvPr id="2157" name="Picture 2156" descr="space"/>
        <xdr:cNvPicPr>
          <a:picLocks noChangeAspect="1" noChangeArrowheads="1"/>
        </xdr:cNvPicPr>
      </xdr:nvPicPr>
      <xdr:blipFill>
        <a:blip xmlns:r="http://schemas.openxmlformats.org/officeDocument/2006/relationships" r:embed="rId1"/>
        <a:srcRect/>
        <a:stretch>
          <a:fillRect/>
        </a:stretch>
      </xdr:blipFill>
      <xdr:spPr bwMode="auto">
        <a:xfrm>
          <a:off x="4962525" y="11972925"/>
          <a:ext cx="9525" cy="9525"/>
        </a:xfrm>
        <a:prstGeom prst="rect">
          <a:avLst/>
        </a:prstGeom>
        <a:noFill/>
        <a:ln w="9525">
          <a:noFill/>
          <a:miter lim="800000"/>
          <a:headEnd/>
          <a:tailEnd/>
        </a:ln>
      </xdr:spPr>
    </xdr:pic>
    <xdr:clientData/>
  </xdr:oneCellAnchor>
  <xdr:oneCellAnchor>
    <xdr:from>
      <xdr:col>11</xdr:col>
      <xdr:colOff>0</xdr:colOff>
      <xdr:row>66</xdr:row>
      <xdr:rowOff>0</xdr:rowOff>
    </xdr:from>
    <xdr:ext cx="9525" cy="9525"/>
    <xdr:pic>
      <xdr:nvPicPr>
        <xdr:cNvPr id="2158" name="Picture 2157" descr="space"/>
        <xdr:cNvPicPr>
          <a:picLocks noChangeAspect="1" noChangeArrowheads="1"/>
        </xdr:cNvPicPr>
      </xdr:nvPicPr>
      <xdr:blipFill>
        <a:blip xmlns:r="http://schemas.openxmlformats.org/officeDocument/2006/relationships" r:embed="rId1"/>
        <a:srcRect/>
        <a:stretch>
          <a:fillRect/>
        </a:stretch>
      </xdr:blipFill>
      <xdr:spPr bwMode="auto">
        <a:xfrm>
          <a:off x="4962525" y="11972925"/>
          <a:ext cx="9525" cy="9525"/>
        </a:xfrm>
        <a:prstGeom prst="rect">
          <a:avLst/>
        </a:prstGeom>
        <a:noFill/>
        <a:ln w="9525">
          <a:noFill/>
          <a:miter lim="800000"/>
          <a:headEnd/>
          <a:tailEnd/>
        </a:ln>
      </xdr:spPr>
    </xdr:pic>
    <xdr:clientData/>
  </xdr:oneCellAnchor>
  <xdr:oneCellAnchor>
    <xdr:from>
      <xdr:col>11</xdr:col>
      <xdr:colOff>0</xdr:colOff>
      <xdr:row>66</xdr:row>
      <xdr:rowOff>0</xdr:rowOff>
    </xdr:from>
    <xdr:ext cx="9525" cy="9525"/>
    <xdr:pic>
      <xdr:nvPicPr>
        <xdr:cNvPr id="2159" name="Picture 2158" descr="space"/>
        <xdr:cNvPicPr>
          <a:picLocks noChangeAspect="1" noChangeArrowheads="1"/>
        </xdr:cNvPicPr>
      </xdr:nvPicPr>
      <xdr:blipFill>
        <a:blip xmlns:r="http://schemas.openxmlformats.org/officeDocument/2006/relationships" r:embed="rId1"/>
        <a:srcRect/>
        <a:stretch>
          <a:fillRect/>
        </a:stretch>
      </xdr:blipFill>
      <xdr:spPr bwMode="auto">
        <a:xfrm>
          <a:off x="4962525" y="11972925"/>
          <a:ext cx="9525" cy="9525"/>
        </a:xfrm>
        <a:prstGeom prst="rect">
          <a:avLst/>
        </a:prstGeom>
        <a:noFill/>
        <a:ln w="9525">
          <a:noFill/>
          <a:miter lim="800000"/>
          <a:headEnd/>
          <a:tailEnd/>
        </a:ln>
      </xdr:spPr>
    </xdr:pic>
    <xdr:clientData/>
  </xdr:oneCellAnchor>
  <xdr:oneCellAnchor>
    <xdr:from>
      <xdr:col>11</xdr:col>
      <xdr:colOff>0</xdr:colOff>
      <xdr:row>67</xdr:row>
      <xdr:rowOff>0</xdr:rowOff>
    </xdr:from>
    <xdr:ext cx="9525" cy="9525"/>
    <xdr:pic>
      <xdr:nvPicPr>
        <xdr:cNvPr id="2160" name="Picture 2159" descr="space"/>
        <xdr:cNvPicPr>
          <a:picLocks noChangeAspect="1" noChangeArrowheads="1"/>
        </xdr:cNvPicPr>
      </xdr:nvPicPr>
      <xdr:blipFill>
        <a:blip xmlns:r="http://schemas.openxmlformats.org/officeDocument/2006/relationships" r:embed="rId1"/>
        <a:srcRect/>
        <a:stretch>
          <a:fillRect/>
        </a:stretch>
      </xdr:blipFill>
      <xdr:spPr bwMode="auto">
        <a:xfrm>
          <a:off x="4962525" y="12144375"/>
          <a:ext cx="9525" cy="9525"/>
        </a:xfrm>
        <a:prstGeom prst="rect">
          <a:avLst/>
        </a:prstGeom>
        <a:noFill/>
        <a:ln w="9525">
          <a:noFill/>
          <a:miter lim="800000"/>
          <a:headEnd/>
          <a:tailEnd/>
        </a:ln>
      </xdr:spPr>
    </xdr:pic>
    <xdr:clientData/>
  </xdr:oneCellAnchor>
  <xdr:oneCellAnchor>
    <xdr:from>
      <xdr:col>11</xdr:col>
      <xdr:colOff>0</xdr:colOff>
      <xdr:row>67</xdr:row>
      <xdr:rowOff>0</xdr:rowOff>
    </xdr:from>
    <xdr:ext cx="9525" cy="9525"/>
    <xdr:pic>
      <xdr:nvPicPr>
        <xdr:cNvPr id="2161" name="Picture 2160" descr="space"/>
        <xdr:cNvPicPr>
          <a:picLocks noChangeAspect="1" noChangeArrowheads="1"/>
        </xdr:cNvPicPr>
      </xdr:nvPicPr>
      <xdr:blipFill>
        <a:blip xmlns:r="http://schemas.openxmlformats.org/officeDocument/2006/relationships" r:embed="rId1"/>
        <a:srcRect/>
        <a:stretch>
          <a:fillRect/>
        </a:stretch>
      </xdr:blipFill>
      <xdr:spPr bwMode="auto">
        <a:xfrm>
          <a:off x="4962525" y="12144375"/>
          <a:ext cx="9525" cy="9525"/>
        </a:xfrm>
        <a:prstGeom prst="rect">
          <a:avLst/>
        </a:prstGeom>
        <a:noFill/>
        <a:ln w="9525">
          <a:noFill/>
          <a:miter lim="800000"/>
          <a:headEnd/>
          <a:tailEnd/>
        </a:ln>
      </xdr:spPr>
    </xdr:pic>
    <xdr:clientData/>
  </xdr:oneCellAnchor>
  <xdr:oneCellAnchor>
    <xdr:from>
      <xdr:col>11</xdr:col>
      <xdr:colOff>0</xdr:colOff>
      <xdr:row>67</xdr:row>
      <xdr:rowOff>0</xdr:rowOff>
    </xdr:from>
    <xdr:ext cx="9525" cy="9525"/>
    <xdr:pic>
      <xdr:nvPicPr>
        <xdr:cNvPr id="2162" name="Picture 2161" descr="space"/>
        <xdr:cNvPicPr>
          <a:picLocks noChangeAspect="1" noChangeArrowheads="1"/>
        </xdr:cNvPicPr>
      </xdr:nvPicPr>
      <xdr:blipFill>
        <a:blip xmlns:r="http://schemas.openxmlformats.org/officeDocument/2006/relationships" r:embed="rId1"/>
        <a:srcRect/>
        <a:stretch>
          <a:fillRect/>
        </a:stretch>
      </xdr:blipFill>
      <xdr:spPr bwMode="auto">
        <a:xfrm>
          <a:off x="4962525" y="12144375"/>
          <a:ext cx="9525" cy="9525"/>
        </a:xfrm>
        <a:prstGeom prst="rect">
          <a:avLst/>
        </a:prstGeom>
        <a:noFill/>
        <a:ln w="9525">
          <a:noFill/>
          <a:miter lim="800000"/>
          <a:headEnd/>
          <a:tailEnd/>
        </a:ln>
      </xdr:spPr>
    </xdr:pic>
    <xdr:clientData/>
  </xdr:oneCellAnchor>
  <xdr:oneCellAnchor>
    <xdr:from>
      <xdr:col>11</xdr:col>
      <xdr:colOff>0</xdr:colOff>
      <xdr:row>68</xdr:row>
      <xdr:rowOff>0</xdr:rowOff>
    </xdr:from>
    <xdr:ext cx="9525" cy="9525"/>
    <xdr:pic>
      <xdr:nvPicPr>
        <xdr:cNvPr id="2163" name="Picture 2162" descr="space"/>
        <xdr:cNvPicPr>
          <a:picLocks noChangeAspect="1" noChangeArrowheads="1"/>
        </xdr:cNvPicPr>
      </xdr:nvPicPr>
      <xdr:blipFill>
        <a:blip xmlns:r="http://schemas.openxmlformats.org/officeDocument/2006/relationships" r:embed="rId1"/>
        <a:srcRect/>
        <a:stretch>
          <a:fillRect/>
        </a:stretch>
      </xdr:blipFill>
      <xdr:spPr bwMode="auto">
        <a:xfrm>
          <a:off x="4962525" y="12315825"/>
          <a:ext cx="9525" cy="9525"/>
        </a:xfrm>
        <a:prstGeom prst="rect">
          <a:avLst/>
        </a:prstGeom>
        <a:noFill/>
        <a:ln w="9525">
          <a:noFill/>
          <a:miter lim="800000"/>
          <a:headEnd/>
          <a:tailEnd/>
        </a:ln>
      </xdr:spPr>
    </xdr:pic>
    <xdr:clientData/>
  </xdr:oneCellAnchor>
  <xdr:oneCellAnchor>
    <xdr:from>
      <xdr:col>11</xdr:col>
      <xdr:colOff>0</xdr:colOff>
      <xdr:row>68</xdr:row>
      <xdr:rowOff>0</xdr:rowOff>
    </xdr:from>
    <xdr:ext cx="9525" cy="9525"/>
    <xdr:pic>
      <xdr:nvPicPr>
        <xdr:cNvPr id="2164" name="Picture 2163" descr="space"/>
        <xdr:cNvPicPr>
          <a:picLocks noChangeAspect="1" noChangeArrowheads="1"/>
        </xdr:cNvPicPr>
      </xdr:nvPicPr>
      <xdr:blipFill>
        <a:blip xmlns:r="http://schemas.openxmlformats.org/officeDocument/2006/relationships" r:embed="rId1"/>
        <a:srcRect/>
        <a:stretch>
          <a:fillRect/>
        </a:stretch>
      </xdr:blipFill>
      <xdr:spPr bwMode="auto">
        <a:xfrm>
          <a:off x="4962525" y="12315825"/>
          <a:ext cx="9525" cy="9525"/>
        </a:xfrm>
        <a:prstGeom prst="rect">
          <a:avLst/>
        </a:prstGeom>
        <a:noFill/>
        <a:ln w="9525">
          <a:noFill/>
          <a:miter lim="800000"/>
          <a:headEnd/>
          <a:tailEnd/>
        </a:ln>
      </xdr:spPr>
    </xdr:pic>
    <xdr:clientData/>
  </xdr:oneCellAnchor>
  <xdr:oneCellAnchor>
    <xdr:from>
      <xdr:col>11</xdr:col>
      <xdr:colOff>0</xdr:colOff>
      <xdr:row>68</xdr:row>
      <xdr:rowOff>0</xdr:rowOff>
    </xdr:from>
    <xdr:ext cx="9525" cy="9525"/>
    <xdr:pic>
      <xdr:nvPicPr>
        <xdr:cNvPr id="2165" name="Picture 2164" descr="space"/>
        <xdr:cNvPicPr>
          <a:picLocks noChangeAspect="1" noChangeArrowheads="1"/>
        </xdr:cNvPicPr>
      </xdr:nvPicPr>
      <xdr:blipFill>
        <a:blip xmlns:r="http://schemas.openxmlformats.org/officeDocument/2006/relationships" r:embed="rId1"/>
        <a:srcRect/>
        <a:stretch>
          <a:fillRect/>
        </a:stretch>
      </xdr:blipFill>
      <xdr:spPr bwMode="auto">
        <a:xfrm>
          <a:off x="4962525" y="12315825"/>
          <a:ext cx="9525" cy="9525"/>
        </a:xfrm>
        <a:prstGeom prst="rect">
          <a:avLst/>
        </a:prstGeom>
        <a:noFill/>
        <a:ln w="9525">
          <a:noFill/>
          <a:miter lim="800000"/>
          <a:headEnd/>
          <a:tailEnd/>
        </a:ln>
      </xdr:spPr>
    </xdr:pic>
    <xdr:clientData/>
  </xdr:oneCellAnchor>
  <xdr:oneCellAnchor>
    <xdr:from>
      <xdr:col>11</xdr:col>
      <xdr:colOff>0</xdr:colOff>
      <xdr:row>69</xdr:row>
      <xdr:rowOff>0</xdr:rowOff>
    </xdr:from>
    <xdr:ext cx="9525" cy="9525"/>
    <xdr:pic>
      <xdr:nvPicPr>
        <xdr:cNvPr id="2166" name="Picture 2165" descr="space"/>
        <xdr:cNvPicPr>
          <a:picLocks noChangeAspect="1" noChangeArrowheads="1"/>
        </xdr:cNvPicPr>
      </xdr:nvPicPr>
      <xdr:blipFill>
        <a:blip xmlns:r="http://schemas.openxmlformats.org/officeDocument/2006/relationships" r:embed="rId1"/>
        <a:srcRect/>
        <a:stretch>
          <a:fillRect/>
        </a:stretch>
      </xdr:blipFill>
      <xdr:spPr bwMode="auto">
        <a:xfrm>
          <a:off x="4962525" y="12487275"/>
          <a:ext cx="9525" cy="9525"/>
        </a:xfrm>
        <a:prstGeom prst="rect">
          <a:avLst/>
        </a:prstGeom>
        <a:noFill/>
        <a:ln w="9525">
          <a:noFill/>
          <a:miter lim="800000"/>
          <a:headEnd/>
          <a:tailEnd/>
        </a:ln>
      </xdr:spPr>
    </xdr:pic>
    <xdr:clientData/>
  </xdr:oneCellAnchor>
  <xdr:oneCellAnchor>
    <xdr:from>
      <xdr:col>11</xdr:col>
      <xdr:colOff>0</xdr:colOff>
      <xdr:row>69</xdr:row>
      <xdr:rowOff>0</xdr:rowOff>
    </xdr:from>
    <xdr:ext cx="9525" cy="9525"/>
    <xdr:pic>
      <xdr:nvPicPr>
        <xdr:cNvPr id="2167" name="Picture 2166" descr="space"/>
        <xdr:cNvPicPr>
          <a:picLocks noChangeAspect="1" noChangeArrowheads="1"/>
        </xdr:cNvPicPr>
      </xdr:nvPicPr>
      <xdr:blipFill>
        <a:blip xmlns:r="http://schemas.openxmlformats.org/officeDocument/2006/relationships" r:embed="rId1"/>
        <a:srcRect/>
        <a:stretch>
          <a:fillRect/>
        </a:stretch>
      </xdr:blipFill>
      <xdr:spPr bwMode="auto">
        <a:xfrm>
          <a:off x="4962525" y="12487275"/>
          <a:ext cx="9525" cy="9525"/>
        </a:xfrm>
        <a:prstGeom prst="rect">
          <a:avLst/>
        </a:prstGeom>
        <a:noFill/>
        <a:ln w="9525">
          <a:noFill/>
          <a:miter lim="800000"/>
          <a:headEnd/>
          <a:tailEnd/>
        </a:ln>
      </xdr:spPr>
    </xdr:pic>
    <xdr:clientData/>
  </xdr:oneCellAnchor>
  <xdr:oneCellAnchor>
    <xdr:from>
      <xdr:col>11</xdr:col>
      <xdr:colOff>0</xdr:colOff>
      <xdr:row>69</xdr:row>
      <xdr:rowOff>0</xdr:rowOff>
    </xdr:from>
    <xdr:ext cx="9525" cy="9525"/>
    <xdr:pic>
      <xdr:nvPicPr>
        <xdr:cNvPr id="2168" name="Picture 2167" descr="space"/>
        <xdr:cNvPicPr>
          <a:picLocks noChangeAspect="1" noChangeArrowheads="1"/>
        </xdr:cNvPicPr>
      </xdr:nvPicPr>
      <xdr:blipFill>
        <a:blip xmlns:r="http://schemas.openxmlformats.org/officeDocument/2006/relationships" r:embed="rId1"/>
        <a:srcRect/>
        <a:stretch>
          <a:fillRect/>
        </a:stretch>
      </xdr:blipFill>
      <xdr:spPr bwMode="auto">
        <a:xfrm>
          <a:off x="4962525" y="12487275"/>
          <a:ext cx="9525" cy="9525"/>
        </a:xfrm>
        <a:prstGeom prst="rect">
          <a:avLst/>
        </a:prstGeom>
        <a:noFill/>
        <a:ln w="9525">
          <a:noFill/>
          <a:miter lim="800000"/>
          <a:headEnd/>
          <a:tailEnd/>
        </a:ln>
      </xdr:spPr>
    </xdr:pic>
    <xdr:clientData/>
  </xdr:oneCellAnchor>
  <xdr:oneCellAnchor>
    <xdr:from>
      <xdr:col>11</xdr:col>
      <xdr:colOff>0</xdr:colOff>
      <xdr:row>70</xdr:row>
      <xdr:rowOff>0</xdr:rowOff>
    </xdr:from>
    <xdr:ext cx="9525" cy="9525"/>
    <xdr:pic>
      <xdr:nvPicPr>
        <xdr:cNvPr id="2169" name="Picture 2168" descr="space"/>
        <xdr:cNvPicPr>
          <a:picLocks noChangeAspect="1" noChangeArrowheads="1"/>
        </xdr:cNvPicPr>
      </xdr:nvPicPr>
      <xdr:blipFill>
        <a:blip xmlns:r="http://schemas.openxmlformats.org/officeDocument/2006/relationships" r:embed="rId1"/>
        <a:srcRect/>
        <a:stretch>
          <a:fillRect/>
        </a:stretch>
      </xdr:blipFill>
      <xdr:spPr bwMode="auto">
        <a:xfrm>
          <a:off x="4962525" y="12658725"/>
          <a:ext cx="9525" cy="9525"/>
        </a:xfrm>
        <a:prstGeom prst="rect">
          <a:avLst/>
        </a:prstGeom>
        <a:noFill/>
        <a:ln w="9525">
          <a:noFill/>
          <a:miter lim="800000"/>
          <a:headEnd/>
          <a:tailEnd/>
        </a:ln>
      </xdr:spPr>
    </xdr:pic>
    <xdr:clientData/>
  </xdr:oneCellAnchor>
  <xdr:oneCellAnchor>
    <xdr:from>
      <xdr:col>11</xdr:col>
      <xdr:colOff>0</xdr:colOff>
      <xdr:row>70</xdr:row>
      <xdr:rowOff>0</xdr:rowOff>
    </xdr:from>
    <xdr:ext cx="9525" cy="9525"/>
    <xdr:pic>
      <xdr:nvPicPr>
        <xdr:cNvPr id="2170" name="Picture 2169" descr="space"/>
        <xdr:cNvPicPr>
          <a:picLocks noChangeAspect="1" noChangeArrowheads="1"/>
        </xdr:cNvPicPr>
      </xdr:nvPicPr>
      <xdr:blipFill>
        <a:blip xmlns:r="http://schemas.openxmlformats.org/officeDocument/2006/relationships" r:embed="rId1"/>
        <a:srcRect/>
        <a:stretch>
          <a:fillRect/>
        </a:stretch>
      </xdr:blipFill>
      <xdr:spPr bwMode="auto">
        <a:xfrm>
          <a:off x="4962525" y="12658725"/>
          <a:ext cx="9525" cy="9525"/>
        </a:xfrm>
        <a:prstGeom prst="rect">
          <a:avLst/>
        </a:prstGeom>
        <a:noFill/>
        <a:ln w="9525">
          <a:noFill/>
          <a:miter lim="800000"/>
          <a:headEnd/>
          <a:tailEnd/>
        </a:ln>
      </xdr:spPr>
    </xdr:pic>
    <xdr:clientData/>
  </xdr:oneCellAnchor>
  <xdr:oneCellAnchor>
    <xdr:from>
      <xdr:col>11</xdr:col>
      <xdr:colOff>0</xdr:colOff>
      <xdr:row>70</xdr:row>
      <xdr:rowOff>0</xdr:rowOff>
    </xdr:from>
    <xdr:ext cx="9525" cy="9525"/>
    <xdr:pic>
      <xdr:nvPicPr>
        <xdr:cNvPr id="2171" name="Picture 2170" descr="space"/>
        <xdr:cNvPicPr>
          <a:picLocks noChangeAspect="1" noChangeArrowheads="1"/>
        </xdr:cNvPicPr>
      </xdr:nvPicPr>
      <xdr:blipFill>
        <a:blip xmlns:r="http://schemas.openxmlformats.org/officeDocument/2006/relationships" r:embed="rId1"/>
        <a:srcRect/>
        <a:stretch>
          <a:fillRect/>
        </a:stretch>
      </xdr:blipFill>
      <xdr:spPr bwMode="auto">
        <a:xfrm>
          <a:off x="4962525" y="12658725"/>
          <a:ext cx="9525" cy="9525"/>
        </a:xfrm>
        <a:prstGeom prst="rect">
          <a:avLst/>
        </a:prstGeom>
        <a:noFill/>
        <a:ln w="9525">
          <a:noFill/>
          <a:miter lim="800000"/>
          <a:headEnd/>
          <a:tailEnd/>
        </a:ln>
      </xdr:spPr>
    </xdr:pic>
    <xdr:clientData/>
  </xdr:oneCellAnchor>
  <xdr:oneCellAnchor>
    <xdr:from>
      <xdr:col>11</xdr:col>
      <xdr:colOff>0</xdr:colOff>
      <xdr:row>71</xdr:row>
      <xdr:rowOff>0</xdr:rowOff>
    </xdr:from>
    <xdr:ext cx="9525" cy="9525"/>
    <xdr:pic>
      <xdr:nvPicPr>
        <xdr:cNvPr id="2172" name="Picture 2171" descr="space"/>
        <xdr:cNvPicPr>
          <a:picLocks noChangeAspect="1" noChangeArrowheads="1"/>
        </xdr:cNvPicPr>
      </xdr:nvPicPr>
      <xdr:blipFill>
        <a:blip xmlns:r="http://schemas.openxmlformats.org/officeDocument/2006/relationships" r:embed="rId1"/>
        <a:srcRect/>
        <a:stretch>
          <a:fillRect/>
        </a:stretch>
      </xdr:blipFill>
      <xdr:spPr bwMode="auto">
        <a:xfrm>
          <a:off x="4962525" y="12830175"/>
          <a:ext cx="9525" cy="9525"/>
        </a:xfrm>
        <a:prstGeom prst="rect">
          <a:avLst/>
        </a:prstGeom>
        <a:noFill/>
        <a:ln w="9525">
          <a:noFill/>
          <a:miter lim="800000"/>
          <a:headEnd/>
          <a:tailEnd/>
        </a:ln>
      </xdr:spPr>
    </xdr:pic>
    <xdr:clientData/>
  </xdr:oneCellAnchor>
  <xdr:oneCellAnchor>
    <xdr:from>
      <xdr:col>11</xdr:col>
      <xdr:colOff>0</xdr:colOff>
      <xdr:row>71</xdr:row>
      <xdr:rowOff>0</xdr:rowOff>
    </xdr:from>
    <xdr:ext cx="9525" cy="9525"/>
    <xdr:pic>
      <xdr:nvPicPr>
        <xdr:cNvPr id="2173" name="Picture 2172" descr="space"/>
        <xdr:cNvPicPr>
          <a:picLocks noChangeAspect="1" noChangeArrowheads="1"/>
        </xdr:cNvPicPr>
      </xdr:nvPicPr>
      <xdr:blipFill>
        <a:blip xmlns:r="http://schemas.openxmlformats.org/officeDocument/2006/relationships" r:embed="rId1"/>
        <a:srcRect/>
        <a:stretch>
          <a:fillRect/>
        </a:stretch>
      </xdr:blipFill>
      <xdr:spPr bwMode="auto">
        <a:xfrm>
          <a:off x="4962525" y="12830175"/>
          <a:ext cx="9525" cy="9525"/>
        </a:xfrm>
        <a:prstGeom prst="rect">
          <a:avLst/>
        </a:prstGeom>
        <a:noFill/>
        <a:ln w="9525">
          <a:noFill/>
          <a:miter lim="800000"/>
          <a:headEnd/>
          <a:tailEnd/>
        </a:ln>
      </xdr:spPr>
    </xdr:pic>
    <xdr:clientData/>
  </xdr:oneCellAnchor>
  <xdr:oneCellAnchor>
    <xdr:from>
      <xdr:col>11</xdr:col>
      <xdr:colOff>0</xdr:colOff>
      <xdr:row>71</xdr:row>
      <xdr:rowOff>0</xdr:rowOff>
    </xdr:from>
    <xdr:ext cx="9525" cy="9525"/>
    <xdr:pic>
      <xdr:nvPicPr>
        <xdr:cNvPr id="2174" name="Picture 2173" descr="space"/>
        <xdr:cNvPicPr>
          <a:picLocks noChangeAspect="1" noChangeArrowheads="1"/>
        </xdr:cNvPicPr>
      </xdr:nvPicPr>
      <xdr:blipFill>
        <a:blip xmlns:r="http://schemas.openxmlformats.org/officeDocument/2006/relationships" r:embed="rId1"/>
        <a:srcRect/>
        <a:stretch>
          <a:fillRect/>
        </a:stretch>
      </xdr:blipFill>
      <xdr:spPr bwMode="auto">
        <a:xfrm>
          <a:off x="4962525" y="12830175"/>
          <a:ext cx="9525" cy="9525"/>
        </a:xfrm>
        <a:prstGeom prst="rect">
          <a:avLst/>
        </a:prstGeom>
        <a:noFill/>
        <a:ln w="9525">
          <a:noFill/>
          <a:miter lim="800000"/>
          <a:headEnd/>
          <a:tailEnd/>
        </a:ln>
      </xdr:spPr>
    </xdr:pic>
    <xdr:clientData/>
  </xdr:oneCellAnchor>
  <xdr:oneCellAnchor>
    <xdr:from>
      <xdr:col>11</xdr:col>
      <xdr:colOff>0</xdr:colOff>
      <xdr:row>72</xdr:row>
      <xdr:rowOff>0</xdr:rowOff>
    </xdr:from>
    <xdr:ext cx="9525" cy="9525"/>
    <xdr:pic>
      <xdr:nvPicPr>
        <xdr:cNvPr id="2175" name="Picture 2174" descr="space"/>
        <xdr:cNvPicPr>
          <a:picLocks noChangeAspect="1" noChangeArrowheads="1"/>
        </xdr:cNvPicPr>
      </xdr:nvPicPr>
      <xdr:blipFill>
        <a:blip xmlns:r="http://schemas.openxmlformats.org/officeDocument/2006/relationships" r:embed="rId1"/>
        <a:srcRect/>
        <a:stretch>
          <a:fillRect/>
        </a:stretch>
      </xdr:blipFill>
      <xdr:spPr bwMode="auto">
        <a:xfrm>
          <a:off x="4962525" y="13001625"/>
          <a:ext cx="9525" cy="9525"/>
        </a:xfrm>
        <a:prstGeom prst="rect">
          <a:avLst/>
        </a:prstGeom>
        <a:noFill/>
        <a:ln w="9525">
          <a:noFill/>
          <a:miter lim="800000"/>
          <a:headEnd/>
          <a:tailEnd/>
        </a:ln>
      </xdr:spPr>
    </xdr:pic>
    <xdr:clientData/>
  </xdr:oneCellAnchor>
  <xdr:oneCellAnchor>
    <xdr:from>
      <xdr:col>11</xdr:col>
      <xdr:colOff>0</xdr:colOff>
      <xdr:row>72</xdr:row>
      <xdr:rowOff>0</xdr:rowOff>
    </xdr:from>
    <xdr:ext cx="9525" cy="9525"/>
    <xdr:pic>
      <xdr:nvPicPr>
        <xdr:cNvPr id="2176" name="Picture 2175" descr="space"/>
        <xdr:cNvPicPr>
          <a:picLocks noChangeAspect="1" noChangeArrowheads="1"/>
        </xdr:cNvPicPr>
      </xdr:nvPicPr>
      <xdr:blipFill>
        <a:blip xmlns:r="http://schemas.openxmlformats.org/officeDocument/2006/relationships" r:embed="rId1"/>
        <a:srcRect/>
        <a:stretch>
          <a:fillRect/>
        </a:stretch>
      </xdr:blipFill>
      <xdr:spPr bwMode="auto">
        <a:xfrm>
          <a:off x="4962525" y="13001625"/>
          <a:ext cx="9525" cy="9525"/>
        </a:xfrm>
        <a:prstGeom prst="rect">
          <a:avLst/>
        </a:prstGeom>
        <a:noFill/>
        <a:ln w="9525">
          <a:noFill/>
          <a:miter lim="800000"/>
          <a:headEnd/>
          <a:tailEnd/>
        </a:ln>
      </xdr:spPr>
    </xdr:pic>
    <xdr:clientData/>
  </xdr:oneCellAnchor>
  <xdr:oneCellAnchor>
    <xdr:from>
      <xdr:col>11</xdr:col>
      <xdr:colOff>0</xdr:colOff>
      <xdr:row>72</xdr:row>
      <xdr:rowOff>0</xdr:rowOff>
    </xdr:from>
    <xdr:ext cx="9525" cy="9525"/>
    <xdr:pic>
      <xdr:nvPicPr>
        <xdr:cNvPr id="2177" name="Picture 2176" descr="space"/>
        <xdr:cNvPicPr>
          <a:picLocks noChangeAspect="1" noChangeArrowheads="1"/>
        </xdr:cNvPicPr>
      </xdr:nvPicPr>
      <xdr:blipFill>
        <a:blip xmlns:r="http://schemas.openxmlformats.org/officeDocument/2006/relationships" r:embed="rId1"/>
        <a:srcRect/>
        <a:stretch>
          <a:fillRect/>
        </a:stretch>
      </xdr:blipFill>
      <xdr:spPr bwMode="auto">
        <a:xfrm>
          <a:off x="4962525" y="13001625"/>
          <a:ext cx="9525" cy="9525"/>
        </a:xfrm>
        <a:prstGeom prst="rect">
          <a:avLst/>
        </a:prstGeom>
        <a:noFill/>
        <a:ln w="9525">
          <a:noFill/>
          <a:miter lim="800000"/>
          <a:headEnd/>
          <a:tailEnd/>
        </a:ln>
      </xdr:spPr>
    </xdr:pic>
    <xdr:clientData/>
  </xdr:oneCellAnchor>
  <xdr:oneCellAnchor>
    <xdr:from>
      <xdr:col>11</xdr:col>
      <xdr:colOff>0</xdr:colOff>
      <xdr:row>73</xdr:row>
      <xdr:rowOff>0</xdr:rowOff>
    </xdr:from>
    <xdr:ext cx="9525" cy="9525"/>
    <xdr:pic>
      <xdr:nvPicPr>
        <xdr:cNvPr id="2178" name="Picture 2177" descr="space"/>
        <xdr:cNvPicPr>
          <a:picLocks noChangeAspect="1" noChangeArrowheads="1"/>
        </xdr:cNvPicPr>
      </xdr:nvPicPr>
      <xdr:blipFill>
        <a:blip xmlns:r="http://schemas.openxmlformats.org/officeDocument/2006/relationships" r:embed="rId1"/>
        <a:srcRect/>
        <a:stretch>
          <a:fillRect/>
        </a:stretch>
      </xdr:blipFill>
      <xdr:spPr bwMode="auto">
        <a:xfrm>
          <a:off x="4962525" y="13173075"/>
          <a:ext cx="9525" cy="9525"/>
        </a:xfrm>
        <a:prstGeom prst="rect">
          <a:avLst/>
        </a:prstGeom>
        <a:noFill/>
        <a:ln w="9525">
          <a:noFill/>
          <a:miter lim="800000"/>
          <a:headEnd/>
          <a:tailEnd/>
        </a:ln>
      </xdr:spPr>
    </xdr:pic>
    <xdr:clientData/>
  </xdr:oneCellAnchor>
  <xdr:oneCellAnchor>
    <xdr:from>
      <xdr:col>11</xdr:col>
      <xdr:colOff>0</xdr:colOff>
      <xdr:row>73</xdr:row>
      <xdr:rowOff>0</xdr:rowOff>
    </xdr:from>
    <xdr:ext cx="9525" cy="9525"/>
    <xdr:pic>
      <xdr:nvPicPr>
        <xdr:cNvPr id="2179" name="Picture 2178" descr="space"/>
        <xdr:cNvPicPr>
          <a:picLocks noChangeAspect="1" noChangeArrowheads="1"/>
        </xdr:cNvPicPr>
      </xdr:nvPicPr>
      <xdr:blipFill>
        <a:blip xmlns:r="http://schemas.openxmlformats.org/officeDocument/2006/relationships" r:embed="rId1"/>
        <a:srcRect/>
        <a:stretch>
          <a:fillRect/>
        </a:stretch>
      </xdr:blipFill>
      <xdr:spPr bwMode="auto">
        <a:xfrm>
          <a:off x="4962525" y="13173075"/>
          <a:ext cx="9525" cy="9525"/>
        </a:xfrm>
        <a:prstGeom prst="rect">
          <a:avLst/>
        </a:prstGeom>
        <a:noFill/>
        <a:ln w="9525">
          <a:noFill/>
          <a:miter lim="800000"/>
          <a:headEnd/>
          <a:tailEnd/>
        </a:ln>
      </xdr:spPr>
    </xdr:pic>
    <xdr:clientData/>
  </xdr:oneCellAnchor>
  <xdr:oneCellAnchor>
    <xdr:from>
      <xdr:col>11</xdr:col>
      <xdr:colOff>0</xdr:colOff>
      <xdr:row>73</xdr:row>
      <xdr:rowOff>0</xdr:rowOff>
    </xdr:from>
    <xdr:ext cx="9525" cy="9525"/>
    <xdr:pic>
      <xdr:nvPicPr>
        <xdr:cNvPr id="2180" name="Picture 2179" descr="space"/>
        <xdr:cNvPicPr>
          <a:picLocks noChangeAspect="1" noChangeArrowheads="1"/>
        </xdr:cNvPicPr>
      </xdr:nvPicPr>
      <xdr:blipFill>
        <a:blip xmlns:r="http://schemas.openxmlformats.org/officeDocument/2006/relationships" r:embed="rId1"/>
        <a:srcRect/>
        <a:stretch>
          <a:fillRect/>
        </a:stretch>
      </xdr:blipFill>
      <xdr:spPr bwMode="auto">
        <a:xfrm>
          <a:off x="4962525" y="13173075"/>
          <a:ext cx="9525" cy="9525"/>
        </a:xfrm>
        <a:prstGeom prst="rect">
          <a:avLst/>
        </a:prstGeom>
        <a:noFill/>
        <a:ln w="9525">
          <a:noFill/>
          <a:miter lim="800000"/>
          <a:headEnd/>
          <a:tailEnd/>
        </a:ln>
      </xdr:spPr>
    </xdr:pic>
    <xdr:clientData/>
  </xdr:oneCellAnchor>
  <xdr:oneCellAnchor>
    <xdr:from>
      <xdr:col>11</xdr:col>
      <xdr:colOff>0</xdr:colOff>
      <xdr:row>74</xdr:row>
      <xdr:rowOff>0</xdr:rowOff>
    </xdr:from>
    <xdr:ext cx="9525" cy="9525"/>
    <xdr:pic>
      <xdr:nvPicPr>
        <xdr:cNvPr id="2181" name="Picture 2180" descr="space"/>
        <xdr:cNvPicPr>
          <a:picLocks noChangeAspect="1" noChangeArrowheads="1"/>
        </xdr:cNvPicPr>
      </xdr:nvPicPr>
      <xdr:blipFill>
        <a:blip xmlns:r="http://schemas.openxmlformats.org/officeDocument/2006/relationships" r:embed="rId1"/>
        <a:srcRect/>
        <a:stretch>
          <a:fillRect/>
        </a:stretch>
      </xdr:blipFill>
      <xdr:spPr bwMode="auto">
        <a:xfrm>
          <a:off x="4962525" y="13344525"/>
          <a:ext cx="9525" cy="9525"/>
        </a:xfrm>
        <a:prstGeom prst="rect">
          <a:avLst/>
        </a:prstGeom>
        <a:noFill/>
        <a:ln w="9525">
          <a:noFill/>
          <a:miter lim="800000"/>
          <a:headEnd/>
          <a:tailEnd/>
        </a:ln>
      </xdr:spPr>
    </xdr:pic>
    <xdr:clientData/>
  </xdr:oneCellAnchor>
  <xdr:oneCellAnchor>
    <xdr:from>
      <xdr:col>11</xdr:col>
      <xdr:colOff>0</xdr:colOff>
      <xdr:row>74</xdr:row>
      <xdr:rowOff>0</xdr:rowOff>
    </xdr:from>
    <xdr:ext cx="9525" cy="9525"/>
    <xdr:pic>
      <xdr:nvPicPr>
        <xdr:cNvPr id="2182" name="Picture 2181" descr="space"/>
        <xdr:cNvPicPr>
          <a:picLocks noChangeAspect="1" noChangeArrowheads="1"/>
        </xdr:cNvPicPr>
      </xdr:nvPicPr>
      <xdr:blipFill>
        <a:blip xmlns:r="http://schemas.openxmlformats.org/officeDocument/2006/relationships" r:embed="rId1"/>
        <a:srcRect/>
        <a:stretch>
          <a:fillRect/>
        </a:stretch>
      </xdr:blipFill>
      <xdr:spPr bwMode="auto">
        <a:xfrm>
          <a:off x="4962525" y="13344525"/>
          <a:ext cx="9525" cy="9525"/>
        </a:xfrm>
        <a:prstGeom prst="rect">
          <a:avLst/>
        </a:prstGeom>
        <a:noFill/>
        <a:ln w="9525">
          <a:noFill/>
          <a:miter lim="800000"/>
          <a:headEnd/>
          <a:tailEnd/>
        </a:ln>
      </xdr:spPr>
    </xdr:pic>
    <xdr:clientData/>
  </xdr:oneCellAnchor>
  <xdr:oneCellAnchor>
    <xdr:from>
      <xdr:col>11</xdr:col>
      <xdr:colOff>0</xdr:colOff>
      <xdr:row>74</xdr:row>
      <xdr:rowOff>0</xdr:rowOff>
    </xdr:from>
    <xdr:ext cx="9525" cy="9525"/>
    <xdr:pic>
      <xdr:nvPicPr>
        <xdr:cNvPr id="2183" name="Picture 2182" descr="space"/>
        <xdr:cNvPicPr>
          <a:picLocks noChangeAspect="1" noChangeArrowheads="1"/>
        </xdr:cNvPicPr>
      </xdr:nvPicPr>
      <xdr:blipFill>
        <a:blip xmlns:r="http://schemas.openxmlformats.org/officeDocument/2006/relationships" r:embed="rId1"/>
        <a:srcRect/>
        <a:stretch>
          <a:fillRect/>
        </a:stretch>
      </xdr:blipFill>
      <xdr:spPr bwMode="auto">
        <a:xfrm>
          <a:off x="4962525" y="13344525"/>
          <a:ext cx="9525" cy="9525"/>
        </a:xfrm>
        <a:prstGeom prst="rect">
          <a:avLst/>
        </a:prstGeom>
        <a:noFill/>
        <a:ln w="9525">
          <a:noFill/>
          <a:miter lim="800000"/>
          <a:headEnd/>
          <a:tailEnd/>
        </a:ln>
      </xdr:spPr>
    </xdr:pic>
    <xdr:clientData/>
  </xdr:oneCellAnchor>
  <xdr:oneCellAnchor>
    <xdr:from>
      <xdr:col>11</xdr:col>
      <xdr:colOff>0</xdr:colOff>
      <xdr:row>75</xdr:row>
      <xdr:rowOff>0</xdr:rowOff>
    </xdr:from>
    <xdr:ext cx="9525" cy="9525"/>
    <xdr:pic>
      <xdr:nvPicPr>
        <xdr:cNvPr id="2184" name="Picture 2183" descr="space"/>
        <xdr:cNvPicPr>
          <a:picLocks noChangeAspect="1" noChangeArrowheads="1"/>
        </xdr:cNvPicPr>
      </xdr:nvPicPr>
      <xdr:blipFill>
        <a:blip xmlns:r="http://schemas.openxmlformats.org/officeDocument/2006/relationships" r:embed="rId1"/>
        <a:srcRect/>
        <a:stretch>
          <a:fillRect/>
        </a:stretch>
      </xdr:blipFill>
      <xdr:spPr bwMode="auto">
        <a:xfrm>
          <a:off x="4962525" y="13515975"/>
          <a:ext cx="9525" cy="9525"/>
        </a:xfrm>
        <a:prstGeom prst="rect">
          <a:avLst/>
        </a:prstGeom>
        <a:noFill/>
        <a:ln w="9525">
          <a:noFill/>
          <a:miter lim="800000"/>
          <a:headEnd/>
          <a:tailEnd/>
        </a:ln>
      </xdr:spPr>
    </xdr:pic>
    <xdr:clientData/>
  </xdr:oneCellAnchor>
  <xdr:oneCellAnchor>
    <xdr:from>
      <xdr:col>11</xdr:col>
      <xdr:colOff>0</xdr:colOff>
      <xdr:row>75</xdr:row>
      <xdr:rowOff>0</xdr:rowOff>
    </xdr:from>
    <xdr:ext cx="9525" cy="9525"/>
    <xdr:pic>
      <xdr:nvPicPr>
        <xdr:cNvPr id="2185" name="Picture 2184" descr="space"/>
        <xdr:cNvPicPr>
          <a:picLocks noChangeAspect="1" noChangeArrowheads="1"/>
        </xdr:cNvPicPr>
      </xdr:nvPicPr>
      <xdr:blipFill>
        <a:blip xmlns:r="http://schemas.openxmlformats.org/officeDocument/2006/relationships" r:embed="rId1"/>
        <a:srcRect/>
        <a:stretch>
          <a:fillRect/>
        </a:stretch>
      </xdr:blipFill>
      <xdr:spPr bwMode="auto">
        <a:xfrm>
          <a:off x="4962525" y="13515975"/>
          <a:ext cx="9525" cy="9525"/>
        </a:xfrm>
        <a:prstGeom prst="rect">
          <a:avLst/>
        </a:prstGeom>
        <a:noFill/>
        <a:ln w="9525">
          <a:noFill/>
          <a:miter lim="800000"/>
          <a:headEnd/>
          <a:tailEnd/>
        </a:ln>
      </xdr:spPr>
    </xdr:pic>
    <xdr:clientData/>
  </xdr:oneCellAnchor>
  <xdr:oneCellAnchor>
    <xdr:from>
      <xdr:col>11</xdr:col>
      <xdr:colOff>0</xdr:colOff>
      <xdr:row>75</xdr:row>
      <xdr:rowOff>0</xdr:rowOff>
    </xdr:from>
    <xdr:ext cx="9525" cy="9525"/>
    <xdr:pic>
      <xdr:nvPicPr>
        <xdr:cNvPr id="2186" name="Picture 2185" descr="space"/>
        <xdr:cNvPicPr>
          <a:picLocks noChangeAspect="1" noChangeArrowheads="1"/>
        </xdr:cNvPicPr>
      </xdr:nvPicPr>
      <xdr:blipFill>
        <a:blip xmlns:r="http://schemas.openxmlformats.org/officeDocument/2006/relationships" r:embed="rId1"/>
        <a:srcRect/>
        <a:stretch>
          <a:fillRect/>
        </a:stretch>
      </xdr:blipFill>
      <xdr:spPr bwMode="auto">
        <a:xfrm>
          <a:off x="4962525" y="13515975"/>
          <a:ext cx="9525" cy="9525"/>
        </a:xfrm>
        <a:prstGeom prst="rect">
          <a:avLst/>
        </a:prstGeom>
        <a:noFill/>
        <a:ln w="9525">
          <a:noFill/>
          <a:miter lim="800000"/>
          <a:headEnd/>
          <a:tailEnd/>
        </a:ln>
      </xdr:spPr>
    </xdr:pic>
    <xdr:clientData/>
  </xdr:oneCellAnchor>
  <xdr:oneCellAnchor>
    <xdr:from>
      <xdr:col>11</xdr:col>
      <xdr:colOff>0</xdr:colOff>
      <xdr:row>76</xdr:row>
      <xdr:rowOff>0</xdr:rowOff>
    </xdr:from>
    <xdr:ext cx="9525" cy="9525"/>
    <xdr:pic>
      <xdr:nvPicPr>
        <xdr:cNvPr id="2187" name="Picture 2186" descr="space"/>
        <xdr:cNvPicPr>
          <a:picLocks noChangeAspect="1" noChangeArrowheads="1"/>
        </xdr:cNvPicPr>
      </xdr:nvPicPr>
      <xdr:blipFill>
        <a:blip xmlns:r="http://schemas.openxmlformats.org/officeDocument/2006/relationships" r:embed="rId1"/>
        <a:srcRect/>
        <a:stretch>
          <a:fillRect/>
        </a:stretch>
      </xdr:blipFill>
      <xdr:spPr bwMode="auto">
        <a:xfrm>
          <a:off x="4962525" y="13687425"/>
          <a:ext cx="9525" cy="9525"/>
        </a:xfrm>
        <a:prstGeom prst="rect">
          <a:avLst/>
        </a:prstGeom>
        <a:noFill/>
        <a:ln w="9525">
          <a:noFill/>
          <a:miter lim="800000"/>
          <a:headEnd/>
          <a:tailEnd/>
        </a:ln>
      </xdr:spPr>
    </xdr:pic>
    <xdr:clientData/>
  </xdr:oneCellAnchor>
  <xdr:oneCellAnchor>
    <xdr:from>
      <xdr:col>11</xdr:col>
      <xdr:colOff>0</xdr:colOff>
      <xdr:row>76</xdr:row>
      <xdr:rowOff>0</xdr:rowOff>
    </xdr:from>
    <xdr:ext cx="9525" cy="9525"/>
    <xdr:pic>
      <xdr:nvPicPr>
        <xdr:cNvPr id="2188" name="Picture 2187" descr="space"/>
        <xdr:cNvPicPr>
          <a:picLocks noChangeAspect="1" noChangeArrowheads="1"/>
        </xdr:cNvPicPr>
      </xdr:nvPicPr>
      <xdr:blipFill>
        <a:blip xmlns:r="http://schemas.openxmlformats.org/officeDocument/2006/relationships" r:embed="rId1"/>
        <a:srcRect/>
        <a:stretch>
          <a:fillRect/>
        </a:stretch>
      </xdr:blipFill>
      <xdr:spPr bwMode="auto">
        <a:xfrm>
          <a:off x="4962525" y="13687425"/>
          <a:ext cx="9525" cy="9525"/>
        </a:xfrm>
        <a:prstGeom prst="rect">
          <a:avLst/>
        </a:prstGeom>
        <a:noFill/>
        <a:ln w="9525">
          <a:noFill/>
          <a:miter lim="800000"/>
          <a:headEnd/>
          <a:tailEnd/>
        </a:ln>
      </xdr:spPr>
    </xdr:pic>
    <xdr:clientData/>
  </xdr:oneCellAnchor>
  <xdr:oneCellAnchor>
    <xdr:from>
      <xdr:col>11</xdr:col>
      <xdr:colOff>0</xdr:colOff>
      <xdr:row>76</xdr:row>
      <xdr:rowOff>0</xdr:rowOff>
    </xdr:from>
    <xdr:ext cx="9525" cy="9525"/>
    <xdr:pic>
      <xdr:nvPicPr>
        <xdr:cNvPr id="2189" name="Picture 2188" descr="space"/>
        <xdr:cNvPicPr>
          <a:picLocks noChangeAspect="1" noChangeArrowheads="1"/>
        </xdr:cNvPicPr>
      </xdr:nvPicPr>
      <xdr:blipFill>
        <a:blip xmlns:r="http://schemas.openxmlformats.org/officeDocument/2006/relationships" r:embed="rId1"/>
        <a:srcRect/>
        <a:stretch>
          <a:fillRect/>
        </a:stretch>
      </xdr:blipFill>
      <xdr:spPr bwMode="auto">
        <a:xfrm>
          <a:off x="4962525" y="13687425"/>
          <a:ext cx="9525" cy="9525"/>
        </a:xfrm>
        <a:prstGeom prst="rect">
          <a:avLst/>
        </a:prstGeom>
        <a:noFill/>
        <a:ln w="9525">
          <a:noFill/>
          <a:miter lim="800000"/>
          <a:headEnd/>
          <a:tailEnd/>
        </a:ln>
      </xdr:spPr>
    </xdr:pic>
    <xdr:clientData/>
  </xdr:oneCellAnchor>
  <xdr:oneCellAnchor>
    <xdr:from>
      <xdr:col>11</xdr:col>
      <xdr:colOff>0</xdr:colOff>
      <xdr:row>77</xdr:row>
      <xdr:rowOff>0</xdr:rowOff>
    </xdr:from>
    <xdr:ext cx="9525" cy="9525"/>
    <xdr:pic>
      <xdr:nvPicPr>
        <xdr:cNvPr id="2190" name="Picture 2189" descr="space"/>
        <xdr:cNvPicPr>
          <a:picLocks noChangeAspect="1" noChangeArrowheads="1"/>
        </xdr:cNvPicPr>
      </xdr:nvPicPr>
      <xdr:blipFill>
        <a:blip xmlns:r="http://schemas.openxmlformats.org/officeDocument/2006/relationships" r:embed="rId1"/>
        <a:srcRect/>
        <a:stretch>
          <a:fillRect/>
        </a:stretch>
      </xdr:blipFill>
      <xdr:spPr bwMode="auto">
        <a:xfrm>
          <a:off x="4962525" y="13858875"/>
          <a:ext cx="9525" cy="9525"/>
        </a:xfrm>
        <a:prstGeom prst="rect">
          <a:avLst/>
        </a:prstGeom>
        <a:noFill/>
        <a:ln w="9525">
          <a:noFill/>
          <a:miter lim="800000"/>
          <a:headEnd/>
          <a:tailEnd/>
        </a:ln>
      </xdr:spPr>
    </xdr:pic>
    <xdr:clientData/>
  </xdr:oneCellAnchor>
  <xdr:oneCellAnchor>
    <xdr:from>
      <xdr:col>11</xdr:col>
      <xdr:colOff>0</xdr:colOff>
      <xdr:row>77</xdr:row>
      <xdr:rowOff>0</xdr:rowOff>
    </xdr:from>
    <xdr:ext cx="9525" cy="9525"/>
    <xdr:pic>
      <xdr:nvPicPr>
        <xdr:cNvPr id="2191" name="Picture 2190" descr="space"/>
        <xdr:cNvPicPr>
          <a:picLocks noChangeAspect="1" noChangeArrowheads="1"/>
        </xdr:cNvPicPr>
      </xdr:nvPicPr>
      <xdr:blipFill>
        <a:blip xmlns:r="http://schemas.openxmlformats.org/officeDocument/2006/relationships" r:embed="rId1"/>
        <a:srcRect/>
        <a:stretch>
          <a:fillRect/>
        </a:stretch>
      </xdr:blipFill>
      <xdr:spPr bwMode="auto">
        <a:xfrm>
          <a:off x="4962525" y="13858875"/>
          <a:ext cx="9525" cy="9525"/>
        </a:xfrm>
        <a:prstGeom prst="rect">
          <a:avLst/>
        </a:prstGeom>
        <a:noFill/>
        <a:ln w="9525">
          <a:noFill/>
          <a:miter lim="800000"/>
          <a:headEnd/>
          <a:tailEnd/>
        </a:ln>
      </xdr:spPr>
    </xdr:pic>
    <xdr:clientData/>
  </xdr:oneCellAnchor>
  <xdr:oneCellAnchor>
    <xdr:from>
      <xdr:col>11</xdr:col>
      <xdr:colOff>0</xdr:colOff>
      <xdr:row>77</xdr:row>
      <xdr:rowOff>0</xdr:rowOff>
    </xdr:from>
    <xdr:ext cx="9525" cy="9525"/>
    <xdr:pic>
      <xdr:nvPicPr>
        <xdr:cNvPr id="2192" name="Picture 2191" descr="space"/>
        <xdr:cNvPicPr>
          <a:picLocks noChangeAspect="1" noChangeArrowheads="1"/>
        </xdr:cNvPicPr>
      </xdr:nvPicPr>
      <xdr:blipFill>
        <a:blip xmlns:r="http://schemas.openxmlformats.org/officeDocument/2006/relationships" r:embed="rId1"/>
        <a:srcRect/>
        <a:stretch>
          <a:fillRect/>
        </a:stretch>
      </xdr:blipFill>
      <xdr:spPr bwMode="auto">
        <a:xfrm>
          <a:off x="4962525" y="13858875"/>
          <a:ext cx="9525" cy="9525"/>
        </a:xfrm>
        <a:prstGeom prst="rect">
          <a:avLst/>
        </a:prstGeom>
        <a:noFill/>
        <a:ln w="9525">
          <a:noFill/>
          <a:miter lim="800000"/>
          <a:headEnd/>
          <a:tailEnd/>
        </a:ln>
      </xdr:spPr>
    </xdr:pic>
    <xdr:clientData/>
  </xdr:oneCellAnchor>
  <xdr:oneCellAnchor>
    <xdr:from>
      <xdr:col>11</xdr:col>
      <xdr:colOff>0</xdr:colOff>
      <xdr:row>78</xdr:row>
      <xdr:rowOff>0</xdr:rowOff>
    </xdr:from>
    <xdr:ext cx="9525" cy="9525"/>
    <xdr:pic>
      <xdr:nvPicPr>
        <xdr:cNvPr id="2193" name="Picture 2192" descr="space"/>
        <xdr:cNvPicPr>
          <a:picLocks noChangeAspect="1" noChangeArrowheads="1"/>
        </xdr:cNvPicPr>
      </xdr:nvPicPr>
      <xdr:blipFill>
        <a:blip xmlns:r="http://schemas.openxmlformats.org/officeDocument/2006/relationships" r:embed="rId1"/>
        <a:srcRect/>
        <a:stretch>
          <a:fillRect/>
        </a:stretch>
      </xdr:blipFill>
      <xdr:spPr bwMode="auto">
        <a:xfrm>
          <a:off x="4962525" y="14030325"/>
          <a:ext cx="9525" cy="9525"/>
        </a:xfrm>
        <a:prstGeom prst="rect">
          <a:avLst/>
        </a:prstGeom>
        <a:noFill/>
        <a:ln w="9525">
          <a:noFill/>
          <a:miter lim="800000"/>
          <a:headEnd/>
          <a:tailEnd/>
        </a:ln>
      </xdr:spPr>
    </xdr:pic>
    <xdr:clientData/>
  </xdr:oneCellAnchor>
  <xdr:oneCellAnchor>
    <xdr:from>
      <xdr:col>11</xdr:col>
      <xdr:colOff>0</xdr:colOff>
      <xdr:row>78</xdr:row>
      <xdr:rowOff>0</xdr:rowOff>
    </xdr:from>
    <xdr:ext cx="9525" cy="9525"/>
    <xdr:pic>
      <xdr:nvPicPr>
        <xdr:cNvPr id="2194" name="Picture 2193" descr="space"/>
        <xdr:cNvPicPr>
          <a:picLocks noChangeAspect="1" noChangeArrowheads="1"/>
        </xdr:cNvPicPr>
      </xdr:nvPicPr>
      <xdr:blipFill>
        <a:blip xmlns:r="http://schemas.openxmlformats.org/officeDocument/2006/relationships" r:embed="rId1"/>
        <a:srcRect/>
        <a:stretch>
          <a:fillRect/>
        </a:stretch>
      </xdr:blipFill>
      <xdr:spPr bwMode="auto">
        <a:xfrm>
          <a:off x="4962525" y="14030325"/>
          <a:ext cx="9525" cy="9525"/>
        </a:xfrm>
        <a:prstGeom prst="rect">
          <a:avLst/>
        </a:prstGeom>
        <a:noFill/>
        <a:ln w="9525">
          <a:noFill/>
          <a:miter lim="800000"/>
          <a:headEnd/>
          <a:tailEnd/>
        </a:ln>
      </xdr:spPr>
    </xdr:pic>
    <xdr:clientData/>
  </xdr:oneCellAnchor>
  <xdr:oneCellAnchor>
    <xdr:from>
      <xdr:col>11</xdr:col>
      <xdr:colOff>0</xdr:colOff>
      <xdr:row>78</xdr:row>
      <xdr:rowOff>0</xdr:rowOff>
    </xdr:from>
    <xdr:ext cx="9525" cy="9525"/>
    <xdr:pic>
      <xdr:nvPicPr>
        <xdr:cNvPr id="2195" name="Picture 2194" descr="space"/>
        <xdr:cNvPicPr>
          <a:picLocks noChangeAspect="1" noChangeArrowheads="1"/>
        </xdr:cNvPicPr>
      </xdr:nvPicPr>
      <xdr:blipFill>
        <a:blip xmlns:r="http://schemas.openxmlformats.org/officeDocument/2006/relationships" r:embed="rId1"/>
        <a:srcRect/>
        <a:stretch>
          <a:fillRect/>
        </a:stretch>
      </xdr:blipFill>
      <xdr:spPr bwMode="auto">
        <a:xfrm>
          <a:off x="4962525" y="14030325"/>
          <a:ext cx="9525" cy="9525"/>
        </a:xfrm>
        <a:prstGeom prst="rect">
          <a:avLst/>
        </a:prstGeom>
        <a:noFill/>
        <a:ln w="9525">
          <a:noFill/>
          <a:miter lim="800000"/>
          <a:headEnd/>
          <a:tailEnd/>
        </a:ln>
      </xdr:spPr>
    </xdr:pic>
    <xdr:clientData/>
  </xdr:oneCellAnchor>
  <xdr:oneCellAnchor>
    <xdr:from>
      <xdr:col>11</xdr:col>
      <xdr:colOff>0</xdr:colOff>
      <xdr:row>79</xdr:row>
      <xdr:rowOff>0</xdr:rowOff>
    </xdr:from>
    <xdr:ext cx="9525" cy="9525"/>
    <xdr:pic>
      <xdr:nvPicPr>
        <xdr:cNvPr id="2196" name="Picture 2195" descr="space"/>
        <xdr:cNvPicPr>
          <a:picLocks noChangeAspect="1" noChangeArrowheads="1"/>
        </xdr:cNvPicPr>
      </xdr:nvPicPr>
      <xdr:blipFill>
        <a:blip xmlns:r="http://schemas.openxmlformats.org/officeDocument/2006/relationships" r:embed="rId1"/>
        <a:srcRect/>
        <a:stretch>
          <a:fillRect/>
        </a:stretch>
      </xdr:blipFill>
      <xdr:spPr bwMode="auto">
        <a:xfrm>
          <a:off x="4962525" y="14201775"/>
          <a:ext cx="9525" cy="9525"/>
        </a:xfrm>
        <a:prstGeom prst="rect">
          <a:avLst/>
        </a:prstGeom>
        <a:noFill/>
        <a:ln w="9525">
          <a:noFill/>
          <a:miter lim="800000"/>
          <a:headEnd/>
          <a:tailEnd/>
        </a:ln>
      </xdr:spPr>
    </xdr:pic>
    <xdr:clientData/>
  </xdr:oneCellAnchor>
  <xdr:oneCellAnchor>
    <xdr:from>
      <xdr:col>11</xdr:col>
      <xdr:colOff>0</xdr:colOff>
      <xdr:row>79</xdr:row>
      <xdr:rowOff>0</xdr:rowOff>
    </xdr:from>
    <xdr:ext cx="9525" cy="9525"/>
    <xdr:pic>
      <xdr:nvPicPr>
        <xdr:cNvPr id="2197" name="Picture 2196" descr="space"/>
        <xdr:cNvPicPr>
          <a:picLocks noChangeAspect="1" noChangeArrowheads="1"/>
        </xdr:cNvPicPr>
      </xdr:nvPicPr>
      <xdr:blipFill>
        <a:blip xmlns:r="http://schemas.openxmlformats.org/officeDocument/2006/relationships" r:embed="rId1"/>
        <a:srcRect/>
        <a:stretch>
          <a:fillRect/>
        </a:stretch>
      </xdr:blipFill>
      <xdr:spPr bwMode="auto">
        <a:xfrm>
          <a:off x="4962525" y="14201775"/>
          <a:ext cx="9525" cy="9525"/>
        </a:xfrm>
        <a:prstGeom prst="rect">
          <a:avLst/>
        </a:prstGeom>
        <a:noFill/>
        <a:ln w="9525">
          <a:noFill/>
          <a:miter lim="800000"/>
          <a:headEnd/>
          <a:tailEnd/>
        </a:ln>
      </xdr:spPr>
    </xdr:pic>
    <xdr:clientData/>
  </xdr:oneCellAnchor>
  <xdr:oneCellAnchor>
    <xdr:from>
      <xdr:col>11</xdr:col>
      <xdr:colOff>0</xdr:colOff>
      <xdr:row>79</xdr:row>
      <xdr:rowOff>0</xdr:rowOff>
    </xdr:from>
    <xdr:ext cx="9525" cy="9525"/>
    <xdr:pic>
      <xdr:nvPicPr>
        <xdr:cNvPr id="2198" name="Picture 2197" descr="space"/>
        <xdr:cNvPicPr>
          <a:picLocks noChangeAspect="1" noChangeArrowheads="1"/>
        </xdr:cNvPicPr>
      </xdr:nvPicPr>
      <xdr:blipFill>
        <a:blip xmlns:r="http://schemas.openxmlformats.org/officeDocument/2006/relationships" r:embed="rId1"/>
        <a:srcRect/>
        <a:stretch>
          <a:fillRect/>
        </a:stretch>
      </xdr:blipFill>
      <xdr:spPr bwMode="auto">
        <a:xfrm>
          <a:off x="4962525" y="14201775"/>
          <a:ext cx="9525" cy="9525"/>
        </a:xfrm>
        <a:prstGeom prst="rect">
          <a:avLst/>
        </a:prstGeom>
        <a:noFill/>
        <a:ln w="9525">
          <a:noFill/>
          <a:miter lim="800000"/>
          <a:headEnd/>
          <a:tailEnd/>
        </a:ln>
      </xdr:spPr>
    </xdr:pic>
    <xdr:clientData/>
  </xdr:oneCellAnchor>
  <xdr:oneCellAnchor>
    <xdr:from>
      <xdr:col>11</xdr:col>
      <xdr:colOff>0</xdr:colOff>
      <xdr:row>80</xdr:row>
      <xdr:rowOff>0</xdr:rowOff>
    </xdr:from>
    <xdr:ext cx="9525" cy="9525"/>
    <xdr:pic>
      <xdr:nvPicPr>
        <xdr:cNvPr id="2199" name="Picture 2198" descr="space"/>
        <xdr:cNvPicPr>
          <a:picLocks noChangeAspect="1" noChangeArrowheads="1"/>
        </xdr:cNvPicPr>
      </xdr:nvPicPr>
      <xdr:blipFill>
        <a:blip xmlns:r="http://schemas.openxmlformats.org/officeDocument/2006/relationships" r:embed="rId1"/>
        <a:srcRect/>
        <a:stretch>
          <a:fillRect/>
        </a:stretch>
      </xdr:blipFill>
      <xdr:spPr bwMode="auto">
        <a:xfrm>
          <a:off x="4962525" y="14373225"/>
          <a:ext cx="9525" cy="9525"/>
        </a:xfrm>
        <a:prstGeom prst="rect">
          <a:avLst/>
        </a:prstGeom>
        <a:noFill/>
        <a:ln w="9525">
          <a:noFill/>
          <a:miter lim="800000"/>
          <a:headEnd/>
          <a:tailEnd/>
        </a:ln>
      </xdr:spPr>
    </xdr:pic>
    <xdr:clientData/>
  </xdr:oneCellAnchor>
  <xdr:oneCellAnchor>
    <xdr:from>
      <xdr:col>11</xdr:col>
      <xdr:colOff>0</xdr:colOff>
      <xdr:row>80</xdr:row>
      <xdr:rowOff>0</xdr:rowOff>
    </xdr:from>
    <xdr:ext cx="9525" cy="9525"/>
    <xdr:pic>
      <xdr:nvPicPr>
        <xdr:cNvPr id="2200" name="Picture 2199" descr="space"/>
        <xdr:cNvPicPr>
          <a:picLocks noChangeAspect="1" noChangeArrowheads="1"/>
        </xdr:cNvPicPr>
      </xdr:nvPicPr>
      <xdr:blipFill>
        <a:blip xmlns:r="http://schemas.openxmlformats.org/officeDocument/2006/relationships" r:embed="rId1"/>
        <a:srcRect/>
        <a:stretch>
          <a:fillRect/>
        </a:stretch>
      </xdr:blipFill>
      <xdr:spPr bwMode="auto">
        <a:xfrm>
          <a:off x="4962525" y="14373225"/>
          <a:ext cx="9525" cy="9525"/>
        </a:xfrm>
        <a:prstGeom prst="rect">
          <a:avLst/>
        </a:prstGeom>
        <a:noFill/>
        <a:ln w="9525">
          <a:noFill/>
          <a:miter lim="800000"/>
          <a:headEnd/>
          <a:tailEnd/>
        </a:ln>
      </xdr:spPr>
    </xdr:pic>
    <xdr:clientData/>
  </xdr:oneCellAnchor>
  <xdr:oneCellAnchor>
    <xdr:from>
      <xdr:col>11</xdr:col>
      <xdr:colOff>0</xdr:colOff>
      <xdr:row>80</xdr:row>
      <xdr:rowOff>0</xdr:rowOff>
    </xdr:from>
    <xdr:ext cx="9525" cy="9525"/>
    <xdr:pic>
      <xdr:nvPicPr>
        <xdr:cNvPr id="2201" name="Picture 2200" descr="space"/>
        <xdr:cNvPicPr>
          <a:picLocks noChangeAspect="1" noChangeArrowheads="1"/>
        </xdr:cNvPicPr>
      </xdr:nvPicPr>
      <xdr:blipFill>
        <a:blip xmlns:r="http://schemas.openxmlformats.org/officeDocument/2006/relationships" r:embed="rId1"/>
        <a:srcRect/>
        <a:stretch>
          <a:fillRect/>
        </a:stretch>
      </xdr:blipFill>
      <xdr:spPr bwMode="auto">
        <a:xfrm>
          <a:off x="4962525" y="14373225"/>
          <a:ext cx="9525" cy="9525"/>
        </a:xfrm>
        <a:prstGeom prst="rect">
          <a:avLst/>
        </a:prstGeom>
        <a:noFill/>
        <a:ln w="9525">
          <a:noFill/>
          <a:miter lim="800000"/>
          <a:headEnd/>
          <a:tailEnd/>
        </a:ln>
      </xdr:spPr>
    </xdr:pic>
    <xdr:clientData/>
  </xdr:oneCellAnchor>
  <xdr:oneCellAnchor>
    <xdr:from>
      <xdr:col>11</xdr:col>
      <xdr:colOff>0</xdr:colOff>
      <xdr:row>81</xdr:row>
      <xdr:rowOff>0</xdr:rowOff>
    </xdr:from>
    <xdr:ext cx="9525" cy="9525"/>
    <xdr:pic>
      <xdr:nvPicPr>
        <xdr:cNvPr id="2202" name="Picture 2201" descr="space"/>
        <xdr:cNvPicPr>
          <a:picLocks noChangeAspect="1" noChangeArrowheads="1"/>
        </xdr:cNvPicPr>
      </xdr:nvPicPr>
      <xdr:blipFill>
        <a:blip xmlns:r="http://schemas.openxmlformats.org/officeDocument/2006/relationships" r:embed="rId1"/>
        <a:srcRect/>
        <a:stretch>
          <a:fillRect/>
        </a:stretch>
      </xdr:blipFill>
      <xdr:spPr bwMode="auto">
        <a:xfrm>
          <a:off x="4962525" y="14544675"/>
          <a:ext cx="9525" cy="9525"/>
        </a:xfrm>
        <a:prstGeom prst="rect">
          <a:avLst/>
        </a:prstGeom>
        <a:noFill/>
        <a:ln w="9525">
          <a:noFill/>
          <a:miter lim="800000"/>
          <a:headEnd/>
          <a:tailEnd/>
        </a:ln>
      </xdr:spPr>
    </xdr:pic>
    <xdr:clientData/>
  </xdr:oneCellAnchor>
  <xdr:oneCellAnchor>
    <xdr:from>
      <xdr:col>11</xdr:col>
      <xdr:colOff>0</xdr:colOff>
      <xdr:row>81</xdr:row>
      <xdr:rowOff>0</xdr:rowOff>
    </xdr:from>
    <xdr:ext cx="9525" cy="9525"/>
    <xdr:pic>
      <xdr:nvPicPr>
        <xdr:cNvPr id="2203" name="Picture 2202" descr="space"/>
        <xdr:cNvPicPr>
          <a:picLocks noChangeAspect="1" noChangeArrowheads="1"/>
        </xdr:cNvPicPr>
      </xdr:nvPicPr>
      <xdr:blipFill>
        <a:blip xmlns:r="http://schemas.openxmlformats.org/officeDocument/2006/relationships" r:embed="rId1"/>
        <a:srcRect/>
        <a:stretch>
          <a:fillRect/>
        </a:stretch>
      </xdr:blipFill>
      <xdr:spPr bwMode="auto">
        <a:xfrm>
          <a:off x="4962525" y="14544675"/>
          <a:ext cx="9525" cy="9525"/>
        </a:xfrm>
        <a:prstGeom prst="rect">
          <a:avLst/>
        </a:prstGeom>
        <a:noFill/>
        <a:ln w="9525">
          <a:noFill/>
          <a:miter lim="800000"/>
          <a:headEnd/>
          <a:tailEnd/>
        </a:ln>
      </xdr:spPr>
    </xdr:pic>
    <xdr:clientData/>
  </xdr:oneCellAnchor>
  <xdr:oneCellAnchor>
    <xdr:from>
      <xdr:col>11</xdr:col>
      <xdr:colOff>0</xdr:colOff>
      <xdr:row>81</xdr:row>
      <xdr:rowOff>0</xdr:rowOff>
    </xdr:from>
    <xdr:ext cx="9525" cy="9525"/>
    <xdr:pic>
      <xdr:nvPicPr>
        <xdr:cNvPr id="2204" name="Picture 2203" descr="space"/>
        <xdr:cNvPicPr>
          <a:picLocks noChangeAspect="1" noChangeArrowheads="1"/>
        </xdr:cNvPicPr>
      </xdr:nvPicPr>
      <xdr:blipFill>
        <a:blip xmlns:r="http://schemas.openxmlformats.org/officeDocument/2006/relationships" r:embed="rId1"/>
        <a:srcRect/>
        <a:stretch>
          <a:fillRect/>
        </a:stretch>
      </xdr:blipFill>
      <xdr:spPr bwMode="auto">
        <a:xfrm>
          <a:off x="4962525" y="14544675"/>
          <a:ext cx="9525" cy="9525"/>
        </a:xfrm>
        <a:prstGeom prst="rect">
          <a:avLst/>
        </a:prstGeom>
        <a:noFill/>
        <a:ln w="9525">
          <a:noFill/>
          <a:miter lim="800000"/>
          <a:headEnd/>
          <a:tailEnd/>
        </a:ln>
      </xdr:spPr>
    </xdr:pic>
    <xdr:clientData/>
  </xdr:oneCellAnchor>
  <xdr:oneCellAnchor>
    <xdr:from>
      <xdr:col>11</xdr:col>
      <xdr:colOff>0</xdr:colOff>
      <xdr:row>82</xdr:row>
      <xdr:rowOff>0</xdr:rowOff>
    </xdr:from>
    <xdr:ext cx="9525" cy="9525"/>
    <xdr:pic>
      <xdr:nvPicPr>
        <xdr:cNvPr id="2205" name="Picture 2204" descr="space"/>
        <xdr:cNvPicPr>
          <a:picLocks noChangeAspect="1" noChangeArrowheads="1"/>
        </xdr:cNvPicPr>
      </xdr:nvPicPr>
      <xdr:blipFill>
        <a:blip xmlns:r="http://schemas.openxmlformats.org/officeDocument/2006/relationships" r:embed="rId1"/>
        <a:srcRect/>
        <a:stretch>
          <a:fillRect/>
        </a:stretch>
      </xdr:blipFill>
      <xdr:spPr bwMode="auto">
        <a:xfrm>
          <a:off x="4962525" y="14716125"/>
          <a:ext cx="9525" cy="9525"/>
        </a:xfrm>
        <a:prstGeom prst="rect">
          <a:avLst/>
        </a:prstGeom>
        <a:noFill/>
        <a:ln w="9525">
          <a:noFill/>
          <a:miter lim="800000"/>
          <a:headEnd/>
          <a:tailEnd/>
        </a:ln>
      </xdr:spPr>
    </xdr:pic>
    <xdr:clientData/>
  </xdr:oneCellAnchor>
  <xdr:oneCellAnchor>
    <xdr:from>
      <xdr:col>11</xdr:col>
      <xdr:colOff>0</xdr:colOff>
      <xdr:row>82</xdr:row>
      <xdr:rowOff>0</xdr:rowOff>
    </xdr:from>
    <xdr:ext cx="9525" cy="9525"/>
    <xdr:pic>
      <xdr:nvPicPr>
        <xdr:cNvPr id="2206" name="Picture 2205" descr="space"/>
        <xdr:cNvPicPr>
          <a:picLocks noChangeAspect="1" noChangeArrowheads="1"/>
        </xdr:cNvPicPr>
      </xdr:nvPicPr>
      <xdr:blipFill>
        <a:blip xmlns:r="http://schemas.openxmlformats.org/officeDocument/2006/relationships" r:embed="rId1"/>
        <a:srcRect/>
        <a:stretch>
          <a:fillRect/>
        </a:stretch>
      </xdr:blipFill>
      <xdr:spPr bwMode="auto">
        <a:xfrm>
          <a:off x="4962525" y="14716125"/>
          <a:ext cx="9525" cy="9525"/>
        </a:xfrm>
        <a:prstGeom prst="rect">
          <a:avLst/>
        </a:prstGeom>
        <a:noFill/>
        <a:ln w="9525">
          <a:noFill/>
          <a:miter lim="800000"/>
          <a:headEnd/>
          <a:tailEnd/>
        </a:ln>
      </xdr:spPr>
    </xdr:pic>
    <xdr:clientData/>
  </xdr:oneCellAnchor>
  <xdr:oneCellAnchor>
    <xdr:from>
      <xdr:col>11</xdr:col>
      <xdr:colOff>0</xdr:colOff>
      <xdr:row>82</xdr:row>
      <xdr:rowOff>0</xdr:rowOff>
    </xdr:from>
    <xdr:ext cx="9525" cy="9525"/>
    <xdr:pic>
      <xdr:nvPicPr>
        <xdr:cNvPr id="2207" name="Picture 2206" descr="space"/>
        <xdr:cNvPicPr>
          <a:picLocks noChangeAspect="1" noChangeArrowheads="1"/>
        </xdr:cNvPicPr>
      </xdr:nvPicPr>
      <xdr:blipFill>
        <a:blip xmlns:r="http://schemas.openxmlformats.org/officeDocument/2006/relationships" r:embed="rId1"/>
        <a:srcRect/>
        <a:stretch>
          <a:fillRect/>
        </a:stretch>
      </xdr:blipFill>
      <xdr:spPr bwMode="auto">
        <a:xfrm>
          <a:off x="4962525" y="14716125"/>
          <a:ext cx="9525" cy="9525"/>
        </a:xfrm>
        <a:prstGeom prst="rect">
          <a:avLst/>
        </a:prstGeom>
        <a:noFill/>
        <a:ln w="9525">
          <a:noFill/>
          <a:miter lim="800000"/>
          <a:headEnd/>
          <a:tailEnd/>
        </a:ln>
      </xdr:spPr>
    </xdr:pic>
    <xdr:clientData/>
  </xdr:oneCellAnchor>
  <xdr:oneCellAnchor>
    <xdr:from>
      <xdr:col>11</xdr:col>
      <xdr:colOff>0</xdr:colOff>
      <xdr:row>83</xdr:row>
      <xdr:rowOff>0</xdr:rowOff>
    </xdr:from>
    <xdr:ext cx="9525" cy="9525"/>
    <xdr:pic>
      <xdr:nvPicPr>
        <xdr:cNvPr id="2208" name="Picture 2207" descr="space"/>
        <xdr:cNvPicPr>
          <a:picLocks noChangeAspect="1" noChangeArrowheads="1"/>
        </xdr:cNvPicPr>
      </xdr:nvPicPr>
      <xdr:blipFill>
        <a:blip xmlns:r="http://schemas.openxmlformats.org/officeDocument/2006/relationships" r:embed="rId1"/>
        <a:srcRect/>
        <a:stretch>
          <a:fillRect/>
        </a:stretch>
      </xdr:blipFill>
      <xdr:spPr bwMode="auto">
        <a:xfrm>
          <a:off x="4962525" y="14887575"/>
          <a:ext cx="9525" cy="9525"/>
        </a:xfrm>
        <a:prstGeom prst="rect">
          <a:avLst/>
        </a:prstGeom>
        <a:noFill/>
        <a:ln w="9525">
          <a:noFill/>
          <a:miter lim="800000"/>
          <a:headEnd/>
          <a:tailEnd/>
        </a:ln>
      </xdr:spPr>
    </xdr:pic>
    <xdr:clientData/>
  </xdr:oneCellAnchor>
  <xdr:oneCellAnchor>
    <xdr:from>
      <xdr:col>11</xdr:col>
      <xdr:colOff>0</xdr:colOff>
      <xdr:row>83</xdr:row>
      <xdr:rowOff>0</xdr:rowOff>
    </xdr:from>
    <xdr:ext cx="9525" cy="9525"/>
    <xdr:pic>
      <xdr:nvPicPr>
        <xdr:cNvPr id="2209" name="Picture 2208" descr="space"/>
        <xdr:cNvPicPr>
          <a:picLocks noChangeAspect="1" noChangeArrowheads="1"/>
        </xdr:cNvPicPr>
      </xdr:nvPicPr>
      <xdr:blipFill>
        <a:blip xmlns:r="http://schemas.openxmlformats.org/officeDocument/2006/relationships" r:embed="rId1"/>
        <a:srcRect/>
        <a:stretch>
          <a:fillRect/>
        </a:stretch>
      </xdr:blipFill>
      <xdr:spPr bwMode="auto">
        <a:xfrm>
          <a:off x="4962525" y="14887575"/>
          <a:ext cx="9525" cy="9525"/>
        </a:xfrm>
        <a:prstGeom prst="rect">
          <a:avLst/>
        </a:prstGeom>
        <a:noFill/>
        <a:ln w="9525">
          <a:noFill/>
          <a:miter lim="800000"/>
          <a:headEnd/>
          <a:tailEnd/>
        </a:ln>
      </xdr:spPr>
    </xdr:pic>
    <xdr:clientData/>
  </xdr:oneCellAnchor>
  <xdr:oneCellAnchor>
    <xdr:from>
      <xdr:col>11</xdr:col>
      <xdr:colOff>0</xdr:colOff>
      <xdr:row>83</xdr:row>
      <xdr:rowOff>0</xdr:rowOff>
    </xdr:from>
    <xdr:ext cx="9525" cy="9525"/>
    <xdr:pic>
      <xdr:nvPicPr>
        <xdr:cNvPr id="2210" name="Picture 2209" descr="space"/>
        <xdr:cNvPicPr>
          <a:picLocks noChangeAspect="1" noChangeArrowheads="1"/>
        </xdr:cNvPicPr>
      </xdr:nvPicPr>
      <xdr:blipFill>
        <a:blip xmlns:r="http://schemas.openxmlformats.org/officeDocument/2006/relationships" r:embed="rId1"/>
        <a:srcRect/>
        <a:stretch>
          <a:fillRect/>
        </a:stretch>
      </xdr:blipFill>
      <xdr:spPr bwMode="auto">
        <a:xfrm>
          <a:off x="4962525" y="14887575"/>
          <a:ext cx="9525" cy="9525"/>
        </a:xfrm>
        <a:prstGeom prst="rect">
          <a:avLst/>
        </a:prstGeom>
        <a:noFill/>
        <a:ln w="9525">
          <a:noFill/>
          <a:miter lim="800000"/>
          <a:headEnd/>
          <a:tailEnd/>
        </a:ln>
      </xdr:spPr>
    </xdr:pic>
    <xdr:clientData/>
  </xdr:oneCellAnchor>
  <xdr:oneCellAnchor>
    <xdr:from>
      <xdr:col>11</xdr:col>
      <xdr:colOff>0</xdr:colOff>
      <xdr:row>84</xdr:row>
      <xdr:rowOff>0</xdr:rowOff>
    </xdr:from>
    <xdr:ext cx="9525" cy="9525"/>
    <xdr:pic>
      <xdr:nvPicPr>
        <xdr:cNvPr id="2211" name="Picture 2210" descr="space"/>
        <xdr:cNvPicPr>
          <a:picLocks noChangeAspect="1" noChangeArrowheads="1"/>
        </xdr:cNvPicPr>
      </xdr:nvPicPr>
      <xdr:blipFill>
        <a:blip xmlns:r="http://schemas.openxmlformats.org/officeDocument/2006/relationships" r:embed="rId1"/>
        <a:srcRect/>
        <a:stretch>
          <a:fillRect/>
        </a:stretch>
      </xdr:blipFill>
      <xdr:spPr bwMode="auto">
        <a:xfrm>
          <a:off x="4962525" y="15059025"/>
          <a:ext cx="9525" cy="9525"/>
        </a:xfrm>
        <a:prstGeom prst="rect">
          <a:avLst/>
        </a:prstGeom>
        <a:noFill/>
        <a:ln w="9525">
          <a:noFill/>
          <a:miter lim="800000"/>
          <a:headEnd/>
          <a:tailEnd/>
        </a:ln>
      </xdr:spPr>
    </xdr:pic>
    <xdr:clientData/>
  </xdr:oneCellAnchor>
  <xdr:oneCellAnchor>
    <xdr:from>
      <xdr:col>11</xdr:col>
      <xdr:colOff>0</xdr:colOff>
      <xdr:row>84</xdr:row>
      <xdr:rowOff>0</xdr:rowOff>
    </xdr:from>
    <xdr:ext cx="9525" cy="9525"/>
    <xdr:pic>
      <xdr:nvPicPr>
        <xdr:cNvPr id="2212" name="Picture 2211" descr="space"/>
        <xdr:cNvPicPr>
          <a:picLocks noChangeAspect="1" noChangeArrowheads="1"/>
        </xdr:cNvPicPr>
      </xdr:nvPicPr>
      <xdr:blipFill>
        <a:blip xmlns:r="http://schemas.openxmlformats.org/officeDocument/2006/relationships" r:embed="rId1"/>
        <a:srcRect/>
        <a:stretch>
          <a:fillRect/>
        </a:stretch>
      </xdr:blipFill>
      <xdr:spPr bwMode="auto">
        <a:xfrm>
          <a:off x="4962525" y="15059025"/>
          <a:ext cx="9525" cy="9525"/>
        </a:xfrm>
        <a:prstGeom prst="rect">
          <a:avLst/>
        </a:prstGeom>
        <a:noFill/>
        <a:ln w="9525">
          <a:noFill/>
          <a:miter lim="800000"/>
          <a:headEnd/>
          <a:tailEnd/>
        </a:ln>
      </xdr:spPr>
    </xdr:pic>
    <xdr:clientData/>
  </xdr:oneCellAnchor>
  <xdr:oneCellAnchor>
    <xdr:from>
      <xdr:col>11</xdr:col>
      <xdr:colOff>0</xdr:colOff>
      <xdr:row>84</xdr:row>
      <xdr:rowOff>0</xdr:rowOff>
    </xdr:from>
    <xdr:ext cx="9525" cy="9525"/>
    <xdr:pic>
      <xdr:nvPicPr>
        <xdr:cNvPr id="2213" name="Picture 2212" descr="space"/>
        <xdr:cNvPicPr>
          <a:picLocks noChangeAspect="1" noChangeArrowheads="1"/>
        </xdr:cNvPicPr>
      </xdr:nvPicPr>
      <xdr:blipFill>
        <a:blip xmlns:r="http://schemas.openxmlformats.org/officeDocument/2006/relationships" r:embed="rId1"/>
        <a:srcRect/>
        <a:stretch>
          <a:fillRect/>
        </a:stretch>
      </xdr:blipFill>
      <xdr:spPr bwMode="auto">
        <a:xfrm>
          <a:off x="4962525" y="15059025"/>
          <a:ext cx="9525" cy="9525"/>
        </a:xfrm>
        <a:prstGeom prst="rect">
          <a:avLst/>
        </a:prstGeom>
        <a:noFill/>
        <a:ln w="9525">
          <a:noFill/>
          <a:miter lim="800000"/>
          <a:headEnd/>
          <a:tailEnd/>
        </a:ln>
      </xdr:spPr>
    </xdr:pic>
    <xdr:clientData/>
  </xdr:oneCellAnchor>
  <xdr:oneCellAnchor>
    <xdr:from>
      <xdr:col>11</xdr:col>
      <xdr:colOff>0</xdr:colOff>
      <xdr:row>85</xdr:row>
      <xdr:rowOff>0</xdr:rowOff>
    </xdr:from>
    <xdr:ext cx="9525" cy="9525"/>
    <xdr:pic>
      <xdr:nvPicPr>
        <xdr:cNvPr id="2214" name="Picture 2213" descr="space"/>
        <xdr:cNvPicPr>
          <a:picLocks noChangeAspect="1" noChangeArrowheads="1"/>
        </xdr:cNvPicPr>
      </xdr:nvPicPr>
      <xdr:blipFill>
        <a:blip xmlns:r="http://schemas.openxmlformats.org/officeDocument/2006/relationships" r:embed="rId1"/>
        <a:srcRect/>
        <a:stretch>
          <a:fillRect/>
        </a:stretch>
      </xdr:blipFill>
      <xdr:spPr bwMode="auto">
        <a:xfrm>
          <a:off x="4962525" y="15230475"/>
          <a:ext cx="9525" cy="9525"/>
        </a:xfrm>
        <a:prstGeom prst="rect">
          <a:avLst/>
        </a:prstGeom>
        <a:noFill/>
        <a:ln w="9525">
          <a:noFill/>
          <a:miter lim="800000"/>
          <a:headEnd/>
          <a:tailEnd/>
        </a:ln>
      </xdr:spPr>
    </xdr:pic>
    <xdr:clientData/>
  </xdr:oneCellAnchor>
  <xdr:oneCellAnchor>
    <xdr:from>
      <xdr:col>11</xdr:col>
      <xdr:colOff>0</xdr:colOff>
      <xdr:row>85</xdr:row>
      <xdr:rowOff>0</xdr:rowOff>
    </xdr:from>
    <xdr:ext cx="9525" cy="9525"/>
    <xdr:pic>
      <xdr:nvPicPr>
        <xdr:cNvPr id="2215" name="Picture 2214" descr="space"/>
        <xdr:cNvPicPr>
          <a:picLocks noChangeAspect="1" noChangeArrowheads="1"/>
        </xdr:cNvPicPr>
      </xdr:nvPicPr>
      <xdr:blipFill>
        <a:blip xmlns:r="http://schemas.openxmlformats.org/officeDocument/2006/relationships" r:embed="rId1"/>
        <a:srcRect/>
        <a:stretch>
          <a:fillRect/>
        </a:stretch>
      </xdr:blipFill>
      <xdr:spPr bwMode="auto">
        <a:xfrm>
          <a:off x="4962525" y="15230475"/>
          <a:ext cx="9525" cy="9525"/>
        </a:xfrm>
        <a:prstGeom prst="rect">
          <a:avLst/>
        </a:prstGeom>
        <a:noFill/>
        <a:ln w="9525">
          <a:noFill/>
          <a:miter lim="800000"/>
          <a:headEnd/>
          <a:tailEnd/>
        </a:ln>
      </xdr:spPr>
    </xdr:pic>
    <xdr:clientData/>
  </xdr:oneCellAnchor>
  <xdr:oneCellAnchor>
    <xdr:from>
      <xdr:col>11</xdr:col>
      <xdr:colOff>0</xdr:colOff>
      <xdr:row>85</xdr:row>
      <xdr:rowOff>0</xdr:rowOff>
    </xdr:from>
    <xdr:ext cx="9525" cy="9525"/>
    <xdr:pic>
      <xdr:nvPicPr>
        <xdr:cNvPr id="2216" name="Picture 2215" descr="space"/>
        <xdr:cNvPicPr>
          <a:picLocks noChangeAspect="1" noChangeArrowheads="1"/>
        </xdr:cNvPicPr>
      </xdr:nvPicPr>
      <xdr:blipFill>
        <a:blip xmlns:r="http://schemas.openxmlformats.org/officeDocument/2006/relationships" r:embed="rId1"/>
        <a:srcRect/>
        <a:stretch>
          <a:fillRect/>
        </a:stretch>
      </xdr:blipFill>
      <xdr:spPr bwMode="auto">
        <a:xfrm>
          <a:off x="4962525" y="15230475"/>
          <a:ext cx="9525" cy="9525"/>
        </a:xfrm>
        <a:prstGeom prst="rect">
          <a:avLst/>
        </a:prstGeom>
        <a:noFill/>
        <a:ln w="9525">
          <a:noFill/>
          <a:miter lim="800000"/>
          <a:headEnd/>
          <a:tailEnd/>
        </a:ln>
      </xdr:spPr>
    </xdr:pic>
    <xdr:clientData/>
  </xdr:oneCellAnchor>
  <xdr:oneCellAnchor>
    <xdr:from>
      <xdr:col>11</xdr:col>
      <xdr:colOff>0</xdr:colOff>
      <xdr:row>86</xdr:row>
      <xdr:rowOff>0</xdr:rowOff>
    </xdr:from>
    <xdr:ext cx="9525" cy="9525"/>
    <xdr:pic>
      <xdr:nvPicPr>
        <xdr:cNvPr id="2217" name="Picture 2216" descr="space"/>
        <xdr:cNvPicPr>
          <a:picLocks noChangeAspect="1" noChangeArrowheads="1"/>
        </xdr:cNvPicPr>
      </xdr:nvPicPr>
      <xdr:blipFill>
        <a:blip xmlns:r="http://schemas.openxmlformats.org/officeDocument/2006/relationships" r:embed="rId1"/>
        <a:srcRect/>
        <a:stretch>
          <a:fillRect/>
        </a:stretch>
      </xdr:blipFill>
      <xdr:spPr bwMode="auto">
        <a:xfrm>
          <a:off x="4962525" y="15401925"/>
          <a:ext cx="9525" cy="9525"/>
        </a:xfrm>
        <a:prstGeom prst="rect">
          <a:avLst/>
        </a:prstGeom>
        <a:noFill/>
        <a:ln w="9525">
          <a:noFill/>
          <a:miter lim="800000"/>
          <a:headEnd/>
          <a:tailEnd/>
        </a:ln>
      </xdr:spPr>
    </xdr:pic>
    <xdr:clientData/>
  </xdr:oneCellAnchor>
  <xdr:oneCellAnchor>
    <xdr:from>
      <xdr:col>11</xdr:col>
      <xdr:colOff>0</xdr:colOff>
      <xdr:row>86</xdr:row>
      <xdr:rowOff>0</xdr:rowOff>
    </xdr:from>
    <xdr:ext cx="9525" cy="9525"/>
    <xdr:pic>
      <xdr:nvPicPr>
        <xdr:cNvPr id="2218" name="Picture 2217" descr="space"/>
        <xdr:cNvPicPr>
          <a:picLocks noChangeAspect="1" noChangeArrowheads="1"/>
        </xdr:cNvPicPr>
      </xdr:nvPicPr>
      <xdr:blipFill>
        <a:blip xmlns:r="http://schemas.openxmlformats.org/officeDocument/2006/relationships" r:embed="rId1"/>
        <a:srcRect/>
        <a:stretch>
          <a:fillRect/>
        </a:stretch>
      </xdr:blipFill>
      <xdr:spPr bwMode="auto">
        <a:xfrm>
          <a:off x="4962525" y="15401925"/>
          <a:ext cx="9525" cy="9525"/>
        </a:xfrm>
        <a:prstGeom prst="rect">
          <a:avLst/>
        </a:prstGeom>
        <a:noFill/>
        <a:ln w="9525">
          <a:noFill/>
          <a:miter lim="800000"/>
          <a:headEnd/>
          <a:tailEnd/>
        </a:ln>
      </xdr:spPr>
    </xdr:pic>
    <xdr:clientData/>
  </xdr:oneCellAnchor>
  <xdr:oneCellAnchor>
    <xdr:from>
      <xdr:col>11</xdr:col>
      <xdr:colOff>0</xdr:colOff>
      <xdr:row>86</xdr:row>
      <xdr:rowOff>0</xdr:rowOff>
    </xdr:from>
    <xdr:ext cx="9525" cy="9525"/>
    <xdr:pic>
      <xdr:nvPicPr>
        <xdr:cNvPr id="2219" name="Picture 2218" descr="space"/>
        <xdr:cNvPicPr>
          <a:picLocks noChangeAspect="1" noChangeArrowheads="1"/>
        </xdr:cNvPicPr>
      </xdr:nvPicPr>
      <xdr:blipFill>
        <a:blip xmlns:r="http://schemas.openxmlformats.org/officeDocument/2006/relationships" r:embed="rId1"/>
        <a:srcRect/>
        <a:stretch>
          <a:fillRect/>
        </a:stretch>
      </xdr:blipFill>
      <xdr:spPr bwMode="auto">
        <a:xfrm>
          <a:off x="4962525" y="15401925"/>
          <a:ext cx="9525" cy="9525"/>
        </a:xfrm>
        <a:prstGeom prst="rect">
          <a:avLst/>
        </a:prstGeom>
        <a:noFill/>
        <a:ln w="9525">
          <a:noFill/>
          <a:miter lim="800000"/>
          <a:headEnd/>
          <a:tailEnd/>
        </a:ln>
      </xdr:spPr>
    </xdr:pic>
    <xdr:clientData/>
  </xdr:oneCellAnchor>
  <xdr:oneCellAnchor>
    <xdr:from>
      <xdr:col>11</xdr:col>
      <xdr:colOff>0</xdr:colOff>
      <xdr:row>87</xdr:row>
      <xdr:rowOff>0</xdr:rowOff>
    </xdr:from>
    <xdr:ext cx="9525" cy="9525"/>
    <xdr:pic>
      <xdr:nvPicPr>
        <xdr:cNvPr id="2220" name="Picture 2219" descr="space"/>
        <xdr:cNvPicPr>
          <a:picLocks noChangeAspect="1" noChangeArrowheads="1"/>
        </xdr:cNvPicPr>
      </xdr:nvPicPr>
      <xdr:blipFill>
        <a:blip xmlns:r="http://schemas.openxmlformats.org/officeDocument/2006/relationships" r:embed="rId1"/>
        <a:srcRect/>
        <a:stretch>
          <a:fillRect/>
        </a:stretch>
      </xdr:blipFill>
      <xdr:spPr bwMode="auto">
        <a:xfrm>
          <a:off x="4962525" y="15573375"/>
          <a:ext cx="9525" cy="9525"/>
        </a:xfrm>
        <a:prstGeom prst="rect">
          <a:avLst/>
        </a:prstGeom>
        <a:noFill/>
        <a:ln w="9525">
          <a:noFill/>
          <a:miter lim="800000"/>
          <a:headEnd/>
          <a:tailEnd/>
        </a:ln>
      </xdr:spPr>
    </xdr:pic>
    <xdr:clientData/>
  </xdr:oneCellAnchor>
  <xdr:oneCellAnchor>
    <xdr:from>
      <xdr:col>11</xdr:col>
      <xdr:colOff>0</xdr:colOff>
      <xdr:row>87</xdr:row>
      <xdr:rowOff>0</xdr:rowOff>
    </xdr:from>
    <xdr:ext cx="9525" cy="9525"/>
    <xdr:pic>
      <xdr:nvPicPr>
        <xdr:cNvPr id="2221" name="Picture 2220" descr="space"/>
        <xdr:cNvPicPr>
          <a:picLocks noChangeAspect="1" noChangeArrowheads="1"/>
        </xdr:cNvPicPr>
      </xdr:nvPicPr>
      <xdr:blipFill>
        <a:blip xmlns:r="http://schemas.openxmlformats.org/officeDocument/2006/relationships" r:embed="rId1"/>
        <a:srcRect/>
        <a:stretch>
          <a:fillRect/>
        </a:stretch>
      </xdr:blipFill>
      <xdr:spPr bwMode="auto">
        <a:xfrm>
          <a:off x="4962525" y="15573375"/>
          <a:ext cx="9525" cy="9525"/>
        </a:xfrm>
        <a:prstGeom prst="rect">
          <a:avLst/>
        </a:prstGeom>
        <a:noFill/>
        <a:ln w="9525">
          <a:noFill/>
          <a:miter lim="800000"/>
          <a:headEnd/>
          <a:tailEnd/>
        </a:ln>
      </xdr:spPr>
    </xdr:pic>
    <xdr:clientData/>
  </xdr:oneCellAnchor>
  <xdr:oneCellAnchor>
    <xdr:from>
      <xdr:col>11</xdr:col>
      <xdr:colOff>0</xdr:colOff>
      <xdr:row>87</xdr:row>
      <xdr:rowOff>0</xdr:rowOff>
    </xdr:from>
    <xdr:ext cx="9525" cy="9525"/>
    <xdr:pic>
      <xdr:nvPicPr>
        <xdr:cNvPr id="2222" name="Picture 2221" descr="space"/>
        <xdr:cNvPicPr>
          <a:picLocks noChangeAspect="1" noChangeArrowheads="1"/>
        </xdr:cNvPicPr>
      </xdr:nvPicPr>
      <xdr:blipFill>
        <a:blip xmlns:r="http://schemas.openxmlformats.org/officeDocument/2006/relationships" r:embed="rId1"/>
        <a:srcRect/>
        <a:stretch>
          <a:fillRect/>
        </a:stretch>
      </xdr:blipFill>
      <xdr:spPr bwMode="auto">
        <a:xfrm>
          <a:off x="4962525" y="15573375"/>
          <a:ext cx="9525" cy="9525"/>
        </a:xfrm>
        <a:prstGeom prst="rect">
          <a:avLst/>
        </a:prstGeom>
        <a:noFill/>
        <a:ln w="9525">
          <a:noFill/>
          <a:miter lim="800000"/>
          <a:headEnd/>
          <a:tailEnd/>
        </a:ln>
      </xdr:spPr>
    </xdr:pic>
    <xdr:clientData/>
  </xdr:oneCellAnchor>
  <xdr:oneCellAnchor>
    <xdr:from>
      <xdr:col>11</xdr:col>
      <xdr:colOff>0</xdr:colOff>
      <xdr:row>88</xdr:row>
      <xdr:rowOff>0</xdr:rowOff>
    </xdr:from>
    <xdr:ext cx="9525" cy="9525"/>
    <xdr:pic>
      <xdr:nvPicPr>
        <xdr:cNvPr id="2223" name="Picture 2222" descr="space"/>
        <xdr:cNvPicPr>
          <a:picLocks noChangeAspect="1" noChangeArrowheads="1"/>
        </xdr:cNvPicPr>
      </xdr:nvPicPr>
      <xdr:blipFill>
        <a:blip xmlns:r="http://schemas.openxmlformats.org/officeDocument/2006/relationships" r:embed="rId1"/>
        <a:srcRect/>
        <a:stretch>
          <a:fillRect/>
        </a:stretch>
      </xdr:blipFill>
      <xdr:spPr bwMode="auto">
        <a:xfrm>
          <a:off x="4962525" y="15744825"/>
          <a:ext cx="9525" cy="9525"/>
        </a:xfrm>
        <a:prstGeom prst="rect">
          <a:avLst/>
        </a:prstGeom>
        <a:noFill/>
        <a:ln w="9525">
          <a:noFill/>
          <a:miter lim="800000"/>
          <a:headEnd/>
          <a:tailEnd/>
        </a:ln>
      </xdr:spPr>
    </xdr:pic>
    <xdr:clientData/>
  </xdr:oneCellAnchor>
  <xdr:oneCellAnchor>
    <xdr:from>
      <xdr:col>11</xdr:col>
      <xdr:colOff>0</xdr:colOff>
      <xdr:row>88</xdr:row>
      <xdr:rowOff>0</xdr:rowOff>
    </xdr:from>
    <xdr:ext cx="9525" cy="9525"/>
    <xdr:pic>
      <xdr:nvPicPr>
        <xdr:cNvPr id="2224" name="Picture 2223" descr="space"/>
        <xdr:cNvPicPr>
          <a:picLocks noChangeAspect="1" noChangeArrowheads="1"/>
        </xdr:cNvPicPr>
      </xdr:nvPicPr>
      <xdr:blipFill>
        <a:blip xmlns:r="http://schemas.openxmlformats.org/officeDocument/2006/relationships" r:embed="rId1"/>
        <a:srcRect/>
        <a:stretch>
          <a:fillRect/>
        </a:stretch>
      </xdr:blipFill>
      <xdr:spPr bwMode="auto">
        <a:xfrm>
          <a:off x="4962525" y="15744825"/>
          <a:ext cx="9525" cy="9525"/>
        </a:xfrm>
        <a:prstGeom prst="rect">
          <a:avLst/>
        </a:prstGeom>
        <a:noFill/>
        <a:ln w="9525">
          <a:noFill/>
          <a:miter lim="800000"/>
          <a:headEnd/>
          <a:tailEnd/>
        </a:ln>
      </xdr:spPr>
    </xdr:pic>
    <xdr:clientData/>
  </xdr:oneCellAnchor>
  <xdr:oneCellAnchor>
    <xdr:from>
      <xdr:col>11</xdr:col>
      <xdr:colOff>0</xdr:colOff>
      <xdr:row>88</xdr:row>
      <xdr:rowOff>0</xdr:rowOff>
    </xdr:from>
    <xdr:ext cx="9525" cy="9525"/>
    <xdr:pic>
      <xdr:nvPicPr>
        <xdr:cNvPr id="2225" name="Picture 2224" descr="space"/>
        <xdr:cNvPicPr>
          <a:picLocks noChangeAspect="1" noChangeArrowheads="1"/>
        </xdr:cNvPicPr>
      </xdr:nvPicPr>
      <xdr:blipFill>
        <a:blip xmlns:r="http://schemas.openxmlformats.org/officeDocument/2006/relationships" r:embed="rId1"/>
        <a:srcRect/>
        <a:stretch>
          <a:fillRect/>
        </a:stretch>
      </xdr:blipFill>
      <xdr:spPr bwMode="auto">
        <a:xfrm>
          <a:off x="4962525" y="15744825"/>
          <a:ext cx="9525" cy="9525"/>
        </a:xfrm>
        <a:prstGeom prst="rect">
          <a:avLst/>
        </a:prstGeom>
        <a:noFill/>
        <a:ln w="9525">
          <a:noFill/>
          <a:miter lim="800000"/>
          <a:headEnd/>
          <a:tailEnd/>
        </a:ln>
      </xdr:spPr>
    </xdr:pic>
    <xdr:clientData/>
  </xdr:oneCellAnchor>
  <xdr:oneCellAnchor>
    <xdr:from>
      <xdr:col>11</xdr:col>
      <xdr:colOff>0</xdr:colOff>
      <xdr:row>89</xdr:row>
      <xdr:rowOff>0</xdr:rowOff>
    </xdr:from>
    <xdr:ext cx="9525" cy="9525"/>
    <xdr:pic>
      <xdr:nvPicPr>
        <xdr:cNvPr id="2226" name="Picture 2225" descr="space"/>
        <xdr:cNvPicPr>
          <a:picLocks noChangeAspect="1" noChangeArrowheads="1"/>
        </xdr:cNvPicPr>
      </xdr:nvPicPr>
      <xdr:blipFill>
        <a:blip xmlns:r="http://schemas.openxmlformats.org/officeDocument/2006/relationships" r:embed="rId1"/>
        <a:srcRect/>
        <a:stretch>
          <a:fillRect/>
        </a:stretch>
      </xdr:blipFill>
      <xdr:spPr bwMode="auto">
        <a:xfrm>
          <a:off x="4962525" y="15916275"/>
          <a:ext cx="9525" cy="9525"/>
        </a:xfrm>
        <a:prstGeom prst="rect">
          <a:avLst/>
        </a:prstGeom>
        <a:noFill/>
        <a:ln w="9525">
          <a:noFill/>
          <a:miter lim="800000"/>
          <a:headEnd/>
          <a:tailEnd/>
        </a:ln>
      </xdr:spPr>
    </xdr:pic>
    <xdr:clientData/>
  </xdr:oneCellAnchor>
  <xdr:oneCellAnchor>
    <xdr:from>
      <xdr:col>11</xdr:col>
      <xdr:colOff>0</xdr:colOff>
      <xdr:row>89</xdr:row>
      <xdr:rowOff>0</xdr:rowOff>
    </xdr:from>
    <xdr:ext cx="9525" cy="9525"/>
    <xdr:pic>
      <xdr:nvPicPr>
        <xdr:cNvPr id="2227" name="Picture 2226" descr="space"/>
        <xdr:cNvPicPr>
          <a:picLocks noChangeAspect="1" noChangeArrowheads="1"/>
        </xdr:cNvPicPr>
      </xdr:nvPicPr>
      <xdr:blipFill>
        <a:blip xmlns:r="http://schemas.openxmlformats.org/officeDocument/2006/relationships" r:embed="rId1"/>
        <a:srcRect/>
        <a:stretch>
          <a:fillRect/>
        </a:stretch>
      </xdr:blipFill>
      <xdr:spPr bwMode="auto">
        <a:xfrm>
          <a:off x="4962525" y="15916275"/>
          <a:ext cx="9525" cy="9525"/>
        </a:xfrm>
        <a:prstGeom prst="rect">
          <a:avLst/>
        </a:prstGeom>
        <a:noFill/>
        <a:ln w="9525">
          <a:noFill/>
          <a:miter lim="800000"/>
          <a:headEnd/>
          <a:tailEnd/>
        </a:ln>
      </xdr:spPr>
    </xdr:pic>
    <xdr:clientData/>
  </xdr:oneCellAnchor>
  <xdr:oneCellAnchor>
    <xdr:from>
      <xdr:col>11</xdr:col>
      <xdr:colOff>0</xdr:colOff>
      <xdr:row>89</xdr:row>
      <xdr:rowOff>0</xdr:rowOff>
    </xdr:from>
    <xdr:ext cx="9525" cy="9525"/>
    <xdr:pic>
      <xdr:nvPicPr>
        <xdr:cNvPr id="2228" name="Picture 2227" descr="space"/>
        <xdr:cNvPicPr>
          <a:picLocks noChangeAspect="1" noChangeArrowheads="1"/>
        </xdr:cNvPicPr>
      </xdr:nvPicPr>
      <xdr:blipFill>
        <a:blip xmlns:r="http://schemas.openxmlformats.org/officeDocument/2006/relationships" r:embed="rId1"/>
        <a:srcRect/>
        <a:stretch>
          <a:fillRect/>
        </a:stretch>
      </xdr:blipFill>
      <xdr:spPr bwMode="auto">
        <a:xfrm>
          <a:off x="4962525" y="15916275"/>
          <a:ext cx="9525" cy="9525"/>
        </a:xfrm>
        <a:prstGeom prst="rect">
          <a:avLst/>
        </a:prstGeom>
        <a:noFill/>
        <a:ln w="9525">
          <a:noFill/>
          <a:miter lim="800000"/>
          <a:headEnd/>
          <a:tailEnd/>
        </a:ln>
      </xdr:spPr>
    </xdr:pic>
    <xdr:clientData/>
  </xdr:oneCellAnchor>
  <xdr:oneCellAnchor>
    <xdr:from>
      <xdr:col>11</xdr:col>
      <xdr:colOff>0</xdr:colOff>
      <xdr:row>90</xdr:row>
      <xdr:rowOff>0</xdr:rowOff>
    </xdr:from>
    <xdr:ext cx="9525" cy="9525"/>
    <xdr:pic>
      <xdr:nvPicPr>
        <xdr:cNvPr id="2229" name="Picture 2228" descr="space"/>
        <xdr:cNvPicPr>
          <a:picLocks noChangeAspect="1" noChangeArrowheads="1"/>
        </xdr:cNvPicPr>
      </xdr:nvPicPr>
      <xdr:blipFill>
        <a:blip xmlns:r="http://schemas.openxmlformats.org/officeDocument/2006/relationships" r:embed="rId1"/>
        <a:srcRect/>
        <a:stretch>
          <a:fillRect/>
        </a:stretch>
      </xdr:blipFill>
      <xdr:spPr bwMode="auto">
        <a:xfrm>
          <a:off x="4962525" y="16087725"/>
          <a:ext cx="9525" cy="9525"/>
        </a:xfrm>
        <a:prstGeom prst="rect">
          <a:avLst/>
        </a:prstGeom>
        <a:noFill/>
        <a:ln w="9525">
          <a:noFill/>
          <a:miter lim="800000"/>
          <a:headEnd/>
          <a:tailEnd/>
        </a:ln>
      </xdr:spPr>
    </xdr:pic>
    <xdr:clientData/>
  </xdr:oneCellAnchor>
  <xdr:oneCellAnchor>
    <xdr:from>
      <xdr:col>11</xdr:col>
      <xdr:colOff>0</xdr:colOff>
      <xdr:row>90</xdr:row>
      <xdr:rowOff>0</xdr:rowOff>
    </xdr:from>
    <xdr:ext cx="9525" cy="9525"/>
    <xdr:pic>
      <xdr:nvPicPr>
        <xdr:cNvPr id="2230" name="Picture 2229" descr="space"/>
        <xdr:cNvPicPr>
          <a:picLocks noChangeAspect="1" noChangeArrowheads="1"/>
        </xdr:cNvPicPr>
      </xdr:nvPicPr>
      <xdr:blipFill>
        <a:blip xmlns:r="http://schemas.openxmlformats.org/officeDocument/2006/relationships" r:embed="rId1"/>
        <a:srcRect/>
        <a:stretch>
          <a:fillRect/>
        </a:stretch>
      </xdr:blipFill>
      <xdr:spPr bwMode="auto">
        <a:xfrm>
          <a:off x="4962525" y="16087725"/>
          <a:ext cx="9525" cy="9525"/>
        </a:xfrm>
        <a:prstGeom prst="rect">
          <a:avLst/>
        </a:prstGeom>
        <a:noFill/>
        <a:ln w="9525">
          <a:noFill/>
          <a:miter lim="800000"/>
          <a:headEnd/>
          <a:tailEnd/>
        </a:ln>
      </xdr:spPr>
    </xdr:pic>
    <xdr:clientData/>
  </xdr:oneCellAnchor>
  <xdr:oneCellAnchor>
    <xdr:from>
      <xdr:col>11</xdr:col>
      <xdr:colOff>0</xdr:colOff>
      <xdr:row>90</xdr:row>
      <xdr:rowOff>0</xdr:rowOff>
    </xdr:from>
    <xdr:ext cx="9525" cy="9525"/>
    <xdr:pic>
      <xdr:nvPicPr>
        <xdr:cNvPr id="2231" name="Picture 2230" descr="space"/>
        <xdr:cNvPicPr>
          <a:picLocks noChangeAspect="1" noChangeArrowheads="1"/>
        </xdr:cNvPicPr>
      </xdr:nvPicPr>
      <xdr:blipFill>
        <a:blip xmlns:r="http://schemas.openxmlformats.org/officeDocument/2006/relationships" r:embed="rId1"/>
        <a:srcRect/>
        <a:stretch>
          <a:fillRect/>
        </a:stretch>
      </xdr:blipFill>
      <xdr:spPr bwMode="auto">
        <a:xfrm>
          <a:off x="4962525" y="16087725"/>
          <a:ext cx="9525" cy="9525"/>
        </a:xfrm>
        <a:prstGeom prst="rect">
          <a:avLst/>
        </a:prstGeom>
        <a:noFill/>
        <a:ln w="9525">
          <a:noFill/>
          <a:miter lim="800000"/>
          <a:headEnd/>
          <a:tailEnd/>
        </a:ln>
      </xdr:spPr>
    </xdr:pic>
    <xdr:clientData/>
  </xdr:oneCellAnchor>
  <xdr:oneCellAnchor>
    <xdr:from>
      <xdr:col>11</xdr:col>
      <xdr:colOff>0</xdr:colOff>
      <xdr:row>91</xdr:row>
      <xdr:rowOff>0</xdr:rowOff>
    </xdr:from>
    <xdr:ext cx="9525" cy="9525"/>
    <xdr:pic>
      <xdr:nvPicPr>
        <xdr:cNvPr id="2232" name="Picture 2231" descr="space"/>
        <xdr:cNvPicPr>
          <a:picLocks noChangeAspect="1" noChangeArrowheads="1"/>
        </xdr:cNvPicPr>
      </xdr:nvPicPr>
      <xdr:blipFill>
        <a:blip xmlns:r="http://schemas.openxmlformats.org/officeDocument/2006/relationships" r:embed="rId1"/>
        <a:srcRect/>
        <a:stretch>
          <a:fillRect/>
        </a:stretch>
      </xdr:blipFill>
      <xdr:spPr bwMode="auto">
        <a:xfrm>
          <a:off x="4962525" y="16259175"/>
          <a:ext cx="9525" cy="9525"/>
        </a:xfrm>
        <a:prstGeom prst="rect">
          <a:avLst/>
        </a:prstGeom>
        <a:noFill/>
        <a:ln w="9525">
          <a:noFill/>
          <a:miter lim="800000"/>
          <a:headEnd/>
          <a:tailEnd/>
        </a:ln>
      </xdr:spPr>
    </xdr:pic>
    <xdr:clientData/>
  </xdr:oneCellAnchor>
  <xdr:oneCellAnchor>
    <xdr:from>
      <xdr:col>11</xdr:col>
      <xdr:colOff>0</xdr:colOff>
      <xdr:row>91</xdr:row>
      <xdr:rowOff>0</xdr:rowOff>
    </xdr:from>
    <xdr:ext cx="9525" cy="9525"/>
    <xdr:pic>
      <xdr:nvPicPr>
        <xdr:cNvPr id="2233" name="Picture 2232" descr="space"/>
        <xdr:cNvPicPr>
          <a:picLocks noChangeAspect="1" noChangeArrowheads="1"/>
        </xdr:cNvPicPr>
      </xdr:nvPicPr>
      <xdr:blipFill>
        <a:blip xmlns:r="http://schemas.openxmlformats.org/officeDocument/2006/relationships" r:embed="rId1"/>
        <a:srcRect/>
        <a:stretch>
          <a:fillRect/>
        </a:stretch>
      </xdr:blipFill>
      <xdr:spPr bwMode="auto">
        <a:xfrm>
          <a:off x="4962525" y="16259175"/>
          <a:ext cx="9525" cy="9525"/>
        </a:xfrm>
        <a:prstGeom prst="rect">
          <a:avLst/>
        </a:prstGeom>
        <a:noFill/>
        <a:ln w="9525">
          <a:noFill/>
          <a:miter lim="800000"/>
          <a:headEnd/>
          <a:tailEnd/>
        </a:ln>
      </xdr:spPr>
    </xdr:pic>
    <xdr:clientData/>
  </xdr:oneCellAnchor>
  <xdr:oneCellAnchor>
    <xdr:from>
      <xdr:col>11</xdr:col>
      <xdr:colOff>0</xdr:colOff>
      <xdr:row>91</xdr:row>
      <xdr:rowOff>0</xdr:rowOff>
    </xdr:from>
    <xdr:ext cx="9525" cy="9525"/>
    <xdr:pic>
      <xdr:nvPicPr>
        <xdr:cNvPr id="2234" name="Picture 2233" descr="space"/>
        <xdr:cNvPicPr>
          <a:picLocks noChangeAspect="1" noChangeArrowheads="1"/>
        </xdr:cNvPicPr>
      </xdr:nvPicPr>
      <xdr:blipFill>
        <a:blip xmlns:r="http://schemas.openxmlformats.org/officeDocument/2006/relationships" r:embed="rId1"/>
        <a:srcRect/>
        <a:stretch>
          <a:fillRect/>
        </a:stretch>
      </xdr:blipFill>
      <xdr:spPr bwMode="auto">
        <a:xfrm>
          <a:off x="4962525" y="16259175"/>
          <a:ext cx="9525" cy="9525"/>
        </a:xfrm>
        <a:prstGeom prst="rect">
          <a:avLst/>
        </a:prstGeom>
        <a:noFill/>
        <a:ln w="9525">
          <a:noFill/>
          <a:miter lim="800000"/>
          <a:headEnd/>
          <a:tailEnd/>
        </a:ln>
      </xdr:spPr>
    </xdr:pic>
    <xdr:clientData/>
  </xdr:oneCellAnchor>
  <xdr:oneCellAnchor>
    <xdr:from>
      <xdr:col>11</xdr:col>
      <xdr:colOff>0</xdr:colOff>
      <xdr:row>92</xdr:row>
      <xdr:rowOff>0</xdr:rowOff>
    </xdr:from>
    <xdr:ext cx="9525" cy="9525"/>
    <xdr:pic>
      <xdr:nvPicPr>
        <xdr:cNvPr id="2235" name="Picture 2234" descr="space"/>
        <xdr:cNvPicPr>
          <a:picLocks noChangeAspect="1" noChangeArrowheads="1"/>
        </xdr:cNvPicPr>
      </xdr:nvPicPr>
      <xdr:blipFill>
        <a:blip xmlns:r="http://schemas.openxmlformats.org/officeDocument/2006/relationships" r:embed="rId1"/>
        <a:srcRect/>
        <a:stretch>
          <a:fillRect/>
        </a:stretch>
      </xdr:blipFill>
      <xdr:spPr bwMode="auto">
        <a:xfrm>
          <a:off x="4962525" y="16430625"/>
          <a:ext cx="9525" cy="9525"/>
        </a:xfrm>
        <a:prstGeom prst="rect">
          <a:avLst/>
        </a:prstGeom>
        <a:noFill/>
        <a:ln w="9525">
          <a:noFill/>
          <a:miter lim="800000"/>
          <a:headEnd/>
          <a:tailEnd/>
        </a:ln>
      </xdr:spPr>
    </xdr:pic>
    <xdr:clientData/>
  </xdr:oneCellAnchor>
  <xdr:oneCellAnchor>
    <xdr:from>
      <xdr:col>11</xdr:col>
      <xdr:colOff>0</xdr:colOff>
      <xdr:row>92</xdr:row>
      <xdr:rowOff>0</xdr:rowOff>
    </xdr:from>
    <xdr:ext cx="9525" cy="9525"/>
    <xdr:pic>
      <xdr:nvPicPr>
        <xdr:cNvPr id="2236" name="Picture 2235" descr="space"/>
        <xdr:cNvPicPr>
          <a:picLocks noChangeAspect="1" noChangeArrowheads="1"/>
        </xdr:cNvPicPr>
      </xdr:nvPicPr>
      <xdr:blipFill>
        <a:blip xmlns:r="http://schemas.openxmlformats.org/officeDocument/2006/relationships" r:embed="rId1"/>
        <a:srcRect/>
        <a:stretch>
          <a:fillRect/>
        </a:stretch>
      </xdr:blipFill>
      <xdr:spPr bwMode="auto">
        <a:xfrm>
          <a:off x="4962525" y="16430625"/>
          <a:ext cx="9525" cy="9525"/>
        </a:xfrm>
        <a:prstGeom prst="rect">
          <a:avLst/>
        </a:prstGeom>
        <a:noFill/>
        <a:ln w="9525">
          <a:noFill/>
          <a:miter lim="800000"/>
          <a:headEnd/>
          <a:tailEnd/>
        </a:ln>
      </xdr:spPr>
    </xdr:pic>
    <xdr:clientData/>
  </xdr:oneCellAnchor>
  <xdr:oneCellAnchor>
    <xdr:from>
      <xdr:col>11</xdr:col>
      <xdr:colOff>0</xdr:colOff>
      <xdr:row>92</xdr:row>
      <xdr:rowOff>0</xdr:rowOff>
    </xdr:from>
    <xdr:ext cx="9525" cy="9525"/>
    <xdr:pic>
      <xdr:nvPicPr>
        <xdr:cNvPr id="2237" name="Picture 2236" descr="space"/>
        <xdr:cNvPicPr>
          <a:picLocks noChangeAspect="1" noChangeArrowheads="1"/>
        </xdr:cNvPicPr>
      </xdr:nvPicPr>
      <xdr:blipFill>
        <a:blip xmlns:r="http://schemas.openxmlformats.org/officeDocument/2006/relationships" r:embed="rId1"/>
        <a:srcRect/>
        <a:stretch>
          <a:fillRect/>
        </a:stretch>
      </xdr:blipFill>
      <xdr:spPr bwMode="auto">
        <a:xfrm>
          <a:off x="4962525" y="16430625"/>
          <a:ext cx="9525" cy="9525"/>
        </a:xfrm>
        <a:prstGeom prst="rect">
          <a:avLst/>
        </a:prstGeom>
        <a:noFill/>
        <a:ln w="9525">
          <a:noFill/>
          <a:miter lim="800000"/>
          <a:headEnd/>
          <a:tailEnd/>
        </a:ln>
      </xdr:spPr>
    </xdr:pic>
    <xdr:clientData/>
  </xdr:oneCellAnchor>
  <xdr:oneCellAnchor>
    <xdr:from>
      <xdr:col>11</xdr:col>
      <xdr:colOff>0</xdr:colOff>
      <xdr:row>93</xdr:row>
      <xdr:rowOff>0</xdr:rowOff>
    </xdr:from>
    <xdr:ext cx="9525" cy="9525"/>
    <xdr:pic>
      <xdr:nvPicPr>
        <xdr:cNvPr id="2238" name="Picture 2237" descr="space"/>
        <xdr:cNvPicPr>
          <a:picLocks noChangeAspect="1" noChangeArrowheads="1"/>
        </xdr:cNvPicPr>
      </xdr:nvPicPr>
      <xdr:blipFill>
        <a:blip xmlns:r="http://schemas.openxmlformats.org/officeDocument/2006/relationships" r:embed="rId1"/>
        <a:srcRect/>
        <a:stretch>
          <a:fillRect/>
        </a:stretch>
      </xdr:blipFill>
      <xdr:spPr bwMode="auto">
        <a:xfrm>
          <a:off x="4962525" y="16602075"/>
          <a:ext cx="9525" cy="9525"/>
        </a:xfrm>
        <a:prstGeom prst="rect">
          <a:avLst/>
        </a:prstGeom>
        <a:noFill/>
        <a:ln w="9525">
          <a:noFill/>
          <a:miter lim="800000"/>
          <a:headEnd/>
          <a:tailEnd/>
        </a:ln>
      </xdr:spPr>
    </xdr:pic>
    <xdr:clientData/>
  </xdr:oneCellAnchor>
  <xdr:oneCellAnchor>
    <xdr:from>
      <xdr:col>11</xdr:col>
      <xdr:colOff>0</xdr:colOff>
      <xdr:row>93</xdr:row>
      <xdr:rowOff>0</xdr:rowOff>
    </xdr:from>
    <xdr:ext cx="9525" cy="9525"/>
    <xdr:pic>
      <xdr:nvPicPr>
        <xdr:cNvPr id="2239" name="Picture 2238" descr="space"/>
        <xdr:cNvPicPr>
          <a:picLocks noChangeAspect="1" noChangeArrowheads="1"/>
        </xdr:cNvPicPr>
      </xdr:nvPicPr>
      <xdr:blipFill>
        <a:blip xmlns:r="http://schemas.openxmlformats.org/officeDocument/2006/relationships" r:embed="rId1"/>
        <a:srcRect/>
        <a:stretch>
          <a:fillRect/>
        </a:stretch>
      </xdr:blipFill>
      <xdr:spPr bwMode="auto">
        <a:xfrm>
          <a:off x="4962525" y="16602075"/>
          <a:ext cx="9525" cy="9525"/>
        </a:xfrm>
        <a:prstGeom prst="rect">
          <a:avLst/>
        </a:prstGeom>
        <a:noFill/>
        <a:ln w="9525">
          <a:noFill/>
          <a:miter lim="800000"/>
          <a:headEnd/>
          <a:tailEnd/>
        </a:ln>
      </xdr:spPr>
    </xdr:pic>
    <xdr:clientData/>
  </xdr:oneCellAnchor>
  <xdr:oneCellAnchor>
    <xdr:from>
      <xdr:col>11</xdr:col>
      <xdr:colOff>0</xdr:colOff>
      <xdr:row>93</xdr:row>
      <xdr:rowOff>0</xdr:rowOff>
    </xdr:from>
    <xdr:ext cx="9525" cy="9525"/>
    <xdr:pic>
      <xdr:nvPicPr>
        <xdr:cNvPr id="2240" name="Picture 2239" descr="space"/>
        <xdr:cNvPicPr>
          <a:picLocks noChangeAspect="1" noChangeArrowheads="1"/>
        </xdr:cNvPicPr>
      </xdr:nvPicPr>
      <xdr:blipFill>
        <a:blip xmlns:r="http://schemas.openxmlformats.org/officeDocument/2006/relationships" r:embed="rId1"/>
        <a:srcRect/>
        <a:stretch>
          <a:fillRect/>
        </a:stretch>
      </xdr:blipFill>
      <xdr:spPr bwMode="auto">
        <a:xfrm>
          <a:off x="4962525" y="16602075"/>
          <a:ext cx="9525" cy="9525"/>
        </a:xfrm>
        <a:prstGeom prst="rect">
          <a:avLst/>
        </a:prstGeom>
        <a:noFill/>
        <a:ln w="9525">
          <a:noFill/>
          <a:miter lim="800000"/>
          <a:headEnd/>
          <a:tailEnd/>
        </a:ln>
      </xdr:spPr>
    </xdr:pic>
    <xdr:clientData/>
  </xdr:oneCellAnchor>
  <xdr:oneCellAnchor>
    <xdr:from>
      <xdr:col>11</xdr:col>
      <xdr:colOff>0</xdr:colOff>
      <xdr:row>94</xdr:row>
      <xdr:rowOff>0</xdr:rowOff>
    </xdr:from>
    <xdr:ext cx="9525" cy="9525"/>
    <xdr:pic>
      <xdr:nvPicPr>
        <xdr:cNvPr id="2241" name="Picture 2240" descr="space"/>
        <xdr:cNvPicPr>
          <a:picLocks noChangeAspect="1" noChangeArrowheads="1"/>
        </xdr:cNvPicPr>
      </xdr:nvPicPr>
      <xdr:blipFill>
        <a:blip xmlns:r="http://schemas.openxmlformats.org/officeDocument/2006/relationships" r:embed="rId1"/>
        <a:srcRect/>
        <a:stretch>
          <a:fillRect/>
        </a:stretch>
      </xdr:blipFill>
      <xdr:spPr bwMode="auto">
        <a:xfrm>
          <a:off x="4962525" y="16773525"/>
          <a:ext cx="9525" cy="9525"/>
        </a:xfrm>
        <a:prstGeom prst="rect">
          <a:avLst/>
        </a:prstGeom>
        <a:noFill/>
        <a:ln w="9525">
          <a:noFill/>
          <a:miter lim="800000"/>
          <a:headEnd/>
          <a:tailEnd/>
        </a:ln>
      </xdr:spPr>
    </xdr:pic>
    <xdr:clientData/>
  </xdr:oneCellAnchor>
  <xdr:oneCellAnchor>
    <xdr:from>
      <xdr:col>11</xdr:col>
      <xdr:colOff>0</xdr:colOff>
      <xdr:row>94</xdr:row>
      <xdr:rowOff>0</xdr:rowOff>
    </xdr:from>
    <xdr:ext cx="9525" cy="9525"/>
    <xdr:pic>
      <xdr:nvPicPr>
        <xdr:cNvPr id="2242" name="Picture 2241" descr="space"/>
        <xdr:cNvPicPr>
          <a:picLocks noChangeAspect="1" noChangeArrowheads="1"/>
        </xdr:cNvPicPr>
      </xdr:nvPicPr>
      <xdr:blipFill>
        <a:blip xmlns:r="http://schemas.openxmlformats.org/officeDocument/2006/relationships" r:embed="rId1"/>
        <a:srcRect/>
        <a:stretch>
          <a:fillRect/>
        </a:stretch>
      </xdr:blipFill>
      <xdr:spPr bwMode="auto">
        <a:xfrm>
          <a:off x="4962525" y="16773525"/>
          <a:ext cx="9525" cy="9525"/>
        </a:xfrm>
        <a:prstGeom prst="rect">
          <a:avLst/>
        </a:prstGeom>
        <a:noFill/>
        <a:ln w="9525">
          <a:noFill/>
          <a:miter lim="800000"/>
          <a:headEnd/>
          <a:tailEnd/>
        </a:ln>
      </xdr:spPr>
    </xdr:pic>
    <xdr:clientData/>
  </xdr:oneCellAnchor>
  <xdr:oneCellAnchor>
    <xdr:from>
      <xdr:col>11</xdr:col>
      <xdr:colOff>0</xdr:colOff>
      <xdr:row>94</xdr:row>
      <xdr:rowOff>0</xdr:rowOff>
    </xdr:from>
    <xdr:ext cx="9525" cy="9525"/>
    <xdr:pic>
      <xdr:nvPicPr>
        <xdr:cNvPr id="2243" name="Picture 2242" descr="space"/>
        <xdr:cNvPicPr>
          <a:picLocks noChangeAspect="1" noChangeArrowheads="1"/>
        </xdr:cNvPicPr>
      </xdr:nvPicPr>
      <xdr:blipFill>
        <a:blip xmlns:r="http://schemas.openxmlformats.org/officeDocument/2006/relationships" r:embed="rId1"/>
        <a:srcRect/>
        <a:stretch>
          <a:fillRect/>
        </a:stretch>
      </xdr:blipFill>
      <xdr:spPr bwMode="auto">
        <a:xfrm>
          <a:off x="4962525" y="16773525"/>
          <a:ext cx="9525" cy="9525"/>
        </a:xfrm>
        <a:prstGeom prst="rect">
          <a:avLst/>
        </a:prstGeom>
        <a:noFill/>
        <a:ln w="9525">
          <a:noFill/>
          <a:miter lim="800000"/>
          <a:headEnd/>
          <a:tailEnd/>
        </a:ln>
      </xdr:spPr>
    </xdr:pic>
    <xdr:clientData/>
  </xdr:oneCellAnchor>
  <xdr:oneCellAnchor>
    <xdr:from>
      <xdr:col>11</xdr:col>
      <xdr:colOff>0</xdr:colOff>
      <xdr:row>95</xdr:row>
      <xdr:rowOff>0</xdr:rowOff>
    </xdr:from>
    <xdr:ext cx="9525" cy="9525"/>
    <xdr:pic>
      <xdr:nvPicPr>
        <xdr:cNvPr id="2244" name="Picture 2243" descr="space"/>
        <xdr:cNvPicPr>
          <a:picLocks noChangeAspect="1" noChangeArrowheads="1"/>
        </xdr:cNvPicPr>
      </xdr:nvPicPr>
      <xdr:blipFill>
        <a:blip xmlns:r="http://schemas.openxmlformats.org/officeDocument/2006/relationships" r:embed="rId1"/>
        <a:srcRect/>
        <a:stretch>
          <a:fillRect/>
        </a:stretch>
      </xdr:blipFill>
      <xdr:spPr bwMode="auto">
        <a:xfrm>
          <a:off x="4962525" y="16944975"/>
          <a:ext cx="9525" cy="9525"/>
        </a:xfrm>
        <a:prstGeom prst="rect">
          <a:avLst/>
        </a:prstGeom>
        <a:noFill/>
        <a:ln w="9525">
          <a:noFill/>
          <a:miter lim="800000"/>
          <a:headEnd/>
          <a:tailEnd/>
        </a:ln>
      </xdr:spPr>
    </xdr:pic>
    <xdr:clientData/>
  </xdr:oneCellAnchor>
  <xdr:oneCellAnchor>
    <xdr:from>
      <xdr:col>11</xdr:col>
      <xdr:colOff>0</xdr:colOff>
      <xdr:row>95</xdr:row>
      <xdr:rowOff>0</xdr:rowOff>
    </xdr:from>
    <xdr:ext cx="9525" cy="9525"/>
    <xdr:pic>
      <xdr:nvPicPr>
        <xdr:cNvPr id="2245" name="Picture 2244" descr="space"/>
        <xdr:cNvPicPr>
          <a:picLocks noChangeAspect="1" noChangeArrowheads="1"/>
        </xdr:cNvPicPr>
      </xdr:nvPicPr>
      <xdr:blipFill>
        <a:blip xmlns:r="http://schemas.openxmlformats.org/officeDocument/2006/relationships" r:embed="rId1"/>
        <a:srcRect/>
        <a:stretch>
          <a:fillRect/>
        </a:stretch>
      </xdr:blipFill>
      <xdr:spPr bwMode="auto">
        <a:xfrm>
          <a:off x="4962525" y="16944975"/>
          <a:ext cx="9525" cy="9525"/>
        </a:xfrm>
        <a:prstGeom prst="rect">
          <a:avLst/>
        </a:prstGeom>
        <a:noFill/>
        <a:ln w="9525">
          <a:noFill/>
          <a:miter lim="800000"/>
          <a:headEnd/>
          <a:tailEnd/>
        </a:ln>
      </xdr:spPr>
    </xdr:pic>
    <xdr:clientData/>
  </xdr:oneCellAnchor>
  <xdr:oneCellAnchor>
    <xdr:from>
      <xdr:col>11</xdr:col>
      <xdr:colOff>0</xdr:colOff>
      <xdr:row>95</xdr:row>
      <xdr:rowOff>0</xdr:rowOff>
    </xdr:from>
    <xdr:ext cx="9525" cy="9525"/>
    <xdr:pic>
      <xdr:nvPicPr>
        <xdr:cNvPr id="2246" name="Picture 2245" descr="space"/>
        <xdr:cNvPicPr>
          <a:picLocks noChangeAspect="1" noChangeArrowheads="1"/>
        </xdr:cNvPicPr>
      </xdr:nvPicPr>
      <xdr:blipFill>
        <a:blip xmlns:r="http://schemas.openxmlformats.org/officeDocument/2006/relationships" r:embed="rId1"/>
        <a:srcRect/>
        <a:stretch>
          <a:fillRect/>
        </a:stretch>
      </xdr:blipFill>
      <xdr:spPr bwMode="auto">
        <a:xfrm>
          <a:off x="4962525" y="16944975"/>
          <a:ext cx="9525" cy="9525"/>
        </a:xfrm>
        <a:prstGeom prst="rect">
          <a:avLst/>
        </a:prstGeom>
        <a:noFill/>
        <a:ln w="9525">
          <a:noFill/>
          <a:miter lim="800000"/>
          <a:headEnd/>
          <a:tailEnd/>
        </a:ln>
      </xdr:spPr>
    </xdr:pic>
    <xdr:clientData/>
  </xdr:oneCellAnchor>
  <xdr:oneCellAnchor>
    <xdr:from>
      <xdr:col>11</xdr:col>
      <xdr:colOff>0</xdr:colOff>
      <xdr:row>96</xdr:row>
      <xdr:rowOff>0</xdr:rowOff>
    </xdr:from>
    <xdr:ext cx="9525" cy="9525"/>
    <xdr:pic>
      <xdr:nvPicPr>
        <xdr:cNvPr id="2247" name="Picture 2246" descr="space"/>
        <xdr:cNvPicPr>
          <a:picLocks noChangeAspect="1" noChangeArrowheads="1"/>
        </xdr:cNvPicPr>
      </xdr:nvPicPr>
      <xdr:blipFill>
        <a:blip xmlns:r="http://schemas.openxmlformats.org/officeDocument/2006/relationships" r:embed="rId1"/>
        <a:srcRect/>
        <a:stretch>
          <a:fillRect/>
        </a:stretch>
      </xdr:blipFill>
      <xdr:spPr bwMode="auto">
        <a:xfrm>
          <a:off x="4962525" y="17116425"/>
          <a:ext cx="9525" cy="9525"/>
        </a:xfrm>
        <a:prstGeom prst="rect">
          <a:avLst/>
        </a:prstGeom>
        <a:noFill/>
        <a:ln w="9525">
          <a:noFill/>
          <a:miter lim="800000"/>
          <a:headEnd/>
          <a:tailEnd/>
        </a:ln>
      </xdr:spPr>
    </xdr:pic>
    <xdr:clientData/>
  </xdr:oneCellAnchor>
  <xdr:oneCellAnchor>
    <xdr:from>
      <xdr:col>11</xdr:col>
      <xdr:colOff>0</xdr:colOff>
      <xdr:row>96</xdr:row>
      <xdr:rowOff>0</xdr:rowOff>
    </xdr:from>
    <xdr:ext cx="9525" cy="9525"/>
    <xdr:pic>
      <xdr:nvPicPr>
        <xdr:cNvPr id="2248" name="Picture 2247" descr="space"/>
        <xdr:cNvPicPr>
          <a:picLocks noChangeAspect="1" noChangeArrowheads="1"/>
        </xdr:cNvPicPr>
      </xdr:nvPicPr>
      <xdr:blipFill>
        <a:blip xmlns:r="http://schemas.openxmlformats.org/officeDocument/2006/relationships" r:embed="rId1"/>
        <a:srcRect/>
        <a:stretch>
          <a:fillRect/>
        </a:stretch>
      </xdr:blipFill>
      <xdr:spPr bwMode="auto">
        <a:xfrm>
          <a:off x="4962525" y="17116425"/>
          <a:ext cx="9525" cy="9525"/>
        </a:xfrm>
        <a:prstGeom prst="rect">
          <a:avLst/>
        </a:prstGeom>
        <a:noFill/>
        <a:ln w="9525">
          <a:noFill/>
          <a:miter lim="800000"/>
          <a:headEnd/>
          <a:tailEnd/>
        </a:ln>
      </xdr:spPr>
    </xdr:pic>
    <xdr:clientData/>
  </xdr:oneCellAnchor>
  <xdr:oneCellAnchor>
    <xdr:from>
      <xdr:col>11</xdr:col>
      <xdr:colOff>0</xdr:colOff>
      <xdr:row>96</xdr:row>
      <xdr:rowOff>0</xdr:rowOff>
    </xdr:from>
    <xdr:ext cx="9525" cy="9525"/>
    <xdr:pic>
      <xdr:nvPicPr>
        <xdr:cNvPr id="2249" name="Picture 2248" descr="space"/>
        <xdr:cNvPicPr>
          <a:picLocks noChangeAspect="1" noChangeArrowheads="1"/>
        </xdr:cNvPicPr>
      </xdr:nvPicPr>
      <xdr:blipFill>
        <a:blip xmlns:r="http://schemas.openxmlformats.org/officeDocument/2006/relationships" r:embed="rId1"/>
        <a:srcRect/>
        <a:stretch>
          <a:fillRect/>
        </a:stretch>
      </xdr:blipFill>
      <xdr:spPr bwMode="auto">
        <a:xfrm>
          <a:off x="4962525" y="17116425"/>
          <a:ext cx="9525" cy="9525"/>
        </a:xfrm>
        <a:prstGeom prst="rect">
          <a:avLst/>
        </a:prstGeom>
        <a:noFill/>
        <a:ln w="9525">
          <a:noFill/>
          <a:miter lim="800000"/>
          <a:headEnd/>
          <a:tailEnd/>
        </a:ln>
      </xdr:spPr>
    </xdr:pic>
    <xdr:clientData/>
  </xdr:oneCellAnchor>
  <xdr:oneCellAnchor>
    <xdr:from>
      <xdr:col>11</xdr:col>
      <xdr:colOff>0</xdr:colOff>
      <xdr:row>97</xdr:row>
      <xdr:rowOff>0</xdr:rowOff>
    </xdr:from>
    <xdr:ext cx="9525" cy="9525"/>
    <xdr:pic>
      <xdr:nvPicPr>
        <xdr:cNvPr id="2250" name="Picture 2249" descr="space"/>
        <xdr:cNvPicPr>
          <a:picLocks noChangeAspect="1" noChangeArrowheads="1"/>
        </xdr:cNvPicPr>
      </xdr:nvPicPr>
      <xdr:blipFill>
        <a:blip xmlns:r="http://schemas.openxmlformats.org/officeDocument/2006/relationships" r:embed="rId1"/>
        <a:srcRect/>
        <a:stretch>
          <a:fillRect/>
        </a:stretch>
      </xdr:blipFill>
      <xdr:spPr bwMode="auto">
        <a:xfrm>
          <a:off x="4962525" y="17287875"/>
          <a:ext cx="9525" cy="9525"/>
        </a:xfrm>
        <a:prstGeom prst="rect">
          <a:avLst/>
        </a:prstGeom>
        <a:noFill/>
        <a:ln w="9525">
          <a:noFill/>
          <a:miter lim="800000"/>
          <a:headEnd/>
          <a:tailEnd/>
        </a:ln>
      </xdr:spPr>
    </xdr:pic>
    <xdr:clientData/>
  </xdr:oneCellAnchor>
  <xdr:oneCellAnchor>
    <xdr:from>
      <xdr:col>11</xdr:col>
      <xdr:colOff>0</xdr:colOff>
      <xdr:row>97</xdr:row>
      <xdr:rowOff>0</xdr:rowOff>
    </xdr:from>
    <xdr:ext cx="9525" cy="9525"/>
    <xdr:pic>
      <xdr:nvPicPr>
        <xdr:cNvPr id="2251" name="Picture 2250" descr="space"/>
        <xdr:cNvPicPr>
          <a:picLocks noChangeAspect="1" noChangeArrowheads="1"/>
        </xdr:cNvPicPr>
      </xdr:nvPicPr>
      <xdr:blipFill>
        <a:blip xmlns:r="http://schemas.openxmlformats.org/officeDocument/2006/relationships" r:embed="rId1"/>
        <a:srcRect/>
        <a:stretch>
          <a:fillRect/>
        </a:stretch>
      </xdr:blipFill>
      <xdr:spPr bwMode="auto">
        <a:xfrm>
          <a:off x="4962525" y="17287875"/>
          <a:ext cx="9525" cy="9525"/>
        </a:xfrm>
        <a:prstGeom prst="rect">
          <a:avLst/>
        </a:prstGeom>
        <a:noFill/>
        <a:ln w="9525">
          <a:noFill/>
          <a:miter lim="800000"/>
          <a:headEnd/>
          <a:tailEnd/>
        </a:ln>
      </xdr:spPr>
    </xdr:pic>
    <xdr:clientData/>
  </xdr:oneCellAnchor>
  <xdr:oneCellAnchor>
    <xdr:from>
      <xdr:col>11</xdr:col>
      <xdr:colOff>0</xdr:colOff>
      <xdr:row>97</xdr:row>
      <xdr:rowOff>0</xdr:rowOff>
    </xdr:from>
    <xdr:ext cx="9525" cy="9525"/>
    <xdr:pic>
      <xdr:nvPicPr>
        <xdr:cNvPr id="2252" name="Picture 2251" descr="space"/>
        <xdr:cNvPicPr>
          <a:picLocks noChangeAspect="1" noChangeArrowheads="1"/>
        </xdr:cNvPicPr>
      </xdr:nvPicPr>
      <xdr:blipFill>
        <a:blip xmlns:r="http://schemas.openxmlformats.org/officeDocument/2006/relationships" r:embed="rId1"/>
        <a:srcRect/>
        <a:stretch>
          <a:fillRect/>
        </a:stretch>
      </xdr:blipFill>
      <xdr:spPr bwMode="auto">
        <a:xfrm>
          <a:off x="4962525" y="17287875"/>
          <a:ext cx="9525" cy="9525"/>
        </a:xfrm>
        <a:prstGeom prst="rect">
          <a:avLst/>
        </a:prstGeom>
        <a:noFill/>
        <a:ln w="9525">
          <a:noFill/>
          <a:miter lim="800000"/>
          <a:headEnd/>
          <a:tailEnd/>
        </a:ln>
      </xdr:spPr>
    </xdr:pic>
    <xdr:clientData/>
  </xdr:oneCellAnchor>
  <xdr:oneCellAnchor>
    <xdr:from>
      <xdr:col>11</xdr:col>
      <xdr:colOff>0</xdr:colOff>
      <xdr:row>98</xdr:row>
      <xdr:rowOff>0</xdr:rowOff>
    </xdr:from>
    <xdr:ext cx="9525" cy="9525"/>
    <xdr:pic>
      <xdr:nvPicPr>
        <xdr:cNvPr id="2253" name="Picture 2252" descr="space"/>
        <xdr:cNvPicPr>
          <a:picLocks noChangeAspect="1" noChangeArrowheads="1"/>
        </xdr:cNvPicPr>
      </xdr:nvPicPr>
      <xdr:blipFill>
        <a:blip xmlns:r="http://schemas.openxmlformats.org/officeDocument/2006/relationships" r:embed="rId1"/>
        <a:srcRect/>
        <a:stretch>
          <a:fillRect/>
        </a:stretch>
      </xdr:blipFill>
      <xdr:spPr bwMode="auto">
        <a:xfrm>
          <a:off x="4962525" y="17459325"/>
          <a:ext cx="9525" cy="9525"/>
        </a:xfrm>
        <a:prstGeom prst="rect">
          <a:avLst/>
        </a:prstGeom>
        <a:noFill/>
        <a:ln w="9525">
          <a:noFill/>
          <a:miter lim="800000"/>
          <a:headEnd/>
          <a:tailEnd/>
        </a:ln>
      </xdr:spPr>
    </xdr:pic>
    <xdr:clientData/>
  </xdr:oneCellAnchor>
  <xdr:oneCellAnchor>
    <xdr:from>
      <xdr:col>11</xdr:col>
      <xdr:colOff>0</xdr:colOff>
      <xdr:row>98</xdr:row>
      <xdr:rowOff>0</xdr:rowOff>
    </xdr:from>
    <xdr:ext cx="9525" cy="9525"/>
    <xdr:pic>
      <xdr:nvPicPr>
        <xdr:cNvPr id="2254" name="Picture 2253" descr="space"/>
        <xdr:cNvPicPr>
          <a:picLocks noChangeAspect="1" noChangeArrowheads="1"/>
        </xdr:cNvPicPr>
      </xdr:nvPicPr>
      <xdr:blipFill>
        <a:blip xmlns:r="http://schemas.openxmlformats.org/officeDocument/2006/relationships" r:embed="rId1"/>
        <a:srcRect/>
        <a:stretch>
          <a:fillRect/>
        </a:stretch>
      </xdr:blipFill>
      <xdr:spPr bwMode="auto">
        <a:xfrm>
          <a:off x="4962525" y="17459325"/>
          <a:ext cx="9525" cy="9525"/>
        </a:xfrm>
        <a:prstGeom prst="rect">
          <a:avLst/>
        </a:prstGeom>
        <a:noFill/>
        <a:ln w="9525">
          <a:noFill/>
          <a:miter lim="800000"/>
          <a:headEnd/>
          <a:tailEnd/>
        </a:ln>
      </xdr:spPr>
    </xdr:pic>
    <xdr:clientData/>
  </xdr:oneCellAnchor>
  <xdr:oneCellAnchor>
    <xdr:from>
      <xdr:col>11</xdr:col>
      <xdr:colOff>0</xdr:colOff>
      <xdr:row>98</xdr:row>
      <xdr:rowOff>0</xdr:rowOff>
    </xdr:from>
    <xdr:ext cx="9525" cy="9525"/>
    <xdr:pic>
      <xdr:nvPicPr>
        <xdr:cNvPr id="2255" name="Picture 2254" descr="space"/>
        <xdr:cNvPicPr>
          <a:picLocks noChangeAspect="1" noChangeArrowheads="1"/>
        </xdr:cNvPicPr>
      </xdr:nvPicPr>
      <xdr:blipFill>
        <a:blip xmlns:r="http://schemas.openxmlformats.org/officeDocument/2006/relationships" r:embed="rId1"/>
        <a:srcRect/>
        <a:stretch>
          <a:fillRect/>
        </a:stretch>
      </xdr:blipFill>
      <xdr:spPr bwMode="auto">
        <a:xfrm>
          <a:off x="4962525" y="17459325"/>
          <a:ext cx="9525" cy="9525"/>
        </a:xfrm>
        <a:prstGeom prst="rect">
          <a:avLst/>
        </a:prstGeom>
        <a:noFill/>
        <a:ln w="9525">
          <a:noFill/>
          <a:miter lim="800000"/>
          <a:headEnd/>
          <a:tailEnd/>
        </a:ln>
      </xdr:spPr>
    </xdr:pic>
    <xdr:clientData/>
  </xdr:oneCellAnchor>
  <xdr:oneCellAnchor>
    <xdr:from>
      <xdr:col>11</xdr:col>
      <xdr:colOff>0</xdr:colOff>
      <xdr:row>99</xdr:row>
      <xdr:rowOff>0</xdr:rowOff>
    </xdr:from>
    <xdr:ext cx="9525" cy="9525"/>
    <xdr:pic>
      <xdr:nvPicPr>
        <xdr:cNvPr id="2256" name="Picture 2255" descr="space"/>
        <xdr:cNvPicPr>
          <a:picLocks noChangeAspect="1" noChangeArrowheads="1"/>
        </xdr:cNvPicPr>
      </xdr:nvPicPr>
      <xdr:blipFill>
        <a:blip xmlns:r="http://schemas.openxmlformats.org/officeDocument/2006/relationships" r:embed="rId1"/>
        <a:srcRect/>
        <a:stretch>
          <a:fillRect/>
        </a:stretch>
      </xdr:blipFill>
      <xdr:spPr bwMode="auto">
        <a:xfrm>
          <a:off x="4962525" y="17630775"/>
          <a:ext cx="9525" cy="9525"/>
        </a:xfrm>
        <a:prstGeom prst="rect">
          <a:avLst/>
        </a:prstGeom>
        <a:noFill/>
        <a:ln w="9525">
          <a:noFill/>
          <a:miter lim="800000"/>
          <a:headEnd/>
          <a:tailEnd/>
        </a:ln>
      </xdr:spPr>
    </xdr:pic>
    <xdr:clientData/>
  </xdr:oneCellAnchor>
  <xdr:oneCellAnchor>
    <xdr:from>
      <xdr:col>11</xdr:col>
      <xdr:colOff>0</xdr:colOff>
      <xdr:row>99</xdr:row>
      <xdr:rowOff>0</xdr:rowOff>
    </xdr:from>
    <xdr:ext cx="9525" cy="9525"/>
    <xdr:pic>
      <xdr:nvPicPr>
        <xdr:cNvPr id="2257" name="Picture 2256" descr="space"/>
        <xdr:cNvPicPr>
          <a:picLocks noChangeAspect="1" noChangeArrowheads="1"/>
        </xdr:cNvPicPr>
      </xdr:nvPicPr>
      <xdr:blipFill>
        <a:blip xmlns:r="http://schemas.openxmlformats.org/officeDocument/2006/relationships" r:embed="rId1"/>
        <a:srcRect/>
        <a:stretch>
          <a:fillRect/>
        </a:stretch>
      </xdr:blipFill>
      <xdr:spPr bwMode="auto">
        <a:xfrm>
          <a:off x="4962525" y="17630775"/>
          <a:ext cx="9525" cy="9525"/>
        </a:xfrm>
        <a:prstGeom prst="rect">
          <a:avLst/>
        </a:prstGeom>
        <a:noFill/>
        <a:ln w="9525">
          <a:noFill/>
          <a:miter lim="800000"/>
          <a:headEnd/>
          <a:tailEnd/>
        </a:ln>
      </xdr:spPr>
    </xdr:pic>
    <xdr:clientData/>
  </xdr:oneCellAnchor>
  <xdr:oneCellAnchor>
    <xdr:from>
      <xdr:col>11</xdr:col>
      <xdr:colOff>0</xdr:colOff>
      <xdr:row>99</xdr:row>
      <xdr:rowOff>0</xdr:rowOff>
    </xdr:from>
    <xdr:ext cx="9525" cy="9525"/>
    <xdr:pic>
      <xdr:nvPicPr>
        <xdr:cNvPr id="2258" name="Picture 2257" descr="space"/>
        <xdr:cNvPicPr>
          <a:picLocks noChangeAspect="1" noChangeArrowheads="1"/>
        </xdr:cNvPicPr>
      </xdr:nvPicPr>
      <xdr:blipFill>
        <a:blip xmlns:r="http://schemas.openxmlformats.org/officeDocument/2006/relationships" r:embed="rId1"/>
        <a:srcRect/>
        <a:stretch>
          <a:fillRect/>
        </a:stretch>
      </xdr:blipFill>
      <xdr:spPr bwMode="auto">
        <a:xfrm>
          <a:off x="4962525" y="17630775"/>
          <a:ext cx="9525" cy="9525"/>
        </a:xfrm>
        <a:prstGeom prst="rect">
          <a:avLst/>
        </a:prstGeom>
        <a:noFill/>
        <a:ln w="9525">
          <a:noFill/>
          <a:miter lim="800000"/>
          <a:headEnd/>
          <a:tailEnd/>
        </a:ln>
      </xdr:spPr>
    </xdr:pic>
    <xdr:clientData/>
  </xdr:oneCellAnchor>
  <xdr:oneCellAnchor>
    <xdr:from>
      <xdr:col>11</xdr:col>
      <xdr:colOff>0</xdr:colOff>
      <xdr:row>100</xdr:row>
      <xdr:rowOff>0</xdr:rowOff>
    </xdr:from>
    <xdr:ext cx="9525" cy="9525"/>
    <xdr:pic>
      <xdr:nvPicPr>
        <xdr:cNvPr id="2259" name="Picture 2258" descr="space"/>
        <xdr:cNvPicPr>
          <a:picLocks noChangeAspect="1" noChangeArrowheads="1"/>
        </xdr:cNvPicPr>
      </xdr:nvPicPr>
      <xdr:blipFill>
        <a:blip xmlns:r="http://schemas.openxmlformats.org/officeDocument/2006/relationships" r:embed="rId1"/>
        <a:srcRect/>
        <a:stretch>
          <a:fillRect/>
        </a:stretch>
      </xdr:blipFill>
      <xdr:spPr bwMode="auto">
        <a:xfrm>
          <a:off x="4962525" y="17802225"/>
          <a:ext cx="9525" cy="9525"/>
        </a:xfrm>
        <a:prstGeom prst="rect">
          <a:avLst/>
        </a:prstGeom>
        <a:noFill/>
        <a:ln w="9525">
          <a:noFill/>
          <a:miter lim="800000"/>
          <a:headEnd/>
          <a:tailEnd/>
        </a:ln>
      </xdr:spPr>
    </xdr:pic>
    <xdr:clientData/>
  </xdr:oneCellAnchor>
  <xdr:oneCellAnchor>
    <xdr:from>
      <xdr:col>11</xdr:col>
      <xdr:colOff>0</xdr:colOff>
      <xdr:row>100</xdr:row>
      <xdr:rowOff>0</xdr:rowOff>
    </xdr:from>
    <xdr:ext cx="9525" cy="9525"/>
    <xdr:pic>
      <xdr:nvPicPr>
        <xdr:cNvPr id="2260" name="Picture 2259" descr="space"/>
        <xdr:cNvPicPr>
          <a:picLocks noChangeAspect="1" noChangeArrowheads="1"/>
        </xdr:cNvPicPr>
      </xdr:nvPicPr>
      <xdr:blipFill>
        <a:blip xmlns:r="http://schemas.openxmlformats.org/officeDocument/2006/relationships" r:embed="rId1"/>
        <a:srcRect/>
        <a:stretch>
          <a:fillRect/>
        </a:stretch>
      </xdr:blipFill>
      <xdr:spPr bwMode="auto">
        <a:xfrm>
          <a:off x="4962525" y="17802225"/>
          <a:ext cx="9525" cy="9525"/>
        </a:xfrm>
        <a:prstGeom prst="rect">
          <a:avLst/>
        </a:prstGeom>
        <a:noFill/>
        <a:ln w="9525">
          <a:noFill/>
          <a:miter lim="800000"/>
          <a:headEnd/>
          <a:tailEnd/>
        </a:ln>
      </xdr:spPr>
    </xdr:pic>
    <xdr:clientData/>
  </xdr:oneCellAnchor>
  <xdr:oneCellAnchor>
    <xdr:from>
      <xdr:col>11</xdr:col>
      <xdr:colOff>0</xdr:colOff>
      <xdr:row>100</xdr:row>
      <xdr:rowOff>0</xdr:rowOff>
    </xdr:from>
    <xdr:ext cx="9525" cy="9525"/>
    <xdr:pic>
      <xdr:nvPicPr>
        <xdr:cNvPr id="2261" name="Picture 2260" descr="space"/>
        <xdr:cNvPicPr>
          <a:picLocks noChangeAspect="1" noChangeArrowheads="1"/>
        </xdr:cNvPicPr>
      </xdr:nvPicPr>
      <xdr:blipFill>
        <a:blip xmlns:r="http://schemas.openxmlformats.org/officeDocument/2006/relationships" r:embed="rId1"/>
        <a:srcRect/>
        <a:stretch>
          <a:fillRect/>
        </a:stretch>
      </xdr:blipFill>
      <xdr:spPr bwMode="auto">
        <a:xfrm>
          <a:off x="4962525" y="17802225"/>
          <a:ext cx="9525" cy="9525"/>
        </a:xfrm>
        <a:prstGeom prst="rect">
          <a:avLst/>
        </a:prstGeom>
        <a:noFill/>
        <a:ln w="9525">
          <a:noFill/>
          <a:miter lim="800000"/>
          <a:headEnd/>
          <a:tailEnd/>
        </a:ln>
      </xdr:spPr>
    </xdr:pic>
    <xdr:clientData/>
  </xdr:oneCellAnchor>
  <xdr:oneCellAnchor>
    <xdr:from>
      <xdr:col>11</xdr:col>
      <xdr:colOff>0</xdr:colOff>
      <xdr:row>101</xdr:row>
      <xdr:rowOff>0</xdr:rowOff>
    </xdr:from>
    <xdr:ext cx="9525" cy="9525"/>
    <xdr:pic>
      <xdr:nvPicPr>
        <xdr:cNvPr id="2262" name="Picture 2261" descr="space"/>
        <xdr:cNvPicPr>
          <a:picLocks noChangeAspect="1" noChangeArrowheads="1"/>
        </xdr:cNvPicPr>
      </xdr:nvPicPr>
      <xdr:blipFill>
        <a:blip xmlns:r="http://schemas.openxmlformats.org/officeDocument/2006/relationships" r:embed="rId1"/>
        <a:srcRect/>
        <a:stretch>
          <a:fillRect/>
        </a:stretch>
      </xdr:blipFill>
      <xdr:spPr bwMode="auto">
        <a:xfrm>
          <a:off x="4962525" y="17973675"/>
          <a:ext cx="9525" cy="9525"/>
        </a:xfrm>
        <a:prstGeom prst="rect">
          <a:avLst/>
        </a:prstGeom>
        <a:noFill/>
        <a:ln w="9525">
          <a:noFill/>
          <a:miter lim="800000"/>
          <a:headEnd/>
          <a:tailEnd/>
        </a:ln>
      </xdr:spPr>
    </xdr:pic>
    <xdr:clientData/>
  </xdr:oneCellAnchor>
  <xdr:oneCellAnchor>
    <xdr:from>
      <xdr:col>11</xdr:col>
      <xdr:colOff>0</xdr:colOff>
      <xdr:row>101</xdr:row>
      <xdr:rowOff>0</xdr:rowOff>
    </xdr:from>
    <xdr:ext cx="9525" cy="9525"/>
    <xdr:pic>
      <xdr:nvPicPr>
        <xdr:cNvPr id="2263" name="Picture 2262" descr="space"/>
        <xdr:cNvPicPr>
          <a:picLocks noChangeAspect="1" noChangeArrowheads="1"/>
        </xdr:cNvPicPr>
      </xdr:nvPicPr>
      <xdr:blipFill>
        <a:blip xmlns:r="http://schemas.openxmlformats.org/officeDocument/2006/relationships" r:embed="rId1"/>
        <a:srcRect/>
        <a:stretch>
          <a:fillRect/>
        </a:stretch>
      </xdr:blipFill>
      <xdr:spPr bwMode="auto">
        <a:xfrm>
          <a:off x="4962525" y="17973675"/>
          <a:ext cx="9525" cy="9525"/>
        </a:xfrm>
        <a:prstGeom prst="rect">
          <a:avLst/>
        </a:prstGeom>
        <a:noFill/>
        <a:ln w="9525">
          <a:noFill/>
          <a:miter lim="800000"/>
          <a:headEnd/>
          <a:tailEnd/>
        </a:ln>
      </xdr:spPr>
    </xdr:pic>
    <xdr:clientData/>
  </xdr:oneCellAnchor>
  <xdr:oneCellAnchor>
    <xdr:from>
      <xdr:col>11</xdr:col>
      <xdr:colOff>0</xdr:colOff>
      <xdr:row>101</xdr:row>
      <xdr:rowOff>0</xdr:rowOff>
    </xdr:from>
    <xdr:ext cx="9525" cy="9525"/>
    <xdr:pic>
      <xdr:nvPicPr>
        <xdr:cNvPr id="2264" name="Picture 2263" descr="space"/>
        <xdr:cNvPicPr>
          <a:picLocks noChangeAspect="1" noChangeArrowheads="1"/>
        </xdr:cNvPicPr>
      </xdr:nvPicPr>
      <xdr:blipFill>
        <a:blip xmlns:r="http://schemas.openxmlformats.org/officeDocument/2006/relationships" r:embed="rId1"/>
        <a:srcRect/>
        <a:stretch>
          <a:fillRect/>
        </a:stretch>
      </xdr:blipFill>
      <xdr:spPr bwMode="auto">
        <a:xfrm>
          <a:off x="4962525" y="17973675"/>
          <a:ext cx="9525" cy="9525"/>
        </a:xfrm>
        <a:prstGeom prst="rect">
          <a:avLst/>
        </a:prstGeom>
        <a:noFill/>
        <a:ln w="9525">
          <a:noFill/>
          <a:miter lim="800000"/>
          <a:headEnd/>
          <a:tailEnd/>
        </a:ln>
      </xdr:spPr>
    </xdr:pic>
    <xdr:clientData/>
  </xdr:oneCellAnchor>
  <xdr:oneCellAnchor>
    <xdr:from>
      <xdr:col>11</xdr:col>
      <xdr:colOff>0</xdr:colOff>
      <xdr:row>102</xdr:row>
      <xdr:rowOff>0</xdr:rowOff>
    </xdr:from>
    <xdr:ext cx="9525" cy="9525"/>
    <xdr:pic>
      <xdr:nvPicPr>
        <xdr:cNvPr id="2265" name="Picture 2264" descr="space"/>
        <xdr:cNvPicPr>
          <a:picLocks noChangeAspect="1" noChangeArrowheads="1"/>
        </xdr:cNvPicPr>
      </xdr:nvPicPr>
      <xdr:blipFill>
        <a:blip xmlns:r="http://schemas.openxmlformats.org/officeDocument/2006/relationships" r:embed="rId1"/>
        <a:srcRect/>
        <a:stretch>
          <a:fillRect/>
        </a:stretch>
      </xdr:blipFill>
      <xdr:spPr bwMode="auto">
        <a:xfrm>
          <a:off x="4962525" y="18145125"/>
          <a:ext cx="9525" cy="9525"/>
        </a:xfrm>
        <a:prstGeom prst="rect">
          <a:avLst/>
        </a:prstGeom>
        <a:noFill/>
        <a:ln w="9525">
          <a:noFill/>
          <a:miter lim="800000"/>
          <a:headEnd/>
          <a:tailEnd/>
        </a:ln>
      </xdr:spPr>
    </xdr:pic>
    <xdr:clientData/>
  </xdr:oneCellAnchor>
  <xdr:oneCellAnchor>
    <xdr:from>
      <xdr:col>11</xdr:col>
      <xdr:colOff>0</xdr:colOff>
      <xdr:row>102</xdr:row>
      <xdr:rowOff>0</xdr:rowOff>
    </xdr:from>
    <xdr:ext cx="9525" cy="9525"/>
    <xdr:pic>
      <xdr:nvPicPr>
        <xdr:cNvPr id="2266" name="Picture 2265" descr="space"/>
        <xdr:cNvPicPr>
          <a:picLocks noChangeAspect="1" noChangeArrowheads="1"/>
        </xdr:cNvPicPr>
      </xdr:nvPicPr>
      <xdr:blipFill>
        <a:blip xmlns:r="http://schemas.openxmlformats.org/officeDocument/2006/relationships" r:embed="rId1"/>
        <a:srcRect/>
        <a:stretch>
          <a:fillRect/>
        </a:stretch>
      </xdr:blipFill>
      <xdr:spPr bwMode="auto">
        <a:xfrm>
          <a:off x="4962525" y="18145125"/>
          <a:ext cx="9525" cy="9525"/>
        </a:xfrm>
        <a:prstGeom prst="rect">
          <a:avLst/>
        </a:prstGeom>
        <a:noFill/>
        <a:ln w="9525">
          <a:noFill/>
          <a:miter lim="800000"/>
          <a:headEnd/>
          <a:tailEnd/>
        </a:ln>
      </xdr:spPr>
    </xdr:pic>
    <xdr:clientData/>
  </xdr:oneCellAnchor>
  <xdr:oneCellAnchor>
    <xdr:from>
      <xdr:col>11</xdr:col>
      <xdr:colOff>0</xdr:colOff>
      <xdr:row>102</xdr:row>
      <xdr:rowOff>0</xdr:rowOff>
    </xdr:from>
    <xdr:ext cx="9525" cy="9525"/>
    <xdr:pic>
      <xdr:nvPicPr>
        <xdr:cNvPr id="2267" name="Picture 2266" descr="space"/>
        <xdr:cNvPicPr>
          <a:picLocks noChangeAspect="1" noChangeArrowheads="1"/>
        </xdr:cNvPicPr>
      </xdr:nvPicPr>
      <xdr:blipFill>
        <a:blip xmlns:r="http://schemas.openxmlformats.org/officeDocument/2006/relationships" r:embed="rId1"/>
        <a:srcRect/>
        <a:stretch>
          <a:fillRect/>
        </a:stretch>
      </xdr:blipFill>
      <xdr:spPr bwMode="auto">
        <a:xfrm>
          <a:off x="4962525" y="18145125"/>
          <a:ext cx="9525" cy="9525"/>
        </a:xfrm>
        <a:prstGeom prst="rect">
          <a:avLst/>
        </a:prstGeom>
        <a:noFill/>
        <a:ln w="9525">
          <a:noFill/>
          <a:miter lim="800000"/>
          <a:headEnd/>
          <a:tailEnd/>
        </a:ln>
      </xdr:spPr>
    </xdr:pic>
    <xdr:clientData/>
  </xdr:oneCellAnchor>
  <xdr:oneCellAnchor>
    <xdr:from>
      <xdr:col>11</xdr:col>
      <xdr:colOff>0</xdr:colOff>
      <xdr:row>103</xdr:row>
      <xdr:rowOff>0</xdr:rowOff>
    </xdr:from>
    <xdr:ext cx="9525" cy="9525"/>
    <xdr:pic>
      <xdr:nvPicPr>
        <xdr:cNvPr id="2268" name="Picture 2267" descr="space"/>
        <xdr:cNvPicPr>
          <a:picLocks noChangeAspect="1" noChangeArrowheads="1"/>
        </xdr:cNvPicPr>
      </xdr:nvPicPr>
      <xdr:blipFill>
        <a:blip xmlns:r="http://schemas.openxmlformats.org/officeDocument/2006/relationships" r:embed="rId1"/>
        <a:srcRect/>
        <a:stretch>
          <a:fillRect/>
        </a:stretch>
      </xdr:blipFill>
      <xdr:spPr bwMode="auto">
        <a:xfrm>
          <a:off x="4962525" y="18316575"/>
          <a:ext cx="9525" cy="9525"/>
        </a:xfrm>
        <a:prstGeom prst="rect">
          <a:avLst/>
        </a:prstGeom>
        <a:noFill/>
        <a:ln w="9525">
          <a:noFill/>
          <a:miter lim="800000"/>
          <a:headEnd/>
          <a:tailEnd/>
        </a:ln>
      </xdr:spPr>
    </xdr:pic>
    <xdr:clientData/>
  </xdr:oneCellAnchor>
  <xdr:oneCellAnchor>
    <xdr:from>
      <xdr:col>11</xdr:col>
      <xdr:colOff>0</xdr:colOff>
      <xdr:row>103</xdr:row>
      <xdr:rowOff>0</xdr:rowOff>
    </xdr:from>
    <xdr:ext cx="9525" cy="9525"/>
    <xdr:pic>
      <xdr:nvPicPr>
        <xdr:cNvPr id="2269" name="Picture 2268" descr="space"/>
        <xdr:cNvPicPr>
          <a:picLocks noChangeAspect="1" noChangeArrowheads="1"/>
        </xdr:cNvPicPr>
      </xdr:nvPicPr>
      <xdr:blipFill>
        <a:blip xmlns:r="http://schemas.openxmlformats.org/officeDocument/2006/relationships" r:embed="rId1"/>
        <a:srcRect/>
        <a:stretch>
          <a:fillRect/>
        </a:stretch>
      </xdr:blipFill>
      <xdr:spPr bwMode="auto">
        <a:xfrm>
          <a:off x="4962525" y="18316575"/>
          <a:ext cx="9525" cy="9525"/>
        </a:xfrm>
        <a:prstGeom prst="rect">
          <a:avLst/>
        </a:prstGeom>
        <a:noFill/>
        <a:ln w="9525">
          <a:noFill/>
          <a:miter lim="800000"/>
          <a:headEnd/>
          <a:tailEnd/>
        </a:ln>
      </xdr:spPr>
    </xdr:pic>
    <xdr:clientData/>
  </xdr:oneCellAnchor>
  <xdr:oneCellAnchor>
    <xdr:from>
      <xdr:col>11</xdr:col>
      <xdr:colOff>0</xdr:colOff>
      <xdr:row>103</xdr:row>
      <xdr:rowOff>0</xdr:rowOff>
    </xdr:from>
    <xdr:ext cx="9525" cy="9525"/>
    <xdr:pic>
      <xdr:nvPicPr>
        <xdr:cNvPr id="2270" name="Picture 2269" descr="space"/>
        <xdr:cNvPicPr>
          <a:picLocks noChangeAspect="1" noChangeArrowheads="1"/>
        </xdr:cNvPicPr>
      </xdr:nvPicPr>
      <xdr:blipFill>
        <a:blip xmlns:r="http://schemas.openxmlformats.org/officeDocument/2006/relationships" r:embed="rId1"/>
        <a:srcRect/>
        <a:stretch>
          <a:fillRect/>
        </a:stretch>
      </xdr:blipFill>
      <xdr:spPr bwMode="auto">
        <a:xfrm>
          <a:off x="4962525" y="18316575"/>
          <a:ext cx="9525" cy="9525"/>
        </a:xfrm>
        <a:prstGeom prst="rect">
          <a:avLst/>
        </a:prstGeom>
        <a:noFill/>
        <a:ln w="9525">
          <a:noFill/>
          <a:miter lim="800000"/>
          <a:headEnd/>
          <a:tailEnd/>
        </a:ln>
      </xdr:spPr>
    </xdr:pic>
    <xdr:clientData/>
  </xdr:oneCellAnchor>
  <xdr:oneCellAnchor>
    <xdr:from>
      <xdr:col>11</xdr:col>
      <xdr:colOff>0</xdr:colOff>
      <xdr:row>104</xdr:row>
      <xdr:rowOff>0</xdr:rowOff>
    </xdr:from>
    <xdr:ext cx="9525" cy="9525"/>
    <xdr:pic>
      <xdr:nvPicPr>
        <xdr:cNvPr id="2271" name="Picture 2270" descr="space"/>
        <xdr:cNvPicPr>
          <a:picLocks noChangeAspect="1" noChangeArrowheads="1"/>
        </xdr:cNvPicPr>
      </xdr:nvPicPr>
      <xdr:blipFill>
        <a:blip xmlns:r="http://schemas.openxmlformats.org/officeDocument/2006/relationships" r:embed="rId1"/>
        <a:srcRect/>
        <a:stretch>
          <a:fillRect/>
        </a:stretch>
      </xdr:blipFill>
      <xdr:spPr bwMode="auto">
        <a:xfrm>
          <a:off x="4962525" y="18488025"/>
          <a:ext cx="9525" cy="9525"/>
        </a:xfrm>
        <a:prstGeom prst="rect">
          <a:avLst/>
        </a:prstGeom>
        <a:noFill/>
        <a:ln w="9525">
          <a:noFill/>
          <a:miter lim="800000"/>
          <a:headEnd/>
          <a:tailEnd/>
        </a:ln>
      </xdr:spPr>
    </xdr:pic>
    <xdr:clientData/>
  </xdr:oneCellAnchor>
  <xdr:oneCellAnchor>
    <xdr:from>
      <xdr:col>11</xdr:col>
      <xdr:colOff>0</xdr:colOff>
      <xdr:row>104</xdr:row>
      <xdr:rowOff>0</xdr:rowOff>
    </xdr:from>
    <xdr:ext cx="9525" cy="9525"/>
    <xdr:pic>
      <xdr:nvPicPr>
        <xdr:cNvPr id="2272" name="Picture 2271" descr="space"/>
        <xdr:cNvPicPr>
          <a:picLocks noChangeAspect="1" noChangeArrowheads="1"/>
        </xdr:cNvPicPr>
      </xdr:nvPicPr>
      <xdr:blipFill>
        <a:blip xmlns:r="http://schemas.openxmlformats.org/officeDocument/2006/relationships" r:embed="rId1"/>
        <a:srcRect/>
        <a:stretch>
          <a:fillRect/>
        </a:stretch>
      </xdr:blipFill>
      <xdr:spPr bwMode="auto">
        <a:xfrm>
          <a:off x="4962525" y="18488025"/>
          <a:ext cx="9525" cy="9525"/>
        </a:xfrm>
        <a:prstGeom prst="rect">
          <a:avLst/>
        </a:prstGeom>
        <a:noFill/>
        <a:ln w="9525">
          <a:noFill/>
          <a:miter lim="800000"/>
          <a:headEnd/>
          <a:tailEnd/>
        </a:ln>
      </xdr:spPr>
    </xdr:pic>
    <xdr:clientData/>
  </xdr:oneCellAnchor>
  <xdr:oneCellAnchor>
    <xdr:from>
      <xdr:col>11</xdr:col>
      <xdr:colOff>0</xdr:colOff>
      <xdr:row>104</xdr:row>
      <xdr:rowOff>0</xdr:rowOff>
    </xdr:from>
    <xdr:ext cx="9525" cy="9525"/>
    <xdr:pic>
      <xdr:nvPicPr>
        <xdr:cNvPr id="2273" name="Picture 2272" descr="space"/>
        <xdr:cNvPicPr>
          <a:picLocks noChangeAspect="1" noChangeArrowheads="1"/>
        </xdr:cNvPicPr>
      </xdr:nvPicPr>
      <xdr:blipFill>
        <a:blip xmlns:r="http://schemas.openxmlformats.org/officeDocument/2006/relationships" r:embed="rId1"/>
        <a:srcRect/>
        <a:stretch>
          <a:fillRect/>
        </a:stretch>
      </xdr:blipFill>
      <xdr:spPr bwMode="auto">
        <a:xfrm>
          <a:off x="4962525" y="18488025"/>
          <a:ext cx="9525" cy="9525"/>
        </a:xfrm>
        <a:prstGeom prst="rect">
          <a:avLst/>
        </a:prstGeom>
        <a:noFill/>
        <a:ln w="9525">
          <a:noFill/>
          <a:miter lim="800000"/>
          <a:headEnd/>
          <a:tailEnd/>
        </a:ln>
      </xdr:spPr>
    </xdr:pic>
    <xdr:clientData/>
  </xdr:oneCellAnchor>
  <xdr:oneCellAnchor>
    <xdr:from>
      <xdr:col>11</xdr:col>
      <xdr:colOff>0</xdr:colOff>
      <xdr:row>105</xdr:row>
      <xdr:rowOff>0</xdr:rowOff>
    </xdr:from>
    <xdr:ext cx="9525" cy="9525"/>
    <xdr:pic>
      <xdr:nvPicPr>
        <xdr:cNvPr id="2274" name="Picture 2273" descr="space"/>
        <xdr:cNvPicPr>
          <a:picLocks noChangeAspect="1" noChangeArrowheads="1"/>
        </xdr:cNvPicPr>
      </xdr:nvPicPr>
      <xdr:blipFill>
        <a:blip xmlns:r="http://schemas.openxmlformats.org/officeDocument/2006/relationships" r:embed="rId1"/>
        <a:srcRect/>
        <a:stretch>
          <a:fillRect/>
        </a:stretch>
      </xdr:blipFill>
      <xdr:spPr bwMode="auto">
        <a:xfrm>
          <a:off x="4962525" y="18659475"/>
          <a:ext cx="9525" cy="9525"/>
        </a:xfrm>
        <a:prstGeom prst="rect">
          <a:avLst/>
        </a:prstGeom>
        <a:noFill/>
        <a:ln w="9525">
          <a:noFill/>
          <a:miter lim="800000"/>
          <a:headEnd/>
          <a:tailEnd/>
        </a:ln>
      </xdr:spPr>
    </xdr:pic>
    <xdr:clientData/>
  </xdr:oneCellAnchor>
  <xdr:oneCellAnchor>
    <xdr:from>
      <xdr:col>11</xdr:col>
      <xdr:colOff>0</xdr:colOff>
      <xdr:row>105</xdr:row>
      <xdr:rowOff>0</xdr:rowOff>
    </xdr:from>
    <xdr:ext cx="9525" cy="9525"/>
    <xdr:pic>
      <xdr:nvPicPr>
        <xdr:cNvPr id="2275" name="Picture 2274" descr="space"/>
        <xdr:cNvPicPr>
          <a:picLocks noChangeAspect="1" noChangeArrowheads="1"/>
        </xdr:cNvPicPr>
      </xdr:nvPicPr>
      <xdr:blipFill>
        <a:blip xmlns:r="http://schemas.openxmlformats.org/officeDocument/2006/relationships" r:embed="rId1"/>
        <a:srcRect/>
        <a:stretch>
          <a:fillRect/>
        </a:stretch>
      </xdr:blipFill>
      <xdr:spPr bwMode="auto">
        <a:xfrm>
          <a:off x="4962525" y="18659475"/>
          <a:ext cx="9525" cy="9525"/>
        </a:xfrm>
        <a:prstGeom prst="rect">
          <a:avLst/>
        </a:prstGeom>
        <a:noFill/>
        <a:ln w="9525">
          <a:noFill/>
          <a:miter lim="800000"/>
          <a:headEnd/>
          <a:tailEnd/>
        </a:ln>
      </xdr:spPr>
    </xdr:pic>
    <xdr:clientData/>
  </xdr:oneCellAnchor>
  <xdr:oneCellAnchor>
    <xdr:from>
      <xdr:col>11</xdr:col>
      <xdr:colOff>0</xdr:colOff>
      <xdr:row>105</xdr:row>
      <xdr:rowOff>0</xdr:rowOff>
    </xdr:from>
    <xdr:ext cx="9525" cy="9525"/>
    <xdr:pic>
      <xdr:nvPicPr>
        <xdr:cNvPr id="2276" name="Picture 2275" descr="space"/>
        <xdr:cNvPicPr>
          <a:picLocks noChangeAspect="1" noChangeArrowheads="1"/>
        </xdr:cNvPicPr>
      </xdr:nvPicPr>
      <xdr:blipFill>
        <a:blip xmlns:r="http://schemas.openxmlformats.org/officeDocument/2006/relationships" r:embed="rId1"/>
        <a:srcRect/>
        <a:stretch>
          <a:fillRect/>
        </a:stretch>
      </xdr:blipFill>
      <xdr:spPr bwMode="auto">
        <a:xfrm>
          <a:off x="4962525" y="18659475"/>
          <a:ext cx="9525" cy="9525"/>
        </a:xfrm>
        <a:prstGeom prst="rect">
          <a:avLst/>
        </a:prstGeom>
        <a:noFill/>
        <a:ln w="9525">
          <a:noFill/>
          <a:miter lim="800000"/>
          <a:headEnd/>
          <a:tailEnd/>
        </a:ln>
      </xdr:spPr>
    </xdr:pic>
    <xdr:clientData/>
  </xdr:oneCellAnchor>
  <xdr:oneCellAnchor>
    <xdr:from>
      <xdr:col>11</xdr:col>
      <xdr:colOff>0</xdr:colOff>
      <xdr:row>106</xdr:row>
      <xdr:rowOff>0</xdr:rowOff>
    </xdr:from>
    <xdr:ext cx="9525" cy="9525"/>
    <xdr:pic>
      <xdr:nvPicPr>
        <xdr:cNvPr id="2277" name="Picture 2276" descr="space"/>
        <xdr:cNvPicPr>
          <a:picLocks noChangeAspect="1" noChangeArrowheads="1"/>
        </xdr:cNvPicPr>
      </xdr:nvPicPr>
      <xdr:blipFill>
        <a:blip xmlns:r="http://schemas.openxmlformats.org/officeDocument/2006/relationships" r:embed="rId1"/>
        <a:srcRect/>
        <a:stretch>
          <a:fillRect/>
        </a:stretch>
      </xdr:blipFill>
      <xdr:spPr bwMode="auto">
        <a:xfrm>
          <a:off x="4962525" y="18830925"/>
          <a:ext cx="9525" cy="9525"/>
        </a:xfrm>
        <a:prstGeom prst="rect">
          <a:avLst/>
        </a:prstGeom>
        <a:noFill/>
        <a:ln w="9525">
          <a:noFill/>
          <a:miter lim="800000"/>
          <a:headEnd/>
          <a:tailEnd/>
        </a:ln>
      </xdr:spPr>
    </xdr:pic>
    <xdr:clientData/>
  </xdr:oneCellAnchor>
  <xdr:oneCellAnchor>
    <xdr:from>
      <xdr:col>11</xdr:col>
      <xdr:colOff>0</xdr:colOff>
      <xdr:row>106</xdr:row>
      <xdr:rowOff>0</xdr:rowOff>
    </xdr:from>
    <xdr:ext cx="9525" cy="9525"/>
    <xdr:pic>
      <xdr:nvPicPr>
        <xdr:cNvPr id="2278" name="Picture 2277" descr="space"/>
        <xdr:cNvPicPr>
          <a:picLocks noChangeAspect="1" noChangeArrowheads="1"/>
        </xdr:cNvPicPr>
      </xdr:nvPicPr>
      <xdr:blipFill>
        <a:blip xmlns:r="http://schemas.openxmlformats.org/officeDocument/2006/relationships" r:embed="rId1"/>
        <a:srcRect/>
        <a:stretch>
          <a:fillRect/>
        </a:stretch>
      </xdr:blipFill>
      <xdr:spPr bwMode="auto">
        <a:xfrm>
          <a:off x="4962525" y="18830925"/>
          <a:ext cx="9525" cy="9525"/>
        </a:xfrm>
        <a:prstGeom prst="rect">
          <a:avLst/>
        </a:prstGeom>
        <a:noFill/>
        <a:ln w="9525">
          <a:noFill/>
          <a:miter lim="800000"/>
          <a:headEnd/>
          <a:tailEnd/>
        </a:ln>
      </xdr:spPr>
    </xdr:pic>
    <xdr:clientData/>
  </xdr:oneCellAnchor>
  <xdr:oneCellAnchor>
    <xdr:from>
      <xdr:col>11</xdr:col>
      <xdr:colOff>0</xdr:colOff>
      <xdr:row>106</xdr:row>
      <xdr:rowOff>0</xdr:rowOff>
    </xdr:from>
    <xdr:ext cx="9525" cy="9525"/>
    <xdr:pic>
      <xdr:nvPicPr>
        <xdr:cNvPr id="2279" name="Picture 2278" descr="space"/>
        <xdr:cNvPicPr>
          <a:picLocks noChangeAspect="1" noChangeArrowheads="1"/>
        </xdr:cNvPicPr>
      </xdr:nvPicPr>
      <xdr:blipFill>
        <a:blip xmlns:r="http://schemas.openxmlformats.org/officeDocument/2006/relationships" r:embed="rId1"/>
        <a:srcRect/>
        <a:stretch>
          <a:fillRect/>
        </a:stretch>
      </xdr:blipFill>
      <xdr:spPr bwMode="auto">
        <a:xfrm>
          <a:off x="4962525" y="18830925"/>
          <a:ext cx="9525" cy="9525"/>
        </a:xfrm>
        <a:prstGeom prst="rect">
          <a:avLst/>
        </a:prstGeom>
        <a:noFill/>
        <a:ln w="9525">
          <a:noFill/>
          <a:miter lim="800000"/>
          <a:headEnd/>
          <a:tailEnd/>
        </a:ln>
      </xdr:spPr>
    </xdr:pic>
    <xdr:clientData/>
  </xdr:oneCellAnchor>
  <xdr:oneCellAnchor>
    <xdr:from>
      <xdr:col>11</xdr:col>
      <xdr:colOff>0</xdr:colOff>
      <xdr:row>107</xdr:row>
      <xdr:rowOff>0</xdr:rowOff>
    </xdr:from>
    <xdr:ext cx="9525" cy="9525"/>
    <xdr:pic>
      <xdr:nvPicPr>
        <xdr:cNvPr id="2280" name="Picture 2279" descr="space"/>
        <xdr:cNvPicPr>
          <a:picLocks noChangeAspect="1" noChangeArrowheads="1"/>
        </xdr:cNvPicPr>
      </xdr:nvPicPr>
      <xdr:blipFill>
        <a:blip xmlns:r="http://schemas.openxmlformats.org/officeDocument/2006/relationships" r:embed="rId1"/>
        <a:srcRect/>
        <a:stretch>
          <a:fillRect/>
        </a:stretch>
      </xdr:blipFill>
      <xdr:spPr bwMode="auto">
        <a:xfrm>
          <a:off x="4962525" y="19002375"/>
          <a:ext cx="9525" cy="9525"/>
        </a:xfrm>
        <a:prstGeom prst="rect">
          <a:avLst/>
        </a:prstGeom>
        <a:noFill/>
        <a:ln w="9525">
          <a:noFill/>
          <a:miter lim="800000"/>
          <a:headEnd/>
          <a:tailEnd/>
        </a:ln>
      </xdr:spPr>
    </xdr:pic>
    <xdr:clientData/>
  </xdr:oneCellAnchor>
  <xdr:oneCellAnchor>
    <xdr:from>
      <xdr:col>11</xdr:col>
      <xdr:colOff>0</xdr:colOff>
      <xdr:row>107</xdr:row>
      <xdr:rowOff>0</xdr:rowOff>
    </xdr:from>
    <xdr:ext cx="9525" cy="9525"/>
    <xdr:pic>
      <xdr:nvPicPr>
        <xdr:cNvPr id="2281" name="Picture 2280" descr="space"/>
        <xdr:cNvPicPr>
          <a:picLocks noChangeAspect="1" noChangeArrowheads="1"/>
        </xdr:cNvPicPr>
      </xdr:nvPicPr>
      <xdr:blipFill>
        <a:blip xmlns:r="http://schemas.openxmlformats.org/officeDocument/2006/relationships" r:embed="rId1"/>
        <a:srcRect/>
        <a:stretch>
          <a:fillRect/>
        </a:stretch>
      </xdr:blipFill>
      <xdr:spPr bwMode="auto">
        <a:xfrm>
          <a:off x="4962525" y="19002375"/>
          <a:ext cx="9525" cy="9525"/>
        </a:xfrm>
        <a:prstGeom prst="rect">
          <a:avLst/>
        </a:prstGeom>
        <a:noFill/>
        <a:ln w="9525">
          <a:noFill/>
          <a:miter lim="800000"/>
          <a:headEnd/>
          <a:tailEnd/>
        </a:ln>
      </xdr:spPr>
    </xdr:pic>
    <xdr:clientData/>
  </xdr:oneCellAnchor>
  <xdr:oneCellAnchor>
    <xdr:from>
      <xdr:col>11</xdr:col>
      <xdr:colOff>0</xdr:colOff>
      <xdr:row>107</xdr:row>
      <xdr:rowOff>0</xdr:rowOff>
    </xdr:from>
    <xdr:ext cx="9525" cy="9525"/>
    <xdr:pic>
      <xdr:nvPicPr>
        <xdr:cNvPr id="2282" name="Picture 2281" descr="space"/>
        <xdr:cNvPicPr>
          <a:picLocks noChangeAspect="1" noChangeArrowheads="1"/>
        </xdr:cNvPicPr>
      </xdr:nvPicPr>
      <xdr:blipFill>
        <a:blip xmlns:r="http://schemas.openxmlformats.org/officeDocument/2006/relationships" r:embed="rId1"/>
        <a:srcRect/>
        <a:stretch>
          <a:fillRect/>
        </a:stretch>
      </xdr:blipFill>
      <xdr:spPr bwMode="auto">
        <a:xfrm>
          <a:off x="4962525" y="19002375"/>
          <a:ext cx="9525" cy="9525"/>
        </a:xfrm>
        <a:prstGeom prst="rect">
          <a:avLst/>
        </a:prstGeom>
        <a:noFill/>
        <a:ln w="9525">
          <a:noFill/>
          <a:miter lim="800000"/>
          <a:headEnd/>
          <a:tailEnd/>
        </a:ln>
      </xdr:spPr>
    </xdr:pic>
    <xdr:clientData/>
  </xdr:oneCellAnchor>
  <xdr:oneCellAnchor>
    <xdr:from>
      <xdr:col>11</xdr:col>
      <xdr:colOff>0</xdr:colOff>
      <xdr:row>108</xdr:row>
      <xdr:rowOff>0</xdr:rowOff>
    </xdr:from>
    <xdr:ext cx="9525" cy="9525"/>
    <xdr:pic>
      <xdr:nvPicPr>
        <xdr:cNvPr id="2283" name="Picture 2282" descr="space"/>
        <xdr:cNvPicPr>
          <a:picLocks noChangeAspect="1" noChangeArrowheads="1"/>
        </xdr:cNvPicPr>
      </xdr:nvPicPr>
      <xdr:blipFill>
        <a:blip xmlns:r="http://schemas.openxmlformats.org/officeDocument/2006/relationships" r:embed="rId1"/>
        <a:srcRect/>
        <a:stretch>
          <a:fillRect/>
        </a:stretch>
      </xdr:blipFill>
      <xdr:spPr bwMode="auto">
        <a:xfrm>
          <a:off x="4962525" y="19173825"/>
          <a:ext cx="9525" cy="9525"/>
        </a:xfrm>
        <a:prstGeom prst="rect">
          <a:avLst/>
        </a:prstGeom>
        <a:noFill/>
        <a:ln w="9525">
          <a:noFill/>
          <a:miter lim="800000"/>
          <a:headEnd/>
          <a:tailEnd/>
        </a:ln>
      </xdr:spPr>
    </xdr:pic>
    <xdr:clientData/>
  </xdr:oneCellAnchor>
  <xdr:oneCellAnchor>
    <xdr:from>
      <xdr:col>11</xdr:col>
      <xdr:colOff>0</xdr:colOff>
      <xdr:row>108</xdr:row>
      <xdr:rowOff>0</xdr:rowOff>
    </xdr:from>
    <xdr:ext cx="9525" cy="9525"/>
    <xdr:pic>
      <xdr:nvPicPr>
        <xdr:cNvPr id="2284" name="Picture 2283" descr="space"/>
        <xdr:cNvPicPr>
          <a:picLocks noChangeAspect="1" noChangeArrowheads="1"/>
        </xdr:cNvPicPr>
      </xdr:nvPicPr>
      <xdr:blipFill>
        <a:blip xmlns:r="http://schemas.openxmlformats.org/officeDocument/2006/relationships" r:embed="rId1"/>
        <a:srcRect/>
        <a:stretch>
          <a:fillRect/>
        </a:stretch>
      </xdr:blipFill>
      <xdr:spPr bwMode="auto">
        <a:xfrm>
          <a:off x="4962525" y="19173825"/>
          <a:ext cx="9525" cy="9525"/>
        </a:xfrm>
        <a:prstGeom prst="rect">
          <a:avLst/>
        </a:prstGeom>
        <a:noFill/>
        <a:ln w="9525">
          <a:noFill/>
          <a:miter lim="800000"/>
          <a:headEnd/>
          <a:tailEnd/>
        </a:ln>
      </xdr:spPr>
    </xdr:pic>
    <xdr:clientData/>
  </xdr:oneCellAnchor>
  <xdr:oneCellAnchor>
    <xdr:from>
      <xdr:col>11</xdr:col>
      <xdr:colOff>0</xdr:colOff>
      <xdr:row>108</xdr:row>
      <xdr:rowOff>0</xdr:rowOff>
    </xdr:from>
    <xdr:ext cx="9525" cy="9525"/>
    <xdr:pic>
      <xdr:nvPicPr>
        <xdr:cNvPr id="2285" name="Picture 2284" descr="space"/>
        <xdr:cNvPicPr>
          <a:picLocks noChangeAspect="1" noChangeArrowheads="1"/>
        </xdr:cNvPicPr>
      </xdr:nvPicPr>
      <xdr:blipFill>
        <a:blip xmlns:r="http://schemas.openxmlformats.org/officeDocument/2006/relationships" r:embed="rId1"/>
        <a:srcRect/>
        <a:stretch>
          <a:fillRect/>
        </a:stretch>
      </xdr:blipFill>
      <xdr:spPr bwMode="auto">
        <a:xfrm>
          <a:off x="4962525" y="19173825"/>
          <a:ext cx="9525" cy="9525"/>
        </a:xfrm>
        <a:prstGeom prst="rect">
          <a:avLst/>
        </a:prstGeom>
        <a:noFill/>
        <a:ln w="9525">
          <a:noFill/>
          <a:miter lim="800000"/>
          <a:headEnd/>
          <a:tailEnd/>
        </a:ln>
      </xdr:spPr>
    </xdr:pic>
    <xdr:clientData/>
  </xdr:oneCellAnchor>
  <xdr:oneCellAnchor>
    <xdr:from>
      <xdr:col>11</xdr:col>
      <xdr:colOff>0</xdr:colOff>
      <xdr:row>109</xdr:row>
      <xdr:rowOff>0</xdr:rowOff>
    </xdr:from>
    <xdr:ext cx="9525" cy="9525"/>
    <xdr:pic>
      <xdr:nvPicPr>
        <xdr:cNvPr id="2286" name="Picture 2285" descr="space"/>
        <xdr:cNvPicPr>
          <a:picLocks noChangeAspect="1" noChangeArrowheads="1"/>
        </xdr:cNvPicPr>
      </xdr:nvPicPr>
      <xdr:blipFill>
        <a:blip xmlns:r="http://schemas.openxmlformats.org/officeDocument/2006/relationships" r:embed="rId1"/>
        <a:srcRect/>
        <a:stretch>
          <a:fillRect/>
        </a:stretch>
      </xdr:blipFill>
      <xdr:spPr bwMode="auto">
        <a:xfrm>
          <a:off x="4962525" y="19345275"/>
          <a:ext cx="9525" cy="9525"/>
        </a:xfrm>
        <a:prstGeom prst="rect">
          <a:avLst/>
        </a:prstGeom>
        <a:noFill/>
        <a:ln w="9525">
          <a:noFill/>
          <a:miter lim="800000"/>
          <a:headEnd/>
          <a:tailEnd/>
        </a:ln>
      </xdr:spPr>
    </xdr:pic>
    <xdr:clientData/>
  </xdr:oneCellAnchor>
  <xdr:oneCellAnchor>
    <xdr:from>
      <xdr:col>11</xdr:col>
      <xdr:colOff>0</xdr:colOff>
      <xdr:row>109</xdr:row>
      <xdr:rowOff>0</xdr:rowOff>
    </xdr:from>
    <xdr:ext cx="9525" cy="9525"/>
    <xdr:pic>
      <xdr:nvPicPr>
        <xdr:cNvPr id="2287" name="Picture 2286" descr="space"/>
        <xdr:cNvPicPr>
          <a:picLocks noChangeAspect="1" noChangeArrowheads="1"/>
        </xdr:cNvPicPr>
      </xdr:nvPicPr>
      <xdr:blipFill>
        <a:blip xmlns:r="http://schemas.openxmlformats.org/officeDocument/2006/relationships" r:embed="rId1"/>
        <a:srcRect/>
        <a:stretch>
          <a:fillRect/>
        </a:stretch>
      </xdr:blipFill>
      <xdr:spPr bwMode="auto">
        <a:xfrm>
          <a:off x="4962525" y="19345275"/>
          <a:ext cx="9525" cy="9525"/>
        </a:xfrm>
        <a:prstGeom prst="rect">
          <a:avLst/>
        </a:prstGeom>
        <a:noFill/>
        <a:ln w="9525">
          <a:noFill/>
          <a:miter lim="800000"/>
          <a:headEnd/>
          <a:tailEnd/>
        </a:ln>
      </xdr:spPr>
    </xdr:pic>
    <xdr:clientData/>
  </xdr:oneCellAnchor>
  <xdr:oneCellAnchor>
    <xdr:from>
      <xdr:col>11</xdr:col>
      <xdr:colOff>0</xdr:colOff>
      <xdr:row>109</xdr:row>
      <xdr:rowOff>0</xdr:rowOff>
    </xdr:from>
    <xdr:ext cx="9525" cy="9525"/>
    <xdr:pic>
      <xdr:nvPicPr>
        <xdr:cNvPr id="2288" name="Picture 2287" descr="space"/>
        <xdr:cNvPicPr>
          <a:picLocks noChangeAspect="1" noChangeArrowheads="1"/>
        </xdr:cNvPicPr>
      </xdr:nvPicPr>
      <xdr:blipFill>
        <a:blip xmlns:r="http://schemas.openxmlformats.org/officeDocument/2006/relationships" r:embed="rId1"/>
        <a:srcRect/>
        <a:stretch>
          <a:fillRect/>
        </a:stretch>
      </xdr:blipFill>
      <xdr:spPr bwMode="auto">
        <a:xfrm>
          <a:off x="4962525" y="19345275"/>
          <a:ext cx="9525" cy="9525"/>
        </a:xfrm>
        <a:prstGeom prst="rect">
          <a:avLst/>
        </a:prstGeom>
        <a:noFill/>
        <a:ln w="9525">
          <a:noFill/>
          <a:miter lim="800000"/>
          <a:headEnd/>
          <a:tailEnd/>
        </a:ln>
      </xdr:spPr>
    </xdr:pic>
    <xdr:clientData/>
  </xdr:oneCellAnchor>
  <xdr:oneCellAnchor>
    <xdr:from>
      <xdr:col>11</xdr:col>
      <xdr:colOff>0</xdr:colOff>
      <xdr:row>110</xdr:row>
      <xdr:rowOff>0</xdr:rowOff>
    </xdr:from>
    <xdr:ext cx="9525" cy="9525"/>
    <xdr:pic>
      <xdr:nvPicPr>
        <xdr:cNvPr id="2289" name="Picture 2288" descr="space"/>
        <xdr:cNvPicPr>
          <a:picLocks noChangeAspect="1" noChangeArrowheads="1"/>
        </xdr:cNvPicPr>
      </xdr:nvPicPr>
      <xdr:blipFill>
        <a:blip xmlns:r="http://schemas.openxmlformats.org/officeDocument/2006/relationships" r:embed="rId1"/>
        <a:srcRect/>
        <a:stretch>
          <a:fillRect/>
        </a:stretch>
      </xdr:blipFill>
      <xdr:spPr bwMode="auto">
        <a:xfrm>
          <a:off x="4962525" y="19516725"/>
          <a:ext cx="9525" cy="9525"/>
        </a:xfrm>
        <a:prstGeom prst="rect">
          <a:avLst/>
        </a:prstGeom>
        <a:noFill/>
        <a:ln w="9525">
          <a:noFill/>
          <a:miter lim="800000"/>
          <a:headEnd/>
          <a:tailEnd/>
        </a:ln>
      </xdr:spPr>
    </xdr:pic>
    <xdr:clientData/>
  </xdr:oneCellAnchor>
  <xdr:oneCellAnchor>
    <xdr:from>
      <xdr:col>11</xdr:col>
      <xdr:colOff>0</xdr:colOff>
      <xdr:row>110</xdr:row>
      <xdr:rowOff>0</xdr:rowOff>
    </xdr:from>
    <xdr:ext cx="9525" cy="9525"/>
    <xdr:pic>
      <xdr:nvPicPr>
        <xdr:cNvPr id="2290" name="Picture 2289" descr="space"/>
        <xdr:cNvPicPr>
          <a:picLocks noChangeAspect="1" noChangeArrowheads="1"/>
        </xdr:cNvPicPr>
      </xdr:nvPicPr>
      <xdr:blipFill>
        <a:blip xmlns:r="http://schemas.openxmlformats.org/officeDocument/2006/relationships" r:embed="rId1"/>
        <a:srcRect/>
        <a:stretch>
          <a:fillRect/>
        </a:stretch>
      </xdr:blipFill>
      <xdr:spPr bwMode="auto">
        <a:xfrm>
          <a:off x="4962525" y="19516725"/>
          <a:ext cx="9525" cy="9525"/>
        </a:xfrm>
        <a:prstGeom prst="rect">
          <a:avLst/>
        </a:prstGeom>
        <a:noFill/>
        <a:ln w="9525">
          <a:noFill/>
          <a:miter lim="800000"/>
          <a:headEnd/>
          <a:tailEnd/>
        </a:ln>
      </xdr:spPr>
    </xdr:pic>
    <xdr:clientData/>
  </xdr:oneCellAnchor>
  <xdr:oneCellAnchor>
    <xdr:from>
      <xdr:col>11</xdr:col>
      <xdr:colOff>0</xdr:colOff>
      <xdr:row>110</xdr:row>
      <xdr:rowOff>0</xdr:rowOff>
    </xdr:from>
    <xdr:ext cx="9525" cy="9525"/>
    <xdr:pic>
      <xdr:nvPicPr>
        <xdr:cNvPr id="2291" name="Picture 2290" descr="space"/>
        <xdr:cNvPicPr>
          <a:picLocks noChangeAspect="1" noChangeArrowheads="1"/>
        </xdr:cNvPicPr>
      </xdr:nvPicPr>
      <xdr:blipFill>
        <a:blip xmlns:r="http://schemas.openxmlformats.org/officeDocument/2006/relationships" r:embed="rId1"/>
        <a:srcRect/>
        <a:stretch>
          <a:fillRect/>
        </a:stretch>
      </xdr:blipFill>
      <xdr:spPr bwMode="auto">
        <a:xfrm>
          <a:off x="4962525" y="19516725"/>
          <a:ext cx="9525" cy="9525"/>
        </a:xfrm>
        <a:prstGeom prst="rect">
          <a:avLst/>
        </a:prstGeom>
        <a:noFill/>
        <a:ln w="9525">
          <a:noFill/>
          <a:miter lim="800000"/>
          <a:headEnd/>
          <a:tailEnd/>
        </a:ln>
      </xdr:spPr>
    </xdr:pic>
    <xdr:clientData/>
  </xdr:oneCellAnchor>
  <xdr:oneCellAnchor>
    <xdr:from>
      <xdr:col>11</xdr:col>
      <xdr:colOff>0</xdr:colOff>
      <xdr:row>111</xdr:row>
      <xdr:rowOff>0</xdr:rowOff>
    </xdr:from>
    <xdr:ext cx="9525" cy="9525"/>
    <xdr:pic>
      <xdr:nvPicPr>
        <xdr:cNvPr id="2292" name="Picture 2291" descr="space"/>
        <xdr:cNvPicPr>
          <a:picLocks noChangeAspect="1" noChangeArrowheads="1"/>
        </xdr:cNvPicPr>
      </xdr:nvPicPr>
      <xdr:blipFill>
        <a:blip xmlns:r="http://schemas.openxmlformats.org/officeDocument/2006/relationships" r:embed="rId1"/>
        <a:srcRect/>
        <a:stretch>
          <a:fillRect/>
        </a:stretch>
      </xdr:blipFill>
      <xdr:spPr bwMode="auto">
        <a:xfrm>
          <a:off x="4962525" y="19688175"/>
          <a:ext cx="9525" cy="9525"/>
        </a:xfrm>
        <a:prstGeom prst="rect">
          <a:avLst/>
        </a:prstGeom>
        <a:noFill/>
        <a:ln w="9525">
          <a:noFill/>
          <a:miter lim="800000"/>
          <a:headEnd/>
          <a:tailEnd/>
        </a:ln>
      </xdr:spPr>
    </xdr:pic>
    <xdr:clientData/>
  </xdr:oneCellAnchor>
  <xdr:oneCellAnchor>
    <xdr:from>
      <xdr:col>11</xdr:col>
      <xdr:colOff>0</xdr:colOff>
      <xdr:row>111</xdr:row>
      <xdr:rowOff>0</xdr:rowOff>
    </xdr:from>
    <xdr:ext cx="9525" cy="9525"/>
    <xdr:pic>
      <xdr:nvPicPr>
        <xdr:cNvPr id="2293" name="Picture 2292" descr="space"/>
        <xdr:cNvPicPr>
          <a:picLocks noChangeAspect="1" noChangeArrowheads="1"/>
        </xdr:cNvPicPr>
      </xdr:nvPicPr>
      <xdr:blipFill>
        <a:blip xmlns:r="http://schemas.openxmlformats.org/officeDocument/2006/relationships" r:embed="rId1"/>
        <a:srcRect/>
        <a:stretch>
          <a:fillRect/>
        </a:stretch>
      </xdr:blipFill>
      <xdr:spPr bwMode="auto">
        <a:xfrm>
          <a:off x="4962525" y="19688175"/>
          <a:ext cx="9525" cy="9525"/>
        </a:xfrm>
        <a:prstGeom prst="rect">
          <a:avLst/>
        </a:prstGeom>
        <a:noFill/>
        <a:ln w="9525">
          <a:noFill/>
          <a:miter lim="800000"/>
          <a:headEnd/>
          <a:tailEnd/>
        </a:ln>
      </xdr:spPr>
    </xdr:pic>
    <xdr:clientData/>
  </xdr:oneCellAnchor>
  <xdr:oneCellAnchor>
    <xdr:from>
      <xdr:col>11</xdr:col>
      <xdr:colOff>0</xdr:colOff>
      <xdr:row>111</xdr:row>
      <xdr:rowOff>0</xdr:rowOff>
    </xdr:from>
    <xdr:ext cx="9525" cy="9525"/>
    <xdr:pic>
      <xdr:nvPicPr>
        <xdr:cNvPr id="2294" name="Picture 2293" descr="space"/>
        <xdr:cNvPicPr>
          <a:picLocks noChangeAspect="1" noChangeArrowheads="1"/>
        </xdr:cNvPicPr>
      </xdr:nvPicPr>
      <xdr:blipFill>
        <a:blip xmlns:r="http://schemas.openxmlformats.org/officeDocument/2006/relationships" r:embed="rId1"/>
        <a:srcRect/>
        <a:stretch>
          <a:fillRect/>
        </a:stretch>
      </xdr:blipFill>
      <xdr:spPr bwMode="auto">
        <a:xfrm>
          <a:off x="4962525" y="19688175"/>
          <a:ext cx="9525" cy="9525"/>
        </a:xfrm>
        <a:prstGeom prst="rect">
          <a:avLst/>
        </a:prstGeom>
        <a:noFill/>
        <a:ln w="9525">
          <a:noFill/>
          <a:miter lim="800000"/>
          <a:headEnd/>
          <a:tailEnd/>
        </a:ln>
      </xdr:spPr>
    </xdr:pic>
    <xdr:clientData/>
  </xdr:oneCellAnchor>
  <xdr:oneCellAnchor>
    <xdr:from>
      <xdr:col>11</xdr:col>
      <xdr:colOff>0</xdr:colOff>
      <xdr:row>112</xdr:row>
      <xdr:rowOff>0</xdr:rowOff>
    </xdr:from>
    <xdr:ext cx="9525" cy="9525"/>
    <xdr:pic>
      <xdr:nvPicPr>
        <xdr:cNvPr id="2295" name="Picture 2294" descr="space"/>
        <xdr:cNvPicPr>
          <a:picLocks noChangeAspect="1" noChangeArrowheads="1"/>
        </xdr:cNvPicPr>
      </xdr:nvPicPr>
      <xdr:blipFill>
        <a:blip xmlns:r="http://schemas.openxmlformats.org/officeDocument/2006/relationships" r:embed="rId1"/>
        <a:srcRect/>
        <a:stretch>
          <a:fillRect/>
        </a:stretch>
      </xdr:blipFill>
      <xdr:spPr bwMode="auto">
        <a:xfrm>
          <a:off x="4962525" y="19859625"/>
          <a:ext cx="9525" cy="9525"/>
        </a:xfrm>
        <a:prstGeom prst="rect">
          <a:avLst/>
        </a:prstGeom>
        <a:noFill/>
        <a:ln w="9525">
          <a:noFill/>
          <a:miter lim="800000"/>
          <a:headEnd/>
          <a:tailEnd/>
        </a:ln>
      </xdr:spPr>
    </xdr:pic>
    <xdr:clientData/>
  </xdr:oneCellAnchor>
  <xdr:oneCellAnchor>
    <xdr:from>
      <xdr:col>11</xdr:col>
      <xdr:colOff>0</xdr:colOff>
      <xdr:row>112</xdr:row>
      <xdr:rowOff>0</xdr:rowOff>
    </xdr:from>
    <xdr:ext cx="9525" cy="9525"/>
    <xdr:pic>
      <xdr:nvPicPr>
        <xdr:cNvPr id="2296" name="Picture 2295" descr="space"/>
        <xdr:cNvPicPr>
          <a:picLocks noChangeAspect="1" noChangeArrowheads="1"/>
        </xdr:cNvPicPr>
      </xdr:nvPicPr>
      <xdr:blipFill>
        <a:blip xmlns:r="http://schemas.openxmlformats.org/officeDocument/2006/relationships" r:embed="rId1"/>
        <a:srcRect/>
        <a:stretch>
          <a:fillRect/>
        </a:stretch>
      </xdr:blipFill>
      <xdr:spPr bwMode="auto">
        <a:xfrm>
          <a:off x="4962525" y="19859625"/>
          <a:ext cx="9525" cy="9525"/>
        </a:xfrm>
        <a:prstGeom prst="rect">
          <a:avLst/>
        </a:prstGeom>
        <a:noFill/>
        <a:ln w="9525">
          <a:noFill/>
          <a:miter lim="800000"/>
          <a:headEnd/>
          <a:tailEnd/>
        </a:ln>
      </xdr:spPr>
    </xdr:pic>
    <xdr:clientData/>
  </xdr:oneCellAnchor>
  <xdr:oneCellAnchor>
    <xdr:from>
      <xdr:col>11</xdr:col>
      <xdr:colOff>0</xdr:colOff>
      <xdr:row>112</xdr:row>
      <xdr:rowOff>0</xdr:rowOff>
    </xdr:from>
    <xdr:ext cx="9525" cy="9525"/>
    <xdr:pic>
      <xdr:nvPicPr>
        <xdr:cNvPr id="2297" name="Picture 2296" descr="space"/>
        <xdr:cNvPicPr>
          <a:picLocks noChangeAspect="1" noChangeArrowheads="1"/>
        </xdr:cNvPicPr>
      </xdr:nvPicPr>
      <xdr:blipFill>
        <a:blip xmlns:r="http://schemas.openxmlformats.org/officeDocument/2006/relationships" r:embed="rId1"/>
        <a:srcRect/>
        <a:stretch>
          <a:fillRect/>
        </a:stretch>
      </xdr:blipFill>
      <xdr:spPr bwMode="auto">
        <a:xfrm>
          <a:off x="4962525" y="19859625"/>
          <a:ext cx="9525" cy="9525"/>
        </a:xfrm>
        <a:prstGeom prst="rect">
          <a:avLst/>
        </a:prstGeom>
        <a:noFill/>
        <a:ln w="9525">
          <a:noFill/>
          <a:miter lim="800000"/>
          <a:headEnd/>
          <a:tailEnd/>
        </a:ln>
      </xdr:spPr>
    </xdr:pic>
    <xdr:clientData/>
  </xdr:oneCellAnchor>
  <xdr:oneCellAnchor>
    <xdr:from>
      <xdr:col>11</xdr:col>
      <xdr:colOff>0</xdr:colOff>
      <xdr:row>113</xdr:row>
      <xdr:rowOff>0</xdr:rowOff>
    </xdr:from>
    <xdr:ext cx="9525" cy="9525"/>
    <xdr:pic>
      <xdr:nvPicPr>
        <xdr:cNvPr id="2298" name="Picture 2297" descr="space"/>
        <xdr:cNvPicPr>
          <a:picLocks noChangeAspect="1" noChangeArrowheads="1"/>
        </xdr:cNvPicPr>
      </xdr:nvPicPr>
      <xdr:blipFill>
        <a:blip xmlns:r="http://schemas.openxmlformats.org/officeDocument/2006/relationships" r:embed="rId1"/>
        <a:srcRect/>
        <a:stretch>
          <a:fillRect/>
        </a:stretch>
      </xdr:blipFill>
      <xdr:spPr bwMode="auto">
        <a:xfrm>
          <a:off x="4962525" y="20031075"/>
          <a:ext cx="9525" cy="9525"/>
        </a:xfrm>
        <a:prstGeom prst="rect">
          <a:avLst/>
        </a:prstGeom>
        <a:noFill/>
        <a:ln w="9525">
          <a:noFill/>
          <a:miter lim="800000"/>
          <a:headEnd/>
          <a:tailEnd/>
        </a:ln>
      </xdr:spPr>
    </xdr:pic>
    <xdr:clientData/>
  </xdr:oneCellAnchor>
  <xdr:oneCellAnchor>
    <xdr:from>
      <xdr:col>11</xdr:col>
      <xdr:colOff>0</xdr:colOff>
      <xdr:row>113</xdr:row>
      <xdr:rowOff>0</xdr:rowOff>
    </xdr:from>
    <xdr:ext cx="9525" cy="9525"/>
    <xdr:pic>
      <xdr:nvPicPr>
        <xdr:cNvPr id="2299" name="Picture 2298" descr="space"/>
        <xdr:cNvPicPr>
          <a:picLocks noChangeAspect="1" noChangeArrowheads="1"/>
        </xdr:cNvPicPr>
      </xdr:nvPicPr>
      <xdr:blipFill>
        <a:blip xmlns:r="http://schemas.openxmlformats.org/officeDocument/2006/relationships" r:embed="rId1"/>
        <a:srcRect/>
        <a:stretch>
          <a:fillRect/>
        </a:stretch>
      </xdr:blipFill>
      <xdr:spPr bwMode="auto">
        <a:xfrm>
          <a:off x="4962525" y="20031075"/>
          <a:ext cx="9525" cy="9525"/>
        </a:xfrm>
        <a:prstGeom prst="rect">
          <a:avLst/>
        </a:prstGeom>
        <a:noFill/>
        <a:ln w="9525">
          <a:noFill/>
          <a:miter lim="800000"/>
          <a:headEnd/>
          <a:tailEnd/>
        </a:ln>
      </xdr:spPr>
    </xdr:pic>
    <xdr:clientData/>
  </xdr:oneCellAnchor>
  <xdr:oneCellAnchor>
    <xdr:from>
      <xdr:col>11</xdr:col>
      <xdr:colOff>0</xdr:colOff>
      <xdr:row>113</xdr:row>
      <xdr:rowOff>0</xdr:rowOff>
    </xdr:from>
    <xdr:ext cx="9525" cy="9525"/>
    <xdr:pic>
      <xdr:nvPicPr>
        <xdr:cNvPr id="2300" name="Picture 2299" descr="space"/>
        <xdr:cNvPicPr>
          <a:picLocks noChangeAspect="1" noChangeArrowheads="1"/>
        </xdr:cNvPicPr>
      </xdr:nvPicPr>
      <xdr:blipFill>
        <a:blip xmlns:r="http://schemas.openxmlformats.org/officeDocument/2006/relationships" r:embed="rId1"/>
        <a:srcRect/>
        <a:stretch>
          <a:fillRect/>
        </a:stretch>
      </xdr:blipFill>
      <xdr:spPr bwMode="auto">
        <a:xfrm>
          <a:off x="4962525" y="20031075"/>
          <a:ext cx="9525" cy="9525"/>
        </a:xfrm>
        <a:prstGeom prst="rect">
          <a:avLst/>
        </a:prstGeom>
        <a:noFill/>
        <a:ln w="9525">
          <a:noFill/>
          <a:miter lim="800000"/>
          <a:headEnd/>
          <a:tailEnd/>
        </a:ln>
      </xdr:spPr>
    </xdr:pic>
    <xdr:clientData/>
  </xdr:oneCellAnchor>
  <xdr:oneCellAnchor>
    <xdr:from>
      <xdr:col>11</xdr:col>
      <xdr:colOff>0</xdr:colOff>
      <xdr:row>114</xdr:row>
      <xdr:rowOff>0</xdr:rowOff>
    </xdr:from>
    <xdr:ext cx="9525" cy="9525"/>
    <xdr:pic>
      <xdr:nvPicPr>
        <xdr:cNvPr id="2301" name="Picture 2300" descr="space"/>
        <xdr:cNvPicPr>
          <a:picLocks noChangeAspect="1" noChangeArrowheads="1"/>
        </xdr:cNvPicPr>
      </xdr:nvPicPr>
      <xdr:blipFill>
        <a:blip xmlns:r="http://schemas.openxmlformats.org/officeDocument/2006/relationships" r:embed="rId1"/>
        <a:srcRect/>
        <a:stretch>
          <a:fillRect/>
        </a:stretch>
      </xdr:blipFill>
      <xdr:spPr bwMode="auto">
        <a:xfrm>
          <a:off x="4962525" y="20202525"/>
          <a:ext cx="9525" cy="9525"/>
        </a:xfrm>
        <a:prstGeom prst="rect">
          <a:avLst/>
        </a:prstGeom>
        <a:noFill/>
        <a:ln w="9525">
          <a:noFill/>
          <a:miter lim="800000"/>
          <a:headEnd/>
          <a:tailEnd/>
        </a:ln>
      </xdr:spPr>
    </xdr:pic>
    <xdr:clientData/>
  </xdr:oneCellAnchor>
  <xdr:oneCellAnchor>
    <xdr:from>
      <xdr:col>11</xdr:col>
      <xdr:colOff>0</xdr:colOff>
      <xdr:row>114</xdr:row>
      <xdr:rowOff>0</xdr:rowOff>
    </xdr:from>
    <xdr:ext cx="9525" cy="9525"/>
    <xdr:pic>
      <xdr:nvPicPr>
        <xdr:cNvPr id="2302" name="Picture 2301" descr="space"/>
        <xdr:cNvPicPr>
          <a:picLocks noChangeAspect="1" noChangeArrowheads="1"/>
        </xdr:cNvPicPr>
      </xdr:nvPicPr>
      <xdr:blipFill>
        <a:blip xmlns:r="http://schemas.openxmlformats.org/officeDocument/2006/relationships" r:embed="rId1"/>
        <a:srcRect/>
        <a:stretch>
          <a:fillRect/>
        </a:stretch>
      </xdr:blipFill>
      <xdr:spPr bwMode="auto">
        <a:xfrm>
          <a:off x="4962525" y="20202525"/>
          <a:ext cx="9525" cy="9525"/>
        </a:xfrm>
        <a:prstGeom prst="rect">
          <a:avLst/>
        </a:prstGeom>
        <a:noFill/>
        <a:ln w="9525">
          <a:noFill/>
          <a:miter lim="800000"/>
          <a:headEnd/>
          <a:tailEnd/>
        </a:ln>
      </xdr:spPr>
    </xdr:pic>
    <xdr:clientData/>
  </xdr:oneCellAnchor>
  <xdr:oneCellAnchor>
    <xdr:from>
      <xdr:col>11</xdr:col>
      <xdr:colOff>0</xdr:colOff>
      <xdr:row>114</xdr:row>
      <xdr:rowOff>0</xdr:rowOff>
    </xdr:from>
    <xdr:ext cx="9525" cy="9525"/>
    <xdr:pic>
      <xdr:nvPicPr>
        <xdr:cNvPr id="2303" name="Picture 2302" descr="space"/>
        <xdr:cNvPicPr>
          <a:picLocks noChangeAspect="1" noChangeArrowheads="1"/>
        </xdr:cNvPicPr>
      </xdr:nvPicPr>
      <xdr:blipFill>
        <a:blip xmlns:r="http://schemas.openxmlformats.org/officeDocument/2006/relationships" r:embed="rId1"/>
        <a:srcRect/>
        <a:stretch>
          <a:fillRect/>
        </a:stretch>
      </xdr:blipFill>
      <xdr:spPr bwMode="auto">
        <a:xfrm>
          <a:off x="4962525" y="20202525"/>
          <a:ext cx="9525" cy="9525"/>
        </a:xfrm>
        <a:prstGeom prst="rect">
          <a:avLst/>
        </a:prstGeom>
        <a:noFill/>
        <a:ln w="9525">
          <a:noFill/>
          <a:miter lim="800000"/>
          <a:headEnd/>
          <a:tailEnd/>
        </a:ln>
      </xdr:spPr>
    </xdr:pic>
    <xdr:clientData/>
  </xdr:oneCellAnchor>
  <xdr:oneCellAnchor>
    <xdr:from>
      <xdr:col>11</xdr:col>
      <xdr:colOff>0</xdr:colOff>
      <xdr:row>115</xdr:row>
      <xdr:rowOff>0</xdr:rowOff>
    </xdr:from>
    <xdr:ext cx="9525" cy="9525"/>
    <xdr:pic>
      <xdr:nvPicPr>
        <xdr:cNvPr id="2304" name="Picture 2303" descr="space"/>
        <xdr:cNvPicPr>
          <a:picLocks noChangeAspect="1" noChangeArrowheads="1"/>
        </xdr:cNvPicPr>
      </xdr:nvPicPr>
      <xdr:blipFill>
        <a:blip xmlns:r="http://schemas.openxmlformats.org/officeDocument/2006/relationships" r:embed="rId1"/>
        <a:srcRect/>
        <a:stretch>
          <a:fillRect/>
        </a:stretch>
      </xdr:blipFill>
      <xdr:spPr bwMode="auto">
        <a:xfrm>
          <a:off x="4962525" y="20373975"/>
          <a:ext cx="9525" cy="9525"/>
        </a:xfrm>
        <a:prstGeom prst="rect">
          <a:avLst/>
        </a:prstGeom>
        <a:noFill/>
        <a:ln w="9525">
          <a:noFill/>
          <a:miter lim="800000"/>
          <a:headEnd/>
          <a:tailEnd/>
        </a:ln>
      </xdr:spPr>
    </xdr:pic>
    <xdr:clientData/>
  </xdr:oneCellAnchor>
  <xdr:oneCellAnchor>
    <xdr:from>
      <xdr:col>11</xdr:col>
      <xdr:colOff>0</xdr:colOff>
      <xdr:row>115</xdr:row>
      <xdr:rowOff>0</xdr:rowOff>
    </xdr:from>
    <xdr:ext cx="9525" cy="9525"/>
    <xdr:pic>
      <xdr:nvPicPr>
        <xdr:cNvPr id="2305" name="Picture 2304" descr="space"/>
        <xdr:cNvPicPr>
          <a:picLocks noChangeAspect="1" noChangeArrowheads="1"/>
        </xdr:cNvPicPr>
      </xdr:nvPicPr>
      <xdr:blipFill>
        <a:blip xmlns:r="http://schemas.openxmlformats.org/officeDocument/2006/relationships" r:embed="rId1"/>
        <a:srcRect/>
        <a:stretch>
          <a:fillRect/>
        </a:stretch>
      </xdr:blipFill>
      <xdr:spPr bwMode="auto">
        <a:xfrm>
          <a:off x="4962525" y="20373975"/>
          <a:ext cx="9525" cy="9525"/>
        </a:xfrm>
        <a:prstGeom prst="rect">
          <a:avLst/>
        </a:prstGeom>
        <a:noFill/>
        <a:ln w="9525">
          <a:noFill/>
          <a:miter lim="800000"/>
          <a:headEnd/>
          <a:tailEnd/>
        </a:ln>
      </xdr:spPr>
    </xdr:pic>
    <xdr:clientData/>
  </xdr:oneCellAnchor>
  <xdr:oneCellAnchor>
    <xdr:from>
      <xdr:col>11</xdr:col>
      <xdr:colOff>0</xdr:colOff>
      <xdr:row>115</xdr:row>
      <xdr:rowOff>0</xdr:rowOff>
    </xdr:from>
    <xdr:ext cx="9525" cy="9525"/>
    <xdr:pic>
      <xdr:nvPicPr>
        <xdr:cNvPr id="2306" name="Picture 2305" descr="space"/>
        <xdr:cNvPicPr>
          <a:picLocks noChangeAspect="1" noChangeArrowheads="1"/>
        </xdr:cNvPicPr>
      </xdr:nvPicPr>
      <xdr:blipFill>
        <a:blip xmlns:r="http://schemas.openxmlformats.org/officeDocument/2006/relationships" r:embed="rId1"/>
        <a:srcRect/>
        <a:stretch>
          <a:fillRect/>
        </a:stretch>
      </xdr:blipFill>
      <xdr:spPr bwMode="auto">
        <a:xfrm>
          <a:off x="4962525" y="20373975"/>
          <a:ext cx="9525" cy="9525"/>
        </a:xfrm>
        <a:prstGeom prst="rect">
          <a:avLst/>
        </a:prstGeom>
        <a:noFill/>
        <a:ln w="9525">
          <a:noFill/>
          <a:miter lim="800000"/>
          <a:headEnd/>
          <a:tailEnd/>
        </a:ln>
      </xdr:spPr>
    </xdr:pic>
    <xdr:clientData/>
  </xdr:oneCellAnchor>
  <xdr:oneCellAnchor>
    <xdr:from>
      <xdr:col>11</xdr:col>
      <xdr:colOff>0</xdr:colOff>
      <xdr:row>116</xdr:row>
      <xdr:rowOff>0</xdr:rowOff>
    </xdr:from>
    <xdr:ext cx="9525" cy="9525"/>
    <xdr:pic>
      <xdr:nvPicPr>
        <xdr:cNvPr id="2307" name="Picture 2306" descr="space"/>
        <xdr:cNvPicPr>
          <a:picLocks noChangeAspect="1" noChangeArrowheads="1"/>
        </xdr:cNvPicPr>
      </xdr:nvPicPr>
      <xdr:blipFill>
        <a:blip xmlns:r="http://schemas.openxmlformats.org/officeDocument/2006/relationships" r:embed="rId1"/>
        <a:srcRect/>
        <a:stretch>
          <a:fillRect/>
        </a:stretch>
      </xdr:blipFill>
      <xdr:spPr bwMode="auto">
        <a:xfrm>
          <a:off x="4962525" y="20545425"/>
          <a:ext cx="9525" cy="9525"/>
        </a:xfrm>
        <a:prstGeom prst="rect">
          <a:avLst/>
        </a:prstGeom>
        <a:noFill/>
        <a:ln w="9525">
          <a:noFill/>
          <a:miter lim="800000"/>
          <a:headEnd/>
          <a:tailEnd/>
        </a:ln>
      </xdr:spPr>
    </xdr:pic>
    <xdr:clientData/>
  </xdr:oneCellAnchor>
  <xdr:oneCellAnchor>
    <xdr:from>
      <xdr:col>11</xdr:col>
      <xdr:colOff>0</xdr:colOff>
      <xdr:row>116</xdr:row>
      <xdr:rowOff>0</xdr:rowOff>
    </xdr:from>
    <xdr:ext cx="9525" cy="9525"/>
    <xdr:pic>
      <xdr:nvPicPr>
        <xdr:cNvPr id="2308" name="Picture 2307" descr="space"/>
        <xdr:cNvPicPr>
          <a:picLocks noChangeAspect="1" noChangeArrowheads="1"/>
        </xdr:cNvPicPr>
      </xdr:nvPicPr>
      <xdr:blipFill>
        <a:blip xmlns:r="http://schemas.openxmlformats.org/officeDocument/2006/relationships" r:embed="rId1"/>
        <a:srcRect/>
        <a:stretch>
          <a:fillRect/>
        </a:stretch>
      </xdr:blipFill>
      <xdr:spPr bwMode="auto">
        <a:xfrm>
          <a:off x="4962525" y="20545425"/>
          <a:ext cx="9525" cy="9525"/>
        </a:xfrm>
        <a:prstGeom prst="rect">
          <a:avLst/>
        </a:prstGeom>
        <a:noFill/>
        <a:ln w="9525">
          <a:noFill/>
          <a:miter lim="800000"/>
          <a:headEnd/>
          <a:tailEnd/>
        </a:ln>
      </xdr:spPr>
    </xdr:pic>
    <xdr:clientData/>
  </xdr:oneCellAnchor>
  <xdr:oneCellAnchor>
    <xdr:from>
      <xdr:col>11</xdr:col>
      <xdr:colOff>0</xdr:colOff>
      <xdr:row>116</xdr:row>
      <xdr:rowOff>0</xdr:rowOff>
    </xdr:from>
    <xdr:ext cx="9525" cy="9525"/>
    <xdr:pic>
      <xdr:nvPicPr>
        <xdr:cNvPr id="2309" name="Picture 2308" descr="space"/>
        <xdr:cNvPicPr>
          <a:picLocks noChangeAspect="1" noChangeArrowheads="1"/>
        </xdr:cNvPicPr>
      </xdr:nvPicPr>
      <xdr:blipFill>
        <a:blip xmlns:r="http://schemas.openxmlformats.org/officeDocument/2006/relationships" r:embed="rId1"/>
        <a:srcRect/>
        <a:stretch>
          <a:fillRect/>
        </a:stretch>
      </xdr:blipFill>
      <xdr:spPr bwMode="auto">
        <a:xfrm>
          <a:off x="4962525" y="20545425"/>
          <a:ext cx="9525" cy="9525"/>
        </a:xfrm>
        <a:prstGeom prst="rect">
          <a:avLst/>
        </a:prstGeom>
        <a:noFill/>
        <a:ln w="9525">
          <a:noFill/>
          <a:miter lim="800000"/>
          <a:headEnd/>
          <a:tailEnd/>
        </a:ln>
      </xdr:spPr>
    </xdr:pic>
    <xdr:clientData/>
  </xdr:oneCellAnchor>
  <xdr:oneCellAnchor>
    <xdr:from>
      <xdr:col>11</xdr:col>
      <xdr:colOff>0</xdr:colOff>
      <xdr:row>117</xdr:row>
      <xdr:rowOff>0</xdr:rowOff>
    </xdr:from>
    <xdr:ext cx="9525" cy="9525"/>
    <xdr:pic>
      <xdr:nvPicPr>
        <xdr:cNvPr id="2310" name="Picture 2309" descr="space"/>
        <xdr:cNvPicPr>
          <a:picLocks noChangeAspect="1" noChangeArrowheads="1"/>
        </xdr:cNvPicPr>
      </xdr:nvPicPr>
      <xdr:blipFill>
        <a:blip xmlns:r="http://schemas.openxmlformats.org/officeDocument/2006/relationships" r:embed="rId1"/>
        <a:srcRect/>
        <a:stretch>
          <a:fillRect/>
        </a:stretch>
      </xdr:blipFill>
      <xdr:spPr bwMode="auto">
        <a:xfrm>
          <a:off x="4962525" y="20716875"/>
          <a:ext cx="9525" cy="9525"/>
        </a:xfrm>
        <a:prstGeom prst="rect">
          <a:avLst/>
        </a:prstGeom>
        <a:noFill/>
        <a:ln w="9525">
          <a:noFill/>
          <a:miter lim="800000"/>
          <a:headEnd/>
          <a:tailEnd/>
        </a:ln>
      </xdr:spPr>
    </xdr:pic>
    <xdr:clientData/>
  </xdr:oneCellAnchor>
  <xdr:oneCellAnchor>
    <xdr:from>
      <xdr:col>11</xdr:col>
      <xdr:colOff>0</xdr:colOff>
      <xdr:row>117</xdr:row>
      <xdr:rowOff>0</xdr:rowOff>
    </xdr:from>
    <xdr:ext cx="9525" cy="9525"/>
    <xdr:pic>
      <xdr:nvPicPr>
        <xdr:cNvPr id="2311" name="Picture 2310" descr="space"/>
        <xdr:cNvPicPr>
          <a:picLocks noChangeAspect="1" noChangeArrowheads="1"/>
        </xdr:cNvPicPr>
      </xdr:nvPicPr>
      <xdr:blipFill>
        <a:blip xmlns:r="http://schemas.openxmlformats.org/officeDocument/2006/relationships" r:embed="rId1"/>
        <a:srcRect/>
        <a:stretch>
          <a:fillRect/>
        </a:stretch>
      </xdr:blipFill>
      <xdr:spPr bwMode="auto">
        <a:xfrm>
          <a:off x="4962525" y="20716875"/>
          <a:ext cx="9525" cy="9525"/>
        </a:xfrm>
        <a:prstGeom prst="rect">
          <a:avLst/>
        </a:prstGeom>
        <a:noFill/>
        <a:ln w="9525">
          <a:noFill/>
          <a:miter lim="800000"/>
          <a:headEnd/>
          <a:tailEnd/>
        </a:ln>
      </xdr:spPr>
    </xdr:pic>
    <xdr:clientData/>
  </xdr:oneCellAnchor>
  <xdr:oneCellAnchor>
    <xdr:from>
      <xdr:col>11</xdr:col>
      <xdr:colOff>0</xdr:colOff>
      <xdr:row>117</xdr:row>
      <xdr:rowOff>0</xdr:rowOff>
    </xdr:from>
    <xdr:ext cx="9525" cy="9525"/>
    <xdr:pic>
      <xdr:nvPicPr>
        <xdr:cNvPr id="2312" name="Picture 2311" descr="space"/>
        <xdr:cNvPicPr>
          <a:picLocks noChangeAspect="1" noChangeArrowheads="1"/>
        </xdr:cNvPicPr>
      </xdr:nvPicPr>
      <xdr:blipFill>
        <a:blip xmlns:r="http://schemas.openxmlformats.org/officeDocument/2006/relationships" r:embed="rId1"/>
        <a:srcRect/>
        <a:stretch>
          <a:fillRect/>
        </a:stretch>
      </xdr:blipFill>
      <xdr:spPr bwMode="auto">
        <a:xfrm>
          <a:off x="4962525" y="20716875"/>
          <a:ext cx="9525" cy="9525"/>
        </a:xfrm>
        <a:prstGeom prst="rect">
          <a:avLst/>
        </a:prstGeom>
        <a:noFill/>
        <a:ln w="9525">
          <a:noFill/>
          <a:miter lim="800000"/>
          <a:headEnd/>
          <a:tailEnd/>
        </a:ln>
      </xdr:spPr>
    </xdr:pic>
    <xdr:clientData/>
  </xdr:oneCellAnchor>
  <xdr:oneCellAnchor>
    <xdr:from>
      <xdr:col>11</xdr:col>
      <xdr:colOff>0</xdr:colOff>
      <xdr:row>118</xdr:row>
      <xdr:rowOff>0</xdr:rowOff>
    </xdr:from>
    <xdr:ext cx="9525" cy="9525"/>
    <xdr:pic>
      <xdr:nvPicPr>
        <xdr:cNvPr id="2313" name="Picture 2312" descr="space"/>
        <xdr:cNvPicPr>
          <a:picLocks noChangeAspect="1" noChangeArrowheads="1"/>
        </xdr:cNvPicPr>
      </xdr:nvPicPr>
      <xdr:blipFill>
        <a:blip xmlns:r="http://schemas.openxmlformats.org/officeDocument/2006/relationships" r:embed="rId1"/>
        <a:srcRect/>
        <a:stretch>
          <a:fillRect/>
        </a:stretch>
      </xdr:blipFill>
      <xdr:spPr bwMode="auto">
        <a:xfrm>
          <a:off x="4962525" y="20888325"/>
          <a:ext cx="9525" cy="9525"/>
        </a:xfrm>
        <a:prstGeom prst="rect">
          <a:avLst/>
        </a:prstGeom>
        <a:noFill/>
        <a:ln w="9525">
          <a:noFill/>
          <a:miter lim="800000"/>
          <a:headEnd/>
          <a:tailEnd/>
        </a:ln>
      </xdr:spPr>
    </xdr:pic>
    <xdr:clientData/>
  </xdr:oneCellAnchor>
  <xdr:oneCellAnchor>
    <xdr:from>
      <xdr:col>11</xdr:col>
      <xdr:colOff>0</xdr:colOff>
      <xdr:row>118</xdr:row>
      <xdr:rowOff>0</xdr:rowOff>
    </xdr:from>
    <xdr:ext cx="9525" cy="9525"/>
    <xdr:pic>
      <xdr:nvPicPr>
        <xdr:cNvPr id="2314" name="Picture 2313" descr="space"/>
        <xdr:cNvPicPr>
          <a:picLocks noChangeAspect="1" noChangeArrowheads="1"/>
        </xdr:cNvPicPr>
      </xdr:nvPicPr>
      <xdr:blipFill>
        <a:blip xmlns:r="http://schemas.openxmlformats.org/officeDocument/2006/relationships" r:embed="rId1"/>
        <a:srcRect/>
        <a:stretch>
          <a:fillRect/>
        </a:stretch>
      </xdr:blipFill>
      <xdr:spPr bwMode="auto">
        <a:xfrm>
          <a:off x="4962525" y="20888325"/>
          <a:ext cx="9525" cy="9525"/>
        </a:xfrm>
        <a:prstGeom prst="rect">
          <a:avLst/>
        </a:prstGeom>
        <a:noFill/>
        <a:ln w="9525">
          <a:noFill/>
          <a:miter lim="800000"/>
          <a:headEnd/>
          <a:tailEnd/>
        </a:ln>
      </xdr:spPr>
    </xdr:pic>
    <xdr:clientData/>
  </xdr:oneCellAnchor>
  <xdr:oneCellAnchor>
    <xdr:from>
      <xdr:col>11</xdr:col>
      <xdr:colOff>0</xdr:colOff>
      <xdr:row>118</xdr:row>
      <xdr:rowOff>0</xdr:rowOff>
    </xdr:from>
    <xdr:ext cx="9525" cy="9525"/>
    <xdr:pic>
      <xdr:nvPicPr>
        <xdr:cNvPr id="2315" name="Picture 2314" descr="space"/>
        <xdr:cNvPicPr>
          <a:picLocks noChangeAspect="1" noChangeArrowheads="1"/>
        </xdr:cNvPicPr>
      </xdr:nvPicPr>
      <xdr:blipFill>
        <a:blip xmlns:r="http://schemas.openxmlformats.org/officeDocument/2006/relationships" r:embed="rId1"/>
        <a:srcRect/>
        <a:stretch>
          <a:fillRect/>
        </a:stretch>
      </xdr:blipFill>
      <xdr:spPr bwMode="auto">
        <a:xfrm>
          <a:off x="4962525" y="20888325"/>
          <a:ext cx="9525" cy="9525"/>
        </a:xfrm>
        <a:prstGeom prst="rect">
          <a:avLst/>
        </a:prstGeom>
        <a:noFill/>
        <a:ln w="9525">
          <a:noFill/>
          <a:miter lim="800000"/>
          <a:headEnd/>
          <a:tailEnd/>
        </a:ln>
      </xdr:spPr>
    </xdr:pic>
    <xdr:clientData/>
  </xdr:oneCellAnchor>
  <xdr:oneCellAnchor>
    <xdr:from>
      <xdr:col>11</xdr:col>
      <xdr:colOff>0</xdr:colOff>
      <xdr:row>119</xdr:row>
      <xdr:rowOff>0</xdr:rowOff>
    </xdr:from>
    <xdr:ext cx="9525" cy="9525"/>
    <xdr:pic>
      <xdr:nvPicPr>
        <xdr:cNvPr id="2316" name="Picture 2315" descr="space"/>
        <xdr:cNvPicPr>
          <a:picLocks noChangeAspect="1" noChangeArrowheads="1"/>
        </xdr:cNvPicPr>
      </xdr:nvPicPr>
      <xdr:blipFill>
        <a:blip xmlns:r="http://schemas.openxmlformats.org/officeDocument/2006/relationships" r:embed="rId1"/>
        <a:srcRect/>
        <a:stretch>
          <a:fillRect/>
        </a:stretch>
      </xdr:blipFill>
      <xdr:spPr bwMode="auto">
        <a:xfrm>
          <a:off x="4962525" y="21059775"/>
          <a:ext cx="9525" cy="9525"/>
        </a:xfrm>
        <a:prstGeom prst="rect">
          <a:avLst/>
        </a:prstGeom>
        <a:noFill/>
        <a:ln w="9525">
          <a:noFill/>
          <a:miter lim="800000"/>
          <a:headEnd/>
          <a:tailEnd/>
        </a:ln>
      </xdr:spPr>
    </xdr:pic>
    <xdr:clientData/>
  </xdr:oneCellAnchor>
  <xdr:oneCellAnchor>
    <xdr:from>
      <xdr:col>11</xdr:col>
      <xdr:colOff>0</xdr:colOff>
      <xdr:row>119</xdr:row>
      <xdr:rowOff>0</xdr:rowOff>
    </xdr:from>
    <xdr:ext cx="9525" cy="9525"/>
    <xdr:pic>
      <xdr:nvPicPr>
        <xdr:cNvPr id="2317" name="Picture 2316" descr="space"/>
        <xdr:cNvPicPr>
          <a:picLocks noChangeAspect="1" noChangeArrowheads="1"/>
        </xdr:cNvPicPr>
      </xdr:nvPicPr>
      <xdr:blipFill>
        <a:blip xmlns:r="http://schemas.openxmlformats.org/officeDocument/2006/relationships" r:embed="rId1"/>
        <a:srcRect/>
        <a:stretch>
          <a:fillRect/>
        </a:stretch>
      </xdr:blipFill>
      <xdr:spPr bwMode="auto">
        <a:xfrm>
          <a:off x="4962525" y="21059775"/>
          <a:ext cx="9525" cy="9525"/>
        </a:xfrm>
        <a:prstGeom prst="rect">
          <a:avLst/>
        </a:prstGeom>
        <a:noFill/>
        <a:ln w="9525">
          <a:noFill/>
          <a:miter lim="800000"/>
          <a:headEnd/>
          <a:tailEnd/>
        </a:ln>
      </xdr:spPr>
    </xdr:pic>
    <xdr:clientData/>
  </xdr:oneCellAnchor>
  <xdr:oneCellAnchor>
    <xdr:from>
      <xdr:col>11</xdr:col>
      <xdr:colOff>0</xdr:colOff>
      <xdr:row>119</xdr:row>
      <xdr:rowOff>0</xdr:rowOff>
    </xdr:from>
    <xdr:ext cx="9525" cy="9525"/>
    <xdr:pic>
      <xdr:nvPicPr>
        <xdr:cNvPr id="2318" name="Picture 2317" descr="space"/>
        <xdr:cNvPicPr>
          <a:picLocks noChangeAspect="1" noChangeArrowheads="1"/>
        </xdr:cNvPicPr>
      </xdr:nvPicPr>
      <xdr:blipFill>
        <a:blip xmlns:r="http://schemas.openxmlformats.org/officeDocument/2006/relationships" r:embed="rId1"/>
        <a:srcRect/>
        <a:stretch>
          <a:fillRect/>
        </a:stretch>
      </xdr:blipFill>
      <xdr:spPr bwMode="auto">
        <a:xfrm>
          <a:off x="4962525" y="21059775"/>
          <a:ext cx="9525" cy="9525"/>
        </a:xfrm>
        <a:prstGeom prst="rect">
          <a:avLst/>
        </a:prstGeom>
        <a:noFill/>
        <a:ln w="9525">
          <a:noFill/>
          <a:miter lim="800000"/>
          <a:headEnd/>
          <a:tailEnd/>
        </a:ln>
      </xdr:spPr>
    </xdr:pic>
    <xdr:clientData/>
  </xdr:oneCellAnchor>
  <xdr:oneCellAnchor>
    <xdr:from>
      <xdr:col>11</xdr:col>
      <xdr:colOff>0</xdr:colOff>
      <xdr:row>120</xdr:row>
      <xdr:rowOff>0</xdr:rowOff>
    </xdr:from>
    <xdr:ext cx="9525" cy="9525"/>
    <xdr:pic>
      <xdr:nvPicPr>
        <xdr:cNvPr id="2319" name="Picture 2318" descr="space"/>
        <xdr:cNvPicPr>
          <a:picLocks noChangeAspect="1" noChangeArrowheads="1"/>
        </xdr:cNvPicPr>
      </xdr:nvPicPr>
      <xdr:blipFill>
        <a:blip xmlns:r="http://schemas.openxmlformats.org/officeDocument/2006/relationships" r:embed="rId1"/>
        <a:srcRect/>
        <a:stretch>
          <a:fillRect/>
        </a:stretch>
      </xdr:blipFill>
      <xdr:spPr bwMode="auto">
        <a:xfrm>
          <a:off x="4962525" y="21231225"/>
          <a:ext cx="9525" cy="9525"/>
        </a:xfrm>
        <a:prstGeom prst="rect">
          <a:avLst/>
        </a:prstGeom>
        <a:noFill/>
        <a:ln w="9525">
          <a:noFill/>
          <a:miter lim="800000"/>
          <a:headEnd/>
          <a:tailEnd/>
        </a:ln>
      </xdr:spPr>
    </xdr:pic>
    <xdr:clientData/>
  </xdr:oneCellAnchor>
  <xdr:oneCellAnchor>
    <xdr:from>
      <xdr:col>11</xdr:col>
      <xdr:colOff>0</xdr:colOff>
      <xdr:row>120</xdr:row>
      <xdr:rowOff>0</xdr:rowOff>
    </xdr:from>
    <xdr:ext cx="9525" cy="9525"/>
    <xdr:pic>
      <xdr:nvPicPr>
        <xdr:cNvPr id="2320" name="Picture 2319" descr="space"/>
        <xdr:cNvPicPr>
          <a:picLocks noChangeAspect="1" noChangeArrowheads="1"/>
        </xdr:cNvPicPr>
      </xdr:nvPicPr>
      <xdr:blipFill>
        <a:blip xmlns:r="http://schemas.openxmlformats.org/officeDocument/2006/relationships" r:embed="rId1"/>
        <a:srcRect/>
        <a:stretch>
          <a:fillRect/>
        </a:stretch>
      </xdr:blipFill>
      <xdr:spPr bwMode="auto">
        <a:xfrm>
          <a:off x="4962525" y="21231225"/>
          <a:ext cx="9525" cy="9525"/>
        </a:xfrm>
        <a:prstGeom prst="rect">
          <a:avLst/>
        </a:prstGeom>
        <a:noFill/>
        <a:ln w="9525">
          <a:noFill/>
          <a:miter lim="800000"/>
          <a:headEnd/>
          <a:tailEnd/>
        </a:ln>
      </xdr:spPr>
    </xdr:pic>
    <xdr:clientData/>
  </xdr:oneCellAnchor>
  <xdr:oneCellAnchor>
    <xdr:from>
      <xdr:col>11</xdr:col>
      <xdr:colOff>0</xdr:colOff>
      <xdr:row>120</xdr:row>
      <xdr:rowOff>0</xdr:rowOff>
    </xdr:from>
    <xdr:ext cx="9525" cy="9525"/>
    <xdr:pic>
      <xdr:nvPicPr>
        <xdr:cNvPr id="2321" name="Picture 2320" descr="space"/>
        <xdr:cNvPicPr>
          <a:picLocks noChangeAspect="1" noChangeArrowheads="1"/>
        </xdr:cNvPicPr>
      </xdr:nvPicPr>
      <xdr:blipFill>
        <a:blip xmlns:r="http://schemas.openxmlformats.org/officeDocument/2006/relationships" r:embed="rId1"/>
        <a:srcRect/>
        <a:stretch>
          <a:fillRect/>
        </a:stretch>
      </xdr:blipFill>
      <xdr:spPr bwMode="auto">
        <a:xfrm>
          <a:off x="4962525" y="21231225"/>
          <a:ext cx="9525" cy="9525"/>
        </a:xfrm>
        <a:prstGeom prst="rect">
          <a:avLst/>
        </a:prstGeom>
        <a:noFill/>
        <a:ln w="9525">
          <a:noFill/>
          <a:miter lim="800000"/>
          <a:headEnd/>
          <a:tailEnd/>
        </a:ln>
      </xdr:spPr>
    </xdr:pic>
    <xdr:clientData/>
  </xdr:oneCellAnchor>
  <xdr:oneCellAnchor>
    <xdr:from>
      <xdr:col>11</xdr:col>
      <xdr:colOff>0</xdr:colOff>
      <xdr:row>121</xdr:row>
      <xdr:rowOff>0</xdr:rowOff>
    </xdr:from>
    <xdr:ext cx="9525" cy="9525"/>
    <xdr:pic>
      <xdr:nvPicPr>
        <xdr:cNvPr id="2322" name="Picture 2321" descr="space"/>
        <xdr:cNvPicPr>
          <a:picLocks noChangeAspect="1" noChangeArrowheads="1"/>
        </xdr:cNvPicPr>
      </xdr:nvPicPr>
      <xdr:blipFill>
        <a:blip xmlns:r="http://schemas.openxmlformats.org/officeDocument/2006/relationships" r:embed="rId1"/>
        <a:srcRect/>
        <a:stretch>
          <a:fillRect/>
        </a:stretch>
      </xdr:blipFill>
      <xdr:spPr bwMode="auto">
        <a:xfrm>
          <a:off x="4962525" y="21402675"/>
          <a:ext cx="9525" cy="9525"/>
        </a:xfrm>
        <a:prstGeom prst="rect">
          <a:avLst/>
        </a:prstGeom>
        <a:noFill/>
        <a:ln w="9525">
          <a:noFill/>
          <a:miter lim="800000"/>
          <a:headEnd/>
          <a:tailEnd/>
        </a:ln>
      </xdr:spPr>
    </xdr:pic>
    <xdr:clientData/>
  </xdr:oneCellAnchor>
  <xdr:oneCellAnchor>
    <xdr:from>
      <xdr:col>11</xdr:col>
      <xdr:colOff>0</xdr:colOff>
      <xdr:row>121</xdr:row>
      <xdr:rowOff>0</xdr:rowOff>
    </xdr:from>
    <xdr:ext cx="9525" cy="9525"/>
    <xdr:pic>
      <xdr:nvPicPr>
        <xdr:cNvPr id="2323" name="Picture 2322" descr="space"/>
        <xdr:cNvPicPr>
          <a:picLocks noChangeAspect="1" noChangeArrowheads="1"/>
        </xdr:cNvPicPr>
      </xdr:nvPicPr>
      <xdr:blipFill>
        <a:blip xmlns:r="http://schemas.openxmlformats.org/officeDocument/2006/relationships" r:embed="rId1"/>
        <a:srcRect/>
        <a:stretch>
          <a:fillRect/>
        </a:stretch>
      </xdr:blipFill>
      <xdr:spPr bwMode="auto">
        <a:xfrm>
          <a:off x="4962525" y="21402675"/>
          <a:ext cx="9525" cy="9525"/>
        </a:xfrm>
        <a:prstGeom prst="rect">
          <a:avLst/>
        </a:prstGeom>
        <a:noFill/>
        <a:ln w="9525">
          <a:noFill/>
          <a:miter lim="800000"/>
          <a:headEnd/>
          <a:tailEnd/>
        </a:ln>
      </xdr:spPr>
    </xdr:pic>
    <xdr:clientData/>
  </xdr:oneCellAnchor>
  <xdr:oneCellAnchor>
    <xdr:from>
      <xdr:col>11</xdr:col>
      <xdr:colOff>0</xdr:colOff>
      <xdr:row>121</xdr:row>
      <xdr:rowOff>0</xdr:rowOff>
    </xdr:from>
    <xdr:ext cx="9525" cy="9525"/>
    <xdr:pic>
      <xdr:nvPicPr>
        <xdr:cNvPr id="2324" name="Picture 2323" descr="space"/>
        <xdr:cNvPicPr>
          <a:picLocks noChangeAspect="1" noChangeArrowheads="1"/>
        </xdr:cNvPicPr>
      </xdr:nvPicPr>
      <xdr:blipFill>
        <a:blip xmlns:r="http://schemas.openxmlformats.org/officeDocument/2006/relationships" r:embed="rId1"/>
        <a:srcRect/>
        <a:stretch>
          <a:fillRect/>
        </a:stretch>
      </xdr:blipFill>
      <xdr:spPr bwMode="auto">
        <a:xfrm>
          <a:off x="4962525" y="21402675"/>
          <a:ext cx="9525" cy="9525"/>
        </a:xfrm>
        <a:prstGeom prst="rect">
          <a:avLst/>
        </a:prstGeom>
        <a:noFill/>
        <a:ln w="9525">
          <a:noFill/>
          <a:miter lim="800000"/>
          <a:headEnd/>
          <a:tailEnd/>
        </a:ln>
      </xdr:spPr>
    </xdr:pic>
    <xdr:clientData/>
  </xdr:oneCellAnchor>
  <xdr:oneCellAnchor>
    <xdr:from>
      <xdr:col>11</xdr:col>
      <xdr:colOff>0</xdr:colOff>
      <xdr:row>122</xdr:row>
      <xdr:rowOff>0</xdr:rowOff>
    </xdr:from>
    <xdr:ext cx="9525" cy="9525"/>
    <xdr:pic>
      <xdr:nvPicPr>
        <xdr:cNvPr id="2325" name="Picture 2324" descr="space"/>
        <xdr:cNvPicPr>
          <a:picLocks noChangeAspect="1" noChangeArrowheads="1"/>
        </xdr:cNvPicPr>
      </xdr:nvPicPr>
      <xdr:blipFill>
        <a:blip xmlns:r="http://schemas.openxmlformats.org/officeDocument/2006/relationships" r:embed="rId1"/>
        <a:srcRect/>
        <a:stretch>
          <a:fillRect/>
        </a:stretch>
      </xdr:blipFill>
      <xdr:spPr bwMode="auto">
        <a:xfrm>
          <a:off x="4962525" y="21574125"/>
          <a:ext cx="9525" cy="9525"/>
        </a:xfrm>
        <a:prstGeom prst="rect">
          <a:avLst/>
        </a:prstGeom>
        <a:noFill/>
        <a:ln w="9525">
          <a:noFill/>
          <a:miter lim="800000"/>
          <a:headEnd/>
          <a:tailEnd/>
        </a:ln>
      </xdr:spPr>
    </xdr:pic>
    <xdr:clientData/>
  </xdr:oneCellAnchor>
  <xdr:oneCellAnchor>
    <xdr:from>
      <xdr:col>11</xdr:col>
      <xdr:colOff>0</xdr:colOff>
      <xdr:row>122</xdr:row>
      <xdr:rowOff>0</xdr:rowOff>
    </xdr:from>
    <xdr:ext cx="9525" cy="9525"/>
    <xdr:pic>
      <xdr:nvPicPr>
        <xdr:cNvPr id="2326" name="Picture 2325" descr="space"/>
        <xdr:cNvPicPr>
          <a:picLocks noChangeAspect="1" noChangeArrowheads="1"/>
        </xdr:cNvPicPr>
      </xdr:nvPicPr>
      <xdr:blipFill>
        <a:blip xmlns:r="http://schemas.openxmlformats.org/officeDocument/2006/relationships" r:embed="rId1"/>
        <a:srcRect/>
        <a:stretch>
          <a:fillRect/>
        </a:stretch>
      </xdr:blipFill>
      <xdr:spPr bwMode="auto">
        <a:xfrm>
          <a:off x="4962525" y="21574125"/>
          <a:ext cx="9525" cy="9525"/>
        </a:xfrm>
        <a:prstGeom prst="rect">
          <a:avLst/>
        </a:prstGeom>
        <a:noFill/>
        <a:ln w="9525">
          <a:noFill/>
          <a:miter lim="800000"/>
          <a:headEnd/>
          <a:tailEnd/>
        </a:ln>
      </xdr:spPr>
    </xdr:pic>
    <xdr:clientData/>
  </xdr:oneCellAnchor>
  <xdr:oneCellAnchor>
    <xdr:from>
      <xdr:col>11</xdr:col>
      <xdr:colOff>0</xdr:colOff>
      <xdr:row>122</xdr:row>
      <xdr:rowOff>0</xdr:rowOff>
    </xdr:from>
    <xdr:ext cx="9525" cy="9525"/>
    <xdr:pic>
      <xdr:nvPicPr>
        <xdr:cNvPr id="2327" name="Picture 2326" descr="space"/>
        <xdr:cNvPicPr>
          <a:picLocks noChangeAspect="1" noChangeArrowheads="1"/>
        </xdr:cNvPicPr>
      </xdr:nvPicPr>
      <xdr:blipFill>
        <a:blip xmlns:r="http://schemas.openxmlformats.org/officeDocument/2006/relationships" r:embed="rId1"/>
        <a:srcRect/>
        <a:stretch>
          <a:fillRect/>
        </a:stretch>
      </xdr:blipFill>
      <xdr:spPr bwMode="auto">
        <a:xfrm>
          <a:off x="4962525" y="21574125"/>
          <a:ext cx="9525" cy="9525"/>
        </a:xfrm>
        <a:prstGeom prst="rect">
          <a:avLst/>
        </a:prstGeom>
        <a:noFill/>
        <a:ln w="9525">
          <a:noFill/>
          <a:miter lim="800000"/>
          <a:headEnd/>
          <a:tailEnd/>
        </a:ln>
      </xdr:spPr>
    </xdr:pic>
    <xdr:clientData/>
  </xdr:oneCellAnchor>
  <xdr:oneCellAnchor>
    <xdr:from>
      <xdr:col>11</xdr:col>
      <xdr:colOff>0</xdr:colOff>
      <xdr:row>123</xdr:row>
      <xdr:rowOff>0</xdr:rowOff>
    </xdr:from>
    <xdr:ext cx="9525" cy="9525"/>
    <xdr:pic>
      <xdr:nvPicPr>
        <xdr:cNvPr id="2328" name="Picture 2327" descr="space"/>
        <xdr:cNvPicPr>
          <a:picLocks noChangeAspect="1" noChangeArrowheads="1"/>
        </xdr:cNvPicPr>
      </xdr:nvPicPr>
      <xdr:blipFill>
        <a:blip xmlns:r="http://schemas.openxmlformats.org/officeDocument/2006/relationships" r:embed="rId1"/>
        <a:srcRect/>
        <a:stretch>
          <a:fillRect/>
        </a:stretch>
      </xdr:blipFill>
      <xdr:spPr bwMode="auto">
        <a:xfrm>
          <a:off x="4962525" y="21745575"/>
          <a:ext cx="9525" cy="9525"/>
        </a:xfrm>
        <a:prstGeom prst="rect">
          <a:avLst/>
        </a:prstGeom>
        <a:noFill/>
        <a:ln w="9525">
          <a:noFill/>
          <a:miter lim="800000"/>
          <a:headEnd/>
          <a:tailEnd/>
        </a:ln>
      </xdr:spPr>
    </xdr:pic>
    <xdr:clientData/>
  </xdr:oneCellAnchor>
  <xdr:oneCellAnchor>
    <xdr:from>
      <xdr:col>11</xdr:col>
      <xdr:colOff>0</xdr:colOff>
      <xdr:row>123</xdr:row>
      <xdr:rowOff>0</xdr:rowOff>
    </xdr:from>
    <xdr:ext cx="9525" cy="9525"/>
    <xdr:pic>
      <xdr:nvPicPr>
        <xdr:cNvPr id="2329" name="Picture 2328" descr="space"/>
        <xdr:cNvPicPr>
          <a:picLocks noChangeAspect="1" noChangeArrowheads="1"/>
        </xdr:cNvPicPr>
      </xdr:nvPicPr>
      <xdr:blipFill>
        <a:blip xmlns:r="http://schemas.openxmlformats.org/officeDocument/2006/relationships" r:embed="rId1"/>
        <a:srcRect/>
        <a:stretch>
          <a:fillRect/>
        </a:stretch>
      </xdr:blipFill>
      <xdr:spPr bwMode="auto">
        <a:xfrm>
          <a:off x="4962525" y="21745575"/>
          <a:ext cx="9525" cy="9525"/>
        </a:xfrm>
        <a:prstGeom prst="rect">
          <a:avLst/>
        </a:prstGeom>
        <a:noFill/>
        <a:ln w="9525">
          <a:noFill/>
          <a:miter lim="800000"/>
          <a:headEnd/>
          <a:tailEnd/>
        </a:ln>
      </xdr:spPr>
    </xdr:pic>
    <xdr:clientData/>
  </xdr:oneCellAnchor>
  <xdr:oneCellAnchor>
    <xdr:from>
      <xdr:col>11</xdr:col>
      <xdr:colOff>0</xdr:colOff>
      <xdr:row>123</xdr:row>
      <xdr:rowOff>0</xdr:rowOff>
    </xdr:from>
    <xdr:ext cx="9525" cy="9525"/>
    <xdr:pic>
      <xdr:nvPicPr>
        <xdr:cNvPr id="2330" name="Picture 2329" descr="space"/>
        <xdr:cNvPicPr>
          <a:picLocks noChangeAspect="1" noChangeArrowheads="1"/>
        </xdr:cNvPicPr>
      </xdr:nvPicPr>
      <xdr:blipFill>
        <a:blip xmlns:r="http://schemas.openxmlformats.org/officeDocument/2006/relationships" r:embed="rId1"/>
        <a:srcRect/>
        <a:stretch>
          <a:fillRect/>
        </a:stretch>
      </xdr:blipFill>
      <xdr:spPr bwMode="auto">
        <a:xfrm>
          <a:off x="4962525" y="21745575"/>
          <a:ext cx="9525" cy="9525"/>
        </a:xfrm>
        <a:prstGeom prst="rect">
          <a:avLst/>
        </a:prstGeom>
        <a:noFill/>
        <a:ln w="9525">
          <a:noFill/>
          <a:miter lim="800000"/>
          <a:headEnd/>
          <a:tailEnd/>
        </a:ln>
      </xdr:spPr>
    </xdr:pic>
    <xdr:clientData/>
  </xdr:oneCellAnchor>
  <xdr:oneCellAnchor>
    <xdr:from>
      <xdr:col>11</xdr:col>
      <xdr:colOff>0</xdr:colOff>
      <xdr:row>124</xdr:row>
      <xdr:rowOff>0</xdr:rowOff>
    </xdr:from>
    <xdr:ext cx="9525" cy="9525"/>
    <xdr:pic>
      <xdr:nvPicPr>
        <xdr:cNvPr id="2331" name="Picture 2330" descr="space"/>
        <xdr:cNvPicPr>
          <a:picLocks noChangeAspect="1" noChangeArrowheads="1"/>
        </xdr:cNvPicPr>
      </xdr:nvPicPr>
      <xdr:blipFill>
        <a:blip xmlns:r="http://schemas.openxmlformats.org/officeDocument/2006/relationships" r:embed="rId1"/>
        <a:srcRect/>
        <a:stretch>
          <a:fillRect/>
        </a:stretch>
      </xdr:blipFill>
      <xdr:spPr bwMode="auto">
        <a:xfrm>
          <a:off x="4962525" y="21917025"/>
          <a:ext cx="9525" cy="9525"/>
        </a:xfrm>
        <a:prstGeom prst="rect">
          <a:avLst/>
        </a:prstGeom>
        <a:noFill/>
        <a:ln w="9525">
          <a:noFill/>
          <a:miter lim="800000"/>
          <a:headEnd/>
          <a:tailEnd/>
        </a:ln>
      </xdr:spPr>
    </xdr:pic>
    <xdr:clientData/>
  </xdr:oneCellAnchor>
  <xdr:oneCellAnchor>
    <xdr:from>
      <xdr:col>11</xdr:col>
      <xdr:colOff>0</xdr:colOff>
      <xdr:row>124</xdr:row>
      <xdr:rowOff>0</xdr:rowOff>
    </xdr:from>
    <xdr:ext cx="9525" cy="9525"/>
    <xdr:pic>
      <xdr:nvPicPr>
        <xdr:cNvPr id="2332" name="Picture 2331" descr="space"/>
        <xdr:cNvPicPr>
          <a:picLocks noChangeAspect="1" noChangeArrowheads="1"/>
        </xdr:cNvPicPr>
      </xdr:nvPicPr>
      <xdr:blipFill>
        <a:blip xmlns:r="http://schemas.openxmlformats.org/officeDocument/2006/relationships" r:embed="rId1"/>
        <a:srcRect/>
        <a:stretch>
          <a:fillRect/>
        </a:stretch>
      </xdr:blipFill>
      <xdr:spPr bwMode="auto">
        <a:xfrm>
          <a:off x="4962525" y="21917025"/>
          <a:ext cx="9525" cy="9525"/>
        </a:xfrm>
        <a:prstGeom prst="rect">
          <a:avLst/>
        </a:prstGeom>
        <a:noFill/>
        <a:ln w="9525">
          <a:noFill/>
          <a:miter lim="800000"/>
          <a:headEnd/>
          <a:tailEnd/>
        </a:ln>
      </xdr:spPr>
    </xdr:pic>
    <xdr:clientData/>
  </xdr:oneCellAnchor>
  <xdr:oneCellAnchor>
    <xdr:from>
      <xdr:col>11</xdr:col>
      <xdr:colOff>0</xdr:colOff>
      <xdr:row>124</xdr:row>
      <xdr:rowOff>0</xdr:rowOff>
    </xdr:from>
    <xdr:ext cx="9525" cy="9525"/>
    <xdr:pic>
      <xdr:nvPicPr>
        <xdr:cNvPr id="2333" name="Picture 2332" descr="space"/>
        <xdr:cNvPicPr>
          <a:picLocks noChangeAspect="1" noChangeArrowheads="1"/>
        </xdr:cNvPicPr>
      </xdr:nvPicPr>
      <xdr:blipFill>
        <a:blip xmlns:r="http://schemas.openxmlformats.org/officeDocument/2006/relationships" r:embed="rId1"/>
        <a:srcRect/>
        <a:stretch>
          <a:fillRect/>
        </a:stretch>
      </xdr:blipFill>
      <xdr:spPr bwMode="auto">
        <a:xfrm>
          <a:off x="4962525" y="21917025"/>
          <a:ext cx="9525" cy="9525"/>
        </a:xfrm>
        <a:prstGeom prst="rect">
          <a:avLst/>
        </a:prstGeom>
        <a:noFill/>
        <a:ln w="9525">
          <a:noFill/>
          <a:miter lim="800000"/>
          <a:headEnd/>
          <a:tailEnd/>
        </a:ln>
      </xdr:spPr>
    </xdr:pic>
    <xdr:clientData/>
  </xdr:oneCellAnchor>
  <xdr:oneCellAnchor>
    <xdr:from>
      <xdr:col>11</xdr:col>
      <xdr:colOff>0</xdr:colOff>
      <xdr:row>125</xdr:row>
      <xdr:rowOff>0</xdr:rowOff>
    </xdr:from>
    <xdr:ext cx="9525" cy="9525"/>
    <xdr:pic>
      <xdr:nvPicPr>
        <xdr:cNvPr id="2334" name="Picture 2333" descr="space"/>
        <xdr:cNvPicPr>
          <a:picLocks noChangeAspect="1" noChangeArrowheads="1"/>
        </xdr:cNvPicPr>
      </xdr:nvPicPr>
      <xdr:blipFill>
        <a:blip xmlns:r="http://schemas.openxmlformats.org/officeDocument/2006/relationships" r:embed="rId1"/>
        <a:srcRect/>
        <a:stretch>
          <a:fillRect/>
        </a:stretch>
      </xdr:blipFill>
      <xdr:spPr bwMode="auto">
        <a:xfrm>
          <a:off x="4962525" y="22088475"/>
          <a:ext cx="9525" cy="9525"/>
        </a:xfrm>
        <a:prstGeom prst="rect">
          <a:avLst/>
        </a:prstGeom>
        <a:noFill/>
        <a:ln w="9525">
          <a:noFill/>
          <a:miter lim="800000"/>
          <a:headEnd/>
          <a:tailEnd/>
        </a:ln>
      </xdr:spPr>
    </xdr:pic>
    <xdr:clientData/>
  </xdr:oneCellAnchor>
  <xdr:oneCellAnchor>
    <xdr:from>
      <xdr:col>11</xdr:col>
      <xdr:colOff>0</xdr:colOff>
      <xdr:row>125</xdr:row>
      <xdr:rowOff>0</xdr:rowOff>
    </xdr:from>
    <xdr:ext cx="9525" cy="9525"/>
    <xdr:pic>
      <xdr:nvPicPr>
        <xdr:cNvPr id="2335" name="Picture 2334" descr="space"/>
        <xdr:cNvPicPr>
          <a:picLocks noChangeAspect="1" noChangeArrowheads="1"/>
        </xdr:cNvPicPr>
      </xdr:nvPicPr>
      <xdr:blipFill>
        <a:blip xmlns:r="http://schemas.openxmlformats.org/officeDocument/2006/relationships" r:embed="rId1"/>
        <a:srcRect/>
        <a:stretch>
          <a:fillRect/>
        </a:stretch>
      </xdr:blipFill>
      <xdr:spPr bwMode="auto">
        <a:xfrm>
          <a:off x="4962525" y="22088475"/>
          <a:ext cx="9525" cy="9525"/>
        </a:xfrm>
        <a:prstGeom prst="rect">
          <a:avLst/>
        </a:prstGeom>
        <a:noFill/>
        <a:ln w="9525">
          <a:noFill/>
          <a:miter lim="800000"/>
          <a:headEnd/>
          <a:tailEnd/>
        </a:ln>
      </xdr:spPr>
    </xdr:pic>
    <xdr:clientData/>
  </xdr:oneCellAnchor>
  <xdr:oneCellAnchor>
    <xdr:from>
      <xdr:col>11</xdr:col>
      <xdr:colOff>0</xdr:colOff>
      <xdr:row>125</xdr:row>
      <xdr:rowOff>0</xdr:rowOff>
    </xdr:from>
    <xdr:ext cx="9525" cy="9525"/>
    <xdr:pic>
      <xdr:nvPicPr>
        <xdr:cNvPr id="2336" name="Picture 2335" descr="space"/>
        <xdr:cNvPicPr>
          <a:picLocks noChangeAspect="1" noChangeArrowheads="1"/>
        </xdr:cNvPicPr>
      </xdr:nvPicPr>
      <xdr:blipFill>
        <a:blip xmlns:r="http://schemas.openxmlformats.org/officeDocument/2006/relationships" r:embed="rId1"/>
        <a:srcRect/>
        <a:stretch>
          <a:fillRect/>
        </a:stretch>
      </xdr:blipFill>
      <xdr:spPr bwMode="auto">
        <a:xfrm>
          <a:off x="4962525" y="22088475"/>
          <a:ext cx="9525" cy="9525"/>
        </a:xfrm>
        <a:prstGeom prst="rect">
          <a:avLst/>
        </a:prstGeom>
        <a:noFill/>
        <a:ln w="9525">
          <a:noFill/>
          <a:miter lim="800000"/>
          <a:headEnd/>
          <a:tailEnd/>
        </a:ln>
      </xdr:spPr>
    </xdr:pic>
    <xdr:clientData/>
  </xdr:oneCellAnchor>
  <xdr:oneCellAnchor>
    <xdr:from>
      <xdr:col>11</xdr:col>
      <xdr:colOff>0</xdr:colOff>
      <xdr:row>126</xdr:row>
      <xdr:rowOff>0</xdr:rowOff>
    </xdr:from>
    <xdr:ext cx="9525" cy="9525"/>
    <xdr:pic>
      <xdr:nvPicPr>
        <xdr:cNvPr id="2337" name="Picture 2336" descr="space"/>
        <xdr:cNvPicPr>
          <a:picLocks noChangeAspect="1" noChangeArrowheads="1"/>
        </xdr:cNvPicPr>
      </xdr:nvPicPr>
      <xdr:blipFill>
        <a:blip xmlns:r="http://schemas.openxmlformats.org/officeDocument/2006/relationships" r:embed="rId1"/>
        <a:srcRect/>
        <a:stretch>
          <a:fillRect/>
        </a:stretch>
      </xdr:blipFill>
      <xdr:spPr bwMode="auto">
        <a:xfrm>
          <a:off x="4962525" y="22259925"/>
          <a:ext cx="9525" cy="9525"/>
        </a:xfrm>
        <a:prstGeom prst="rect">
          <a:avLst/>
        </a:prstGeom>
        <a:noFill/>
        <a:ln w="9525">
          <a:noFill/>
          <a:miter lim="800000"/>
          <a:headEnd/>
          <a:tailEnd/>
        </a:ln>
      </xdr:spPr>
    </xdr:pic>
    <xdr:clientData/>
  </xdr:oneCellAnchor>
  <xdr:oneCellAnchor>
    <xdr:from>
      <xdr:col>11</xdr:col>
      <xdr:colOff>0</xdr:colOff>
      <xdr:row>126</xdr:row>
      <xdr:rowOff>0</xdr:rowOff>
    </xdr:from>
    <xdr:ext cx="9525" cy="9525"/>
    <xdr:pic>
      <xdr:nvPicPr>
        <xdr:cNvPr id="2338" name="Picture 2337" descr="space"/>
        <xdr:cNvPicPr>
          <a:picLocks noChangeAspect="1" noChangeArrowheads="1"/>
        </xdr:cNvPicPr>
      </xdr:nvPicPr>
      <xdr:blipFill>
        <a:blip xmlns:r="http://schemas.openxmlformats.org/officeDocument/2006/relationships" r:embed="rId1"/>
        <a:srcRect/>
        <a:stretch>
          <a:fillRect/>
        </a:stretch>
      </xdr:blipFill>
      <xdr:spPr bwMode="auto">
        <a:xfrm>
          <a:off x="4962525" y="22259925"/>
          <a:ext cx="9525" cy="9525"/>
        </a:xfrm>
        <a:prstGeom prst="rect">
          <a:avLst/>
        </a:prstGeom>
        <a:noFill/>
        <a:ln w="9525">
          <a:noFill/>
          <a:miter lim="800000"/>
          <a:headEnd/>
          <a:tailEnd/>
        </a:ln>
      </xdr:spPr>
    </xdr:pic>
    <xdr:clientData/>
  </xdr:oneCellAnchor>
  <xdr:oneCellAnchor>
    <xdr:from>
      <xdr:col>11</xdr:col>
      <xdr:colOff>0</xdr:colOff>
      <xdr:row>126</xdr:row>
      <xdr:rowOff>0</xdr:rowOff>
    </xdr:from>
    <xdr:ext cx="9525" cy="9525"/>
    <xdr:pic>
      <xdr:nvPicPr>
        <xdr:cNvPr id="2339" name="Picture 2338" descr="space"/>
        <xdr:cNvPicPr>
          <a:picLocks noChangeAspect="1" noChangeArrowheads="1"/>
        </xdr:cNvPicPr>
      </xdr:nvPicPr>
      <xdr:blipFill>
        <a:blip xmlns:r="http://schemas.openxmlformats.org/officeDocument/2006/relationships" r:embed="rId1"/>
        <a:srcRect/>
        <a:stretch>
          <a:fillRect/>
        </a:stretch>
      </xdr:blipFill>
      <xdr:spPr bwMode="auto">
        <a:xfrm>
          <a:off x="4962525" y="22259925"/>
          <a:ext cx="9525" cy="9525"/>
        </a:xfrm>
        <a:prstGeom prst="rect">
          <a:avLst/>
        </a:prstGeom>
        <a:noFill/>
        <a:ln w="9525">
          <a:noFill/>
          <a:miter lim="800000"/>
          <a:headEnd/>
          <a:tailEnd/>
        </a:ln>
      </xdr:spPr>
    </xdr:pic>
    <xdr:clientData/>
  </xdr:oneCellAnchor>
  <xdr:oneCellAnchor>
    <xdr:from>
      <xdr:col>11</xdr:col>
      <xdr:colOff>0</xdr:colOff>
      <xdr:row>127</xdr:row>
      <xdr:rowOff>0</xdr:rowOff>
    </xdr:from>
    <xdr:ext cx="9525" cy="9525"/>
    <xdr:pic>
      <xdr:nvPicPr>
        <xdr:cNvPr id="2340" name="Picture 2339" descr="space"/>
        <xdr:cNvPicPr>
          <a:picLocks noChangeAspect="1" noChangeArrowheads="1"/>
        </xdr:cNvPicPr>
      </xdr:nvPicPr>
      <xdr:blipFill>
        <a:blip xmlns:r="http://schemas.openxmlformats.org/officeDocument/2006/relationships" r:embed="rId1"/>
        <a:srcRect/>
        <a:stretch>
          <a:fillRect/>
        </a:stretch>
      </xdr:blipFill>
      <xdr:spPr bwMode="auto">
        <a:xfrm>
          <a:off x="4962525" y="22431375"/>
          <a:ext cx="9525" cy="9525"/>
        </a:xfrm>
        <a:prstGeom prst="rect">
          <a:avLst/>
        </a:prstGeom>
        <a:noFill/>
        <a:ln w="9525">
          <a:noFill/>
          <a:miter lim="800000"/>
          <a:headEnd/>
          <a:tailEnd/>
        </a:ln>
      </xdr:spPr>
    </xdr:pic>
    <xdr:clientData/>
  </xdr:oneCellAnchor>
  <xdr:oneCellAnchor>
    <xdr:from>
      <xdr:col>11</xdr:col>
      <xdr:colOff>0</xdr:colOff>
      <xdr:row>127</xdr:row>
      <xdr:rowOff>0</xdr:rowOff>
    </xdr:from>
    <xdr:ext cx="9525" cy="9525"/>
    <xdr:pic>
      <xdr:nvPicPr>
        <xdr:cNvPr id="2341" name="Picture 2340" descr="space"/>
        <xdr:cNvPicPr>
          <a:picLocks noChangeAspect="1" noChangeArrowheads="1"/>
        </xdr:cNvPicPr>
      </xdr:nvPicPr>
      <xdr:blipFill>
        <a:blip xmlns:r="http://schemas.openxmlformats.org/officeDocument/2006/relationships" r:embed="rId1"/>
        <a:srcRect/>
        <a:stretch>
          <a:fillRect/>
        </a:stretch>
      </xdr:blipFill>
      <xdr:spPr bwMode="auto">
        <a:xfrm>
          <a:off x="4962525" y="22431375"/>
          <a:ext cx="9525" cy="9525"/>
        </a:xfrm>
        <a:prstGeom prst="rect">
          <a:avLst/>
        </a:prstGeom>
        <a:noFill/>
        <a:ln w="9525">
          <a:noFill/>
          <a:miter lim="800000"/>
          <a:headEnd/>
          <a:tailEnd/>
        </a:ln>
      </xdr:spPr>
    </xdr:pic>
    <xdr:clientData/>
  </xdr:oneCellAnchor>
  <xdr:oneCellAnchor>
    <xdr:from>
      <xdr:col>11</xdr:col>
      <xdr:colOff>0</xdr:colOff>
      <xdr:row>127</xdr:row>
      <xdr:rowOff>0</xdr:rowOff>
    </xdr:from>
    <xdr:ext cx="9525" cy="9525"/>
    <xdr:pic>
      <xdr:nvPicPr>
        <xdr:cNvPr id="2342" name="Picture 2341" descr="space"/>
        <xdr:cNvPicPr>
          <a:picLocks noChangeAspect="1" noChangeArrowheads="1"/>
        </xdr:cNvPicPr>
      </xdr:nvPicPr>
      <xdr:blipFill>
        <a:blip xmlns:r="http://schemas.openxmlformats.org/officeDocument/2006/relationships" r:embed="rId1"/>
        <a:srcRect/>
        <a:stretch>
          <a:fillRect/>
        </a:stretch>
      </xdr:blipFill>
      <xdr:spPr bwMode="auto">
        <a:xfrm>
          <a:off x="4962525" y="22431375"/>
          <a:ext cx="9525" cy="9525"/>
        </a:xfrm>
        <a:prstGeom prst="rect">
          <a:avLst/>
        </a:prstGeom>
        <a:noFill/>
        <a:ln w="9525">
          <a:noFill/>
          <a:miter lim="800000"/>
          <a:headEnd/>
          <a:tailEnd/>
        </a:ln>
      </xdr:spPr>
    </xdr:pic>
    <xdr:clientData/>
  </xdr:oneCellAnchor>
  <xdr:oneCellAnchor>
    <xdr:from>
      <xdr:col>11</xdr:col>
      <xdr:colOff>0</xdr:colOff>
      <xdr:row>128</xdr:row>
      <xdr:rowOff>0</xdr:rowOff>
    </xdr:from>
    <xdr:ext cx="9525" cy="9525"/>
    <xdr:pic>
      <xdr:nvPicPr>
        <xdr:cNvPr id="2343" name="Picture 2342" descr="space"/>
        <xdr:cNvPicPr>
          <a:picLocks noChangeAspect="1" noChangeArrowheads="1"/>
        </xdr:cNvPicPr>
      </xdr:nvPicPr>
      <xdr:blipFill>
        <a:blip xmlns:r="http://schemas.openxmlformats.org/officeDocument/2006/relationships" r:embed="rId1"/>
        <a:srcRect/>
        <a:stretch>
          <a:fillRect/>
        </a:stretch>
      </xdr:blipFill>
      <xdr:spPr bwMode="auto">
        <a:xfrm>
          <a:off x="4962525" y="22602825"/>
          <a:ext cx="9525" cy="9525"/>
        </a:xfrm>
        <a:prstGeom prst="rect">
          <a:avLst/>
        </a:prstGeom>
        <a:noFill/>
        <a:ln w="9525">
          <a:noFill/>
          <a:miter lim="800000"/>
          <a:headEnd/>
          <a:tailEnd/>
        </a:ln>
      </xdr:spPr>
    </xdr:pic>
    <xdr:clientData/>
  </xdr:oneCellAnchor>
  <xdr:oneCellAnchor>
    <xdr:from>
      <xdr:col>11</xdr:col>
      <xdr:colOff>0</xdr:colOff>
      <xdr:row>128</xdr:row>
      <xdr:rowOff>0</xdr:rowOff>
    </xdr:from>
    <xdr:ext cx="9525" cy="9525"/>
    <xdr:pic>
      <xdr:nvPicPr>
        <xdr:cNvPr id="2344" name="Picture 2343" descr="space"/>
        <xdr:cNvPicPr>
          <a:picLocks noChangeAspect="1" noChangeArrowheads="1"/>
        </xdr:cNvPicPr>
      </xdr:nvPicPr>
      <xdr:blipFill>
        <a:blip xmlns:r="http://schemas.openxmlformats.org/officeDocument/2006/relationships" r:embed="rId1"/>
        <a:srcRect/>
        <a:stretch>
          <a:fillRect/>
        </a:stretch>
      </xdr:blipFill>
      <xdr:spPr bwMode="auto">
        <a:xfrm>
          <a:off x="4962525" y="22602825"/>
          <a:ext cx="9525" cy="9525"/>
        </a:xfrm>
        <a:prstGeom prst="rect">
          <a:avLst/>
        </a:prstGeom>
        <a:noFill/>
        <a:ln w="9525">
          <a:noFill/>
          <a:miter lim="800000"/>
          <a:headEnd/>
          <a:tailEnd/>
        </a:ln>
      </xdr:spPr>
    </xdr:pic>
    <xdr:clientData/>
  </xdr:oneCellAnchor>
  <xdr:oneCellAnchor>
    <xdr:from>
      <xdr:col>11</xdr:col>
      <xdr:colOff>0</xdr:colOff>
      <xdr:row>128</xdr:row>
      <xdr:rowOff>0</xdr:rowOff>
    </xdr:from>
    <xdr:ext cx="9525" cy="9525"/>
    <xdr:pic>
      <xdr:nvPicPr>
        <xdr:cNvPr id="2345" name="Picture 2344" descr="space"/>
        <xdr:cNvPicPr>
          <a:picLocks noChangeAspect="1" noChangeArrowheads="1"/>
        </xdr:cNvPicPr>
      </xdr:nvPicPr>
      <xdr:blipFill>
        <a:blip xmlns:r="http://schemas.openxmlformats.org/officeDocument/2006/relationships" r:embed="rId1"/>
        <a:srcRect/>
        <a:stretch>
          <a:fillRect/>
        </a:stretch>
      </xdr:blipFill>
      <xdr:spPr bwMode="auto">
        <a:xfrm>
          <a:off x="4962525" y="22602825"/>
          <a:ext cx="9525" cy="9525"/>
        </a:xfrm>
        <a:prstGeom prst="rect">
          <a:avLst/>
        </a:prstGeom>
        <a:noFill/>
        <a:ln w="9525">
          <a:noFill/>
          <a:miter lim="800000"/>
          <a:headEnd/>
          <a:tailEnd/>
        </a:ln>
      </xdr:spPr>
    </xdr:pic>
    <xdr:clientData/>
  </xdr:oneCellAnchor>
  <xdr:oneCellAnchor>
    <xdr:from>
      <xdr:col>11</xdr:col>
      <xdr:colOff>0</xdr:colOff>
      <xdr:row>129</xdr:row>
      <xdr:rowOff>0</xdr:rowOff>
    </xdr:from>
    <xdr:ext cx="9525" cy="9525"/>
    <xdr:pic>
      <xdr:nvPicPr>
        <xdr:cNvPr id="2346" name="Picture 2345" descr="space"/>
        <xdr:cNvPicPr>
          <a:picLocks noChangeAspect="1" noChangeArrowheads="1"/>
        </xdr:cNvPicPr>
      </xdr:nvPicPr>
      <xdr:blipFill>
        <a:blip xmlns:r="http://schemas.openxmlformats.org/officeDocument/2006/relationships" r:embed="rId1"/>
        <a:srcRect/>
        <a:stretch>
          <a:fillRect/>
        </a:stretch>
      </xdr:blipFill>
      <xdr:spPr bwMode="auto">
        <a:xfrm>
          <a:off x="4962525" y="22774275"/>
          <a:ext cx="9525" cy="9525"/>
        </a:xfrm>
        <a:prstGeom prst="rect">
          <a:avLst/>
        </a:prstGeom>
        <a:noFill/>
        <a:ln w="9525">
          <a:noFill/>
          <a:miter lim="800000"/>
          <a:headEnd/>
          <a:tailEnd/>
        </a:ln>
      </xdr:spPr>
    </xdr:pic>
    <xdr:clientData/>
  </xdr:oneCellAnchor>
  <xdr:oneCellAnchor>
    <xdr:from>
      <xdr:col>11</xdr:col>
      <xdr:colOff>0</xdr:colOff>
      <xdr:row>129</xdr:row>
      <xdr:rowOff>0</xdr:rowOff>
    </xdr:from>
    <xdr:ext cx="9525" cy="9525"/>
    <xdr:pic>
      <xdr:nvPicPr>
        <xdr:cNvPr id="2347" name="Picture 2346" descr="space"/>
        <xdr:cNvPicPr>
          <a:picLocks noChangeAspect="1" noChangeArrowheads="1"/>
        </xdr:cNvPicPr>
      </xdr:nvPicPr>
      <xdr:blipFill>
        <a:blip xmlns:r="http://schemas.openxmlformats.org/officeDocument/2006/relationships" r:embed="rId1"/>
        <a:srcRect/>
        <a:stretch>
          <a:fillRect/>
        </a:stretch>
      </xdr:blipFill>
      <xdr:spPr bwMode="auto">
        <a:xfrm>
          <a:off x="4962525" y="22774275"/>
          <a:ext cx="9525" cy="9525"/>
        </a:xfrm>
        <a:prstGeom prst="rect">
          <a:avLst/>
        </a:prstGeom>
        <a:noFill/>
        <a:ln w="9525">
          <a:noFill/>
          <a:miter lim="800000"/>
          <a:headEnd/>
          <a:tailEnd/>
        </a:ln>
      </xdr:spPr>
    </xdr:pic>
    <xdr:clientData/>
  </xdr:oneCellAnchor>
  <xdr:oneCellAnchor>
    <xdr:from>
      <xdr:col>11</xdr:col>
      <xdr:colOff>0</xdr:colOff>
      <xdr:row>129</xdr:row>
      <xdr:rowOff>0</xdr:rowOff>
    </xdr:from>
    <xdr:ext cx="9525" cy="9525"/>
    <xdr:pic>
      <xdr:nvPicPr>
        <xdr:cNvPr id="2348" name="Picture 2347" descr="space"/>
        <xdr:cNvPicPr>
          <a:picLocks noChangeAspect="1" noChangeArrowheads="1"/>
        </xdr:cNvPicPr>
      </xdr:nvPicPr>
      <xdr:blipFill>
        <a:blip xmlns:r="http://schemas.openxmlformats.org/officeDocument/2006/relationships" r:embed="rId1"/>
        <a:srcRect/>
        <a:stretch>
          <a:fillRect/>
        </a:stretch>
      </xdr:blipFill>
      <xdr:spPr bwMode="auto">
        <a:xfrm>
          <a:off x="4962525" y="22774275"/>
          <a:ext cx="9525" cy="9525"/>
        </a:xfrm>
        <a:prstGeom prst="rect">
          <a:avLst/>
        </a:prstGeom>
        <a:noFill/>
        <a:ln w="9525">
          <a:noFill/>
          <a:miter lim="800000"/>
          <a:headEnd/>
          <a:tailEnd/>
        </a:ln>
      </xdr:spPr>
    </xdr:pic>
    <xdr:clientData/>
  </xdr:oneCellAnchor>
  <xdr:oneCellAnchor>
    <xdr:from>
      <xdr:col>11</xdr:col>
      <xdr:colOff>0</xdr:colOff>
      <xdr:row>130</xdr:row>
      <xdr:rowOff>0</xdr:rowOff>
    </xdr:from>
    <xdr:ext cx="9525" cy="9525"/>
    <xdr:pic>
      <xdr:nvPicPr>
        <xdr:cNvPr id="2349" name="Picture 2348" descr="space"/>
        <xdr:cNvPicPr>
          <a:picLocks noChangeAspect="1" noChangeArrowheads="1"/>
        </xdr:cNvPicPr>
      </xdr:nvPicPr>
      <xdr:blipFill>
        <a:blip xmlns:r="http://schemas.openxmlformats.org/officeDocument/2006/relationships" r:embed="rId1"/>
        <a:srcRect/>
        <a:stretch>
          <a:fillRect/>
        </a:stretch>
      </xdr:blipFill>
      <xdr:spPr bwMode="auto">
        <a:xfrm>
          <a:off x="4962525" y="22945725"/>
          <a:ext cx="9525" cy="9525"/>
        </a:xfrm>
        <a:prstGeom prst="rect">
          <a:avLst/>
        </a:prstGeom>
        <a:noFill/>
        <a:ln w="9525">
          <a:noFill/>
          <a:miter lim="800000"/>
          <a:headEnd/>
          <a:tailEnd/>
        </a:ln>
      </xdr:spPr>
    </xdr:pic>
    <xdr:clientData/>
  </xdr:oneCellAnchor>
  <xdr:oneCellAnchor>
    <xdr:from>
      <xdr:col>11</xdr:col>
      <xdr:colOff>0</xdr:colOff>
      <xdr:row>130</xdr:row>
      <xdr:rowOff>0</xdr:rowOff>
    </xdr:from>
    <xdr:ext cx="9525" cy="9525"/>
    <xdr:pic>
      <xdr:nvPicPr>
        <xdr:cNvPr id="2350" name="Picture 2349" descr="space"/>
        <xdr:cNvPicPr>
          <a:picLocks noChangeAspect="1" noChangeArrowheads="1"/>
        </xdr:cNvPicPr>
      </xdr:nvPicPr>
      <xdr:blipFill>
        <a:blip xmlns:r="http://schemas.openxmlformats.org/officeDocument/2006/relationships" r:embed="rId1"/>
        <a:srcRect/>
        <a:stretch>
          <a:fillRect/>
        </a:stretch>
      </xdr:blipFill>
      <xdr:spPr bwMode="auto">
        <a:xfrm>
          <a:off x="4962525" y="22945725"/>
          <a:ext cx="9525" cy="9525"/>
        </a:xfrm>
        <a:prstGeom prst="rect">
          <a:avLst/>
        </a:prstGeom>
        <a:noFill/>
        <a:ln w="9525">
          <a:noFill/>
          <a:miter lim="800000"/>
          <a:headEnd/>
          <a:tailEnd/>
        </a:ln>
      </xdr:spPr>
    </xdr:pic>
    <xdr:clientData/>
  </xdr:oneCellAnchor>
  <xdr:oneCellAnchor>
    <xdr:from>
      <xdr:col>11</xdr:col>
      <xdr:colOff>0</xdr:colOff>
      <xdr:row>130</xdr:row>
      <xdr:rowOff>0</xdr:rowOff>
    </xdr:from>
    <xdr:ext cx="9525" cy="9525"/>
    <xdr:pic>
      <xdr:nvPicPr>
        <xdr:cNvPr id="2351" name="Picture 2350" descr="space"/>
        <xdr:cNvPicPr>
          <a:picLocks noChangeAspect="1" noChangeArrowheads="1"/>
        </xdr:cNvPicPr>
      </xdr:nvPicPr>
      <xdr:blipFill>
        <a:blip xmlns:r="http://schemas.openxmlformats.org/officeDocument/2006/relationships" r:embed="rId1"/>
        <a:srcRect/>
        <a:stretch>
          <a:fillRect/>
        </a:stretch>
      </xdr:blipFill>
      <xdr:spPr bwMode="auto">
        <a:xfrm>
          <a:off x="4962525" y="22945725"/>
          <a:ext cx="9525" cy="9525"/>
        </a:xfrm>
        <a:prstGeom prst="rect">
          <a:avLst/>
        </a:prstGeom>
        <a:noFill/>
        <a:ln w="9525">
          <a:noFill/>
          <a:miter lim="800000"/>
          <a:headEnd/>
          <a:tailEnd/>
        </a:ln>
      </xdr:spPr>
    </xdr:pic>
    <xdr:clientData/>
  </xdr:oneCellAnchor>
  <xdr:oneCellAnchor>
    <xdr:from>
      <xdr:col>11</xdr:col>
      <xdr:colOff>0</xdr:colOff>
      <xdr:row>131</xdr:row>
      <xdr:rowOff>0</xdr:rowOff>
    </xdr:from>
    <xdr:ext cx="9525" cy="9525"/>
    <xdr:pic>
      <xdr:nvPicPr>
        <xdr:cNvPr id="2352" name="Picture 2351" descr="space"/>
        <xdr:cNvPicPr>
          <a:picLocks noChangeAspect="1" noChangeArrowheads="1"/>
        </xdr:cNvPicPr>
      </xdr:nvPicPr>
      <xdr:blipFill>
        <a:blip xmlns:r="http://schemas.openxmlformats.org/officeDocument/2006/relationships" r:embed="rId1"/>
        <a:srcRect/>
        <a:stretch>
          <a:fillRect/>
        </a:stretch>
      </xdr:blipFill>
      <xdr:spPr bwMode="auto">
        <a:xfrm>
          <a:off x="4962525" y="23117175"/>
          <a:ext cx="9525" cy="9525"/>
        </a:xfrm>
        <a:prstGeom prst="rect">
          <a:avLst/>
        </a:prstGeom>
        <a:noFill/>
        <a:ln w="9525">
          <a:noFill/>
          <a:miter lim="800000"/>
          <a:headEnd/>
          <a:tailEnd/>
        </a:ln>
      </xdr:spPr>
    </xdr:pic>
    <xdr:clientData/>
  </xdr:oneCellAnchor>
  <xdr:oneCellAnchor>
    <xdr:from>
      <xdr:col>11</xdr:col>
      <xdr:colOff>0</xdr:colOff>
      <xdr:row>131</xdr:row>
      <xdr:rowOff>0</xdr:rowOff>
    </xdr:from>
    <xdr:ext cx="9525" cy="9525"/>
    <xdr:pic>
      <xdr:nvPicPr>
        <xdr:cNvPr id="2353" name="Picture 2352" descr="space"/>
        <xdr:cNvPicPr>
          <a:picLocks noChangeAspect="1" noChangeArrowheads="1"/>
        </xdr:cNvPicPr>
      </xdr:nvPicPr>
      <xdr:blipFill>
        <a:blip xmlns:r="http://schemas.openxmlformats.org/officeDocument/2006/relationships" r:embed="rId1"/>
        <a:srcRect/>
        <a:stretch>
          <a:fillRect/>
        </a:stretch>
      </xdr:blipFill>
      <xdr:spPr bwMode="auto">
        <a:xfrm>
          <a:off x="4962525" y="23117175"/>
          <a:ext cx="9525" cy="9525"/>
        </a:xfrm>
        <a:prstGeom prst="rect">
          <a:avLst/>
        </a:prstGeom>
        <a:noFill/>
        <a:ln w="9525">
          <a:noFill/>
          <a:miter lim="800000"/>
          <a:headEnd/>
          <a:tailEnd/>
        </a:ln>
      </xdr:spPr>
    </xdr:pic>
    <xdr:clientData/>
  </xdr:oneCellAnchor>
  <xdr:oneCellAnchor>
    <xdr:from>
      <xdr:col>11</xdr:col>
      <xdr:colOff>0</xdr:colOff>
      <xdr:row>131</xdr:row>
      <xdr:rowOff>0</xdr:rowOff>
    </xdr:from>
    <xdr:ext cx="9525" cy="9525"/>
    <xdr:pic>
      <xdr:nvPicPr>
        <xdr:cNvPr id="2354" name="Picture 2353" descr="space"/>
        <xdr:cNvPicPr>
          <a:picLocks noChangeAspect="1" noChangeArrowheads="1"/>
        </xdr:cNvPicPr>
      </xdr:nvPicPr>
      <xdr:blipFill>
        <a:blip xmlns:r="http://schemas.openxmlformats.org/officeDocument/2006/relationships" r:embed="rId1"/>
        <a:srcRect/>
        <a:stretch>
          <a:fillRect/>
        </a:stretch>
      </xdr:blipFill>
      <xdr:spPr bwMode="auto">
        <a:xfrm>
          <a:off x="4962525" y="23117175"/>
          <a:ext cx="9525" cy="9525"/>
        </a:xfrm>
        <a:prstGeom prst="rect">
          <a:avLst/>
        </a:prstGeom>
        <a:noFill/>
        <a:ln w="9525">
          <a:noFill/>
          <a:miter lim="800000"/>
          <a:headEnd/>
          <a:tailEnd/>
        </a:ln>
      </xdr:spPr>
    </xdr:pic>
    <xdr:clientData/>
  </xdr:oneCellAnchor>
  <xdr:oneCellAnchor>
    <xdr:from>
      <xdr:col>11</xdr:col>
      <xdr:colOff>0</xdr:colOff>
      <xdr:row>132</xdr:row>
      <xdr:rowOff>0</xdr:rowOff>
    </xdr:from>
    <xdr:ext cx="9525" cy="9525"/>
    <xdr:pic>
      <xdr:nvPicPr>
        <xdr:cNvPr id="2355" name="Picture 2354" descr="space"/>
        <xdr:cNvPicPr>
          <a:picLocks noChangeAspect="1" noChangeArrowheads="1"/>
        </xdr:cNvPicPr>
      </xdr:nvPicPr>
      <xdr:blipFill>
        <a:blip xmlns:r="http://schemas.openxmlformats.org/officeDocument/2006/relationships" r:embed="rId1"/>
        <a:srcRect/>
        <a:stretch>
          <a:fillRect/>
        </a:stretch>
      </xdr:blipFill>
      <xdr:spPr bwMode="auto">
        <a:xfrm>
          <a:off x="4962525" y="23288625"/>
          <a:ext cx="9525" cy="9525"/>
        </a:xfrm>
        <a:prstGeom prst="rect">
          <a:avLst/>
        </a:prstGeom>
        <a:noFill/>
        <a:ln w="9525">
          <a:noFill/>
          <a:miter lim="800000"/>
          <a:headEnd/>
          <a:tailEnd/>
        </a:ln>
      </xdr:spPr>
    </xdr:pic>
    <xdr:clientData/>
  </xdr:oneCellAnchor>
  <xdr:oneCellAnchor>
    <xdr:from>
      <xdr:col>11</xdr:col>
      <xdr:colOff>0</xdr:colOff>
      <xdr:row>132</xdr:row>
      <xdr:rowOff>0</xdr:rowOff>
    </xdr:from>
    <xdr:ext cx="9525" cy="9525"/>
    <xdr:pic>
      <xdr:nvPicPr>
        <xdr:cNvPr id="2356" name="Picture 2355" descr="space"/>
        <xdr:cNvPicPr>
          <a:picLocks noChangeAspect="1" noChangeArrowheads="1"/>
        </xdr:cNvPicPr>
      </xdr:nvPicPr>
      <xdr:blipFill>
        <a:blip xmlns:r="http://schemas.openxmlformats.org/officeDocument/2006/relationships" r:embed="rId1"/>
        <a:srcRect/>
        <a:stretch>
          <a:fillRect/>
        </a:stretch>
      </xdr:blipFill>
      <xdr:spPr bwMode="auto">
        <a:xfrm>
          <a:off x="4962525" y="23288625"/>
          <a:ext cx="9525" cy="9525"/>
        </a:xfrm>
        <a:prstGeom prst="rect">
          <a:avLst/>
        </a:prstGeom>
        <a:noFill/>
        <a:ln w="9525">
          <a:noFill/>
          <a:miter lim="800000"/>
          <a:headEnd/>
          <a:tailEnd/>
        </a:ln>
      </xdr:spPr>
    </xdr:pic>
    <xdr:clientData/>
  </xdr:oneCellAnchor>
  <xdr:oneCellAnchor>
    <xdr:from>
      <xdr:col>11</xdr:col>
      <xdr:colOff>0</xdr:colOff>
      <xdr:row>132</xdr:row>
      <xdr:rowOff>0</xdr:rowOff>
    </xdr:from>
    <xdr:ext cx="9525" cy="9525"/>
    <xdr:pic>
      <xdr:nvPicPr>
        <xdr:cNvPr id="2357" name="Picture 2356" descr="space"/>
        <xdr:cNvPicPr>
          <a:picLocks noChangeAspect="1" noChangeArrowheads="1"/>
        </xdr:cNvPicPr>
      </xdr:nvPicPr>
      <xdr:blipFill>
        <a:blip xmlns:r="http://schemas.openxmlformats.org/officeDocument/2006/relationships" r:embed="rId1"/>
        <a:srcRect/>
        <a:stretch>
          <a:fillRect/>
        </a:stretch>
      </xdr:blipFill>
      <xdr:spPr bwMode="auto">
        <a:xfrm>
          <a:off x="4962525" y="23288625"/>
          <a:ext cx="9525" cy="9525"/>
        </a:xfrm>
        <a:prstGeom prst="rect">
          <a:avLst/>
        </a:prstGeom>
        <a:noFill/>
        <a:ln w="9525">
          <a:noFill/>
          <a:miter lim="800000"/>
          <a:headEnd/>
          <a:tailEnd/>
        </a:ln>
      </xdr:spPr>
    </xdr:pic>
    <xdr:clientData/>
  </xdr:oneCellAnchor>
  <xdr:oneCellAnchor>
    <xdr:from>
      <xdr:col>11</xdr:col>
      <xdr:colOff>0</xdr:colOff>
      <xdr:row>133</xdr:row>
      <xdr:rowOff>0</xdr:rowOff>
    </xdr:from>
    <xdr:ext cx="9525" cy="9525"/>
    <xdr:pic>
      <xdr:nvPicPr>
        <xdr:cNvPr id="2358" name="Picture 2357" descr="space"/>
        <xdr:cNvPicPr>
          <a:picLocks noChangeAspect="1" noChangeArrowheads="1"/>
        </xdr:cNvPicPr>
      </xdr:nvPicPr>
      <xdr:blipFill>
        <a:blip xmlns:r="http://schemas.openxmlformats.org/officeDocument/2006/relationships" r:embed="rId1"/>
        <a:srcRect/>
        <a:stretch>
          <a:fillRect/>
        </a:stretch>
      </xdr:blipFill>
      <xdr:spPr bwMode="auto">
        <a:xfrm>
          <a:off x="4962525" y="23460075"/>
          <a:ext cx="9525" cy="9525"/>
        </a:xfrm>
        <a:prstGeom prst="rect">
          <a:avLst/>
        </a:prstGeom>
        <a:noFill/>
        <a:ln w="9525">
          <a:noFill/>
          <a:miter lim="800000"/>
          <a:headEnd/>
          <a:tailEnd/>
        </a:ln>
      </xdr:spPr>
    </xdr:pic>
    <xdr:clientData/>
  </xdr:oneCellAnchor>
  <xdr:oneCellAnchor>
    <xdr:from>
      <xdr:col>11</xdr:col>
      <xdr:colOff>0</xdr:colOff>
      <xdr:row>133</xdr:row>
      <xdr:rowOff>0</xdr:rowOff>
    </xdr:from>
    <xdr:ext cx="9525" cy="9525"/>
    <xdr:pic>
      <xdr:nvPicPr>
        <xdr:cNvPr id="2359" name="Picture 2358" descr="space"/>
        <xdr:cNvPicPr>
          <a:picLocks noChangeAspect="1" noChangeArrowheads="1"/>
        </xdr:cNvPicPr>
      </xdr:nvPicPr>
      <xdr:blipFill>
        <a:blip xmlns:r="http://schemas.openxmlformats.org/officeDocument/2006/relationships" r:embed="rId1"/>
        <a:srcRect/>
        <a:stretch>
          <a:fillRect/>
        </a:stretch>
      </xdr:blipFill>
      <xdr:spPr bwMode="auto">
        <a:xfrm>
          <a:off x="4962525" y="23460075"/>
          <a:ext cx="9525" cy="9525"/>
        </a:xfrm>
        <a:prstGeom prst="rect">
          <a:avLst/>
        </a:prstGeom>
        <a:noFill/>
        <a:ln w="9525">
          <a:noFill/>
          <a:miter lim="800000"/>
          <a:headEnd/>
          <a:tailEnd/>
        </a:ln>
      </xdr:spPr>
    </xdr:pic>
    <xdr:clientData/>
  </xdr:oneCellAnchor>
  <xdr:oneCellAnchor>
    <xdr:from>
      <xdr:col>11</xdr:col>
      <xdr:colOff>0</xdr:colOff>
      <xdr:row>133</xdr:row>
      <xdr:rowOff>0</xdr:rowOff>
    </xdr:from>
    <xdr:ext cx="9525" cy="9525"/>
    <xdr:pic>
      <xdr:nvPicPr>
        <xdr:cNvPr id="2360" name="Picture 2359" descr="space"/>
        <xdr:cNvPicPr>
          <a:picLocks noChangeAspect="1" noChangeArrowheads="1"/>
        </xdr:cNvPicPr>
      </xdr:nvPicPr>
      <xdr:blipFill>
        <a:blip xmlns:r="http://schemas.openxmlformats.org/officeDocument/2006/relationships" r:embed="rId1"/>
        <a:srcRect/>
        <a:stretch>
          <a:fillRect/>
        </a:stretch>
      </xdr:blipFill>
      <xdr:spPr bwMode="auto">
        <a:xfrm>
          <a:off x="4962525" y="23460075"/>
          <a:ext cx="9525" cy="9525"/>
        </a:xfrm>
        <a:prstGeom prst="rect">
          <a:avLst/>
        </a:prstGeom>
        <a:noFill/>
        <a:ln w="9525">
          <a:noFill/>
          <a:miter lim="800000"/>
          <a:headEnd/>
          <a:tailEnd/>
        </a:ln>
      </xdr:spPr>
    </xdr:pic>
    <xdr:clientData/>
  </xdr:oneCellAnchor>
  <xdr:oneCellAnchor>
    <xdr:from>
      <xdr:col>11</xdr:col>
      <xdr:colOff>0</xdr:colOff>
      <xdr:row>134</xdr:row>
      <xdr:rowOff>0</xdr:rowOff>
    </xdr:from>
    <xdr:ext cx="9525" cy="9525"/>
    <xdr:pic>
      <xdr:nvPicPr>
        <xdr:cNvPr id="2361" name="Picture 2360" descr="space"/>
        <xdr:cNvPicPr>
          <a:picLocks noChangeAspect="1" noChangeArrowheads="1"/>
        </xdr:cNvPicPr>
      </xdr:nvPicPr>
      <xdr:blipFill>
        <a:blip xmlns:r="http://schemas.openxmlformats.org/officeDocument/2006/relationships" r:embed="rId1"/>
        <a:srcRect/>
        <a:stretch>
          <a:fillRect/>
        </a:stretch>
      </xdr:blipFill>
      <xdr:spPr bwMode="auto">
        <a:xfrm>
          <a:off x="4962525" y="23631525"/>
          <a:ext cx="9525" cy="9525"/>
        </a:xfrm>
        <a:prstGeom prst="rect">
          <a:avLst/>
        </a:prstGeom>
        <a:noFill/>
        <a:ln w="9525">
          <a:noFill/>
          <a:miter lim="800000"/>
          <a:headEnd/>
          <a:tailEnd/>
        </a:ln>
      </xdr:spPr>
    </xdr:pic>
    <xdr:clientData/>
  </xdr:oneCellAnchor>
  <xdr:oneCellAnchor>
    <xdr:from>
      <xdr:col>11</xdr:col>
      <xdr:colOff>0</xdr:colOff>
      <xdr:row>134</xdr:row>
      <xdr:rowOff>0</xdr:rowOff>
    </xdr:from>
    <xdr:ext cx="9525" cy="9525"/>
    <xdr:pic>
      <xdr:nvPicPr>
        <xdr:cNvPr id="2362" name="Picture 2361" descr="space"/>
        <xdr:cNvPicPr>
          <a:picLocks noChangeAspect="1" noChangeArrowheads="1"/>
        </xdr:cNvPicPr>
      </xdr:nvPicPr>
      <xdr:blipFill>
        <a:blip xmlns:r="http://schemas.openxmlformats.org/officeDocument/2006/relationships" r:embed="rId1"/>
        <a:srcRect/>
        <a:stretch>
          <a:fillRect/>
        </a:stretch>
      </xdr:blipFill>
      <xdr:spPr bwMode="auto">
        <a:xfrm>
          <a:off x="4962525" y="23631525"/>
          <a:ext cx="9525" cy="9525"/>
        </a:xfrm>
        <a:prstGeom prst="rect">
          <a:avLst/>
        </a:prstGeom>
        <a:noFill/>
        <a:ln w="9525">
          <a:noFill/>
          <a:miter lim="800000"/>
          <a:headEnd/>
          <a:tailEnd/>
        </a:ln>
      </xdr:spPr>
    </xdr:pic>
    <xdr:clientData/>
  </xdr:oneCellAnchor>
  <xdr:oneCellAnchor>
    <xdr:from>
      <xdr:col>11</xdr:col>
      <xdr:colOff>0</xdr:colOff>
      <xdr:row>134</xdr:row>
      <xdr:rowOff>0</xdr:rowOff>
    </xdr:from>
    <xdr:ext cx="9525" cy="9525"/>
    <xdr:pic>
      <xdr:nvPicPr>
        <xdr:cNvPr id="2363" name="Picture 2362" descr="space"/>
        <xdr:cNvPicPr>
          <a:picLocks noChangeAspect="1" noChangeArrowheads="1"/>
        </xdr:cNvPicPr>
      </xdr:nvPicPr>
      <xdr:blipFill>
        <a:blip xmlns:r="http://schemas.openxmlformats.org/officeDocument/2006/relationships" r:embed="rId1"/>
        <a:srcRect/>
        <a:stretch>
          <a:fillRect/>
        </a:stretch>
      </xdr:blipFill>
      <xdr:spPr bwMode="auto">
        <a:xfrm>
          <a:off x="4962525" y="23631525"/>
          <a:ext cx="9525" cy="9525"/>
        </a:xfrm>
        <a:prstGeom prst="rect">
          <a:avLst/>
        </a:prstGeom>
        <a:noFill/>
        <a:ln w="9525">
          <a:noFill/>
          <a:miter lim="800000"/>
          <a:headEnd/>
          <a:tailEnd/>
        </a:ln>
      </xdr:spPr>
    </xdr:pic>
    <xdr:clientData/>
  </xdr:oneCellAnchor>
  <xdr:oneCellAnchor>
    <xdr:from>
      <xdr:col>11</xdr:col>
      <xdr:colOff>0</xdr:colOff>
      <xdr:row>135</xdr:row>
      <xdr:rowOff>0</xdr:rowOff>
    </xdr:from>
    <xdr:ext cx="9525" cy="9525"/>
    <xdr:pic>
      <xdr:nvPicPr>
        <xdr:cNvPr id="2364" name="Picture 2363" descr="space"/>
        <xdr:cNvPicPr>
          <a:picLocks noChangeAspect="1" noChangeArrowheads="1"/>
        </xdr:cNvPicPr>
      </xdr:nvPicPr>
      <xdr:blipFill>
        <a:blip xmlns:r="http://schemas.openxmlformats.org/officeDocument/2006/relationships" r:embed="rId1"/>
        <a:srcRect/>
        <a:stretch>
          <a:fillRect/>
        </a:stretch>
      </xdr:blipFill>
      <xdr:spPr bwMode="auto">
        <a:xfrm>
          <a:off x="4962525" y="23802975"/>
          <a:ext cx="9525" cy="9525"/>
        </a:xfrm>
        <a:prstGeom prst="rect">
          <a:avLst/>
        </a:prstGeom>
        <a:noFill/>
        <a:ln w="9525">
          <a:noFill/>
          <a:miter lim="800000"/>
          <a:headEnd/>
          <a:tailEnd/>
        </a:ln>
      </xdr:spPr>
    </xdr:pic>
    <xdr:clientData/>
  </xdr:oneCellAnchor>
  <xdr:oneCellAnchor>
    <xdr:from>
      <xdr:col>11</xdr:col>
      <xdr:colOff>0</xdr:colOff>
      <xdr:row>135</xdr:row>
      <xdr:rowOff>0</xdr:rowOff>
    </xdr:from>
    <xdr:ext cx="9525" cy="9525"/>
    <xdr:pic>
      <xdr:nvPicPr>
        <xdr:cNvPr id="2365" name="Picture 2364" descr="space"/>
        <xdr:cNvPicPr>
          <a:picLocks noChangeAspect="1" noChangeArrowheads="1"/>
        </xdr:cNvPicPr>
      </xdr:nvPicPr>
      <xdr:blipFill>
        <a:blip xmlns:r="http://schemas.openxmlformats.org/officeDocument/2006/relationships" r:embed="rId1"/>
        <a:srcRect/>
        <a:stretch>
          <a:fillRect/>
        </a:stretch>
      </xdr:blipFill>
      <xdr:spPr bwMode="auto">
        <a:xfrm>
          <a:off x="4962525" y="23802975"/>
          <a:ext cx="9525" cy="9525"/>
        </a:xfrm>
        <a:prstGeom prst="rect">
          <a:avLst/>
        </a:prstGeom>
        <a:noFill/>
        <a:ln w="9525">
          <a:noFill/>
          <a:miter lim="800000"/>
          <a:headEnd/>
          <a:tailEnd/>
        </a:ln>
      </xdr:spPr>
    </xdr:pic>
    <xdr:clientData/>
  </xdr:oneCellAnchor>
  <xdr:oneCellAnchor>
    <xdr:from>
      <xdr:col>11</xdr:col>
      <xdr:colOff>0</xdr:colOff>
      <xdr:row>135</xdr:row>
      <xdr:rowOff>0</xdr:rowOff>
    </xdr:from>
    <xdr:ext cx="9525" cy="9525"/>
    <xdr:pic>
      <xdr:nvPicPr>
        <xdr:cNvPr id="2366" name="Picture 2365" descr="space"/>
        <xdr:cNvPicPr>
          <a:picLocks noChangeAspect="1" noChangeArrowheads="1"/>
        </xdr:cNvPicPr>
      </xdr:nvPicPr>
      <xdr:blipFill>
        <a:blip xmlns:r="http://schemas.openxmlformats.org/officeDocument/2006/relationships" r:embed="rId1"/>
        <a:srcRect/>
        <a:stretch>
          <a:fillRect/>
        </a:stretch>
      </xdr:blipFill>
      <xdr:spPr bwMode="auto">
        <a:xfrm>
          <a:off x="4962525" y="23802975"/>
          <a:ext cx="9525" cy="9525"/>
        </a:xfrm>
        <a:prstGeom prst="rect">
          <a:avLst/>
        </a:prstGeom>
        <a:noFill/>
        <a:ln w="9525">
          <a:noFill/>
          <a:miter lim="800000"/>
          <a:headEnd/>
          <a:tailEnd/>
        </a:ln>
      </xdr:spPr>
    </xdr:pic>
    <xdr:clientData/>
  </xdr:oneCellAnchor>
  <xdr:oneCellAnchor>
    <xdr:from>
      <xdr:col>11</xdr:col>
      <xdr:colOff>0</xdr:colOff>
      <xdr:row>136</xdr:row>
      <xdr:rowOff>0</xdr:rowOff>
    </xdr:from>
    <xdr:ext cx="9525" cy="9525"/>
    <xdr:pic>
      <xdr:nvPicPr>
        <xdr:cNvPr id="2367" name="Picture 2366" descr="space"/>
        <xdr:cNvPicPr>
          <a:picLocks noChangeAspect="1" noChangeArrowheads="1"/>
        </xdr:cNvPicPr>
      </xdr:nvPicPr>
      <xdr:blipFill>
        <a:blip xmlns:r="http://schemas.openxmlformats.org/officeDocument/2006/relationships" r:embed="rId1"/>
        <a:srcRect/>
        <a:stretch>
          <a:fillRect/>
        </a:stretch>
      </xdr:blipFill>
      <xdr:spPr bwMode="auto">
        <a:xfrm>
          <a:off x="4962525" y="23974425"/>
          <a:ext cx="9525" cy="9525"/>
        </a:xfrm>
        <a:prstGeom prst="rect">
          <a:avLst/>
        </a:prstGeom>
        <a:noFill/>
        <a:ln w="9525">
          <a:noFill/>
          <a:miter lim="800000"/>
          <a:headEnd/>
          <a:tailEnd/>
        </a:ln>
      </xdr:spPr>
    </xdr:pic>
    <xdr:clientData/>
  </xdr:oneCellAnchor>
  <xdr:oneCellAnchor>
    <xdr:from>
      <xdr:col>11</xdr:col>
      <xdr:colOff>0</xdr:colOff>
      <xdr:row>136</xdr:row>
      <xdr:rowOff>0</xdr:rowOff>
    </xdr:from>
    <xdr:ext cx="9525" cy="9525"/>
    <xdr:pic>
      <xdr:nvPicPr>
        <xdr:cNvPr id="2368" name="Picture 2367" descr="space"/>
        <xdr:cNvPicPr>
          <a:picLocks noChangeAspect="1" noChangeArrowheads="1"/>
        </xdr:cNvPicPr>
      </xdr:nvPicPr>
      <xdr:blipFill>
        <a:blip xmlns:r="http://schemas.openxmlformats.org/officeDocument/2006/relationships" r:embed="rId1"/>
        <a:srcRect/>
        <a:stretch>
          <a:fillRect/>
        </a:stretch>
      </xdr:blipFill>
      <xdr:spPr bwMode="auto">
        <a:xfrm>
          <a:off x="4962525" y="23974425"/>
          <a:ext cx="9525" cy="9525"/>
        </a:xfrm>
        <a:prstGeom prst="rect">
          <a:avLst/>
        </a:prstGeom>
        <a:noFill/>
        <a:ln w="9525">
          <a:noFill/>
          <a:miter lim="800000"/>
          <a:headEnd/>
          <a:tailEnd/>
        </a:ln>
      </xdr:spPr>
    </xdr:pic>
    <xdr:clientData/>
  </xdr:oneCellAnchor>
  <xdr:oneCellAnchor>
    <xdr:from>
      <xdr:col>11</xdr:col>
      <xdr:colOff>0</xdr:colOff>
      <xdr:row>136</xdr:row>
      <xdr:rowOff>0</xdr:rowOff>
    </xdr:from>
    <xdr:ext cx="9525" cy="9525"/>
    <xdr:pic>
      <xdr:nvPicPr>
        <xdr:cNvPr id="2369" name="Picture 2368" descr="space"/>
        <xdr:cNvPicPr>
          <a:picLocks noChangeAspect="1" noChangeArrowheads="1"/>
        </xdr:cNvPicPr>
      </xdr:nvPicPr>
      <xdr:blipFill>
        <a:blip xmlns:r="http://schemas.openxmlformats.org/officeDocument/2006/relationships" r:embed="rId1"/>
        <a:srcRect/>
        <a:stretch>
          <a:fillRect/>
        </a:stretch>
      </xdr:blipFill>
      <xdr:spPr bwMode="auto">
        <a:xfrm>
          <a:off x="4962525" y="23974425"/>
          <a:ext cx="9525" cy="9525"/>
        </a:xfrm>
        <a:prstGeom prst="rect">
          <a:avLst/>
        </a:prstGeom>
        <a:noFill/>
        <a:ln w="9525">
          <a:noFill/>
          <a:miter lim="800000"/>
          <a:headEnd/>
          <a:tailEnd/>
        </a:ln>
      </xdr:spPr>
    </xdr:pic>
    <xdr:clientData/>
  </xdr:oneCellAnchor>
  <xdr:oneCellAnchor>
    <xdr:from>
      <xdr:col>11</xdr:col>
      <xdr:colOff>0</xdr:colOff>
      <xdr:row>137</xdr:row>
      <xdr:rowOff>0</xdr:rowOff>
    </xdr:from>
    <xdr:ext cx="9525" cy="9525"/>
    <xdr:pic>
      <xdr:nvPicPr>
        <xdr:cNvPr id="2370" name="Picture 2369" descr="space"/>
        <xdr:cNvPicPr>
          <a:picLocks noChangeAspect="1" noChangeArrowheads="1"/>
        </xdr:cNvPicPr>
      </xdr:nvPicPr>
      <xdr:blipFill>
        <a:blip xmlns:r="http://schemas.openxmlformats.org/officeDocument/2006/relationships" r:embed="rId1"/>
        <a:srcRect/>
        <a:stretch>
          <a:fillRect/>
        </a:stretch>
      </xdr:blipFill>
      <xdr:spPr bwMode="auto">
        <a:xfrm>
          <a:off x="4962525" y="24145875"/>
          <a:ext cx="9525" cy="9525"/>
        </a:xfrm>
        <a:prstGeom prst="rect">
          <a:avLst/>
        </a:prstGeom>
        <a:noFill/>
        <a:ln w="9525">
          <a:noFill/>
          <a:miter lim="800000"/>
          <a:headEnd/>
          <a:tailEnd/>
        </a:ln>
      </xdr:spPr>
    </xdr:pic>
    <xdr:clientData/>
  </xdr:oneCellAnchor>
  <xdr:oneCellAnchor>
    <xdr:from>
      <xdr:col>11</xdr:col>
      <xdr:colOff>0</xdr:colOff>
      <xdr:row>137</xdr:row>
      <xdr:rowOff>0</xdr:rowOff>
    </xdr:from>
    <xdr:ext cx="9525" cy="9525"/>
    <xdr:pic>
      <xdr:nvPicPr>
        <xdr:cNvPr id="2371" name="Picture 2370" descr="space"/>
        <xdr:cNvPicPr>
          <a:picLocks noChangeAspect="1" noChangeArrowheads="1"/>
        </xdr:cNvPicPr>
      </xdr:nvPicPr>
      <xdr:blipFill>
        <a:blip xmlns:r="http://schemas.openxmlformats.org/officeDocument/2006/relationships" r:embed="rId1"/>
        <a:srcRect/>
        <a:stretch>
          <a:fillRect/>
        </a:stretch>
      </xdr:blipFill>
      <xdr:spPr bwMode="auto">
        <a:xfrm>
          <a:off x="4962525" y="24145875"/>
          <a:ext cx="9525" cy="9525"/>
        </a:xfrm>
        <a:prstGeom prst="rect">
          <a:avLst/>
        </a:prstGeom>
        <a:noFill/>
        <a:ln w="9525">
          <a:noFill/>
          <a:miter lim="800000"/>
          <a:headEnd/>
          <a:tailEnd/>
        </a:ln>
      </xdr:spPr>
    </xdr:pic>
    <xdr:clientData/>
  </xdr:oneCellAnchor>
  <xdr:oneCellAnchor>
    <xdr:from>
      <xdr:col>11</xdr:col>
      <xdr:colOff>0</xdr:colOff>
      <xdr:row>137</xdr:row>
      <xdr:rowOff>0</xdr:rowOff>
    </xdr:from>
    <xdr:ext cx="9525" cy="9525"/>
    <xdr:pic>
      <xdr:nvPicPr>
        <xdr:cNvPr id="2372" name="Picture 2371" descr="space"/>
        <xdr:cNvPicPr>
          <a:picLocks noChangeAspect="1" noChangeArrowheads="1"/>
        </xdr:cNvPicPr>
      </xdr:nvPicPr>
      <xdr:blipFill>
        <a:blip xmlns:r="http://schemas.openxmlformats.org/officeDocument/2006/relationships" r:embed="rId1"/>
        <a:srcRect/>
        <a:stretch>
          <a:fillRect/>
        </a:stretch>
      </xdr:blipFill>
      <xdr:spPr bwMode="auto">
        <a:xfrm>
          <a:off x="4962525" y="24145875"/>
          <a:ext cx="9525" cy="9525"/>
        </a:xfrm>
        <a:prstGeom prst="rect">
          <a:avLst/>
        </a:prstGeom>
        <a:noFill/>
        <a:ln w="9525">
          <a:noFill/>
          <a:miter lim="800000"/>
          <a:headEnd/>
          <a:tailEnd/>
        </a:ln>
      </xdr:spPr>
    </xdr:pic>
    <xdr:clientData/>
  </xdr:oneCellAnchor>
  <xdr:oneCellAnchor>
    <xdr:from>
      <xdr:col>11</xdr:col>
      <xdr:colOff>0</xdr:colOff>
      <xdr:row>138</xdr:row>
      <xdr:rowOff>0</xdr:rowOff>
    </xdr:from>
    <xdr:ext cx="9525" cy="9525"/>
    <xdr:pic>
      <xdr:nvPicPr>
        <xdr:cNvPr id="2373" name="Picture 2372" descr="space"/>
        <xdr:cNvPicPr>
          <a:picLocks noChangeAspect="1" noChangeArrowheads="1"/>
        </xdr:cNvPicPr>
      </xdr:nvPicPr>
      <xdr:blipFill>
        <a:blip xmlns:r="http://schemas.openxmlformats.org/officeDocument/2006/relationships" r:embed="rId1"/>
        <a:srcRect/>
        <a:stretch>
          <a:fillRect/>
        </a:stretch>
      </xdr:blipFill>
      <xdr:spPr bwMode="auto">
        <a:xfrm>
          <a:off x="4962525" y="24317325"/>
          <a:ext cx="9525" cy="9525"/>
        </a:xfrm>
        <a:prstGeom prst="rect">
          <a:avLst/>
        </a:prstGeom>
        <a:noFill/>
        <a:ln w="9525">
          <a:noFill/>
          <a:miter lim="800000"/>
          <a:headEnd/>
          <a:tailEnd/>
        </a:ln>
      </xdr:spPr>
    </xdr:pic>
    <xdr:clientData/>
  </xdr:oneCellAnchor>
  <xdr:oneCellAnchor>
    <xdr:from>
      <xdr:col>11</xdr:col>
      <xdr:colOff>0</xdr:colOff>
      <xdr:row>138</xdr:row>
      <xdr:rowOff>0</xdr:rowOff>
    </xdr:from>
    <xdr:ext cx="9525" cy="9525"/>
    <xdr:pic>
      <xdr:nvPicPr>
        <xdr:cNvPr id="2374" name="Picture 2373" descr="space"/>
        <xdr:cNvPicPr>
          <a:picLocks noChangeAspect="1" noChangeArrowheads="1"/>
        </xdr:cNvPicPr>
      </xdr:nvPicPr>
      <xdr:blipFill>
        <a:blip xmlns:r="http://schemas.openxmlformats.org/officeDocument/2006/relationships" r:embed="rId1"/>
        <a:srcRect/>
        <a:stretch>
          <a:fillRect/>
        </a:stretch>
      </xdr:blipFill>
      <xdr:spPr bwMode="auto">
        <a:xfrm>
          <a:off x="4962525" y="24317325"/>
          <a:ext cx="9525" cy="9525"/>
        </a:xfrm>
        <a:prstGeom prst="rect">
          <a:avLst/>
        </a:prstGeom>
        <a:noFill/>
        <a:ln w="9525">
          <a:noFill/>
          <a:miter lim="800000"/>
          <a:headEnd/>
          <a:tailEnd/>
        </a:ln>
      </xdr:spPr>
    </xdr:pic>
    <xdr:clientData/>
  </xdr:oneCellAnchor>
  <xdr:oneCellAnchor>
    <xdr:from>
      <xdr:col>11</xdr:col>
      <xdr:colOff>0</xdr:colOff>
      <xdr:row>138</xdr:row>
      <xdr:rowOff>0</xdr:rowOff>
    </xdr:from>
    <xdr:ext cx="9525" cy="9525"/>
    <xdr:pic>
      <xdr:nvPicPr>
        <xdr:cNvPr id="2375" name="Picture 2374" descr="space"/>
        <xdr:cNvPicPr>
          <a:picLocks noChangeAspect="1" noChangeArrowheads="1"/>
        </xdr:cNvPicPr>
      </xdr:nvPicPr>
      <xdr:blipFill>
        <a:blip xmlns:r="http://schemas.openxmlformats.org/officeDocument/2006/relationships" r:embed="rId1"/>
        <a:srcRect/>
        <a:stretch>
          <a:fillRect/>
        </a:stretch>
      </xdr:blipFill>
      <xdr:spPr bwMode="auto">
        <a:xfrm>
          <a:off x="4962525" y="24317325"/>
          <a:ext cx="9525" cy="9525"/>
        </a:xfrm>
        <a:prstGeom prst="rect">
          <a:avLst/>
        </a:prstGeom>
        <a:noFill/>
        <a:ln w="9525">
          <a:noFill/>
          <a:miter lim="800000"/>
          <a:headEnd/>
          <a:tailEnd/>
        </a:ln>
      </xdr:spPr>
    </xdr:pic>
    <xdr:clientData/>
  </xdr:oneCellAnchor>
  <xdr:oneCellAnchor>
    <xdr:from>
      <xdr:col>11</xdr:col>
      <xdr:colOff>0</xdr:colOff>
      <xdr:row>139</xdr:row>
      <xdr:rowOff>0</xdr:rowOff>
    </xdr:from>
    <xdr:ext cx="9525" cy="9525"/>
    <xdr:pic>
      <xdr:nvPicPr>
        <xdr:cNvPr id="2376" name="Picture 2375" descr="space"/>
        <xdr:cNvPicPr>
          <a:picLocks noChangeAspect="1" noChangeArrowheads="1"/>
        </xdr:cNvPicPr>
      </xdr:nvPicPr>
      <xdr:blipFill>
        <a:blip xmlns:r="http://schemas.openxmlformats.org/officeDocument/2006/relationships" r:embed="rId1"/>
        <a:srcRect/>
        <a:stretch>
          <a:fillRect/>
        </a:stretch>
      </xdr:blipFill>
      <xdr:spPr bwMode="auto">
        <a:xfrm>
          <a:off x="4962525" y="24488775"/>
          <a:ext cx="9525" cy="9525"/>
        </a:xfrm>
        <a:prstGeom prst="rect">
          <a:avLst/>
        </a:prstGeom>
        <a:noFill/>
        <a:ln w="9525">
          <a:noFill/>
          <a:miter lim="800000"/>
          <a:headEnd/>
          <a:tailEnd/>
        </a:ln>
      </xdr:spPr>
    </xdr:pic>
    <xdr:clientData/>
  </xdr:oneCellAnchor>
  <xdr:oneCellAnchor>
    <xdr:from>
      <xdr:col>11</xdr:col>
      <xdr:colOff>0</xdr:colOff>
      <xdr:row>139</xdr:row>
      <xdr:rowOff>0</xdr:rowOff>
    </xdr:from>
    <xdr:ext cx="9525" cy="9525"/>
    <xdr:pic>
      <xdr:nvPicPr>
        <xdr:cNvPr id="2377" name="Picture 2376" descr="space"/>
        <xdr:cNvPicPr>
          <a:picLocks noChangeAspect="1" noChangeArrowheads="1"/>
        </xdr:cNvPicPr>
      </xdr:nvPicPr>
      <xdr:blipFill>
        <a:blip xmlns:r="http://schemas.openxmlformats.org/officeDocument/2006/relationships" r:embed="rId1"/>
        <a:srcRect/>
        <a:stretch>
          <a:fillRect/>
        </a:stretch>
      </xdr:blipFill>
      <xdr:spPr bwMode="auto">
        <a:xfrm>
          <a:off x="4962525" y="24488775"/>
          <a:ext cx="9525" cy="9525"/>
        </a:xfrm>
        <a:prstGeom prst="rect">
          <a:avLst/>
        </a:prstGeom>
        <a:noFill/>
        <a:ln w="9525">
          <a:noFill/>
          <a:miter lim="800000"/>
          <a:headEnd/>
          <a:tailEnd/>
        </a:ln>
      </xdr:spPr>
    </xdr:pic>
    <xdr:clientData/>
  </xdr:oneCellAnchor>
  <xdr:oneCellAnchor>
    <xdr:from>
      <xdr:col>11</xdr:col>
      <xdr:colOff>0</xdr:colOff>
      <xdr:row>139</xdr:row>
      <xdr:rowOff>0</xdr:rowOff>
    </xdr:from>
    <xdr:ext cx="9525" cy="9525"/>
    <xdr:pic>
      <xdr:nvPicPr>
        <xdr:cNvPr id="2378" name="Picture 2377" descr="space"/>
        <xdr:cNvPicPr>
          <a:picLocks noChangeAspect="1" noChangeArrowheads="1"/>
        </xdr:cNvPicPr>
      </xdr:nvPicPr>
      <xdr:blipFill>
        <a:blip xmlns:r="http://schemas.openxmlformats.org/officeDocument/2006/relationships" r:embed="rId1"/>
        <a:srcRect/>
        <a:stretch>
          <a:fillRect/>
        </a:stretch>
      </xdr:blipFill>
      <xdr:spPr bwMode="auto">
        <a:xfrm>
          <a:off x="4962525" y="24488775"/>
          <a:ext cx="9525" cy="9525"/>
        </a:xfrm>
        <a:prstGeom prst="rect">
          <a:avLst/>
        </a:prstGeom>
        <a:noFill/>
        <a:ln w="9525">
          <a:noFill/>
          <a:miter lim="800000"/>
          <a:headEnd/>
          <a:tailEnd/>
        </a:ln>
      </xdr:spPr>
    </xdr:pic>
    <xdr:clientData/>
  </xdr:oneCellAnchor>
  <xdr:oneCellAnchor>
    <xdr:from>
      <xdr:col>11</xdr:col>
      <xdr:colOff>0</xdr:colOff>
      <xdr:row>140</xdr:row>
      <xdr:rowOff>0</xdr:rowOff>
    </xdr:from>
    <xdr:ext cx="9525" cy="9525"/>
    <xdr:pic>
      <xdr:nvPicPr>
        <xdr:cNvPr id="2379" name="Picture 2378" descr="space"/>
        <xdr:cNvPicPr>
          <a:picLocks noChangeAspect="1" noChangeArrowheads="1"/>
        </xdr:cNvPicPr>
      </xdr:nvPicPr>
      <xdr:blipFill>
        <a:blip xmlns:r="http://schemas.openxmlformats.org/officeDocument/2006/relationships" r:embed="rId1"/>
        <a:srcRect/>
        <a:stretch>
          <a:fillRect/>
        </a:stretch>
      </xdr:blipFill>
      <xdr:spPr bwMode="auto">
        <a:xfrm>
          <a:off x="4962525" y="24660225"/>
          <a:ext cx="9525" cy="9525"/>
        </a:xfrm>
        <a:prstGeom prst="rect">
          <a:avLst/>
        </a:prstGeom>
        <a:noFill/>
        <a:ln w="9525">
          <a:noFill/>
          <a:miter lim="800000"/>
          <a:headEnd/>
          <a:tailEnd/>
        </a:ln>
      </xdr:spPr>
    </xdr:pic>
    <xdr:clientData/>
  </xdr:oneCellAnchor>
  <xdr:oneCellAnchor>
    <xdr:from>
      <xdr:col>11</xdr:col>
      <xdr:colOff>0</xdr:colOff>
      <xdr:row>140</xdr:row>
      <xdr:rowOff>0</xdr:rowOff>
    </xdr:from>
    <xdr:ext cx="9525" cy="9525"/>
    <xdr:pic>
      <xdr:nvPicPr>
        <xdr:cNvPr id="2380" name="Picture 2379" descr="space"/>
        <xdr:cNvPicPr>
          <a:picLocks noChangeAspect="1" noChangeArrowheads="1"/>
        </xdr:cNvPicPr>
      </xdr:nvPicPr>
      <xdr:blipFill>
        <a:blip xmlns:r="http://schemas.openxmlformats.org/officeDocument/2006/relationships" r:embed="rId1"/>
        <a:srcRect/>
        <a:stretch>
          <a:fillRect/>
        </a:stretch>
      </xdr:blipFill>
      <xdr:spPr bwMode="auto">
        <a:xfrm>
          <a:off x="4962525" y="24660225"/>
          <a:ext cx="9525" cy="9525"/>
        </a:xfrm>
        <a:prstGeom prst="rect">
          <a:avLst/>
        </a:prstGeom>
        <a:noFill/>
        <a:ln w="9525">
          <a:noFill/>
          <a:miter lim="800000"/>
          <a:headEnd/>
          <a:tailEnd/>
        </a:ln>
      </xdr:spPr>
    </xdr:pic>
    <xdr:clientData/>
  </xdr:oneCellAnchor>
  <xdr:oneCellAnchor>
    <xdr:from>
      <xdr:col>11</xdr:col>
      <xdr:colOff>0</xdr:colOff>
      <xdr:row>140</xdr:row>
      <xdr:rowOff>0</xdr:rowOff>
    </xdr:from>
    <xdr:ext cx="9525" cy="9525"/>
    <xdr:pic>
      <xdr:nvPicPr>
        <xdr:cNvPr id="2381" name="Picture 2380" descr="space"/>
        <xdr:cNvPicPr>
          <a:picLocks noChangeAspect="1" noChangeArrowheads="1"/>
        </xdr:cNvPicPr>
      </xdr:nvPicPr>
      <xdr:blipFill>
        <a:blip xmlns:r="http://schemas.openxmlformats.org/officeDocument/2006/relationships" r:embed="rId1"/>
        <a:srcRect/>
        <a:stretch>
          <a:fillRect/>
        </a:stretch>
      </xdr:blipFill>
      <xdr:spPr bwMode="auto">
        <a:xfrm>
          <a:off x="4962525" y="24660225"/>
          <a:ext cx="9525" cy="9525"/>
        </a:xfrm>
        <a:prstGeom prst="rect">
          <a:avLst/>
        </a:prstGeom>
        <a:noFill/>
        <a:ln w="9525">
          <a:noFill/>
          <a:miter lim="800000"/>
          <a:headEnd/>
          <a:tailEnd/>
        </a:ln>
      </xdr:spPr>
    </xdr:pic>
    <xdr:clientData/>
  </xdr:oneCellAnchor>
  <xdr:oneCellAnchor>
    <xdr:from>
      <xdr:col>11</xdr:col>
      <xdr:colOff>0</xdr:colOff>
      <xdr:row>141</xdr:row>
      <xdr:rowOff>0</xdr:rowOff>
    </xdr:from>
    <xdr:ext cx="9525" cy="9525"/>
    <xdr:pic>
      <xdr:nvPicPr>
        <xdr:cNvPr id="2382" name="Picture 2381" descr="space"/>
        <xdr:cNvPicPr>
          <a:picLocks noChangeAspect="1" noChangeArrowheads="1"/>
        </xdr:cNvPicPr>
      </xdr:nvPicPr>
      <xdr:blipFill>
        <a:blip xmlns:r="http://schemas.openxmlformats.org/officeDocument/2006/relationships" r:embed="rId1"/>
        <a:srcRect/>
        <a:stretch>
          <a:fillRect/>
        </a:stretch>
      </xdr:blipFill>
      <xdr:spPr bwMode="auto">
        <a:xfrm>
          <a:off x="4962525" y="24831675"/>
          <a:ext cx="9525" cy="9525"/>
        </a:xfrm>
        <a:prstGeom prst="rect">
          <a:avLst/>
        </a:prstGeom>
        <a:noFill/>
        <a:ln w="9525">
          <a:noFill/>
          <a:miter lim="800000"/>
          <a:headEnd/>
          <a:tailEnd/>
        </a:ln>
      </xdr:spPr>
    </xdr:pic>
    <xdr:clientData/>
  </xdr:oneCellAnchor>
  <xdr:oneCellAnchor>
    <xdr:from>
      <xdr:col>11</xdr:col>
      <xdr:colOff>0</xdr:colOff>
      <xdr:row>141</xdr:row>
      <xdr:rowOff>0</xdr:rowOff>
    </xdr:from>
    <xdr:ext cx="9525" cy="9525"/>
    <xdr:pic>
      <xdr:nvPicPr>
        <xdr:cNvPr id="2383" name="Picture 2382" descr="space"/>
        <xdr:cNvPicPr>
          <a:picLocks noChangeAspect="1" noChangeArrowheads="1"/>
        </xdr:cNvPicPr>
      </xdr:nvPicPr>
      <xdr:blipFill>
        <a:blip xmlns:r="http://schemas.openxmlformats.org/officeDocument/2006/relationships" r:embed="rId1"/>
        <a:srcRect/>
        <a:stretch>
          <a:fillRect/>
        </a:stretch>
      </xdr:blipFill>
      <xdr:spPr bwMode="auto">
        <a:xfrm>
          <a:off x="4962525" y="24831675"/>
          <a:ext cx="9525" cy="9525"/>
        </a:xfrm>
        <a:prstGeom prst="rect">
          <a:avLst/>
        </a:prstGeom>
        <a:noFill/>
        <a:ln w="9525">
          <a:noFill/>
          <a:miter lim="800000"/>
          <a:headEnd/>
          <a:tailEnd/>
        </a:ln>
      </xdr:spPr>
    </xdr:pic>
    <xdr:clientData/>
  </xdr:oneCellAnchor>
  <xdr:oneCellAnchor>
    <xdr:from>
      <xdr:col>11</xdr:col>
      <xdr:colOff>0</xdr:colOff>
      <xdr:row>141</xdr:row>
      <xdr:rowOff>0</xdr:rowOff>
    </xdr:from>
    <xdr:ext cx="9525" cy="9525"/>
    <xdr:pic>
      <xdr:nvPicPr>
        <xdr:cNvPr id="2384" name="Picture 2383" descr="space"/>
        <xdr:cNvPicPr>
          <a:picLocks noChangeAspect="1" noChangeArrowheads="1"/>
        </xdr:cNvPicPr>
      </xdr:nvPicPr>
      <xdr:blipFill>
        <a:blip xmlns:r="http://schemas.openxmlformats.org/officeDocument/2006/relationships" r:embed="rId1"/>
        <a:srcRect/>
        <a:stretch>
          <a:fillRect/>
        </a:stretch>
      </xdr:blipFill>
      <xdr:spPr bwMode="auto">
        <a:xfrm>
          <a:off x="4962525" y="24831675"/>
          <a:ext cx="9525" cy="9525"/>
        </a:xfrm>
        <a:prstGeom prst="rect">
          <a:avLst/>
        </a:prstGeom>
        <a:noFill/>
        <a:ln w="9525">
          <a:noFill/>
          <a:miter lim="800000"/>
          <a:headEnd/>
          <a:tailEnd/>
        </a:ln>
      </xdr:spPr>
    </xdr:pic>
    <xdr:clientData/>
  </xdr:oneCellAnchor>
  <xdr:oneCellAnchor>
    <xdr:from>
      <xdr:col>11</xdr:col>
      <xdr:colOff>0</xdr:colOff>
      <xdr:row>142</xdr:row>
      <xdr:rowOff>0</xdr:rowOff>
    </xdr:from>
    <xdr:ext cx="9525" cy="9525"/>
    <xdr:pic>
      <xdr:nvPicPr>
        <xdr:cNvPr id="2385" name="Picture 2384" descr="space"/>
        <xdr:cNvPicPr>
          <a:picLocks noChangeAspect="1" noChangeArrowheads="1"/>
        </xdr:cNvPicPr>
      </xdr:nvPicPr>
      <xdr:blipFill>
        <a:blip xmlns:r="http://schemas.openxmlformats.org/officeDocument/2006/relationships" r:embed="rId1"/>
        <a:srcRect/>
        <a:stretch>
          <a:fillRect/>
        </a:stretch>
      </xdr:blipFill>
      <xdr:spPr bwMode="auto">
        <a:xfrm>
          <a:off x="4962525" y="25003125"/>
          <a:ext cx="9525" cy="9525"/>
        </a:xfrm>
        <a:prstGeom prst="rect">
          <a:avLst/>
        </a:prstGeom>
        <a:noFill/>
        <a:ln w="9525">
          <a:noFill/>
          <a:miter lim="800000"/>
          <a:headEnd/>
          <a:tailEnd/>
        </a:ln>
      </xdr:spPr>
    </xdr:pic>
    <xdr:clientData/>
  </xdr:oneCellAnchor>
  <xdr:oneCellAnchor>
    <xdr:from>
      <xdr:col>11</xdr:col>
      <xdr:colOff>0</xdr:colOff>
      <xdr:row>142</xdr:row>
      <xdr:rowOff>0</xdr:rowOff>
    </xdr:from>
    <xdr:ext cx="9525" cy="9525"/>
    <xdr:pic>
      <xdr:nvPicPr>
        <xdr:cNvPr id="2386" name="Picture 2385" descr="space"/>
        <xdr:cNvPicPr>
          <a:picLocks noChangeAspect="1" noChangeArrowheads="1"/>
        </xdr:cNvPicPr>
      </xdr:nvPicPr>
      <xdr:blipFill>
        <a:blip xmlns:r="http://schemas.openxmlformats.org/officeDocument/2006/relationships" r:embed="rId1"/>
        <a:srcRect/>
        <a:stretch>
          <a:fillRect/>
        </a:stretch>
      </xdr:blipFill>
      <xdr:spPr bwMode="auto">
        <a:xfrm>
          <a:off x="4962525" y="25003125"/>
          <a:ext cx="9525" cy="9525"/>
        </a:xfrm>
        <a:prstGeom prst="rect">
          <a:avLst/>
        </a:prstGeom>
        <a:noFill/>
        <a:ln w="9525">
          <a:noFill/>
          <a:miter lim="800000"/>
          <a:headEnd/>
          <a:tailEnd/>
        </a:ln>
      </xdr:spPr>
    </xdr:pic>
    <xdr:clientData/>
  </xdr:oneCellAnchor>
  <xdr:oneCellAnchor>
    <xdr:from>
      <xdr:col>11</xdr:col>
      <xdr:colOff>0</xdr:colOff>
      <xdr:row>142</xdr:row>
      <xdr:rowOff>0</xdr:rowOff>
    </xdr:from>
    <xdr:ext cx="9525" cy="9525"/>
    <xdr:pic>
      <xdr:nvPicPr>
        <xdr:cNvPr id="2387" name="Picture 2386" descr="space"/>
        <xdr:cNvPicPr>
          <a:picLocks noChangeAspect="1" noChangeArrowheads="1"/>
        </xdr:cNvPicPr>
      </xdr:nvPicPr>
      <xdr:blipFill>
        <a:blip xmlns:r="http://schemas.openxmlformats.org/officeDocument/2006/relationships" r:embed="rId1"/>
        <a:srcRect/>
        <a:stretch>
          <a:fillRect/>
        </a:stretch>
      </xdr:blipFill>
      <xdr:spPr bwMode="auto">
        <a:xfrm>
          <a:off x="4962525" y="25003125"/>
          <a:ext cx="9525" cy="9525"/>
        </a:xfrm>
        <a:prstGeom prst="rect">
          <a:avLst/>
        </a:prstGeom>
        <a:noFill/>
        <a:ln w="9525">
          <a:noFill/>
          <a:miter lim="800000"/>
          <a:headEnd/>
          <a:tailEnd/>
        </a:ln>
      </xdr:spPr>
    </xdr:pic>
    <xdr:clientData/>
  </xdr:oneCellAnchor>
  <xdr:oneCellAnchor>
    <xdr:from>
      <xdr:col>11</xdr:col>
      <xdr:colOff>0</xdr:colOff>
      <xdr:row>143</xdr:row>
      <xdr:rowOff>0</xdr:rowOff>
    </xdr:from>
    <xdr:ext cx="9525" cy="9525"/>
    <xdr:pic>
      <xdr:nvPicPr>
        <xdr:cNvPr id="2388" name="Picture 2387" descr="space"/>
        <xdr:cNvPicPr>
          <a:picLocks noChangeAspect="1" noChangeArrowheads="1"/>
        </xdr:cNvPicPr>
      </xdr:nvPicPr>
      <xdr:blipFill>
        <a:blip xmlns:r="http://schemas.openxmlformats.org/officeDocument/2006/relationships" r:embed="rId1"/>
        <a:srcRect/>
        <a:stretch>
          <a:fillRect/>
        </a:stretch>
      </xdr:blipFill>
      <xdr:spPr bwMode="auto">
        <a:xfrm>
          <a:off x="4962525" y="25174575"/>
          <a:ext cx="9525" cy="9525"/>
        </a:xfrm>
        <a:prstGeom prst="rect">
          <a:avLst/>
        </a:prstGeom>
        <a:noFill/>
        <a:ln w="9525">
          <a:noFill/>
          <a:miter lim="800000"/>
          <a:headEnd/>
          <a:tailEnd/>
        </a:ln>
      </xdr:spPr>
    </xdr:pic>
    <xdr:clientData/>
  </xdr:oneCellAnchor>
  <xdr:oneCellAnchor>
    <xdr:from>
      <xdr:col>11</xdr:col>
      <xdr:colOff>0</xdr:colOff>
      <xdr:row>143</xdr:row>
      <xdr:rowOff>0</xdr:rowOff>
    </xdr:from>
    <xdr:ext cx="9525" cy="9525"/>
    <xdr:pic>
      <xdr:nvPicPr>
        <xdr:cNvPr id="2389" name="Picture 2388" descr="space"/>
        <xdr:cNvPicPr>
          <a:picLocks noChangeAspect="1" noChangeArrowheads="1"/>
        </xdr:cNvPicPr>
      </xdr:nvPicPr>
      <xdr:blipFill>
        <a:blip xmlns:r="http://schemas.openxmlformats.org/officeDocument/2006/relationships" r:embed="rId1"/>
        <a:srcRect/>
        <a:stretch>
          <a:fillRect/>
        </a:stretch>
      </xdr:blipFill>
      <xdr:spPr bwMode="auto">
        <a:xfrm>
          <a:off x="4962525" y="25174575"/>
          <a:ext cx="9525" cy="9525"/>
        </a:xfrm>
        <a:prstGeom prst="rect">
          <a:avLst/>
        </a:prstGeom>
        <a:noFill/>
        <a:ln w="9525">
          <a:noFill/>
          <a:miter lim="800000"/>
          <a:headEnd/>
          <a:tailEnd/>
        </a:ln>
      </xdr:spPr>
    </xdr:pic>
    <xdr:clientData/>
  </xdr:oneCellAnchor>
  <xdr:oneCellAnchor>
    <xdr:from>
      <xdr:col>11</xdr:col>
      <xdr:colOff>0</xdr:colOff>
      <xdr:row>143</xdr:row>
      <xdr:rowOff>0</xdr:rowOff>
    </xdr:from>
    <xdr:ext cx="9525" cy="9525"/>
    <xdr:pic>
      <xdr:nvPicPr>
        <xdr:cNvPr id="2390" name="Picture 2389" descr="space"/>
        <xdr:cNvPicPr>
          <a:picLocks noChangeAspect="1" noChangeArrowheads="1"/>
        </xdr:cNvPicPr>
      </xdr:nvPicPr>
      <xdr:blipFill>
        <a:blip xmlns:r="http://schemas.openxmlformats.org/officeDocument/2006/relationships" r:embed="rId1"/>
        <a:srcRect/>
        <a:stretch>
          <a:fillRect/>
        </a:stretch>
      </xdr:blipFill>
      <xdr:spPr bwMode="auto">
        <a:xfrm>
          <a:off x="4962525" y="25174575"/>
          <a:ext cx="9525" cy="9525"/>
        </a:xfrm>
        <a:prstGeom prst="rect">
          <a:avLst/>
        </a:prstGeom>
        <a:noFill/>
        <a:ln w="9525">
          <a:noFill/>
          <a:miter lim="800000"/>
          <a:headEnd/>
          <a:tailEnd/>
        </a:ln>
      </xdr:spPr>
    </xdr:pic>
    <xdr:clientData/>
  </xdr:oneCellAnchor>
  <xdr:oneCellAnchor>
    <xdr:from>
      <xdr:col>11</xdr:col>
      <xdr:colOff>0</xdr:colOff>
      <xdr:row>144</xdr:row>
      <xdr:rowOff>0</xdr:rowOff>
    </xdr:from>
    <xdr:ext cx="9525" cy="9525"/>
    <xdr:pic>
      <xdr:nvPicPr>
        <xdr:cNvPr id="2391" name="Picture 2390" descr="space"/>
        <xdr:cNvPicPr>
          <a:picLocks noChangeAspect="1" noChangeArrowheads="1"/>
        </xdr:cNvPicPr>
      </xdr:nvPicPr>
      <xdr:blipFill>
        <a:blip xmlns:r="http://schemas.openxmlformats.org/officeDocument/2006/relationships" r:embed="rId1"/>
        <a:srcRect/>
        <a:stretch>
          <a:fillRect/>
        </a:stretch>
      </xdr:blipFill>
      <xdr:spPr bwMode="auto">
        <a:xfrm>
          <a:off x="4962525" y="25346025"/>
          <a:ext cx="9525" cy="9525"/>
        </a:xfrm>
        <a:prstGeom prst="rect">
          <a:avLst/>
        </a:prstGeom>
        <a:noFill/>
        <a:ln w="9525">
          <a:noFill/>
          <a:miter lim="800000"/>
          <a:headEnd/>
          <a:tailEnd/>
        </a:ln>
      </xdr:spPr>
    </xdr:pic>
    <xdr:clientData/>
  </xdr:oneCellAnchor>
  <xdr:oneCellAnchor>
    <xdr:from>
      <xdr:col>11</xdr:col>
      <xdr:colOff>0</xdr:colOff>
      <xdr:row>144</xdr:row>
      <xdr:rowOff>0</xdr:rowOff>
    </xdr:from>
    <xdr:ext cx="9525" cy="9525"/>
    <xdr:pic>
      <xdr:nvPicPr>
        <xdr:cNvPr id="2392" name="Picture 2391" descr="space"/>
        <xdr:cNvPicPr>
          <a:picLocks noChangeAspect="1" noChangeArrowheads="1"/>
        </xdr:cNvPicPr>
      </xdr:nvPicPr>
      <xdr:blipFill>
        <a:blip xmlns:r="http://schemas.openxmlformats.org/officeDocument/2006/relationships" r:embed="rId1"/>
        <a:srcRect/>
        <a:stretch>
          <a:fillRect/>
        </a:stretch>
      </xdr:blipFill>
      <xdr:spPr bwMode="auto">
        <a:xfrm>
          <a:off x="4962525" y="25346025"/>
          <a:ext cx="9525" cy="9525"/>
        </a:xfrm>
        <a:prstGeom prst="rect">
          <a:avLst/>
        </a:prstGeom>
        <a:noFill/>
        <a:ln w="9525">
          <a:noFill/>
          <a:miter lim="800000"/>
          <a:headEnd/>
          <a:tailEnd/>
        </a:ln>
      </xdr:spPr>
    </xdr:pic>
    <xdr:clientData/>
  </xdr:oneCellAnchor>
  <xdr:oneCellAnchor>
    <xdr:from>
      <xdr:col>11</xdr:col>
      <xdr:colOff>0</xdr:colOff>
      <xdr:row>144</xdr:row>
      <xdr:rowOff>0</xdr:rowOff>
    </xdr:from>
    <xdr:ext cx="9525" cy="9525"/>
    <xdr:pic>
      <xdr:nvPicPr>
        <xdr:cNvPr id="2393" name="Picture 2392" descr="space"/>
        <xdr:cNvPicPr>
          <a:picLocks noChangeAspect="1" noChangeArrowheads="1"/>
        </xdr:cNvPicPr>
      </xdr:nvPicPr>
      <xdr:blipFill>
        <a:blip xmlns:r="http://schemas.openxmlformats.org/officeDocument/2006/relationships" r:embed="rId1"/>
        <a:srcRect/>
        <a:stretch>
          <a:fillRect/>
        </a:stretch>
      </xdr:blipFill>
      <xdr:spPr bwMode="auto">
        <a:xfrm>
          <a:off x="4962525" y="25346025"/>
          <a:ext cx="9525" cy="9525"/>
        </a:xfrm>
        <a:prstGeom prst="rect">
          <a:avLst/>
        </a:prstGeom>
        <a:noFill/>
        <a:ln w="9525">
          <a:noFill/>
          <a:miter lim="800000"/>
          <a:headEnd/>
          <a:tailEnd/>
        </a:ln>
      </xdr:spPr>
    </xdr:pic>
    <xdr:clientData/>
  </xdr:oneCellAnchor>
  <xdr:oneCellAnchor>
    <xdr:from>
      <xdr:col>11</xdr:col>
      <xdr:colOff>0</xdr:colOff>
      <xdr:row>145</xdr:row>
      <xdr:rowOff>0</xdr:rowOff>
    </xdr:from>
    <xdr:ext cx="9525" cy="9525"/>
    <xdr:pic>
      <xdr:nvPicPr>
        <xdr:cNvPr id="2394" name="Picture 2393" descr="space"/>
        <xdr:cNvPicPr>
          <a:picLocks noChangeAspect="1" noChangeArrowheads="1"/>
        </xdr:cNvPicPr>
      </xdr:nvPicPr>
      <xdr:blipFill>
        <a:blip xmlns:r="http://schemas.openxmlformats.org/officeDocument/2006/relationships" r:embed="rId1"/>
        <a:srcRect/>
        <a:stretch>
          <a:fillRect/>
        </a:stretch>
      </xdr:blipFill>
      <xdr:spPr bwMode="auto">
        <a:xfrm>
          <a:off x="4962525" y="25517475"/>
          <a:ext cx="9525" cy="9525"/>
        </a:xfrm>
        <a:prstGeom prst="rect">
          <a:avLst/>
        </a:prstGeom>
        <a:noFill/>
        <a:ln w="9525">
          <a:noFill/>
          <a:miter lim="800000"/>
          <a:headEnd/>
          <a:tailEnd/>
        </a:ln>
      </xdr:spPr>
    </xdr:pic>
    <xdr:clientData/>
  </xdr:oneCellAnchor>
  <xdr:oneCellAnchor>
    <xdr:from>
      <xdr:col>11</xdr:col>
      <xdr:colOff>0</xdr:colOff>
      <xdr:row>145</xdr:row>
      <xdr:rowOff>0</xdr:rowOff>
    </xdr:from>
    <xdr:ext cx="9525" cy="9525"/>
    <xdr:pic>
      <xdr:nvPicPr>
        <xdr:cNvPr id="2395" name="Picture 2394" descr="space"/>
        <xdr:cNvPicPr>
          <a:picLocks noChangeAspect="1" noChangeArrowheads="1"/>
        </xdr:cNvPicPr>
      </xdr:nvPicPr>
      <xdr:blipFill>
        <a:blip xmlns:r="http://schemas.openxmlformats.org/officeDocument/2006/relationships" r:embed="rId1"/>
        <a:srcRect/>
        <a:stretch>
          <a:fillRect/>
        </a:stretch>
      </xdr:blipFill>
      <xdr:spPr bwMode="auto">
        <a:xfrm>
          <a:off x="4962525" y="25517475"/>
          <a:ext cx="9525" cy="9525"/>
        </a:xfrm>
        <a:prstGeom prst="rect">
          <a:avLst/>
        </a:prstGeom>
        <a:noFill/>
        <a:ln w="9525">
          <a:noFill/>
          <a:miter lim="800000"/>
          <a:headEnd/>
          <a:tailEnd/>
        </a:ln>
      </xdr:spPr>
    </xdr:pic>
    <xdr:clientData/>
  </xdr:oneCellAnchor>
  <xdr:oneCellAnchor>
    <xdr:from>
      <xdr:col>11</xdr:col>
      <xdr:colOff>0</xdr:colOff>
      <xdr:row>145</xdr:row>
      <xdr:rowOff>0</xdr:rowOff>
    </xdr:from>
    <xdr:ext cx="9525" cy="9525"/>
    <xdr:pic>
      <xdr:nvPicPr>
        <xdr:cNvPr id="2396" name="Picture 2395" descr="space"/>
        <xdr:cNvPicPr>
          <a:picLocks noChangeAspect="1" noChangeArrowheads="1"/>
        </xdr:cNvPicPr>
      </xdr:nvPicPr>
      <xdr:blipFill>
        <a:blip xmlns:r="http://schemas.openxmlformats.org/officeDocument/2006/relationships" r:embed="rId1"/>
        <a:srcRect/>
        <a:stretch>
          <a:fillRect/>
        </a:stretch>
      </xdr:blipFill>
      <xdr:spPr bwMode="auto">
        <a:xfrm>
          <a:off x="4962525" y="25517475"/>
          <a:ext cx="9525" cy="9525"/>
        </a:xfrm>
        <a:prstGeom prst="rect">
          <a:avLst/>
        </a:prstGeom>
        <a:noFill/>
        <a:ln w="9525">
          <a:noFill/>
          <a:miter lim="800000"/>
          <a:headEnd/>
          <a:tailEnd/>
        </a:ln>
      </xdr:spPr>
    </xdr:pic>
    <xdr:clientData/>
  </xdr:oneCellAnchor>
  <xdr:oneCellAnchor>
    <xdr:from>
      <xdr:col>11</xdr:col>
      <xdr:colOff>0</xdr:colOff>
      <xdr:row>146</xdr:row>
      <xdr:rowOff>0</xdr:rowOff>
    </xdr:from>
    <xdr:ext cx="9525" cy="9525"/>
    <xdr:pic>
      <xdr:nvPicPr>
        <xdr:cNvPr id="2397" name="Picture 2396" descr="space"/>
        <xdr:cNvPicPr>
          <a:picLocks noChangeAspect="1" noChangeArrowheads="1"/>
        </xdr:cNvPicPr>
      </xdr:nvPicPr>
      <xdr:blipFill>
        <a:blip xmlns:r="http://schemas.openxmlformats.org/officeDocument/2006/relationships" r:embed="rId1"/>
        <a:srcRect/>
        <a:stretch>
          <a:fillRect/>
        </a:stretch>
      </xdr:blipFill>
      <xdr:spPr bwMode="auto">
        <a:xfrm>
          <a:off x="4962525" y="25688925"/>
          <a:ext cx="9525" cy="9525"/>
        </a:xfrm>
        <a:prstGeom prst="rect">
          <a:avLst/>
        </a:prstGeom>
        <a:noFill/>
        <a:ln w="9525">
          <a:noFill/>
          <a:miter lim="800000"/>
          <a:headEnd/>
          <a:tailEnd/>
        </a:ln>
      </xdr:spPr>
    </xdr:pic>
    <xdr:clientData/>
  </xdr:oneCellAnchor>
  <xdr:oneCellAnchor>
    <xdr:from>
      <xdr:col>11</xdr:col>
      <xdr:colOff>0</xdr:colOff>
      <xdr:row>146</xdr:row>
      <xdr:rowOff>0</xdr:rowOff>
    </xdr:from>
    <xdr:ext cx="9525" cy="9525"/>
    <xdr:pic>
      <xdr:nvPicPr>
        <xdr:cNvPr id="2398" name="Picture 2397" descr="space"/>
        <xdr:cNvPicPr>
          <a:picLocks noChangeAspect="1" noChangeArrowheads="1"/>
        </xdr:cNvPicPr>
      </xdr:nvPicPr>
      <xdr:blipFill>
        <a:blip xmlns:r="http://schemas.openxmlformats.org/officeDocument/2006/relationships" r:embed="rId1"/>
        <a:srcRect/>
        <a:stretch>
          <a:fillRect/>
        </a:stretch>
      </xdr:blipFill>
      <xdr:spPr bwMode="auto">
        <a:xfrm>
          <a:off x="4962525" y="25688925"/>
          <a:ext cx="9525" cy="9525"/>
        </a:xfrm>
        <a:prstGeom prst="rect">
          <a:avLst/>
        </a:prstGeom>
        <a:noFill/>
        <a:ln w="9525">
          <a:noFill/>
          <a:miter lim="800000"/>
          <a:headEnd/>
          <a:tailEnd/>
        </a:ln>
      </xdr:spPr>
    </xdr:pic>
    <xdr:clientData/>
  </xdr:oneCellAnchor>
  <xdr:oneCellAnchor>
    <xdr:from>
      <xdr:col>11</xdr:col>
      <xdr:colOff>0</xdr:colOff>
      <xdr:row>146</xdr:row>
      <xdr:rowOff>0</xdr:rowOff>
    </xdr:from>
    <xdr:ext cx="9525" cy="9525"/>
    <xdr:pic>
      <xdr:nvPicPr>
        <xdr:cNvPr id="2399" name="Picture 2398" descr="space"/>
        <xdr:cNvPicPr>
          <a:picLocks noChangeAspect="1" noChangeArrowheads="1"/>
        </xdr:cNvPicPr>
      </xdr:nvPicPr>
      <xdr:blipFill>
        <a:blip xmlns:r="http://schemas.openxmlformats.org/officeDocument/2006/relationships" r:embed="rId1"/>
        <a:srcRect/>
        <a:stretch>
          <a:fillRect/>
        </a:stretch>
      </xdr:blipFill>
      <xdr:spPr bwMode="auto">
        <a:xfrm>
          <a:off x="4962525" y="25688925"/>
          <a:ext cx="9525" cy="9525"/>
        </a:xfrm>
        <a:prstGeom prst="rect">
          <a:avLst/>
        </a:prstGeom>
        <a:noFill/>
        <a:ln w="9525">
          <a:noFill/>
          <a:miter lim="800000"/>
          <a:headEnd/>
          <a:tailEnd/>
        </a:ln>
      </xdr:spPr>
    </xdr:pic>
    <xdr:clientData/>
  </xdr:oneCellAnchor>
  <xdr:oneCellAnchor>
    <xdr:from>
      <xdr:col>11</xdr:col>
      <xdr:colOff>0</xdr:colOff>
      <xdr:row>147</xdr:row>
      <xdr:rowOff>0</xdr:rowOff>
    </xdr:from>
    <xdr:ext cx="9525" cy="9525"/>
    <xdr:pic>
      <xdr:nvPicPr>
        <xdr:cNvPr id="2400" name="Picture 2399" descr="space"/>
        <xdr:cNvPicPr>
          <a:picLocks noChangeAspect="1" noChangeArrowheads="1"/>
        </xdr:cNvPicPr>
      </xdr:nvPicPr>
      <xdr:blipFill>
        <a:blip xmlns:r="http://schemas.openxmlformats.org/officeDocument/2006/relationships" r:embed="rId1"/>
        <a:srcRect/>
        <a:stretch>
          <a:fillRect/>
        </a:stretch>
      </xdr:blipFill>
      <xdr:spPr bwMode="auto">
        <a:xfrm>
          <a:off x="4962525" y="25860375"/>
          <a:ext cx="9525" cy="9525"/>
        </a:xfrm>
        <a:prstGeom prst="rect">
          <a:avLst/>
        </a:prstGeom>
        <a:noFill/>
        <a:ln w="9525">
          <a:noFill/>
          <a:miter lim="800000"/>
          <a:headEnd/>
          <a:tailEnd/>
        </a:ln>
      </xdr:spPr>
    </xdr:pic>
    <xdr:clientData/>
  </xdr:oneCellAnchor>
  <xdr:oneCellAnchor>
    <xdr:from>
      <xdr:col>11</xdr:col>
      <xdr:colOff>0</xdr:colOff>
      <xdr:row>147</xdr:row>
      <xdr:rowOff>0</xdr:rowOff>
    </xdr:from>
    <xdr:ext cx="9525" cy="9525"/>
    <xdr:pic>
      <xdr:nvPicPr>
        <xdr:cNvPr id="2401" name="Picture 2400" descr="space"/>
        <xdr:cNvPicPr>
          <a:picLocks noChangeAspect="1" noChangeArrowheads="1"/>
        </xdr:cNvPicPr>
      </xdr:nvPicPr>
      <xdr:blipFill>
        <a:blip xmlns:r="http://schemas.openxmlformats.org/officeDocument/2006/relationships" r:embed="rId1"/>
        <a:srcRect/>
        <a:stretch>
          <a:fillRect/>
        </a:stretch>
      </xdr:blipFill>
      <xdr:spPr bwMode="auto">
        <a:xfrm>
          <a:off x="4962525" y="25860375"/>
          <a:ext cx="9525" cy="9525"/>
        </a:xfrm>
        <a:prstGeom prst="rect">
          <a:avLst/>
        </a:prstGeom>
        <a:noFill/>
        <a:ln w="9525">
          <a:noFill/>
          <a:miter lim="800000"/>
          <a:headEnd/>
          <a:tailEnd/>
        </a:ln>
      </xdr:spPr>
    </xdr:pic>
    <xdr:clientData/>
  </xdr:oneCellAnchor>
  <xdr:oneCellAnchor>
    <xdr:from>
      <xdr:col>11</xdr:col>
      <xdr:colOff>0</xdr:colOff>
      <xdr:row>147</xdr:row>
      <xdr:rowOff>0</xdr:rowOff>
    </xdr:from>
    <xdr:ext cx="9525" cy="9525"/>
    <xdr:pic>
      <xdr:nvPicPr>
        <xdr:cNvPr id="2402" name="Picture 2401" descr="space"/>
        <xdr:cNvPicPr>
          <a:picLocks noChangeAspect="1" noChangeArrowheads="1"/>
        </xdr:cNvPicPr>
      </xdr:nvPicPr>
      <xdr:blipFill>
        <a:blip xmlns:r="http://schemas.openxmlformats.org/officeDocument/2006/relationships" r:embed="rId1"/>
        <a:srcRect/>
        <a:stretch>
          <a:fillRect/>
        </a:stretch>
      </xdr:blipFill>
      <xdr:spPr bwMode="auto">
        <a:xfrm>
          <a:off x="4962525" y="25860375"/>
          <a:ext cx="9525" cy="9525"/>
        </a:xfrm>
        <a:prstGeom prst="rect">
          <a:avLst/>
        </a:prstGeom>
        <a:noFill/>
        <a:ln w="9525">
          <a:noFill/>
          <a:miter lim="800000"/>
          <a:headEnd/>
          <a:tailEnd/>
        </a:ln>
      </xdr:spPr>
    </xdr:pic>
    <xdr:clientData/>
  </xdr:oneCellAnchor>
  <xdr:oneCellAnchor>
    <xdr:from>
      <xdr:col>11</xdr:col>
      <xdr:colOff>0</xdr:colOff>
      <xdr:row>148</xdr:row>
      <xdr:rowOff>0</xdr:rowOff>
    </xdr:from>
    <xdr:ext cx="9525" cy="9525"/>
    <xdr:pic>
      <xdr:nvPicPr>
        <xdr:cNvPr id="2403" name="Picture 2402" descr="space"/>
        <xdr:cNvPicPr>
          <a:picLocks noChangeAspect="1" noChangeArrowheads="1"/>
        </xdr:cNvPicPr>
      </xdr:nvPicPr>
      <xdr:blipFill>
        <a:blip xmlns:r="http://schemas.openxmlformats.org/officeDocument/2006/relationships" r:embed="rId1"/>
        <a:srcRect/>
        <a:stretch>
          <a:fillRect/>
        </a:stretch>
      </xdr:blipFill>
      <xdr:spPr bwMode="auto">
        <a:xfrm>
          <a:off x="4962525" y="26031825"/>
          <a:ext cx="9525" cy="9525"/>
        </a:xfrm>
        <a:prstGeom prst="rect">
          <a:avLst/>
        </a:prstGeom>
        <a:noFill/>
        <a:ln w="9525">
          <a:noFill/>
          <a:miter lim="800000"/>
          <a:headEnd/>
          <a:tailEnd/>
        </a:ln>
      </xdr:spPr>
    </xdr:pic>
    <xdr:clientData/>
  </xdr:oneCellAnchor>
  <xdr:oneCellAnchor>
    <xdr:from>
      <xdr:col>11</xdr:col>
      <xdr:colOff>0</xdr:colOff>
      <xdr:row>148</xdr:row>
      <xdr:rowOff>0</xdr:rowOff>
    </xdr:from>
    <xdr:ext cx="9525" cy="9525"/>
    <xdr:pic>
      <xdr:nvPicPr>
        <xdr:cNvPr id="2404" name="Picture 2403" descr="space"/>
        <xdr:cNvPicPr>
          <a:picLocks noChangeAspect="1" noChangeArrowheads="1"/>
        </xdr:cNvPicPr>
      </xdr:nvPicPr>
      <xdr:blipFill>
        <a:blip xmlns:r="http://schemas.openxmlformats.org/officeDocument/2006/relationships" r:embed="rId1"/>
        <a:srcRect/>
        <a:stretch>
          <a:fillRect/>
        </a:stretch>
      </xdr:blipFill>
      <xdr:spPr bwMode="auto">
        <a:xfrm>
          <a:off x="4962525" y="26031825"/>
          <a:ext cx="9525" cy="9525"/>
        </a:xfrm>
        <a:prstGeom prst="rect">
          <a:avLst/>
        </a:prstGeom>
        <a:noFill/>
        <a:ln w="9525">
          <a:noFill/>
          <a:miter lim="800000"/>
          <a:headEnd/>
          <a:tailEnd/>
        </a:ln>
      </xdr:spPr>
    </xdr:pic>
    <xdr:clientData/>
  </xdr:oneCellAnchor>
  <xdr:oneCellAnchor>
    <xdr:from>
      <xdr:col>11</xdr:col>
      <xdr:colOff>0</xdr:colOff>
      <xdr:row>148</xdr:row>
      <xdr:rowOff>0</xdr:rowOff>
    </xdr:from>
    <xdr:ext cx="9525" cy="9525"/>
    <xdr:pic>
      <xdr:nvPicPr>
        <xdr:cNvPr id="2405" name="Picture 2404" descr="space"/>
        <xdr:cNvPicPr>
          <a:picLocks noChangeAspect="1" noChangeArrowheads="1"/>
        </xdr:cNvPicPr>
      </xdr:nvPicPr>
      <xdr:blipFill>
        <a:blip xmlns:r="http://schemas.openxmlformats.org/officeDocument/2006/relationships" r:embed="rId1"/>
        <a:srcRect/>
        <a:stretch>
          <a:fillRect/>
        </a:stretch>
      </xdr:blipFill>
      <xdr:spPr bwMode="auto">
        <a:xfrm>
          <a:off x="4962525" y="26031825"/>
          <a:ext cx="9525" cy="9525"/>
        </a:xfrm>
        <a:prstGeom prst="rect">
          <a:avLst/>
        </a:prstGeom>
        <a:noFill/>
        <a:ln w="9525">
          <a:noFill/>
          <a:miter lim="800000"/>
          <a:headEnd/>
          <a:tailEnd/>
        </a:ln>
      </xdr:spPr>
    </xdr:pic>
    <xdr:clientData/>
  </xdr:oneCellAnchor>
  <xdr:oneCellAnchor>
    <xdr:from>
      <xdr:col>11</xdr:col>
      <xdr:colOff>0</xdr:colOff>
      <xdr:row>149</xdr:row>
      <xdr:rowOff>0</xdr:rowOff>
    </xdr:from>
    <xdr:ext cx="9525" cy="9525"/>
    <xdr:pic>
      <xdr:nvPicPr>
        <xdr:cNvPr id="2406" name="Picture 2405" descr="space"/>
        <xdr:cNvPicPr>
          <a:picLocks noChangeAspect="1" noChangeArrowheads="1"/>
        </xdr:cNvPicPr>
      </xdr:nvPicPr>
      <xdr:blipFill>
        <a:blip xmlns:r="http://schemas.openxmlformats.org/officeDocument/2006/relationships" r:embed="rId1"/>
        <a:srcRect/>
        <a:stretch>
          <a:fillRect/>
        </a:stretch>
      </xdr:blipFill>
      <xdr:spPr bwMode="auto">
        <a:xfrm>
          <a:off x="4962525" y="26203275"/>
          <a:ext cx="9525" cy="9525"/>
        </a:xfrm>
        <a:prstGeom prst="rect">
          <a:avLst/>
        </a:prstGeom>
        <a:noFill/>
        <a:ln w="9525">
          <a:noFill/>
          <a:miter lim="800000"/>
          <a:headEnd/>
          <a:tailEnd/>
        </a:ln>
      </xdr:spPr>
    </xdr:pic>
    <xdr:clientData/>
  </xdr:oneCellAnchor>
  <xdr:oneCellAnchor>
    <xdr:from>
      <xdr:col>11</xdr:col>
      <xdr:colOff>0</xdr:colOff>
      <xdr:row>149</xdr:row>
      <xdr:rowOff>0</xdr:rowOff>
    </xdr:from>
    <xdr:ext cx="9525" cy="9525"/>
    <xdr:pic>
      <xdr:nvPicPr>
        <xdr:cNvPr id="2407" name="Picture 2406" descr="space"/>
        <xdr:cNvPicPr>
          <a:picLocks noChangeAspect="1" noChangeArrowheads="1"/>
        </xdr:cNvPicPr>
      </xdr:nvPicPr>
      <xdr:blipFill>
        <a:blip xmlns:r="http://schemas.openxmlformats.org/officeDocument/2006/relationships" r:embed="rId1"/>
        <a:srcRect/>
        <a:stretch>
          <a:fillRect/>
        </a:stretch>
      </xdr:blipFill>
      <xdr:spPr bwMode="auto">
        <a:xfrm>
          <a:off x="4962525" y="26203275"/>
          <a:ext cx="9525" cy="9525"/>
        </a:xfrm>
        <a:prstGeom prst="rect">
          <a:avLst/>
        </a:prstGeom>
        <a:noFill/>
        <a:ln w="9525">
          <a:noFill/>
          <a:miter lim="800000"/>
          <a:headEnd/>
          <a:tailEnd/>
        </a:ln>
      </xdr:spPr>
    </xdr:pic>
    <xdr:clientData/>
  </xdr:oneCellAnchor>
  <xdr:oneCellAnchor>
    <xdr:from>
      <xdr:col>11</xdr:col>
      <xdr:colOff>0</xdr:colOff>
      <xdr:row>149</xdr:row>
      <xdr:rowOff>0</xdr:rowOff>
    </xdr:from>
    <xdr:ext cx="9525" cy="9525"/>
    <xdr:pic>
      <xdr:nvPicPr>
        <xdr:cNvPr id="2408" name="Picture 2407" descr="space"/>
        <xdr:cNvPicPr>
          <a:picLocks noChangeAspect="1" noChangeArrowheads="1"/>
        </xdr:cNvPicPr>
      </xdr:nvPicPr>
      <xdr:blipFill>
        <a:blip xmlns:r="http://schemas.openxmlformats.org/officeDocument/2006/relationships" r:embed="rId1"/>
        <a:srcRect/>
        <a:stretch>
          <a:fillRect/>
        </a:stretch>
      </xdr:blipFill>
      <xdr:spPr bwMode="auto">
        <a:xfrm>
          <a:off x="4962525" y="26203275"/>
          <a:ext cx="9525" cy="9525"/>
        </a:xfrm>
        <a:prstGeom prst="rect">
          <a:avLst/>
        </a:prstGeom>
        <a:noFill/>
        <a:ln w="9525">
          <a:noFill/>
          <a:miter lim="800000"/>
          <a:headEnd/>
          <a:tailEnd/>
        </a:ln>
      </xdr:spPr>
    </xdr:pic>
    <xdr:clientData/>
  </xdr:oneCellAnchor>
  <xdr:oneCellAnchor>
    <xdr:from>
      <xdr:col>11</xdr:col>
      <xdr:colOff>0</xdr:colOff>
      <xdr:row>150</xdr:row>
      <xdr:rowOff>0</xdr:rowOff>
    </xdr:from>
    <xdr:ext cx="9525" cy="9525"/>
    <xdr:pic>
      <xdr:nvPicPr>
        <xdr:cNvPr id="2409" name="Picture 2408" descr="space"/>
        <xdr:cNvPicPr>
          <a:picLocks noChangeAspect="1" noChangeArrowheads="1"/>
        </xdr:cNvPicPr>
      </xdr:nvPicPr>
      <xdr:blipFill>
        <a:blip xmlns:r="http://schemas.openxmlformats.org/officeDocument/2006/relationships" r:embed="rId1"/>
        <a:srcRect/>
        <a:stretch>
          <a:fillRect/>
        </a:stretch>
      </xdr:blipFill>
      <xdr:spPr bwMode="auto">
        <a:xfrm>
          <a:off x="4962525" y="26374725"/>
          <a:ext cx="9525" cy="9525"/>
        </a:xfrm>
        <a:prstGeom prst="rect">
          <a:avLst/>
        </a:prstGeom>
        <a:noFill/>
        <a:ln w="9525">
          <a:noFill/>
          <a:miter lim="800000"/>
          <a:headEnd/>
          <a:tailEnd/>
        </a:ln>
      </xdr:spPr>
    </xdr:pic>
    <xdr:clientData/>
  </xdr:oneCellAnchor>
  <xdr:oneCellAnchor>
    <xdr:from>
      <xdr:col>11</xdr:col>
      <xdr:colOff>0</xdr:colOff>
      <xdr:row>150</xdr:row>
      <xdr:rowOff>0</xdr:rowOff>
    </xdr:from>
    <xdr:ext cx="9525" cy="9525"/>
    <xdr:pic>
      <xdr:nvPicPr>
        <xdr:cNvPr id="2410" name="Picture 2409" descr="space"/>
        <xdr:cNvPicPr>
          <a:picLocks noChangeAspect="1" noChangeArrowheads="1"/>
        </xdr:cNvPicPr>
      </xdr:nvPicPr>
      <xdr:blipFill>
        <a:blip xmlns:r="http://schemas.openxmlformats.org/officeDocument/2006/relationships" r:embed="rId1"/>
        <a:srcRect/>
        <a:stretch>
          <a:fillRect/>
        </a:stretch>
      </xdr:blipFill>
      <xdr:spPr bwMode="auto">
        <a:xfrm>
          <a:off x="4962525" y="26374725"/>
          <a:ext cx="9525" cy="9525"/>
        </a:xfrm>
        <a:prstGeom prst="rect">
          <a:avLst/>
        </a:prstGeom>
        <a:noFill/>
        <a:ln w="9525">
          <a:noFill/>
          <a:miter lim="800000"/>
          <a:headEnd/>
          <a:tailEnd/>
        </a:ln>
      </xdr:spPr>
    </xdr:pic>
    <xdr:clientData/>
  </xdr:oneCellAnchor>
  <xdr:oneCellAnchor>
    <xdr:from>
      <xdr:col>11</xdr:col>
      <xdr:colOff>0</xdr:colOff>
      <xdr:row>150</xdr:row>
      <xdr:rowOff>0</xdr:rowOff>
    </xdr:from>
    <xdr:ext cx="9525" cy="9525"/>
    <xdr:pic>
      <xdr:nvPicPr>
        <xdr:cNvPr id="2411" name="Picture 2410" descr="space"/>
        <xdr:cNvPicPr>
          <a:picLocks noChangeAspect="1" noChangeArrowheads="1"/>
        </xdr:cNvPicPr>
      </xdr:nvPicPr>
      <xdr:blipFill>
        <a:blip xmlns:r="http://schemas.openxmlformats.org/officeDocument/2006/relationships" r:embed="rId1"/>
        <a:srcRect/>
        <a:stretch>
          <a:fillRect/>
        </a:stretch>
      </xdr:blipFill>
      <xdr:spPr bwMode="auto">
        <a:xfrm>
          <a:off x="4962525" y="26374725"/>
          <a:ext cx="9525" cy="9525"/>
        </a:xfrm>
        <a:prstGeom prst="rect">
          <a:avLst/>
        </a:prstGeom>
        <a:noFill/>
        <a:ln w="9525">
          <a:noFill/>
          <a:miter lim="800000"/>
          <a:headEnd/>
          <a:tailEnd/>
        </a:ln>
      </xdr:spPr>
    </xdr:pic>
    <xdr:clientData/>
  </xdr:oneCellAnchor>
  <xdr:oneCellAnchor>
    <xdr:from>
      <xdr:col>11</xdr:col>
      <xdr:colOff>0</xdr:colOff>
      <xdr:row>151</xdr:row>
      <xdr:rowOff>0</xdr:rowOff>
    </xdr:from>
    <xdr:ext cx="9525" cy="9525"/>
    <xdr:pic>
      <xdr:nvPicPr>
        <xdr:cNvPr id="2412" name="Picture 2411" descr="space"/>
        <xdr:cNvPicPr>
          <a:picLocks noChangeAspect="1" noChangeArrowheads="1"/>
        </xdr:cNvPicPr>
      </xdr:nvPicPr>
      <xdr:blipFill>
        <a:blip xmlns:r="http://schemas.openxmlformats.org/officeDocument/2006/relationships" r:embed="rId1"/>
        <a:srcRect/>
        <a:stretch>
          <a:fillRect/>
        </a:stretch>
      </xdr:blipFill>
      <xdr:spPr bwMode="auto">
        <a:xfrm>
          <a:off x="4962525" y="26546175"/>
          <a:ext cx="9525" cy="9525"/>
        </a:xfrm>
        <a:prstGeom prst="rect">
          <a:avLst/>
        </a:prstGeom>
        <a:noFill/>
        <a:ln w="9525">
          <a:noFill/>
          <a:miter lim="800000"/>
          <a:headEnd/>
          <a:tailEnd/>
        </a:ln>
      </xdr:spPr>
    </xdr:pic>
    <xdr:clientData/>
  </xdr:oneCellAnchor>
  <xdr:oneCellAnchor>
    <xdr:from>
      <xdr:col>11</xdr:col>
      <xdr:colOff>0</xdr:colOff>
      <xdr:row>151</xdr:row>
      <xdr:rowOff>0</xdr:rowOff>
    </xdr:from>
    <xdr:ext cx="9525" cy="9525"/>
    <xdr:pic>
      <xdr:nvPicPr>
        <xdr:cNvPr id="2413" name="Picture 2412" descr="space"/>
        <xdr:cNvPicPr>
          <a:picLocks noChangeAspect="1" noChangeArrowheads="1"/>
        </xdr:cNvPicPr>
      </xdr:nvPicPr>
      <xdr:blipFill>
        <a:blip xmlns:r="http://schemas.openxmlformats.org/officeDocument/2006/relationships" r:embed="rId1"/>
        <a:srcRect/>
        <a:stretch>
          <a:fillRect/>
        </a:stretch>
      </xdr:blipFill>
      <xdr:spPr bwMode="auto">
        <a:xfrm>
          <a:off x="4962525" y="26546175"/>
          <a:ext cx="9525" cy="9525"/>
        </a:xfrm>
        <a:prstGeom prst="rect">
          <a:avLst/>
        </a:prstGeom>
        <a:noFill/>
        <a:ln w="9525">
          <a:noFill/>
          <a:miter lim="800000"/>
          <a:headEnd/>
          <a:tailEnd/>
        </a:ln>
      </xdr:spPr>
    </xdr:pic>
    <xdr:clientData/>
  </xdr:oneCellAnchor>
  <xdr:oneCellAnchor>
    <xdr:from>
      <xdr:col>11</xdr:col>
      <xdr:colOff>0</xdr:colOff>
      <xdr:row>151</xdr:row>
      <xdr:rowOff>0</xdr:rowOff>
    </xdr:from>
    <xdr:ext cx="9525" cy="9525"/>
    <xdr:pic>
      <xdr:nvPicPr>
        <xdr:cNvPr id="2414" name="Picture 2413" descr="space"/>
        <xdr:cNvPicPr>
          <a:picLocks noChangeAspect="1" noChangeArrowheads="1"/>
        </xdr:cNvPicPr>
      </xdr:nvPicPr>
      <xdr:blipFill>
        <a:blip xmlns:r="http://schemas.openxmlformats.org/officeDocument/2006/relationships" r:embed="rId1"/>
        <a:srcRect/>
        <a:stretch>
          <a:fillRect/>
        </a:stretch>
      </xdr:blipFill>
      <xdr:spPr bwMode="auto">
        <a:xfrm>
          <a:off x="4962525" y="26546175"/>
          <a:ext cx="9525" cy="9525"/>
        </a:xfrm>
        <a:prstGeom prst="rect">
          <a:avLst/>
        </a:prstGeom>
        <a:noFill/>
        <a:ln w="9525">
          <a:noFill/>
          <a:miter lim="800000"/>
          <a:headEnd/>
          <a:tailEnd/>
        </a:ln>
      </xdr:spPr>
    </xdr:pic>
    <xdr:clientData/>
  </xdr:oneCellAnchor>
  <xdr:oneCellAnchor>
    <xdr:from>
      <xdr:col>11</xdr:col>
      <xdr:colOff>0</xdr:colOff>
      <xdr:row>152</xdr:row>
      <xdr:rowOff>0</xdr:rowOff>
    </xdr:from>
    <xdr:ext cx="9525" cy="9525"/>
    <xdr:pic>
      <xdr:nvPicPr>
        <xdr:cNvPr id="2415" name="Picture 2414" descr="space"/>
        <xdr:cNvPicPr>
          <a:picLocks noChangeAspect="1" noChangeArrowheads="1"/>
        </xdr:cNvPicPr>
      </xdr:nvPicPr>
      <xdr:blipFill>
        <a:blip xmlns:r="http://schemas.openxmlformats.org/officeDocument/2006/relationships" r:embed="rId1"/>
        <a:srcRect/>
        <a:stretch>
          <a:fillRect/>
        </a:stretch>
      </xdr:blipFill>
      <xdr:spPr bwMode="auto">
        <a:xfrm>
          <a:off x="4962525" y="26717625"/>
          <a:ext cx="9525" cy="9525"/>
        </a:xfrm>
        <a:prstGeom prst="rect">
          <a:avLst/>
        </a:prstGeom>
        <a:noFill/>
        <a:ln w="9525">
          <a:noFill/>
          <a:miter lim="800000"/>
          <a:headEnd/>
          <a:tailEnd/>
        </a:ln>
      </xdr:spPr>
    </xdr:pic>
    <xdr:clientData/>
  </xdr:oneCellAnchor>
  <xdr:oneCellAnchor>
    <xdr:from>
      <xdr:col>11</xdr:col>
      <xdr:colOff>0</xdr:colOff>
      <xdr:row>152</xdr:row>
      <xdr:rowOff>0</xdr:rowOff>
    </xdr:from>
    <xdr:ext cx="9525" cy="9525"/>
    <xdr:pic>
      <xdr:nvPicPr>
        <xdr:cNvPr id="2416" name="Picture 2415" descr="space"/>
        <xdr:cNvPicPr>
          <a:picLocks noChangeAspect="1" noChangeArrowheads="1"/>
        </xdr:cNvPicPr>
      </xdr:nvPicPr>
      <xdr:blipFill>
        <a:blip xmlns:r="http://schemas.openxmlformats.org/officeDocument/2006/relationships" r:embed="rId1"/>
        <a:srcRect/>
        <a:stretch>
          <a:fillRect/>
        </a:stretch>
      </xdr:blipFill>
      <xdr:spPr bwMode="auto">
        <a:xfrm>
          <a:off x="4962525" y="26717625"/>
          <a:ext cx="9525" cy="9525"/>
        </a:xfrm>
        <a:prstGeom prst="rect">
          <a:avLst/>
        </a:prstGeom>
        <a:noFill/>
        <a:ln w="9525">
          <a:noFill/>
          <a:miter lim="800000"/>
          <a:headEnd/>
          <a:tailEnd/>
        </a:ln>
      </xdr:spPr>
    </xdr:pic>
    <xdr:clientData/>
  </xdr:oneCellAnchor>
  <xdr:oneCellAnchor>
    <xdr:from>
      <xdr:col>11</xdr:col>
      <xdr:colOff>0</xdr:colOff>
      <xdr:row>152</xdr:row>
      <xdr:rowOff>0</xdr:rowOff>
    </xdr:from>
    <xdr:ext cx="9525" cy="9525"/>
    <xdr:pic>
      <xdr:nvPicPr>
        <xdr:cNvPr id="2417" name="Picture 2416" descr="space"/>
        <xdr:cNvPicPr>
          <a:picLocks noChangeAspect="1" noChangeArrowheads="1"/>
        </xdr:cNvPicPr>
      </xdr:nvPicPr>
      <xdr:blipFill>
        <a:blip xmlns:r="http://schemas.openxmlformats.org/officeDocument/2006/relationships" r:embed="rId1"/>
        <a:srcRect/>
        <a:stretch>
          <a:fillRect/>
        </a:stretch>
      </xdr:blipFill>
      <xdr:spPr bwMode="auto">
        <a:xfrm>
          <a:off x="4962525" y="26717625"/>
          <a:ext cx="9525" cy="9525"/>
        </a:xfrm>
        <a:prstGeom prst="rect">
          <a:avLst/>
        </a:prstGeom>
        <a:noFill/>
        <a:ln w="9525">
          <a:noFill/>
          <a:miter lim="800000"/>
          <a:headEnd/>
          <a:tailEnd/>
        </a:ln>
      </xdr:spPr>
    </xdr:pic>
    <xdr:clientData/>
  </xdr:oneCellAnchor>
  <xdr:oneCellAnchor>
    <xdr:from>
      <xdr:col>11</xdr:col>
      <xdr:colOff>0</xdr:colOff>
      <xdr:row>153</xdr:row>
      <xdr:rowOff>0</xdr:rowOff>
    </xdr:from>
    <xdr:ext cx="9525" cy="9525"/>
    <xdr:pic>
      <xdr:nvPicPr>
        <xdr:cNvPr id="2418" name="Picture 2417" descr="space"/>
        <xdr:cNvPicPr>
          <a:picLocks noChangeAspect="1" noChangeArrowheads="1"/>
        </xdr:cNvPicPr>
      </xdr:nvPicPr>
      <xdr:blipFill>
        <a:blip xmlns:r="http://schemas.openxmlformats.org/officeDocument/2006/relationships" r:embed="rId1"/>
        <a:srcRect/>
        <a:stretch>
          <a:fillRect/>
        </a:stretch>
      </xdr:blipFill>
      <xdr:spPr bwMode="auto">
        <a:xfrm>
          <a:off x="4962525" y="26889075"/>
          <a:ext cx="9525" cy="9525"/>
        </a:xfrm>
        <a:prstGeom prst="rect">
          <a:avLst/>
        </a:prstGeom>
        <a:noFill/>
        <a:ln w="9525">
          <a:noFill/>
          <a:miter lim="800000"/>
          <a:headEnd/>
          <a:tailEnd/>
        </a:ln>
      </xdr:spPr>
    </xdr:pic>
    <xdr:clientData/>
  </xdr:oneCellAnchor>
  <xdr:oneCellAnchor>
    <xdr:from>
      <xdr:col>11</xdr:col>
      <xdr:colOff>0</xdr:colOff>
      <xdr:row>153</xdr:row>
      <xdr:rowOff>0</xdr:rowOff>
    </xdr:from>
    <xdr:ext cx="9525" cy="9525"/>
    <xdr:pic>
      <xdr:nvPicPr>
        <xdr:cNvPr id="2419" name="Picture 2418" descr="space"/>
        <xdr:cNvPicPr>
          <a:picLocks noChangeAspect="1" noChangeArrowheads="1"/>
        </xdr:cNvPicPr>
      </xdr:nvPicPr>
      <xdr:blipFill>
        <a:blip xmlns:r="http://schemas.openxmlformats.org/officeDocument/2006/relationships" r:embed="rId1"/>
        <a:srcRect/>
        <a:stretch>
          <a:fillRect/>
        </a:stretch>
      </xdr:blipFill>
      <xdr:spPr bwMode="auto">
        <a:xfrm>
          <a:off x="4962525" y="26889075"/>
          <a:ext cx="9525" cy="9525"/>
        </a:xfrm>
        <a:prstGeom prst="rect">
          <a:avLst/>
        </a:prstGeom>
        <a:noFill/>
        <a:ln w="9525">
          <a:noFill/>
          <a:miter lim="800000"/>
          <a:headEnd/>
          <a:tailEnd/>
        </a:ln>
      </xdr:spPr>
    </xdr:pic>
    <xdr:clientData/>
  </xdr:oneCellAnchor>
  <xdr:oneCellAnchor>
    <xdr:from>
      <xdr:col>11</xdr:col>
      <xdr:colOff>0</xdr:colOff>
      <xdr:row>153</xdr:row>
      <xdr:rowOff>0</xdr:rowOff>
    </xdr:from>
    <xdr:ext cx="9525" cy="9525"/>
    <xdr:pic>
      <xdr:nvPicPr>
        <xdr:cNvPr id="2420" name="Picture 2419" descr="space"/>
        <xdr:cNvPicPr>
          <a:picLocks noChangeAspect="1" noChangeArrowheads="1"/>
        </xdr:cNvPicPr>
      </xdr:nvPicPr>
      <xdr:blipFill>
        <a:blip xmlns:r="http://schemas.openxmlformats.org/officeDocument/2006/relationships" r:embed="rId1"/>
        <a:srcRect/>
        <a:stretch>
          <a:fillRect/>
        </a:stretch>
      </xdr:blipFill>
      <xdr:spPr bwMode="auto">
        <a:xfrm>
          <a:off x="4962525" y="26889075"/>
          <a:ext cx="9525" cy="9525"/>
        </a:xfrm>
        <a:prstGeom prst="rect">
          <a:avLst/>
        </a:prstGeom>
        <a:noFill/>
        <a:ln w="9525">
          <a:noFill/>
          <a:miter lim="800000"/>
          <a:headEnd/>
          <a:tailEnd/>
        </a:ln>
      </xdr:spPr>
    </xdr:pic>
    <xdr:clientData/>
  </xdr:oneCellAnchor>
  <xdr:oneCellAnchor>
    <xdr:from>
      <xdr:col>11</xdr:col>
      <xdr:colOff>0</xdr:colOff>
      <xdr:row>154</xdr:row>
      <xdr:rowOff>0</xdr:rowOff>
    </xdr:from>
    <xdr:ext cx="9525" cy="9525"/>
    <xdr:pic>
      <xdr:nvPicPr>
        <xdr:cNvPr id="2421" name="Picture 2420" descr="space"/>
        <xdr:cNvPicPr>
          <a:picLocks noChangeAspect="1" noChangeArrowheads="1"/>
        </xdr:cNvPicPr>
      </xdr:nvPicPr>
      <xdr:blipFill>
        <a:blip xmlns:r="http://schemas.openxmlformats.org/officeDocument/2006/relationships" r:embed="rId1"/>
        <a:srcRect/>
        <a:stretch>
          <a:fillRect/>
        </a:stretch>
      </xdr:blipFill>
      <xdr:spPr bwMode="auto">
        <a:xfrm>
          <a:off x="4962525" y="27060525"/>
          <a:ext cx="9525" cy="9525"/>
        </a:xfrm>
        <a:prstGeom prst="rect">
          <a:avLst/>
        </a:prstGeom>
        <a:noFill/>
        <a:ln w="9525">
          <a:noFill/>
          <a:miter lim="800000"/>
          <a:headEnd/>
          <a:tailEnd/>
        </a:ln>
      </xdr:spPr>
    </xdr:pic>
    <xdr:clientData/>
  </xdr:oneCellAnchor>
  <xdr:oneCellAnchor>
    <xdr:from>
      <xdr:col>11</xdr:col>
      <xdr:colOff>0</xdr:colOff>
      <xdr:row>154</xdr:row>
      <xdr:rowOff>0</xdr:rowOff>
    </xdr:from>
    <xdr:ext cx="9525" cy="9525"/>
    <xdr:pic>
      <xdr:nvPicPr>
        <xdr:cNvPr id="2422" name="Picture 2421" descr="space"/>
        <xdr:cNvPicPr>
          <a:picLocks noChangeAspect="1" noChangeArrowheads="1"/>
        </xdr:cNvPicPr>
      </xdr:nvPicPr>
      <xdr:blipFill>
        <a:blip xmlns:r="http://schemas.openxmlformats.org/officeDocument/2006/relationships" r:embed="rId1"/>
        <a:srcRect/>
        <a:stretch>
          <a:fillRect/>
        </a:stretch>
      </xdr:blipFill>
      <xdr:spPr bwMode="auto">
        <a:xfrm>
          <a:off x="4962525" y="27060525"/>
          <a:ext cx="9525" cy="9525"/>
        </a:xfrm>
        <a:prstGeom prst="rect">
          <a:avLst/>
        </a:prstGeom>
        <a:noFill/>
        <a:ln w="9525">
          <a:noFill/>
          <a:miter lim="800000"/>
          <a:headEnd/>
          <a:tailEnd/>
        </a:ln>
      </xdr:spPr>
    </xdr:pic>
    <xdr:clientData/>
  </xdr:oneCellAnchor>
  <xdr:oneCellAnchor>
    <xdr:from>
      <xdr:col>11</xdr:col>
      <xdr:colOff>0</xdr:colOff>
      <xdr:row>154</xdr:row>
      <xdr:rowOff>0</xdr:rowOff>
    </xdr:from>
    <xdr:ext cx="9525" cy="9525"/>
    <xdr:pic>
      <xdr:nvPicPr>
        <xdr:cNvPr id="2423" name="Picture 2422" descr="space"/>
        <xdr:cNvPicPr>
          <a:picLocks noChangeAspect="1" noChangeArrowheads="1"/>
        </xdr:cNvPicPr>
      </xdr:nvPicPr>
      <xdr:blipFill>
        <a:blip xmlns:r="http://schemas.openxmlformats.org/officeDocument/2006/relationships" r:embed="rId1"/>
        <a:srcRect/>
        <a:stretch>
          <a:fillRect/>
        </a:stretch>
      </xdr:blipFill>
      <xdr:spPr bwMode="auto">
        <a:xfrm>
          <a:off x="4962525" y="27060525"/>
          <a:ext cx="9525" cy="9525"/>
        </a:xfrm>
        <a:prstGeom prst="rect">
          <a:avLst/>
        </a:prstGeom>
        <a:noFill/>
        <a:ln w="9525">
          <a:noFill/>
          <a:miter lim="800000"/>
          <a:headEnd/>
          <a:tailEnd/>
        </a:ln>
      </xdr:spPr>
    </xdr:pic>
    <xdr:clientData/>
  </xdr:oneCellAnchor>
  <xdr:oneCellAnchor>
    <xdr:from>
      <xdr:col>11</xdr:col>
      <xdr:colOff>0</xdr:colOff>
      <xdr:row>155</xdr:row>
      <xdr:rowOff>0</xdr:rowOff>
    </xdr:from>
    <xdr:ext cx="9525" cy="9525"/>
    <xdr:pic>
      <xdr:nvPicPr>
        <xdr:cNvPr id="2424" name="Picture 2423" descr="space"/>
        <xdr:cNvPicPr>
          <a:picLocks noChangeAspect="1" noChangeArrowheads="1"/>
        </xdr:cNvPicPr>
      </xdr:nvPicPr>
      <xdr:blipFill>
        <a:blip xmlns:r="http://schemas.openxmlformats.org/officeDocument/2006/relationships" r:embed="rId1"/>
        <a:srcRect/>
        <a:stretch>
          <a:fillRect/>
        </a:stretch>
      </xdr:blipFill>
      <xdr:spPr bwMode="auto">
        <a:xfrm>
          <a:off x="4962525" y="27231975"/>
          <a:ext cx="9525" cy="9525"/>
        </a:xfrm>
        <a:prstGeom prst="rect">
          <a:avLst/>
        </a:prstGeom>
        <a:noFill/>
        <a:ln w="9525">
          <a:noFill/>
          <a:miter lim="800000"/>
          <a:headEnd/>
          <a:tailEnd/>
        </a:ln>
      </xdr:spPr>
    </xdr:pic>
    <xdr:clientData/>
  </xdr:oneCellAnchor>
  <xdr:oneCellAnchor>
    <xdr:from>
      <xdr:col>11</xdr:col>
      <xdr:colOff>0</xdr:colOff>
      <xdr:row>155</xdr:row>
      <xdr:rowOff>0</xdr:rowOff>
    </xdr:from>
    <xdr:ext cx="9525" cy="9525"/>
    <xdr:pic>
      <xdr:nvPicPr>
        <xdr:cNvPr id="2425" name="Picture 2424" descr="space"/>
        <xdr:cNvPicPr>
          <a:picLocks noChangeAspect="1" noChangeArrowheads="1"/>
        </xdr:cNvPicPr>
      </xdr:nvPicPr>
      <xdr:blipFill>
        <a:blip xmlns:r="http://schemas.openxmlformats.org/officeDocument/2006/relationships" r:embed="rId1"/>
        <a:srcRect/>
        <a:stretch>
          <a:fillRect/>
        </a:stretch>
      </xdr:blipFill>
      <xdr:spPr bwMode="auto">
        <a:xfrm>
          <a:off x="4962525" y="27231975"/>
          <a:ext cx="9525" cy="9525"/>
        </a:xfrm>
        <a:prstGeom prst="rect">
          <a:avLst/>
        </a:prstGeom>
        <a:noFill/>
        <a:ln w="9525">
          <a:noFill/>
          <a:miter lim="800000"/>
          <a:headEnd/>
          <a:tailEnd/>
        </a:ln>
      </xdr:spPr>
    </xdr:pic>
    <xdr:clientData/>
  </xdr:oneCellAnchor>
  <xdr:oneCellAnchor>
    <xdr:from>
      <xdr:col>11</xdr:col>
      <xdr:colOff>0</xdr:colOff>
      <xdr:row>155</xdr:row>
      <xdr:rowOff>0</xdr:rowOff>
    </xdr:from>
    <xdr:ext cx="9525" cy="9525"/>
    <xdr:pic>
      <xdr:nvPicPr>
        <xdr:cNvPr id="2426" name="Picture 2425" descr="space"/>
        <xdr:cNvPicPr>
          <a:picLocks noChangeAspect="1" noChangeArrowheads="1"/>
        </xdr:cNvPicPr>
      </xdr:nvPicPr>
      <xdr:blipFill>
        <a:blip xmlns:r="http://schemas.openxmlformats.org/officeDocument/2006/relationships" r:embed="rId1"/>
        <a:srcRect/>
        <a:stretch>
          <a:fillRect/>
        </a:stretch>
      </xdr:blipFill>
      <xdr:spPr bwMode="auto">
        <a:xfrm>
          <a:off x="4962525" y="27231975"/>
          <a:ext cx="9525" cy="9525"/>
        </a:xfrm>
        <a:prstGeom prst="rect">
          <a:avLst/>
        </a:prstGeom>
        <a:noFill/>
        <a:ln w="9525">
          <a:noFill/>
          <a:miter lim="800000"/>
          <a:headEnd/>
          <a:tailEnd/>
        </a:ln>
      </xdr:spPr>
    </xdr:pic>
    <xdr:clientData/>
  </xdr:oneCellAnchor>
  <xdr:oneCellAnchor>
    <xdr:from>
      <xdr:col>11</xdr:col>
      <xdr:colOff>0</xdr:colOff>
      <xdr:row>156</xdr:row>
      <xdr:rowOff>0</xdr:rowOff>
    </xdr:from>
    <xdr:ext cx="9525" cy="9525"/>
    <xdr:pic>
      <xdr:nvPicPr>
        <xdr:cNvPr id="2427" name="Picture 2426" descr="space"/>
        <xdr:cNvPicPr>
          <a:picLocks noChangeAspect="1" noChangeArrowheads="1"/>
        </xdr:cNvPicPr>
      </xdr:nvPicPr>
      <xdr:blipFill>
        <a:blip xmlns:r="http://schemas.openxmlformats.org/officeDocument/2006/relationships" r:embed="rId1"/>
        <a:srcRect/>
        <a:stretch>
          <a:fillRect/>
        </a:stretch>
      </xdr:blipFill>
      <xdr:spPr bwMode="auto">
        <a:xfrm>
          <a:off x="4962525" y="27403425"/>
          <a:ext cx="9525" cy="9525"/>
        </a:xfrm>
        <a:prstGeom prst="rect">
          <a:avLst/>
        </a:prstGeom>
        <a:noFill/>
        <a:ln w="9525">
          <a:noFill/>
          <a:miter lim="800000"/>
          <a:headEnd/>
          <a:tailEnd/>
        </a:ln>
      </xdr:spPr>
    </xdr:pic>
    <xdr:clientData/>
  </xdr:oneCellAnchor>
  <xdr:oneCellAnchor>
    <xdr:from>
      <xdr:col>11</xdr:col>
      <xdr:colOff>0</xdr:colOff>
      <xdr:row>156</xdr:row>
      <xdr:rowOff>0</xdr:rowOff>
    </xdr:from>
    <xdr:ext cx="9525" cy="9525"/>
    <xdr:pic>
      <xdr:nvPicPr>
        <xdr:cNvPr id="2428" name="Picture 2427" descr="space"/>
        <xdr:cNvPicPr>
          <a:picLocks noChangeAspect="1" noChangeArrowheads="1"/>
        </xdr:cNvPicPr>
      </xdr:nvPicPr>
      <xdr:blipFill>
        <a:blip xmlns:r="http://schemas.openxmlformats.org/officeDocument/2006/relationships" r:embed="rId1"/>
        <a:srcRect/>
        <a:stretch>
          <a:fillRect/>
        </a:stretch>
      </xdr:blipFill>
      <xdr:spPr bwMode="auto">
        <a:xfrm>
          <a:off x="4962525" y="27403425"/>
          <a:ext cx="9525" cy="9525"/>
        </a:xfrm>
        <a:prstGeom prst="rect">
          <a:avLst/>
        </a:prstGeom>
        <a:noFill/>
        <a:ln w="9525">
          <a:noFill/>
          <a:miter lim="800000"/>
          <a:headEnd/>
          <a:tailEnd/>
        </a:ln>
      </xdr:spPr>
    </xdr:pic>
    <xdr:clientData/>
  </xdr:oneCellAnchor>
  <xdr:oneCellAnchor>
    <xdr:from>
      <xdr:col>11</xdr:col>
      <xdr:colOff>0</xdr:colOff>
      <xdr:row>156</xdr:row>
      <xdr:rowOff>0</xdr:rowOff>
    </xdr:from>
    <xdr:ext cx="9525" cy="9525"/>
    <xdr:pic>
      <xdr:nvPicPr>
        <xdr:cNvPr id="2429" name="Picture 2428" descr="space"/>
        <xdr:cNvPicPr>
          <a:picLocks noChangeAspect="1" noChangeArrowheads="1"/>
        </xdr:cNvPicPr>
      </xdr:nvPicPr>
      <xdr:blipFill>
        <a:blip xmlns:r="http://schemas.openxmlformats.org/officeDocument/2006/relationships" r:embed="rId1"/>
        <a:srcRect/>
        <a:stretch>
          <a:fillRect/>
        </a:stretch>
      </xdr:blipFill>
      <xdr:spPr bwMode="auto">
        <a:xfrm>
          <a:off x="4962525" y="27403425"/>
          <a:ext cx="9525" cy="9525"/>
        </a:xfrm>
        <a:prstGeom prst="rect">
          <a:avLst/>
        </a:prstGeom>
        <a:noFill/>
        <a:ln w="9525">
          <a:noFill/>
          <a:miter lim="800000"/>
          <a:headEnd/>
          <a:tailEnd/>
        </a:ln>
      </xdr:spPr>
    </xdr:pic>
    <xdr:clientData/>
  </xdr:oneCellAnchor>
  <xdr:oneCellAnchor>
    <xdr:from>
      <xdr:col>11</xdr:col>
      <xdr:colOff>0</xdr:colOff>
      <xdr:row>157</xdr:row>
      <xdr:rowOff>0</xdr:rowOff>
    </xdr:from>
    <xdr:ext cx="9525" cy="9525"/>
    <xdr:pic>
      <xdr:nvPicPr>
        <xdr:cNvPr id="2430" name="Picture 2429" descr="space"/>
        <xdr:cNvPicPr>
          <a:picLocks noChangeAspect="1" noChangeArrowheads="1"/>
        </xdr:cNvPicPr>
      </xdr:nvPicPr>
      <xdr:blipFill>
        <a:blip xmlns:r="http://schemas.openxmlformats.org/officeDocument/2006/relationships" r:embed="rId1"/>
        <a:srcRect/>
        <a:stretch>
          <a:fillRect/>
        </a:stretch>
      </xdr:blipFill>
      <xdr:spPr bwMode="auto">
        <a:xfrm>
          <a:off x="4962525" y="27574875"/>
          <a:ext cx="9525" cy="9525"/>
        </a:xfrm>
        <a:prstGeom prst="rect">
          <a:avLst/>
        </a:prstGeom>
        <a:noFill/>
        <a:ln w="9525">
          <a:noFill/>
          <a:miter lim="800000"/>
          <a:headEnd/>
          <a:tailEnd/>
        </a:ln>
      </xdr:spPr>
    </xdr:pic>
    <xdr:clientData/>
  </xdr:oneCellAnchor>
  <xdr:oneCellAnchor>
    <xdr:from>
      <xdr:col>11</xdr:col>
      <xdr:colOff>0</xdr:colOff>
      <xdr:row>157</xdr:row>
      <xdr:rowOff>0</xdr:rowOff>
    </xdr:from>
    <xdr:ext cx="9525" cy="9525"/>
    <xdr:pic>
      <xdr:nvPicPr>
        <xdr:cNvPr id="2431" name="Picture 2430" descr="space"/>
        <xdr:cNvPicPr>
          <a:picLocks noChangeAspect="1" noChangeArrowheads="1"/>
        </xdr:cNvPicPr>
      </xdr:nvPicPr>
      <xdr:blipFill>
        <a:blip xmlns:r="http://schemas.openxmlformats.org/officeDocument/2006/relationships" r:embed="rId1"/>
        <a:srcRect/>
        <a:stretch>
          <a:fillRect/>
        </a:stretch>
      </xdr:blipFill>
      <xdr:spPr bwMode="auto">
        <a:xfrm>
          <a:off x="4962525" y="27574875"/>
          <a:ext cx="9525" cy="9525"/>
        </a:xfrm>
        <a:prstGeom prst="rect">
          <a:avLst/>
        </a:prstGeom>
        <a:noFill/>
        <a:ln w="9525">
          <a:noFill/>
          <a:miter lim="800000"/>
          <a:headEnd/>
          <a:tailEnd/>
        </a:ln>
      </xdr:spPr>
    </xdr:pic>
    <xdr:clientData/>
  </xdr:oneCellAnchor>
  <xdr:oneCellAnchor>
    <xdr:from>
      <xdr:col>11</xdr:col>
      <xdr:colOff>0</xdr:colOff>
      <xdr:row>157</xdr:row>
      <xdr:rowOff>0</xdr:rowOff>
    </xdr:from>
    <xdr:ext cx="9525" cy="9525"/>
    <xdr:pic>
      <xdr:nvPicPr>
        <xdr:cNvPr id="2432" name="Picture 2431" descr="space"/>
        <xdr:cNvPicPr>
          <a:picLocks noChangeAspect="1" noChangeArrowheads="1"/>
        </xdr:cNvPicPr>
      </xdr:nvPicPr>
      <xdr:blipFill>
        <a:blip xmlns:r="http://schemas.openxmlformats.org/officeDocument/2006/relationships" r:embed="rId1"/>
        <a:srcRect/>
        <a:stretch>
          <a:fillRect/>
        </a:stretch>
      </xdr:blipFill>
      <xdr:spPr bwMode="auto">
        <a:xfrm>
          <a:off x="4962525" y="27574875"/>
          <a:ext cx="9525" cy="9525"/>
        </a:xfrm>
        <a:prstGeom prst="rect">
          <a:avLst/>
        </a:prstGeom>
        <a:noFill/>
        <a:ln w="9525">
          <a:noFill/>
          <a:miter lim="800000"/>
          <a:headEnd/>
          <a:tailEnd/>
        </a:ln>
      </xdr:spPr>
    </xdr:pic>
    <xdr:clientData/>
  </xdr:oneCellAnchor>
  <xdr:oneCellAnchor>
    <xdr:from>
      <xdr:col>11</xdr:col>
      <xdr:colOff>0</xdr:colOff>
      <xdr:row>158</xdr:row>
      <xdr:rowOff>0</xdr:rowOff>
    </xdr:from>
    <xdr:ext cx="9525" cy="9525"/>
    <xdr:pic>
      <xdr:nvPicPr>
        <xdr:cNvPr id="2433" name="Picture 2432" descr="space"/>
        <xdr:cNvPicPr>
          <a:picLocks noChangeAspect="1" noChangeArrowheads="1"/>
        </xdr:cNvPicPr>
      </xdr:nvPicPr>
      <xdr:blipFill>
        <a:blip xmlns:r="http://schemas.openxmlformats.org/officeDocument/2006/relationships" r:embed="rId1"/>
        <a:srcRect/>
        <a:stretch>
          <a:fillRect/>
        </a:stretch>
      </xdr:blipFill>
      <xdr:spPr bwMode="auto">
        <a:xfrm>
          <a:off x="4962525" y="27746325"/>
          <a:ext cx="9525" cy="9525"/>
        </a:xfrm>
        <a:prstGeom prst="rect">
          <a:avLst/>
        </a:prstGeom>
        <a:noFill/>
        <a:ln w="9525">
          <a:noFill/>
          <a:miter lim="800000"/>
          <a:headEnd/>
          <a:tailEnd/>
        </a:ln>
      </xdr:spPr>
    </xdr:pic>
    <xdr:clientData/>
  </xdr:oneCellAnchor>
  <xdr:oneCellAnchor>
    <xdr:from>
      <xdr:col>11</xdr:col>
      <xdr:colOff>0</xdr:colOff>
      <xdr:row>158</xdr:row>
      <xdr:rowOff>0</xdr:rowOff>
    </xdr:from>
    <xdr:ext cx="9525" cy="9525"/>
    <xdr:pic>
      <xdr:nvPicPr>
        <xdr:cNvPr id="2434" name="Picture 2433" descr="space"/>
        <xdr:cNvPicPr>
          <a:picLocks noChangeAspect="1" noChangeArrowheads="1"/>
        </xdr:cNvPicPr>
      </xdr:nvPicPr>
      <xdr:blipFill>
        <a:blip xmlns:r="http://schemas.openxmlformats.org/officeDocument/2006/relationships" r:embed="rId1"/>
        <a:srcRect/>
        <a:stretch>
          <a:fillRect/>
        </a:stretch>
      </xdr:blipFill>
      <xdr:spPr bwMode="auto">
        <a:xfrm>
          <a:off x="4962525" y="27746325"/>
          <a:ext cx="9525" cy="9525"/>
        </a:xfrm>
        <a:prstGeom prst="rect">
          <a:avLst/>
        </a:prstGeom>
        <a:noFill/>
        <a:ln w="9525">
          <a:noFill/>
          <a:miter lim="800000"/>
          <a:headEnd/>
          <a:tailEnd/>
        </a:ln>
      </xdr:spPr>
    </xdr:pic>
    <xdr:clientData/>
  </xdr:oneCellAnchor>
  <xdr:oneCellAnchor>
    <xdr:from>
      <xdr:col>11</xdr:col>
      <xdr:colOff>0</xdr:colOff>
      <xdr:row>158</xdr:row>
      <xdr:rowOff>0</xdr:rowOff>
    </xdr:from>
    <xdr:ext cx="9525" cy="9525"/>
    <xdr:pic>
      <xdr:nvPicPr>
        <xdr:cNvPr id="2435" name="Picture 2434" descr="space"/>
        <xdr:cNvPicPr>
          <a:picLocks noChangeAspect="1" noChangeArrowheads="1"/>
        </xdr:cNvPicPr>
      </xdr:nvPicPr>
      <xdr:blipFill>
        <a:blip xmlns:r="http://schemas.openxmlformats.org/officeDocument/2006/relationships" r:embed="rId1"/>
        <a:srcRect/>
        <a:stretch>
          <a:fillRect/>
        </a:stretch>
      </xdr:blipFill>
      <xdr:spPr bwMode="auto">
        <a:xfrm>
          <a:off x="4962525" y="27746325"/>
          <a:ext cx="9525" cy="9525"/>
        </a:xfrm>
        <a:prstGeom prst="rect">
          <a:avLst/>
        </a:prstGeom>
        <a:noFill/>
        <a:ln w="9525">
          <a:noFill/>
          <a:miter lim="800000"/>
          <a:headEnd/>
          <a:tailEnd/>
        </a:ln>
      </xdr:spPr>
    </xdr:pic>
    <xdr:clientData/>
  </xdr:oneCellAnchor>
  <xdr:oneCellAnchor>
    <xdr:from>
      <xdr:col>11</xdr:col>
      <xdr:colOff>0</xdr:colOff>
      <xdr:row>159</xdr:row>
      <xdr:rowOff>0</xdr:rowOff>
    </xdr:from>
    <xdr:ext cx="9525" cy="9525"/>
    <xdr:pic>
      <xdr:nvPicPr>
        <xdr:cNvPr id="2436" name="Picture 2435" descr="space"/>
        <xdr:cNvPicPr>
          <a:picLocks noChangeAspect="1" noChangeArrowheads="1"/>
        </xdr:cNvPicPr>
      </xdr:nvPicPr>
      <xdr:blipFill>
        <a:blip xmlns:r="http://schemas.openxmlformats.org/officeDocument/2006/relationships" r:embed="rId1"/>
        <a:srcRect/>
        <a:stretch>
          <a:fillRect/>
        </a:stretch>
      </xdr:blipFill>
      <xdr:spPr bwMode="auto">
        <a:xfrm>
          <a:off x="4962525" y="27917775"/>
          <a:ext cx="9525" cy="9525"/>
        </a:xfrm>
        <a:prstGeom prst="rect">
          <a:avLst/>
        </a:prstGeom>
        <a:noFill/>
        <a:ln w="9525">
          <a:noFill/>
          <a:miter lim="800000"/>
          <a:headEnd/>
          <a:tailEnd/>
        </a:ln>
      </xdr:spPr>
    </xdr:pic>
    <xdr:clientData/>
  </xdr:oneCellAnchor>
  <xdr:oneCellAnchor>
    <xdr:from>
      <xdr:col>11</xdr:col>
      <xdr:colOff>0</xdr:colOff>
      <xdr:row>159</xdr:row>
      <xdr:rowOff>0</xdr:rowOff>
    </xdr:from>
    <xdr:ext cx="9525" cy="9525"/>
    <xdr:pic>
      <xdr:nvPicPr>
        <xdr:cNvPr id="2437" name="Picture 2436" descr="space"/>
        <xdr:cNvPicPr>
          <a:picLocks noChangeAspect="1" noChangeArrowheads="1"/>
        </xdr:cNvPicPr>
      </xdr:nvPicPr>
      <xdr:blipFill>
        <a:blip xmlns:r="http://schemas.openxmlformats.org/officeDocument/2006/relationships" r:embed="rId1"/>
        <a:srcRect/>
        <a:stretch>
          <a:fillRect/>
        </a:stretch>
      </xdr:blipFill>
      <xdr:spPr bwMode="auto">
        <a:xfrm>
          <a:off x="4962525" y="27917775"/>
          <a:ext cx="9525" cy="9525"/>
        </a:xfrm>
        <a:prstGeom prst="rect">
          <a:avLst/>
        </a:prstGeom>
        <a:noFill/>
        <a:ln w="9525">
          <a:noFill/>
          <a:miter lim="800000"/>
          <a:headEnd/>
          <a:tailEnd/>
        </a:ln>
      </xdr:spPr>
    </xdr:pic>
    <xdr:clientData/>
  </xdr:oneCellAnchor>
  <xdr:oneCellAnchor>
    <xdr:from>
      <xdr:col>11</xdr:col>
      <xdr:colOff>0</xdr:colOff>
      <xdr:row>159</xdr:row>
      <xdr:rowOff>0</xdr:rowOff>
    </xdr:from>
    <xdr:ext cx="9525" cy="9525"/>
    <xdr:pic>
      <xdr:nvPicPr>
        <xdr:cNvPr id="2438" name="Picture 2437" descr="space"/>
        <xdr:cNvPicPr>
          <a:picLocks noChangeAspect="1" noChangeArrowheads="1"/>
        </xdr:cNvPicPr>
      </xdr:nvPicPr>
      <xdr:blipFill>
        <a:blip xmlns:r="http://schemas.openxmlformats.org/officeDocument/2006/relationships" r:embed="rId1"/>
        <a:srcRect/>
        <a:stretch>
          <a:fillRect/>
        </a:stretch>
      </xdr:blipFill>
      <xdr:spPr bwMode="auto">
        <a:xfrm>
          <a:off x="4962525" y="27917775"/>
          <a:ext cx="9525" cy="9525"/>
        </a:xfrm>
        <a:prstGeom prst="rect">
          <a:avLst/>
        </a:prstGeom>
        <a:noFill/>
        <a:ln w="9525">
          <a:noFill/>
          <a:miter lim="800000"/>
          <a:headEnd/>
          <a:tailEnd/>
        </a:ln>
      </xdr:spPr>
    </xdr:pic>
    <xdr:clientData/>
  </xdr:oneCellAnchor>
  <xdr:oneCellAnchor>
    <xdr:from>
      <xdr:col>11</xdr:col>
      <xdr:colOff>0</xdr:colOff>
      <xdr:row>160</xdr:row>
      <xdr:rowOff>0</xdr:rowOff>
    </xdr:from>
    <xdr:ext cx="9525" cy="9525"/>
    <xdr:pic>
      <xdr:nvPicPr>
        <xdr:cNvPr id="2439" name="Picture 2438" descr="space"/>
        <xdr:cNvPicPr>
          <a:picLocks noChangeAspect="1" noChangeArrowheads="1"/>
        </xdr:cNvPicPr>
      </xdr:nvPicPr>
      <xdr:blipFill>
        <a:blip xmlns:r="http://schemas.openxmlformats.org/officeDocument/2006/relationships" r:embed="rId1"/>
        <a:srcRect/>
        <a:stretch>
          <a:fillRect/>
        </a:stretch>
      </xdr:blipFill>
      <xdr:spPr bwMode="auto">
        <a:xfrm>
          <a:off x="4962525" y="28089225"/>
          <a:ext cx="9525" cy="9525"/>
        </a:xfrm>
        <a:prstGeom prst="rect">
          <a:avLst/>
        </a:prstGeom>
        <a:noFill/>
        <a:ln w="9525">
          <a:noFill/>
          <a:miter lim="800000"/>
          <a:headEnd/>
          <a:tailEnd/>
        </a:ln>
      </xdr:spPr>
    </xdr:pic>
    <xdr:clientData/>
  </xdr:oneCellAnchor>
  <xdr:oneCellAnchor>
    <xdr:from>
      <xdr:col>11</xdr:col>
      <xdr:colOff>0</xdr:colOff>
      <xdr:row>160</xdr:row>
      <xdr:rowOff>0</xdr:rowOff>
    </xdr:from>
    <xdr:ext cx="9525" cy="9525"/>
    <xdr:pic>
      <xdr:nvPicPr>
        <xdr:cNvPr id="2440" name="Picture 2439" descr="space"/>
        <xdr:cNvPicPr>
          <a:picLocks noChangeAspect="1" noChangeArrowheads="1"/>
        </xdr:cNvPicPr>
      </xdr:nvPicPr>
      <xdr:blipFill>
        <a:blip xmlns:r="http://schemas.openxmlformats.org/officeDocument/2006/relationships" r:embed="rId1"/>
        <a:srcRect/>
        <a:stretch>
          <a:fillRect/>
        </a:stretch>
      </xdr:blipFill>
      <xdr:spPr bwMode="auto">
        <a:xfrm>
          <a:off x="4962525" y="28089225"/>
          <a:ext cx="9525" cy="9525"/>
        </a:xfrm>
        <a:prstGeom prst="rect">
          <a:avLst/>
        </a:prstGeom>
        <a:noFill/>
        <a:ln w="9525">
          <a:noFill/>
          <a:miter lim="800000"/>
          <a:headEnd/>
          <a:tailEnd/>
        </a:ln>
      </xdr:spPr>
    </xdr:pic>
    <xdr:clientData/>
  </xdr:oneCellAnchor>
  <xdr:oneCellAnchor>
    <xdr:from>
      <xdr:col>11</xdr:col>
      <xdr:colOff>0</xdr:colOff>
      <xdr:row>160</xdr:row>
      <xdr:rowOff>0</xdr:rowOff>
    </xdr:from>
    <xdr:ext cx="9525" cy="9525"/>
    <xdr:pic>
      <xdr:nvPicPr>
        <xdr:cNvPr id="2441" name="Picture 2440" descr="space"/>
        <xdr:cNvPicPr>
          <a:picLocks noChangeAspect="1" noChangeArrowheads="1"/>
        </xdr:cNvPicPr>
      </xdr:nvPicPr>
      <xdr:blipFill>
        <a:blip xmlns:r="http://schemas.openxmlformats.org/officeDocument/2006/relationships" r:embed="rId1"/>
        <a:srcRect/>
        <a:stretch>
          <a:fillRect/>
        </a:stretch>
      </xdr:blipFill>
      <xdr:spPr bwMode="auto">
        <a:xfrm>
          <a:off x="4962525" y="28089225"/>
          <a:ext cx="9525" cy="9525"/>
        </a:xfrm>
        <a:prstGeom prst="rect">
          <a:avLst/>
        </a:prstGeom>
        <a:noFill/>
        <a:ln w="9525">
          <a:noFill/>
          <a:miter lim="800000"/>
          <a:headEnd/>
          <a:tailEnd/>
        </a:ln>
      </xdr:spPr>
    </xdr:pic>
    <xdr:clientData/>
  </xdr:oneCellAnchor>
  <xdr:oneCellAnchor>
    <xdr:from>
      <xdr:col>11</xdr:col>
      <xdr:colOff>0</xdr:colOff>
      <xdr:row>161</xdr:row>
      <xdr:rowOff>0</xdr:rowOff>
    </xdr:from>
    <xdr:ext cx="9525" cy="9525"/>
    <xdr:pic>
      <xdr:nvPicPr>
        <xdr:cNvPr id="2442" name="Picture 2441" descr="space"/>
        <xdr:cNvPicPr>
          <a:picLocks noChangeAspect="1" noChangeArrowheads="1"/>
        </xdr:cNvPicPr>
      </xdr:nvPicPr>
      <xdr:blipFill>
        <a:blip xmlns:r="http://schemas.openxmlformats.org/officeDocument/2006/relationships" r:embed="rId1"/>
        <a:srcRect/>
        <a:stretch>
          <a:fillRect/>
        </a:stretch>
      </xdr:blipFill>
      <xdr:spPr bwMode="auto">
        <a:xfrm>
          <a:off x="4962525" y="28260675"/>
          <a:ext cx="9525" cy="9525"/>
        </a:xfrm>
        <a:prstGeom prst="rect">
          <a:avLst/>
        </a:prstGeom>
        <a:noFill/>
        <a:ln w="9525">
          <a:noFill/>
          <a:miter lim="800000"/>
          <a:headEnd/>
          <a:tailEnd/>
        </a:ln>
      </xdr:spPr>
    </xdr:pic>
    <xdr:clientData/>
  </xdr:oneCellAnchor>
  <xdr:oneCellAnchor>
    <xdr:from>
      <xdr:col>11</xdr:col>
      <xdr:colOff>0</xdr:colOff>
      <xdr:row>161</xdr:row>
      <xdr:rowOff>0</xdr:rowOff>
    </xdr:from>
    <xdr:ext cx="9525" cy="9525"/>
    <xdr:pic>
      <xdr:nvPicPr>
        <xdr:cNvPr id="2443" name="Picture 2442" descr="space"/>
        <xdr:cNvPicPr>
          <a:picLocks noChangeAspect="1" noChangeArrowheads="1"/>
        </xdr:cNvPicPr>
      </xdr:nvPicPr>
      <xdr:blipFill>
        <a:blip xmlns:r="http://schemas.openxmlformats.org/officeDocument/2006/relationships" r:embed="rId1"/>
        <a:srcRect/>
        <a:stretch>
          <a:fillRect/>
        </a:stretch>
      </xdr:blipFill>
      <xdr:spPr bwMode="auto">
        <a:xfrm>
          <a:off x="4962525" y="28260675"/>
          <a:ext cx="9525" cy="9525"/>
        </a:xfrm>
        <a:prstGeom prst="rect">
          <a:avLst/>
        </a:prstGeom>
        <a:noFill/>
        <a:ln w="9525">
          <a:noFill/>
          <a:miter lim="800000"/>
          <a:headEnd/>
          <a:tailEnd/>
        </a:ln>
      </xdr:spPr>
    </xdr:pic>
    <xdr:clientData/>
  </xdr:oneCellAnchor>
  <xdr:oneCellAnchor>
    <xdr:from>
      <xdr:col>11</xdr:col>
      <xdr:colOff>0</xdr:colOff>
      <xdr:row>161</xdr:row>
      <xdr:rowOff>0</xdr:rowOff>
    </xdr:from>
    <xdr:ext cx="9525" cy="9525"/>
    <xdr:pic>
      <xdr:nvPicPr>
        <xdr:cNvPr id="2444" name="Picture 2443" descr="space"/>
        <xdr:cNvPicPr>
          <a:picLocks noChangeAspect="1" noChangeArrowheads="1"/>
        </xdr:cNvPicPr>
      </xdr:nvPicPr>
      <xdr:blipFill>
        <a:blip xmlns:r="http://schemas.openxmlformats.org/officeDocument/2006/relationships" r:embed="rId1"/>
        <a:srcRect/>
        <a:stretch>
          <a:fillRect/>
        </a:stretch>
      </xdr:blipFill>
      <xdr:spPr bwMode="auto">
        <a:xfrm>
          <a:off x="4962525" y="28260675"/>
          <a:ext cx="9525" cy="9525"/>
        </a:xfrm>
        <a:prstGeom prst="rect">
          <a:avLst/>
        </a:prstGeom>
        <a:noFill/>
        <a:ln w="9525">
          <a:noFill/>
          <a:miter lim="800000"/>
          <a:headEnd/>
          <a:tailEnd/>
        </a:ln>
      </xdr:spPr>
    </xdr:pic>
    <xdr:clientData/>
  </xdr:oneCellAnchor>
  <xdr:oneCellAnchor>
    <xdr:from>
      <xdr:col>11</xdr:col>
      <xdr:colOff>0</xdr:colOff>
      <xdr:row>162</xdr:row>
      <xdr:rowOff>0</xdr:rowOff>
    </xdr:from>
    <xdr:ext cx="9525" cy="9525"/>
    <xdr:pic>
      <xdr:nvPicPr>
        <xdr:cNvPr id="2445" name="Picture 2444" descr="space"/>
        <xdr:cNvPicPr>
          <a:picLocks noChangeAspect="1" noChangeArrowheads="1"/>
        </xdr:cNvPicPr>
      </xdr:nvPicPr>
      <xdr:blipFill>
        <a:blip xmlns:r="http://schemas.openxmlformats.org/officeDocument/2006/relationships" r:embed="rId1"/>
        <a:srcRect/>
        <a:stretch>
          <a:fillRect/>
        </a:stretch>
      </xdr:blipFill>
      <xdr:spPr bwMode="auto">
        <a:xfrm>
          <a:off x="4962525" y="28432125"/>
          <a:ext cx="9525" cy="9525"/>
        </a:xfrm>
        <a:prstGeom prst="rect">
          <a:avLst/>
        </a:prstGeom>
        <a:noFill/>
        <a:ln w="9525">
          <a:noFill/>
          <a:miter lim="800000"/>
          <a:headEnd/>
          <a:tailEnd/>
        </a:ln>
      </xdr:spPr>
    </xdr:pic>
    <xdr:clientData/>
  </xdr:oneCellAnchor>
  <xdr:oneCellAnchor>
    <xdr:from>
      <xdr:col>11</xdr:col>
      <xdr:colOff>0</xdr:colOff>
      <xdr:row>162</xdr:row>
      <xdr:rowOff>0</xdr:rowOff>
    </xdr:from>
    <xdr:ext cx="9525" cy="9525"/>
    <xdr:pic>
      <xdr:nvPicPr>
        <xdr:cNvPr id="2446" name="Picture 2445" descr="space"/>
        <xdr:cNvPicPr>
          <a:picLocks noChangeAspect="1" noChangeArrowheads="1"/>
        </xdr:cNvPicPr>
      </xdr:nvPicPr>
      <xdr:blipFill>
        <a:blip xmlns:r="http://schemas.openxmlformats.org/officeDocument/2006/relationships" r:embed="rId1"/>
        <a:srcRect/>
        <a:stretch>
          <a:fillRect/>
        </a:stretch>
      </xdr:blipFill>
      <xdr:spPr bwMode="auto">
        <a:xfrm>
          <a:off x="4962525" y="28432125"/>
          <a:ext cx="9525" cy="9525"/>
        </a:xfrm>
        <a:prstGeom prst="rect">
          <a:avLst/>
        </a:prstGeom>
        <a:noFill/>
        <a:ln w="9525">
          <a:noFill/>
          <a:miter lim="800000"/>
          <a:headEnd/>
          <a:tailEnd/>
        </a:ln>
      </xdr:spPr>
    </xdr:pic>
    <xdr:clientData/>
  </xdr:oneCellAnchor>
  <xdr:oneCellAnchor>
    <xdr:from>
      <xdr:col>11</xdr:col>
      <xdr:colOff>0</xdr:colOff>
      <xdr:row>162</xdr:row>
      <xdr:rowOff>0</xdr:rowOff>
    </xdr:from>
    <xdr:ext cx="9525" cy="9525"/>
    <xdr:pic>
      <xdr:nvPicPr>
        <xdr:cNvPr id="2447" name="Picture 2446" descr="space"/>
        <xdr:cNvPicPr>
          <a:picLocks noChangeAspect="1" noChangeArrowheads="1"/>
        </xdr:cNvPicPr>
      </xdr:nvPicPr>
      <xdr:blipFill>
        <a:blip xmlns:r="http://schemas.openxmlformats.org/officeDocument/2006/relationships" r:embed="rId1"/>
        <a:srcRect/>
        <a:stretch>
          <a:fillRect/>
        </a:stretch>
      </xdr:blipFill>
      <xdr:spPr bwMode="auto">
        <a:xfrm>
          <a:off x="4962525" y="28432125"/>
          <a:ext cx="9525" cy="9525"/>
        </a:xfrm>
        <a:prstGeom prst="rect">
          <a:avLst/>
        </a:prstGeom>
        <a:noFill/>
        <a:ln w="9525">
          <a:noFill/>
          <a:miter lim="800000"/>
          <a:headEnd/>
          <a:tailEnd/>
        </a:ln>
      </xdr:spPr>
    </xdr:pic>
    <xdr:clientData/>
  </xdr:oneCellAnchor>
  <xdr:oneCellAnchor>
    <xdr:from>
      <xdr:col>11</xdr:col>
      <xdr:colOff>0</xdr:colOff>
      <xdr:row>163</xdr:row>
      <xdr:rowOff>0</xdr:rowOff>
    </xdr:from>
    <xdr:ext cx="9525" cy="9525"/>
    <xdr:pic>
      <xdr:nvPicPr>
        <xdr:cNvPr id="2448" name="Picture 2447" descr="space"/>
        <xdr:cNvPicPr>
          <a:picLocks noChangeAspect="1" noChangeArrowheads="1"/>
        </xdr:cNvPicPr>
      </xdr:nvPicPr>
      <xdr:blipFill>
        <a:blip xmlns:r="http://schemas.openxmlformats.org/officeDocument/2006/relationships" r:embed="rId1"/>
        <a:srcRect/>
        <a:stretch>
          <a:fillRect/>
        </a:stretch>
      </xdr:blipFill>
      <xdr:spPr bwMode="auto">
        <a:xfrm>
          <a:off x="4962525" y="28603575"/>
          <a:ext cx="9525" cy="9525"/>
        </a:xfrm>
        <a:prstGeom prst="rect">
          <a:avLst/>
        </a:prstGeom>
        <a:noFill/>
        <a:ln w="9525">
          <a:noFill/>
          <a:miter lim="800000"/>
          <a:headEnd/>
          <a:tailEnd/>
        </a:ln>
      </xdr:spPr>
    </xdr:pic>
    <xdr:clientData/>
  </xdr:oneCellAnchor>
  <xdr:oneCellAnchor>
    <xdr:from>
      <xdr:col>11</xdr:col>
      <xdr:colOff>0</xdr:colOff>
      <xdr:row>163</xdr:row>
      <xdr:rowOff>0</xdr:rowOff>
    </xdr:from>
    <xdr:ext cx="9525" cy="9525"/>
    <xdr:pic>
      <xdr:nvPicPr>
        <xdr:cNvPr id="2449" name="Picture 2448" descr="space"/>
        <xdr:cNvPicPr>
          <a:picLocks noChangeAspect="1" noChangeArrowheads="1"/>
        </xdr:cNvPicPr>
      </xdr:nvPicPr>
      <xdr:blipFill>
        <a:blip xmlns:r="http://schemas.openxmlformats.org/officeDocument/2006/relationships" r:embed="rId1"/>
        <a:srcRect/>
        <a:stretch>
          <a:fillRect/>
        </a:stretch>
      </xdr:blipFill>
      <xdr:spPr bwMode="auto">
        <a:xfrm>
          <a:off x="4962525" y="28603575"/>
          <a:ext cx="9525" cy="9525"/>
        </a:xfrm>
        <a:prstGeom prst="rect">
          <a:avLst/>
        </a:prstGeom>
        <a:noFill/>
        <a:ln w="9525">
          <a:noFill/>
          <a:miter lim="800000"/>
          <a:headEnd/>
          <a:tailEnd/>
        </a:ln>
      </xdr:spPr>
    </xdr:pic>
    <xdr:clientData/>
  </xdr:oneCellAnchor>
  <xdr:oneCellAnchor>
    <xdr:from>
      <xdr:col>11</xdr:col>
      <xdr:colOff>0</xdr:colOff>
      <xdr:row>163</xdr:row>
      <xdr:rowOff>0</xdr:rowOff>
    </xdr:from>
    <xdr:ext cx="9525" cy="9525"/>
    <xdr:pic>
      <xdr:nvPicPr>
        <xdr:cNvPr id="2450" name="Picture 2449" descr="space"/>
        <xdr:cNvPicPr>
          <a:picLocks noChangeAspect="1" noChangeArrowheads="1"/>
        </xdr:cNvPicPr>
      </xdr:nvPicPr>
      <xdr:blipFill>
        <a:blip xmlns:r="http://schemas.openxmlformats.org/officeDocument/2006/relationships" r:embed="rId1"/>
        <a:srcRect/>
        <a:stretch>
          <a:fillRect/>
        </a:stretch>
      </xdr:blipFill>
      <xdr:spPr bwMode="auto">
        <a:xfrm>
          <a:off x="4962525" y="28603575"/>
          <a:ext cx="9525" cy="9525"/>
        </a:xfrm>
        <a:prstGeom prst="rect">
          <a:avLst/>
        </a:prstGeom>
        <a:noFill/>
        <a:ln w="9525">
          <a:noFill/>
          <a:miter lim="800000"/>
          <a:headEnd/>
          <a:tailEnd/>
        </a:ln>
      </xdr:spPr>
    </xdr:pic>
    <xdr:clientData/>
  </xdr:oneCellAnchor>
  <xdr:oneCellAnchor>
    <xdr:from>
      <xdr:col>11</xdr:col>
      <xdr:colOff>0</xdr:colOff>
      <xdr:row>164</xdr:row>
      <xdr:rowOff>0</xdr:rowOff>
    </xdr:from>
    <xdr:ext cx="9525" cy="9525"/>
    <xdr:pic>
      <xdr:nvPicPr>
        <xdr:cNvPr id="2451" name="Picture 2450" descr="space"/>
        <xdr:cNvPicPr>
          <a:picLocks noChangeAspect="1" noChangeArrowheads="1"/>
        </xdr:cNvPicPr>
      </xdr:nvPicPr>
      <xdr:blipFill>
        <a:blip xmlns:r="http://schemas.openxmlformats.org/officeDocument/2006/relationships" r:embed="rId1"/>
        <a:srcRect/>
        <a:stretch>
          <a:fillRect/>
        </a:stretch>
      </xdr:blipFill>
      <xdr:spPr bwMode="auto">
        <a:xfrm>
          <a:off x="4962525" y="28775025"/>
          <a:ext cx="9525" cy="9525"/>
        </a:xfrm>
        <a:prstGeom prst="rect">
          <a:avLst/>
        </a:prstGeom>
        <a:noFill/>
        <a:ln w="9525">
          <a:noFill/>
          <a:miter lim="800000"/>
          <a:headEnd/>
          <a:tailEnd/>
        </a:ln>
      </xdr:spPr>
    </xdr:pic>
    <xdr:clientData/>
  </xdr:oneCellAnchor>
  <xdr:oneCellAnchor>
    <xdr:from>
      <xdr:col>11</xdr:col>
      <xdr:colOff>0</xdr:colOff>
      <xdr:row>164</xdr:row>
      <xdr:rowOff>0</xdr:rowOff>
    </xdr:from>
    <xdr:ext cx="9525" cy="9525"/>
    <xdr:pic>
      <xdr:nvPicPr>
        <xdr:cNvPr id="2452" name="Picture 2451" descr="space"/>
        <xdr:cNvPicPr>
          <a:picLocks noChangeAspect="1" noChangeArrowheads="1"/>
        </xdr:cNvPicPr>
      </xdr:nvPicPr>
      <xdr:blipFill>
        <a:blip xmlns:r="http://schemas.openxmlformats.org/officeDocument/2006/relationships" r:embed="rId1"/>
        <a:srcRect/>
        <a:stretch>
          <a:fillRect/>
        </a:stretch>
      </xdr:blipFill>
      <xdr:spPr bwMode="auto">
        <a:xfrm>
          <a:off x="4962525" y="28775025"/>
          <a:ext cx="9525" cy="9525"/>
        </a:xfrm>
        <a:prstGeom prst="rect">
          <a:avLst/>
        </a:prstGeom>
        <a:noFill/>
        <a:ln w="9525">
          <a:noFill/>
          <a:miter lim="800000"/>
          <a:headEnd/>
          <a:tailEnd/>
        </a:ln>
      </xdr:spPr>
    </xdr:pic>
    <xdr:clientData/>
  </xdr:oneCellAnchor>
  <xdr:oneCellAnchor>
    <xdr:from>
      <xdr:col>11</xdr:col>
      <xdr:colOff>0</xdr:colOff>
      <xdr:row>164</xdr:row>
      <xdr:rowOff>0</xdr:rowOff>
    </xdr:from>
    <xdr:ext cx="9525" cy="9525"/>
    <xdr:pic>
      <xdr:nvPicPr>
        <xdr:cNvPr id="2453" name="Picture 2452" descr="space"/>
        <xdr:cNvPicPr>
          <a:picLocks noChangeAspect="1" noChangeArrowheads="1"/>
        </xdr:cNvPicPr>
      </xdr:nvPicPr>
      <xdr:blipFill>
        <a:blip xmlns:r="http://schemas.openxmlformats.org/officeDocument/2006/relationships" r:embed="rId1"/>
        <a:srcRect/>
        <a:stretch>
          <a:fillRect/>
        </a:stretch>
      </xdr:blipFill>
      <xdr:spPr bwMode="auto">
        <a:xfrm>
          <a:off x="4962525" y="28775025"/>
          <a:ext cx="9525" cy="9525"/>
        </a:xfrm>
        <a:prstGeom prst="rect">
          <a:avLst/>
        </a:prstGeom>
        <a:noFill/>
        <a:ln w="9525">
          <a:noFill/>
          <a:miter lim="800000"/>
          <a:headEnd/>
          <a:tailEnd/>
        </a:ln>
      </xdr:spPr>
    </xdr:pic>
    <xdr:clientData/>
  </xdr:oneCellAnchor>
  <xdr:oneCellAnchor>
    <xdr:from>
      <xdr:col>11</xdr:col>
      <xdr:colOff>0</xdr:colOff>
      <xdr:row>165</xdr:row>
      <xdr:rowOff>0</xdr:rowOff>
    </xdr:from>
    <xdr:ext cx="9525" cy="9525"/>
    <xdr:pic>
      <xdr:nvPicPr>
        <xdr:cNvPr id="2454" name="Picture 2453" descr="space"/>
        <xdr:cNvPicPr>
          <a:picLocks noChangeAspect="1" noChangeArrowheads="1"/>
        </xdr:cNvPicPr>
      </xdr:nvPicPr>
      <xdr:blipFill>
        <a:blip xmlns:r="http://schemas.openxmlformats.org/officeDocument/2006/relationships" r:embed="rId1"/>
        <a:srcRect/>
        <a:stretch>
          <a:fillRect/>
        </a:stretch>
      </xdr:blipFill>
      <xdr:spPr bwMode="auto">
        <a:xfrm>
          <a:off x="4962525" y="28946475"/>
          <a:ext cx="9525" cy="9525"/>
        </a:xfrm>
        <a:prstGeom prst="rect">
          <a:avLst/>
        </a:prstGeom>
        <a:noFill/>
        <a:ln w="9525">
          <a:noFill/>
          <a:miter lim="800000"/>
          <a:headEnd/>
          <a:tailEnd/>
        </a:ln>
      </xdr:spPr>
    </xdr:pic>
    <xdr:clientData/>
  </xdr:oneCellAnchor>
  <xdr:oneCellAnchor>
    <xdr:from>
      <xdr:col>11</xdr:col>
      <xdr:colOff>0</xdr:colOff>
      <xdr:row>165</xdr:row>
      <xdr:rowOff>0</xdr:rowOff>
    </xdr:from>
    <xdr:ext cx="9525" cy="9525"/>
    <xdr:pic>
      <xdr:nvPicPr>
        <xdr:cNvPr id="2455" name="Picture 2454" descr="space"/>
        <xdr:cNvPicPr>
          <a:picLocks noChangeAspect="1" noChangeArrowheads="1"/>
        </xdr:cNvPicPr>
      </xdr:nvPicPr>
      <xdr:blipFill>
        <a:blip xmlns:r="http://schemas.openxmlformats.org/officeDocument/2006/relationships" r:embed="rId1"/>
        <a:srcRect/>
        <a:stretch>
          <a:fillRect/>
        </a:stretch>
      </xdr:blipFill>
      <xdr:spPr bwMode="auto">
        <a:xfrm>
          <a:off x="4962525" y="28946475"/>
          <a:ext cx="9525" cy="9525"/>
        </a:xfrm>
        <a:prstGeom prst="rect">
          <a:avLst/>
        </a:prstGeom>
        <a:noFill/>
        <a:ln w="9525">
          <a:noFill/>
          <a:miter lim="800000"/>
          <a:headEnd/>
          <a:tailEnd/>
        </a:ln>
      </xdr:spPr>
    </xdr:pic>
    <xdr:clientData/>
  </xdr:oneCellAnchor>
  <xdr:oneCellAnchor>
    <xdr:from>
      <xdr:col>11</xdr:col>
      <xdr:colOff>0</xdr:colOff>
      <xdr:row>165</xdr:row>
      <xdr:rowOff>0</xdr:rowOff>
    </xdr:from>
    <xdr:ext cx="9525" cy="9525"/>
    <xdr:pic>
      <xdr:nvPicPr>
        <xdr:cNvPr id="2456" name="Picture 2455" descr="space"/>
        <xdr:cNvPicPr>
          <a:picLocks noChangeAspect="1" noChangeArrowheads="1"/>
        </xdr:cNvPicPr>
      </xdr:nvPicPr>
      <xdr:blipFill>
        <a:blip xmlns:r="http://schemas.openxmlformats.org/officeDocument/2006/relationships" r:embed="rId1"/>
        <a:srcRect/>
        <a:stretch>
          <a:fillRect/>
        </a:stretch>
      </xdr:blipFill>
      <xdr:spPr bwMode="auto">
        <a:xfrm>
          <a:off x="4962525" y="28946475"/>
          <a:ext cx="9525" cy="9525"/>
        </a:xfrm>
        <a:prstGeom prst="rect">
          <a:avLst/>
        </a:prstGeom>
        <a:noFill/>
        <a:ln w="9525">
          <a:noFill/>
          <a:miter lim="800000"/>
          <a:headEnd/>
          <a:tailEnd/>
        </a:ln>
      </xdr:spPr>
    </xdr:pic>
    <xdr:clientData/>
  </xdr:oneCellAnchor>
  <xdr:oneCellAnchor>
    <xdr:from>
      <xdr:col>11</xdr:col>
      <xdr:colOff>0</xdr:colOff>
      <xdr:row>166</xdr:row>
      <xdr:rowOff>0</xdr:rowOff>
    </xdr:from>
    <xdr:ext cx="9525" cy="9525"/>
    <xdr:pic>
      <xdr:nvPicPr>
        <xdr:cNvPr id="2457" name="Picture 2456" descr="space"/>
        <xdr:cNvPicPr>
          <a:picLocks noChangeAspect="1" noChangeArrowheads="1"/>
        </xdr:cNvPicPr>
      </xdr:nvPicPr>
      <xdr:blipFill>
        <a:blip xmlns:r="http://schemas.openxmlformats.org/officeDocument/2006/relationships" r:embed="rId1"/>
        <a:srcRect/>
        <a:stretch>
          <a:fillRect/>
        </a:stretch>
      </xdr:blipFill>
      <xdr:spPr bwMode="auto">
        <a:xfrm>
          <a:off x="4962525" y="29117925"/>
          <a:ext cx="9525" cy="9525"/>
        </a:xfrm>
        <a:prstGeom prst="rect">
          <a:avLst/>
        </a:prstGeom>
        <a:noFill/>
        <a:ln w="9525">
          <a:noFill/>
          <a:miter lim="800000"/>
          <a:headEnd/>
          <a:tailEnd/>
        </a:ln>
      </xdr:spPr>
    </xdr:pic>
    <xdr:clientData/>
  </xdr:oneCellAnchor>
  <xdr:oneCellAnchor>
    <xdr:from>
      <xdr:col>11</xdr:col>
      <xdr:colOff>0</xdr:colOff>
      <xdr:row>166</xdr:row>
      <xdr:rowOff>0</xdr:rowOff>
    </xdr:from>
    <xdr:ext cx="9525" cy="9525"/>
    <xdr:pic>
      <xdr:nvPicPr>
        <xdr:cNvPr id="2458" name="Picture 2457" descr="space"/>
        <xdr:cNvPicPr>
          <a:picLocks noChangeAspect="1" noChangeArrowheads="1"/>
        </xdr:cNvPicPr>
      </xdr:nvPicPr>
      <xdr:blipFill>
        <a:blip xmlns:r="http://schemas.openxmlformats.org/officeDocument/2006/relationships" r:embed="rId1"/>
        <a:srcRect/>
        <a:stretch>
          <a:fillRect/>
        </a:stretch>
      </xdr:blipFill>
      <xdr:spPr bwMode="auto">
        <a:xfrm>
          <a:off x="4962525" y="29117925"/>
          <a:ext cx="9525" cy="9525"/>
        </a:xfrm>
        <a:prstGeom prst="rect">
          <a:avLst/>
        </a:prstGeom>
        <a:noFill/>
        <a:ln w="9525">
          <a:noFill/>
          <a:miter lim="800000"/>
          <a:headEnd/>
          <a:tailEnd/>
        </a:ln>
      </xdr:spPr>
    </xdr:pic>
    <xdr:clientData/>
  </xdr:oneCellAnchor>
  <xdr:oneCellAnchor>
    <xdr:from>
      <xdr:col>11</xdr:col>
      <xdr:colOff>0</xdr:colOff>
      <xdr:row>166</xdr:row>
      <xdr:rowOff>0</xdr:rowOff>
    </xdr:from>
    <xdr:ext cx="9525" cy="9525"/>
    <xdr:pic>
      <xdr:nvPicPr>
        <xdr:cNvPr id="2459" name="Picture 2458" descr="space"/>
        <xdr:cNvPicPr>
          <a:picLocks noChangeAspect="1" noChangeArrowheads="1"/>
        </xdr:cNvPicPr>
      </xdr:nvPicPr>
      <xdr:blipFill>
        <a:blip xmlns:r="http://schemas.openxmlformats.org/officeDocument/2006/relationships" r:embed="rId1"/>
        <a:srcRect/>
        <a:stretch>
          <a:fillRect/>
        </a:stretch>
      </xdr:blipFill>
      <xdr:spPr bwMode="auto">
        <a:xfrm>
          <a:off x="4962525" y="29117925"/>
          <a:ext cx="9525" cy="9525"/>
        </a:xfrm>
        <a:prstGeom prst="rect">
          <a:avLst/>
        </a:prstGeom>
        <a:noFill/>
        <a:ln w="9525">
          <a:noFill/>
          <a:miter lim="800000"/>
          <a:headEnd/>
          <a:tailEnd/>
        </a:ln>
      </xdr:spPr>
    </xdr:pic>
    <xdr:clientData/>
  </xdr:oneCellAnchor>
  <xdr:oneCellAnchor>
    <xdr:from>
      <xdr:col>11</xdr:col>
      <xdr:colOff>0</xdr:colOff>
      <xdr:row>167</xdr:row>
      <xdr:rowOff>0</xdr:rowOff>
    </xdr:from>
    <xdr:ext cx="9525" cy="9525"/>
    <xdr:pic>
      <xdr:nvPicPr>
        <xdr:cNvPr id="2460" name="Picture 2459" descr="space"/>
        <xdr:cNvPicPr>
          <a:picLocks noChangeAspect="1" noChangeArrowheads="1"/>
        </xdr:cNvPicPr>
      </xdr:nvPicPr>
      <xdr:blipFill>
        <a:blip xmlns:r="http://schemas.openxmlformats.org/officeDocument/2006/relationships" r:embed="rId1"/>
        <a:srcRect/>
        <a:stretch>
          <a:fillRect/>
        </a:stretch>
      </xdr:blipFill>
      <xdr:spPr bwMode="auto">
        <a:xfrm>
          <a:off x="4962525" y="29289375"/>
          <a:ext cx="9525" cy="9525"/>
        </a:xfrm>
        <a:prstGeom prst="rect">
          <a:avLst/>
        </a:prstGeom>
        <a:noFill/>
        <a:ln w="9525">
          <a:noFill/>
          <a:miter lim="800000"/>
          <a:headEnd/>
          <a:tailEnd/>
        </a:ln>
      </xdr:spPr>
    </xdr:pic>
    <xdr:clientData/>
  </xdr:oneCellAnchor>
  <xdr:oneCellAnchor>
    <xdr:from>
      <xdr:col>11</xdr:col>
      <xdr:colOff>0</xdr:colOff>
      <xdr:row>167</xdr:row>
      <xdr:rowOff>0</xdr:rowOff>
    </xdr:from>
    <xdr:ext cx="9525" cy="9525"/>
    <xdr:pic>
      <xdr:nvPicPr>
        <xdr:cNvPr id="2461" name="Picture 2460" descr="space"/>
        <xdr:cNvPicPr>
          <a:picLocks noChangeAspect="1" noChangeArrowheads="1"/>
        </xdr:cNvPicPr>
      </xdr:nvPicPr>
      <xdr:blipFill>
        <a:blip xmlns:r="http://schemas.openxmlformats.org/officeDocument/2006/relationships" r:embed="rId1"/>
        <a:srcRect/>
        <a:stretch>
          <a:fillRect/>
        </a:stretch>
      </xdr:blipFill>
      <xdr:spPr bwMode="auto">
        <a:xfrm>
          <a:off x="4962525" y="29289375"/>
          <a:ext cx="9525" cy="9525"/>
        </a:xfrm>
        <a:prstGeom prst="rect">
          <a:avLst/>
        </a:prstGeom>
        <a:noFill/>
        <a:ln w="9525">
          <a:noFill/>
          <a:miter lim="800000"/>
          <a:headEnd/>
          <a:tailEnd/>
        </a:ln>
      </xdr:spPr>
    </xdr:pic>
    <xdr:clientData/>
  </xdr:oneCellAnchor>
  <xdr:oneCellAnchor>
    <xdr:from>
      <xdr:col>11</xdr:col>
      <xdr:colOff>0</xdr:colOff>
      <xdr:row>167</xdr:row>
      <xdr:rowOff>0</xdr:rowOff>
    </xdr:from>
    <xdr:ext cx="9525" cy="9525"/>
    <xdr:pic>
      <xdr:nvPicPr>
        <xdr:cNvPr id="2462" name="Picture 2461" descr="space"/>
        <xdr:cNvPicPr>
          <a:picLocks noChangeAspect="1" noChangeArrowheads="1"/>
        </xdr:cNvPicPr>
      </xdr:nvPicPr>
      <xdr:blipFill>
        <a:blip xmlns:r="http://schemas.openxmlformats.org/officeDocument/2006/relationships" r:embed="rId1"/>
        <a:srcRect/>
        <a:stretch>
          <a:fillRect/>
        </a:stretch>
      </xdr:blipFill>
      <xdr:spPr bwMode="auto">
        <a:xfrm>
          <a:off x="4962525" y="29289375"/>
          <a:ext cx="9525" cy="9525"/>
        </a:xfrm>
        <a:prstGeom prst="rect">
          <a:avLst/>
        </a:prstGeom>
        <a:noFill/>
        <a:ln w="9525">
          <a:noFill/>
          <a:miter lim="800000"/>
          <a:headEnd/>
          <a:tailEnd/>
        </a:ln>
      </xdr:spPr>
    </xdr:pic>
    <xdr:clientData/>
  </xdr:oneCellAnchor>
  <xdr:oneCellAnchor>
    <xdr:from>
      <xdr:col>11</xdr:col>
      <xdr:colOff>0</xdr:colOff>
      <xdr:row>168</xdr:row>
      <xdr:rowOff>0</xdr:rowOff>
    </xdr:from>
    <xdr:ext cx="9525" cy="9525"/>
    <xdr:pic>
      <xdr:nvPicPr>
        <xdr:cNvPr id="2463" name="Picture 2462" descr="space"/>
        <xdr:cNvPicPr>
          <a:picLocks noChangeAspect="1" noChangeArrowheads="1"/>
        </xdr:cNvPicPr>
      </xdr:nvPicPr>
      <xdr:blipFill>
        <a:blip xmlns:r="http://schemas.openxmlformats.org/officeDocument/2006/relationships" r:embed="rId1"/>
        <a:srcRect/>
        <a:stretch>
          <a:fillRect/>
        </a:stretch>
      </xdr:blipFill>
      <xdr:spPr bwMode="auto">
        <a:xfrm>
          <a:off x="4962525" y="29460825"/>
          <a:ext cx="9525" cy="9525"/>
        </a:xfrm>
        <a:prstGeom prst="rect">
          <a:avLst/>
        </a:prstGeom>
        <a:noFill/>
        <a:ln w="9525">
          <a:noFill/>
          <a:miter lim="800000"/>
          <a:headEnd/>
          <a:tailEnd/>
        </a:ln>
      </xdr:spPr>
    </xdr:pic>
    <xdr:clientData/>
  </xdr:oneCellAnchor>
  <xdr:oneCellAnchor>
    <xdr:from>
      <xdr:col>11</xdr:col>
      <xdr:colOff>0</xdr:colOff>
      <xdr:row>168</xdr:row>
      <xdr:rowOff>0</xdr:rowOff>
    </xdr:from>
    <xdr:ext cx="9525" cy="9525"/>
    <xdr:pic>
      <xdr:nvPicPr>
        <xdr:cNvPr id="2464" name="Picture 2463" descr="space"/>
        <xdr:cNvPicPr>
          <a:picLocks noChangeAspect="1" noChangeArrowheads="1"/>
        </xdr:cNvPicPr>
      </xdr:nvPicPr>
      <xdr:blipFill>
        <a:blip xmlns:r="http://schemas.openxmlformats.org/officeDocument/2006/relationships" r:embed="rId1"/>
        <a:srcRect/>
        <a:stretch>
          <a:fillRect/>
        </a:stretch>
      </xdr:blipFill>
      <xdr:spPr bwMode="auto">
        <a:xfrm>
          <a:off x="4962525" y="29460825"/>
          <a:ext cx="9525" cy="9525"/>
        </a:xfrm>
        <a:prstGeom prst="rect">
          <a:avLst/>
        </a:prstGeom>
        <a:noFill/>
        <a:ln w="9525">
          <a:noFill/>
          <a:miter lim="800000"/>
          <a:headEnd/>
          <a:tailEnd/>
        </a:ln>
      </xdr:spPr>
    </xdr:pic>
    <xdr:clientData/>
  </xdr:oneCellAnchor>
  <xdr:oneCellAnchor>
    <xdr:from>
      <xdr:col>11</xdr:col>
      <xdr:colOff>0</xdr:colOff>
      <xdr:row>168</xdr:row>
      <xdr:rowOff>0</xdr:rowOff>
    </xdr:from>
    <xdr:ext cx="9525" cy="9525"/>
    <xdr:pic>
      <xdr:nvPicPr>
        <xdr:cNvPr id="2465" name="Picture 2464" descr="space"/>
        <xdr:cNvPicPr>
          <a:picLocks noChangeAspect="1" noChangeArrowheads="1"/>
        </xdr:cNvPicPr>
      </xdr:nvPicPr>
      <xdr:blipFill>
        <a:blip xmlns:r="http://schemas.openxmlformats.org/officeDocument/2006/relationships" r:embed="rId1"/>
        <a:srcRect/>
        <a:stretch>
          <a:fillRect/>
        </a:stretch>
      </xdr:blipFill>
      <xdr:spPr bwMode="auto">
        <a:xfrm>
          <a:off x="4962525" y="29460825"/>
          <a:ext cx="9525" cy="9525"/>
        </a:xfrm>
        <a:prstGeom prst="rect">
          <a:avLst/>
        </a:prstGeom>
        <a:noFill/>
        <a:ln w="9525">
          <a:noFill/>
          <a:miter lim="800000"/>
          <a:headEnd/>
          <a:tailEnd/>
        </a:ln>
      </xdr:spPr>
    </xdr:pic>
    <xdr:clientData/>
  </xdr:oneCellAnchor>
  <xdr:oneCellAnchor>
    <xdr:from>
      <xdr:col>11</xdr:col>
      <xdr:colOff>0</xdr:colOff>
      <xdr:row>169</xdr:row>
      <xdr:rowOff>0</xdr:rowOff>
    </xdr:from>
    <xdr:ext cx="9525" cy="9525"/>
    <xdr:pic>
      <xdr:nvPicPr>
        <xdr:cNvPr id="2466" name="Picture 2465" descr="space"/>
        <xdr:cNvPicPr>
          <a:picLocks noChangeAspect="1" noChangeArrowheads="1"/>
        </xdr:cNvPicPr>
      </xdr:nvPicPr>
      <xdr:blipFill>
        <a:blip xmlns:r="http://schemas.openxmlformats.org/officeDocument/2006/relationships" r:embed="rId1"/>
        <a:srcRect/>
        <a:stretch>
          <a:fillRect/>
        </a:stretch>
      </xdr:blipFill>
      <xdr:spPr bwMode="auto">
        <a:xfrm>
          <a:off x="4962525" y="29632275"/>
          <a:ext cx="9525" cy="9525"/>
        </a:xfrm>
        <a:prstGeom prst="rect">
          <a:avLst/>
        </a:prstGeom>
        <a:noFill/>
        <a:ln w="9525">
          <a:noFill/>
          <a:miter lim="800000"/>
          <a:headEnd/>
          <a:tailEnd/>
        </a:ln>
      </xdr:spPr>
    </xdr:pic>
    <xdr:clientData/>
  </xdr:oneCellAnchor>
  <xdr:oneCellAnchor>
    <xdr:from>
      <xdr:col>11</xdr:col>
      <xdr:colOff>0</xdr:colOff>
      <xdr:row>169</xdr:row>
      <xdr:rowOff>0</xdr:rowOff>
    </xdr:from>
    <xdr:ext cx="9525" cy="9525"/>
    <xdr:pic>
      <xdr:nvPicPr>
        <xdr:cNvPr id="2467" name="Picture 2466" descr="space"/>
        <xdr:cNvPicPr>
          <a:picLocks noChangeAspect="1" noChangeArrowheads="1"/>
        </xdr:cNvPicPr>
      </xdr:nvPicPr>
      <xdr:blipFill>
        <a:blip xmlns:r="http://schemas.openxmlformats.org/officeDocument/2006/relationships" r:embed="rId1"/>
        <a:srcRect/>
        <a:stretch>
          <a:fillRect/>
        </a:stretch>
      </xdr:blipFill>
      <xdr:spPr bwMode="auto">
        <a:xfrm>
          <a:off x="4962525" y="29632275"/>
          <a:ext cx="9525" cy="9525"/>
        </a:xfrm>
        <a:prstGeom prst="rect">
          <a:avLst/>
        </a:prstGeom>
        <a:noFill/>
        <a:ln w="9525">
          <a:noFill/>
          <a:miter lim="800000"/>
          <a:headEnd/>
          <a:tailEnd/>
        </a:ln>
      </xdr:spPr>
    </xdr:pic>
    <xdr:clientData/>
  </xdr:oneCellAnchor>
  <xdr:oneCellAnchor>
    <xdr:from>
      <xdr:col>11</xdr:col>
      <xdr:colOff>0</xdr:colOff>
      <xdr:row>169</xdr:row>
      <xdr:rowOff>0</xdr:rowOff>
    </xdr:from>
    <xdr:ext cx="9525" cy="9525"/>
    <xdr:pic>
      <xdr:nvPicPr>
        <xdr:cNvPr id="2468" name="Picture 2467" descr="space"/>
        <xdr:cNvPicPr>
          <a:picLocks noChangeAspect="1" noChangeArrowheads="1"/>
        </xdr:cNvPicPr>
      </xdr:nvPicPr>
      <xdr:blipFill>
        <a:blip xmlns:r="http://schemas.openxmlformats.org/officeDocument/2006/relationships" r:embed="rId1"/>
        <a:srcRect/>
        <a:stretch>
          <a:fillRect/>
        </a:stretch>
      </xdr:blipFill>
      <xdr:spPr bwMode="auto">
        <a:xfrm>
          <a:off x="4962525" y="29632275"/>
          <a:ext cx="9525" cy="9525"/>
        </a:xfrm>
        <a:prstGeom prst="rect">
          <a:avLst/>
        </a:prstGeom>
        <a:noFill/>
        <a:ln w="9525">
          <a:noFill/>
          <a:miter lim="800000"/>
          <a:headEnd/>
          <a:tailEnd/>
        </a:ln>
      </xdr:spPr>
    </xdr:pic>
    <xdr:clientData/>
  </xdr:oneCellAnchor>
  <xdr:oneCellAnchor>
    <xdr:from>
      <xdr:col>11</xdr:col>
      <xdr:colOff>0</xdr:colOff>
      <xdr:row>170</xdr:row>
      <xdr:rowOff>0</xdr:rowOff>
    </xdr:from>
    <xdr:ext cx="9525" cy="9525"/>
    <xdr:pic>
      <xdr:nvPicPr>
        <xdr:cNvPr id="2469" name="Picture 2468" descr="space"/>
        <xdr:cNvPicPr>
          <a:picLocks noChangeAspect="1" noChangeArrowheads="1"/>
        </xdr:cNvPicPr>
      </xdr:nvPicPr>
      <xdr:blipFill>
        <a:blip xmlns:r="http://schemas.openxmlformats.org/officeDocument/2006/relationships" r:embed="rId1"/>
        <a:srcRect/>
        <a:stretch>
          <a:fillRect/>
        </a:stretch>
      </xdr:blipFill>
      <xdr:spPr bwMode="auto">
        <a:xfrm>
          <a:off x="4962525" y="29803725"/>
          <a:ext cx="9525" cy="9525"/>
        </a:xfrm>
        <a:prstGeom prst="rect">
          <a:avLst/>
        </a:prstGeom>
        <a:noFill/>
        <a:ln w="9525">
          <a:noFill/>
          <a:miter lim="800000"/>
          <a:headEnd/>
          <a:tailEnd/>
        </a:ln>
      </xdr:spPr>
    </xdr:pic>
    <xdr:clientData/>
  </xdr:oneCellAnchor>
  <xdr:oneCellAnchor>
    <xdr:from>
      <xdr:col>11</xdr:col>
      <xdr:colOff>0</xdr:colOff>
      <xdr:row>170</xdr:row>
      <xdr:rowOff>0</xdr:rowOff>
    </xdr:from>
    <xdr:ext cx="9525" cy="9525"/>
    <xdr:pic>
      <xdr:nvPicPr>
        <xdr:cNvPr id="2470" name="Picture 2469" descr="space"/>
        <xdr:cNvPicPr>
          <a:picLocks noChangeAspect="1" noChangeArrowheads="1"/>
        </xdr:cNvPicPr>
      </xdr:nvPicPr>
      <xdr:blipFill>
        <a:blip xmlns:r="http://schemas.openxmlformats.org/officeDocument/2006/relationships" r:embed="rId1"/>
        <a:srcRect/>
        <a:stretch>
          <a:fillRect/>
        </a:stretch>
      </xdr:blipFill>
      <xdr:spPr bwMode="auto">
        <a:xfrm>
          <a:off x="4962525" y="29803725"/>
          <a:ext cx="9525" cy="9525"/>
        </a:xfrm>
        <a:prstGeom prst="rect">
          <a:avLst/>
        </a:prstGeom>
        <a:noFill/>
        <a:ln w="9525">
          <a:noFill/>
          <a:miter lim="800000"/>
          <a:headEnd/>
          <a:tailEnd/>
        </a:ln>
      </xdr:spPr>
    </xdr:pic>
    <xdr:clientData/>
  </xdr:oneCellAnchor>
  <xdr:oneCellAnchor>
    <xdr:from>
      <xdr:col>11</xdr:col>
      <xdr:colOff>0</xdr:colOff>
      <xdr:row>170</xdr:row>
      <xdr:rowOff>0</xdr:rowOff>
    </xdr:from>
    <xdr:ext cx="9525" cy="9525"/>
    <xdr:pic>
      <xdr:nvPicPr>
        <xdr:cNvPr id="2471" name="Picture 2470" descr="space"/>
        <xdr:cNvPicPr>
          <a:picLocks noChangeAspect="1" noChangeArrowheads="1"/>
        </xdr:cNvPicPr>
      </xdr:nvPicPr>
      <xdr:blipFill>
        <a:blip xmlns:r="http://schemas.openxmlformats.org/officeDocument/2006/relationships" r:embed="rId1"/>
        <a:srcRect/>
        <a:stretch>
          <a:fillRect/>
        </a:stretch>
      </xdr:blipFill>
      <xdr:spPr bwMode="auto">
        <a:xfrm>
          <a:off x="4962525" y="29803725"/>
          <a:ext cx="9525" cy="9525"/>
        </a:xfrm>
        <a:prstGeom prst="rect">
          <a:avLst/>
        </a:prstGeom>
        <a:noFill/>
        <a:ln w="9525">
          <a:noFill/>
          <a:miter lim="800000"/>
          <a:headEnd/>
          <a:tailEnd/>
        </a:ln>
      </xdr:spPr>
    </xdr:pic>
    <xdr:clientData/>
  </xdr:oneCellAnchor>
  <xdr:oneCellAnchor>
    <xdr:from>
      <xdr:col>11</xdr:col>
      <xdr:colOff>0</xdr:colOff>
      <xdr:row>171</xdr:row>
      <xdr:rowOff>0</xdr:rowOff>
    </xdr:from>
    <xdr:ext cx="9525" cy="9525"/>
    <xdr:pic>
      <xdr:nvPicPr>
        <xdr:cNvPr id="2472" name="Picture 2471" descr="space"/>
        <xdr:cNvPicPr>
          <a:picLocks noChangeAspect="1" noChangeArrowheads="1"/>
        </xdr:cNvPicPr>
      </xdr:nvPicPr>
      <xdr:blipFill>
        <a:blip xmlns:r="http://schemas.openxmlformats.org/officeDocument/2006/relationships" r:embed="rId1"/>
        <a:srcRect/>
        <a:stretch>
          <a:fillRect/>
        </a:stretch>
      </xdr:blipFill>
      <xdr:spPr bwMode="auto">
        <a:xfrm>
          <a:off x="4962525" y="29975175"/>
          <a:ext cx="9525" cy="9525"/>
        </a:xfrm>
        <a:prstGeom prst="rect">
          <a:avLst/>
        </a:prstGeom>
        <a:noFill/>
        <a:ln w="9525">
          <a:noFill/>
          <a:miter lim="800000"/>
          <a:headEnd/>
          <a:tailEnd/>
        </a:ln>
      </xdr:spPr>
    </xdr:pic>
    <xdr:clientData/>
  </xdr:oneCellAnchor>
  <xdr:oneCellAnchor>
    <xdr:from>
      <xdr:col>11</xdr:col>
      <xdr:colOff>0</xdr:colOff>
      <xdr:row>171</xdr:row>
      <xdr:rowOff>0</xdr:rowOff>
    </xdr:from>
    <xdr:ext cx="9525" cy="9525"/>
    <xdr:pic>
      <xdr:nvPicPr>
        <xdr:cNvPr id="2473" name="Picture 2472" descr="space"/>
        <xdr:cNvPicPr>
          <a:picLocks noChangeAspect="1" noChangeArrowheads="1"/>
        </xdr:cNvPicPr>
      </xdr:nvPicPr>
      <xdr:blipFill>
        <a:blip xmlns:r="http://schemas.openxmlformats.org/officeDocument/2006/relationships" r:embed="rId1"/>
        <a:srcRect/>
        <a:stretch>
          <a:fillRect/>
        </a:stretch>
      </xdr:blipFill>
      <xdr:spPr bwMode="auto">
        <a:xfrm>
          <a:off x="4962525" y="29975175"/>
          <a:ext cx="9525" cy="9525"/>
        </a:xfrm>
        <a:prstGeom prst="rect">
          <a:avLst/>
        </a:prstGeom>
        <a:noFill/>
        <a:ln w="9525">
          <a:noFill/>
          <a:miter lim="800000"/>
          <a:headEnd/>
          <a:tailEnd/>
        </a:ln>
      </xdr:spPr>
    </xdr:pic>
    <xdr:clientData/>
  </xdr:oneCellAnchor>
  <xdr:oneCellAnchor>
    <xdr:from>
      <xdr:col>11</xdr:col>
      <xdr:colOff>0</xdr:colOff>
      <xdr:row>171</xdr:row>
      <xdr:rowOff>0</xdr:rowOff>
    </xdr:from>
    <xdr:ext cx="9525" cy="9525"/>
    <xdr:pic>
      <xdr:nvPicPr>
        <xdr:cNvPr id="2474" name="Picture 2473" descr="space"/>
        <xdr:cNvPicPr>
          <a:picLocks noChangeAspect="1" noChangeArrowheads="1"/>
        </xdr:cNvPicPr>
      </xdr:nvPicPr>
      <xdr:blipFill>
        <a:blip xmlns:r="http://schemas.openxmlformats.org/officeDocument/2006/relationships" r:embed="rId1"/>
        <a:srcRect/>
        <a:stretch>
          <a:fillRect/>
        </a:stretch>
      </xdr:blipFill>
      <xdr:spPr bwMode="auto">
        <a:xfrm>
          <a:off x="4962525" y="29975175"/>
          <a:ext cx="9525" cy="9525"/>
        </a:xfrm>
        <a:prstGeom prst="rect">
          <a:avLst/>
        </a:prstGeom>
        <a:noFill/>
        <a:ln w="9525">
          <a:noFill/>
          <a:miter lim="800000"/>
          <a:headEnd/>
          <a:tailEnd/>
        </a:ln>
      </xdr:spPr>
    </xdr:pic>
    <xdr:clientData/>
  </xdr:oneCellAnchor>
  <xdr:oneCellAnchor>
    <xdr:from>
      <xdr:col>11</xdr:col>
      <xdr:colOff>0</xdr:colOff>
      <xdr:row>172</xdr:row>
      <xdr:rowOff>0</xdr:rowOff>
    </xdr:from>
    <xdr:ext cx="9525" cy="9525"/>
    <xdr:pic>
      <xdr:nvPicPr>
        <xdr:cNvPr id="2475" name="Picture 2474" descr="space"/>
        <xdr:cNvPicPr>
          <a:picLocks noChangeAspect="1" noChangeArrowheads="1"/>
        </xdr:cNvPicPr>
      </xdr:nvPicPr>
      <xdr:blipFill>
        <a:blip xmlns:r="http://schemas.openxmlformats.org/officeDocument/2006/relationships" r:embed="rId1"/>
        <a:srcRect/>
        <a:stretch>
          <a:fillRect/>
        </a:stretch>
      </xdr:blipFill>
      <xdr:spPr bwMode="auto">
        <a:xfrm>
          <a:off x="4962525" y="30146625"/>
          <a:ext cx="9525" cy="9525"/>
        </a:xfrm>
        <a:prstGeom prst="rect">
          <a:avLst/>
        </a:prstGeom>
        <a:noFill/>
        <a:ln w="9525">
          <a:noFill/>
          <a:miter lim="800000"/>
          <a:headEnd/>
          <a:tailEnd/>
        </a:ln>
      </xdr:spPr>
    </xdr:pic>
    <xdr:clientData/>
  </xdr:oneCellAnchor>
  <xdr:oneCellAnchor>
    <xdr:from>
      <xdr:col>11</xdr:col>
      <xdr:colOff>0</xdr:colOff>
      <xdr:row>172</xdr:row>
      <xdr:rowOff>0</xdr:rowOff>
    </xdr:from>
    <xdr:ext cx="9525" cy="9525"/>
    <xdr:pic>
      <xdr:nvPicPr>
        <xdr:cNvPr id="2476" name="Picture 2475" descr="space"/>
        <xdr:cNvPicPr>
          <a:picLocks noChangeAspect="1" noChangeArrowheads="1"/>
        </xdr:cNvPicPr>
      </xdr:nvPicPr>
      <xdr:blipFill>
        <a:blip xmlns:r="http://schemas.openxmlformats.org/officeDocument/2006/relationships" r:embed="rId1"/>
        <a:srcRect/>
        <a:stretch>
          <a:fillRect/>
        </a:stretch>
      </xdr:blipFill>
      <xdr:spPr bwMode="auto">
        <a:xfrm>
          <a:off x="4962525" y="30146625"/>
          <a:ext cx="9525" cy="9525"/>
        </a:xfrm>
        <a:prstGeom prst="rect">
          <a:avLst/>
        </a:prstGeom>
        <a:noFill/>
        <a:ln w="9525">
          <a:noFill/>
          <a:miter lim="800000"/>
          <a:headEnd/>
          <a:tailEnd/>
        </a:ln>
      </xdr:spPr>
    </xdr:pic>
    <xdr:clientData/>
  </xdr:oneCellAnchor>
  <xdr:oneCellAnchor>
    <xdr:from>
      <xdr:col>11</xdr:col>
      <xdr:colOff>0</xdr:colOff>
      <xdr:row>172</xdr:row>
      <xdr:rowOff>0</xdr:rowOff>
    </xdr:from>
    <xdr:ext cx="9525" cy="9525"/>
    <xdr:pic>
      <xdr:nvPicPr>
        <xdr:cNvPr id="2477" name="Picture 2476" descr="space"/>
        <xdr:cNvPicPr>
          <a:picLocks noChangeAspect="1" noChangeArrowheads="1"/>
        </xdr:cNvPicPr>
      </xdr:nvPicPr>
      <xdr:blipFill>
        <a:blip xmlns:r="http://schemas.openxmlformats.org/officeDocument/2006/relationships" r:embed="rId1"/>
        <a:srcRect/>
        <a:stretch>
          <a:fillRect/>
        </a:stretch>
      </xdr:blipFill>
      <xdr:spPr bwMode="auto">
        <a:xfrm>
          <a:off x="4962525" y="30146625"/>
          <a:ext cx="9525" cy="9525"/>
        </a:xfrm>
        <a:prstGeom prst="rect">
          <a:avLst/>
        </a:prstGeom>
        <a:noFill/>
        <a:ln w="9525">
          <a:noFill/>
          <a:miter lim="800000"/>
          <a:headEnd/>
          <a:tailEnd/>
        </a:ln>
      </xdr:spPr>
    </xdr:pic>
    <xdr:clientData/>
  </xdr:oneCellAnchor>
  <xdr:oneCellAnchor>
    <xdr:from>
      <xdr:col>11</xdr:col>
      <xdr:colOff>0</xdr:colOff>
      <xdr:row>173</xdr:row>
      <xdr:rowOff>0</xdr:rowOff>
    </xdr:from>
    <xdr:ext cx="9525" cy="9525"/>
    <xdr:pic>
      <xdr:nvPicPr>
        <xdr:cNvPr id="2478" name="Picture 2477" descr="space"/>
        <xdr:cNvPicPr>
          <a:picLocks noChangeAspect="1" noChangeArrowheads="1"/>
        </xdr:cNvPicPr>
      </xdr:nvPicPr>
      <xdr:blipFill>
        <a:blip xmlns:r="http://schemas.openxmlformats.org/officeDocument/2006/relationships" r:embed="rId1"/>
        <a:srcRect/>
        <a:stretch>
          <a:fillRect/>
        </a:stretch>
      </xdr:blipFill>
      <xdr:spPr bwMode="auto">
        <a:xfrm>
          <a:off x="4962525" y="30318075"/>
          <a:ext cx="9525" cy="9525"/>
        </a:xfrm>
        <a:prstGeom prst="rect">
          <a:avLst/>
        </a:prstGeom>
        <a:noFill/>
        <a:ln w="9525">
          <a:noFill/>
          <a:miter lim="800000"/>
          <a:headEnd/>
          <a:tailEnd/>
        </a:ln>
      </xdr:spPr>
    </xdr:pic>
    <xdr:clientData/>
  </xdr:oneCellAnchor>
  <xdr:oneCellAnchor>
    <xdr:from>
      <xdr:col>11</xdr:col>
      <xdr:colOff>0</xdr:colOff>
      <xdr:row>173</xdr:row>
      <xdr:rowOff>0</xdr:rowOff>
    </xdr:from>
    <xdr:ext cx="9525" cy="9525"/>
    <xdr:pic>
      <xdr:nvPicPr>
        <xdr:cNvPr id="2479" name="Picture 2478" descr="space"/>
        <xdr:cNvPicPr>
          <a:picLocks noChangeAspect="1" noChangeArrowheads="1"/>
        </xdr:cNvPicPr>
      </xdr:nvPicPr>
      <xdr:blipFill>
        <a:blip xmlns:r="http://schemas.openxmlformats.org/officeDocument/2006/relationships" r:embed="rId1"/>
        <a:srcRect/>
        <a:stretch>
          <a:fillRect/>
        </a:stretch>
      </xdr:blipFill>
      <xdr:spPr bwMode="auto">
        <a:xfrm>
          <a:off x="4962525" y="30318075"/>
          <a:ext cx="9525" cy="9525"/>
        </a:xfrm>
        <a:prstGeom prst="rect">
          <a:avLst/>
        </a:prstGeom>
        <a:noFill/>
        <a:ln w="9525">
          <a:noFill/>
          <a:miter lim="800000"/>
          <a:headEnd/>
          <a:tailEnd/>
        </a:ln>
      </xdr:spPr>
    </xdr:pic>
    <xdr:clientData/>
  </xdr:oneCellAnchor>
  <xdr:oneCellAnchor>
    <xdr:from>
      <xdr:col>11</xdr:col>
      <xdr:colOff>0</xdr:colOff>
      <xdr:row>173</xdr:row>
      <xdr:rowOff>0</xdr:rowOff>
    </xdr:from>
    <xdr:ext cx="9525" cy="9525"/>
    <xdr:pic>
      <xdr:nvPicPr>
        <xdr:cNvPr id="2480" name="Picture 2479" descr="space"/>
        <xdr:cNvPicPr>
          <a:picLocks noChangeAspect="1" noChangeArrowheads="1"/>
        </xdr:cNvPicPr>
      </xdr:nvPicPr>
      <xdr:blipFill>
        <a:blip xmlns:r="http://schemas.openxmlformats.org/officeDocument/2006/relationships" r:embed="rId1"/>
        <a:srcRect/>
        <a:stretch>
          <a:fillRect/>
        </a:stretch>
      </xdr:blipFill>
      <xdr:spPr bwMode="auto">
        <a:xfrm>
          <a:off x="4962525" y="30318075"/>
          <a:ext cx="9525" cy="9525"/>
        </a:xfrm>
        <a:prstGeom prst="rect">
          <a:avLst/>
        </a:prstGeom>
        <a:noFill/>
        <a:ln w="9525">
          <a:noFill/>
          <a:miter lim="800000"/>
          <a:headEnd/>
          <a:tailEnd/>
        </a:ln>
      </xdr:spPr>
    </xdr:pic>
    <xdr:clientData/>
  </xdr:oneCellAnchor>
  <xdr:oneCellAnchor>
    <xdr:from>
      <xdr:col>11</xdr:col>
      <xdr:colOff>0</xdr:colOff>
      <xdr:row>174</xdr:row>
      <xdr:rowOff>0</xdr:rowOff>
    </xdr:from>
    <xdr:ext cx="9525" cy="9525"/>
    <xdr:pic>
      <xdr:nvPicPr>
        <xdr:cNvPr id="2481" name="Picture 2480" descr="space"/>
        <xdr:cNvPicPr>
          <a:picLocks noChangeAspect="1" noChangeArrowheads="1"/>
        </xdr:cNvPicPr>
      </xdr:nvPicPr>
      <xdr:blipFill>
        <a:blip xmlns:r="http://schemas.openxmlformats.org/officeDocument/2006/relationships" r:embed="rId1"/>
        <a:srcRect/>
        <a:stretch>
          <a:fillRect/>
        </a:stretch>
      </xdr:blipFill>
      <xdr:spPr bwMode="auto">
        <a:xfrm>
          <a:off x="4962525" y="30489525"/>
          <a:ext cx="9525" cy="9525"/>
        </a:xfrm>
        <a:prstGeom prst="rect">
          <a:avLst/>
        </a:prstGeom>
        <a:noFill/>
        <a:ln w="9525">
          <a:noFill/>
          <a:miter lim="800000"/>
          <a:headEnd/>
          <a:tailEnd/>
        </a:ln>
      </xdr:spPr>
    </xdr:pic>
    <xdr:clientData/>
  </xdr:oneCellAnchor>
  <xdr:oneCellAnchor>
    <xdr:from>
      <xdr:col>11</xdr:col>
      <xdr:colOff>0</xdr:colOff>
      <xdr:row>174</xdr:row>
      <xdr:rowOff>0</xdr:rowOff>
    </xdr:from>
    <xdr:ext cx="9525" cy="9525"/>
    <xdr:pic>
      <xdr:nvPicPr>
        <xdr:cNvPr id="2482" name="Picture 2481" descr="space"/>
        <xdr:cNvPicPr>
          <a:picLocks noChangeAspect="1" noChangeArrowheads="1"/>
        </xdr:cNvPicPr>
      </xdr:nvPicPr>
      <xdr:blipFill>
        <a:blip xmlns:r="http://schemas.openxmlformats.org/officeDocument/2006/relationships" r:embed="rId1"/>
        <a:srcRect/>
        <a:stretch>
          <a:fillRect/>
        </a:stretch>
      </xdr:blipFill>
      <xdr:spPr bwMode="auto">
        <a:xfrm>
          <a:off x="4962525" y="30489525"/>
          <a:ext cx="9525" cy="9525"/>
        </a:xfrm>
        <a:prstGeom prst="rect">
          <a:avLst/>
        </a:prstGeom>
        <a:noFill/>
        <a:ln w="9525">
          <a:noFill/>
          <a:miter lim="800000"/>
          <a:headEnd/>
          <a:tailEnd/>
        </a:ln>
      </xdr:spPr>
    </xdr:pic>
    <xdr:clientData/>
  </xdr:oneCellAnchor>
  <xdr:oneCellAnchor>
    <xdr:from>
      <xdr:col>11</xdr:col>
      <xdr:colOff>0</xdr:colOff>
      <xdr:row>174</xdr:row>
      <xdr:rowOff>0</xdr:rowOff>
    </xdr:from>
    <xdr:ext cx="9525" cy="9525"/>
    <xdr:pic>
      <xdr:nvPicPr>
        <xdr:cNvPr id="2483" name="Picture 2482" descr="space"/>
        <xdr:cNvPicPr>
          <a:picLocks noChangeAspect="1" noChangeArrowheads="1"/>
        </xdr:cNvPicPr>
      </xdr:nvPicPr>
      <xdr:blipFill>
        <a:blip xmlns:r="http://schemas.openxmlformats.org/officeDocument/2006/relationships" r:embed="rId1"/>
        <a:srcRect/>
        <a:stretch>
          <a:fillRect/>
        </a:stretch>
      </xdr:blipFill>
      <xdr:spPr bwMode="auto">
        <a:xfrm>
          <a:off x="4962525" y="30489525"/>
          <a:ext cx="9525" cy="9525"/>
        </a:xfrm>
        <a:prstGeom prst="rect">
          <a:avLst/>
        </a:prstGeom>
        <a:noFill/>
        <a:ln w="9525">
          <a:noFill/>
          <a:miter lim="800000"/>
          <a:headEnd/>
          <a:tailEnd/>
        </a:ln>
      </xdr:spPr>
    </xdr:pic>
    <xdr:clientData/>
  </xdr:oneCellAnchor>
  <xdr:oneCellAnchor>
    <xdr:from>
      <xdr:col>11</xdr:col>
      <xdr:colOff>0</xdr:colOff>
      <xdr:row>175</xdr:row>
      <xdr:rowOff>0</xdr:rowOff>
    </xdr:from>
    <xdr:ext cx="9525" cy="9525"/>
    <xdr:pic>
      <xdr:nvPicPr>
        <xdr:cNvPr id="2484" name="Picture 2483" descr="space"/>
        <xdr:cNvPicPr>
          <a:picLocks noChangeAspect="1" noChangeArrowheads="1"/>
        </xdr:cNvPicPr>
      </xdr:nvPicPr>
      <xdr:blipFill>
        <a:blip xmlns:r="http://schemas.openxmlformats.org/officeDocument/2006/relationships" r:embed="rId1"/>
        <a:srcRect/>
        <a:stretch>
          <a:fillRect/>
        </a:stretch>
      </xdr:blipFill>
      <xdr:spPr bwMode="auto">
        <a:xfrm>
          <a:off x="4962525" y="30660975"/>
          <a:ext cx="9525" cy="9525"/>
        </a:xfrm>
        <a:prstGeom prst="rect">
          <a:avLst/>
        </a:prstGeom>
        <a:noFill/>
        <a:ln w="9525">
          <a:noFill/>
          <a:miter lim="800000"/>
          <a:headEnd/>
          <a:tailEnd/>
        </a:ln>
      </xdr:spPr>
    </xdr:pic>
    <xdr:clientData/>
  </xdr:oneCellAnchor>
  <xdr:oneCellAnchor>
    <xdr:from>
      <xdr:col>11</xdr:col>
      <xdr:colOff>0</xdr:colOff>
      <xdr:row>175</xdr:row>
      <xdr:rowOff>0</xdr:rowOff>
    </xdr:from>
    <xdr:ext cx="9525" cy="9525"/>
    <xdr:pic>
      <xdr:nvPicPr>
        <xdr:cNvPr id="2485" name="Picture 2484" descr="space"/>
        <xdr:cNvPicPr>
          <a:picLocks noChangeAspect="1" noChangeArrowheads="1"/>
        </xdr:cNvPicPr>
      </xdr:nvPicPr>
      <xdr:blipFill>
        <a:blip xmlns:r="http://schemas.openxmlformats.org/officeDocument/2006/relationships" r:embed="rId1"/>
        <a:srcRect/>
        <a:stretch>
          <a:fillRect/>
        </a:stretch>
      </xdr:blipFill>
      <xdr:spPr bwMode="auto">
        <a:xfrm>
          <a:off x="4962525" y="30660975"/>
          <a:ext cx="9525" cy="9525"/>
        </a:xfrm>
        <a:prstGeom prst="rect">
          <a:avLst/>
        </a:prstGeom>
        <a:noFill/>
        <a:ln w="9525">
          <a:noFill/>
          <a:miter lim="800000"/>
          <a:headEnd/>
          <a:tailEnd/>
        </a:ln>
      </xdr:spPr>
    </xdr:pic>
    <xdr:clientData/>
  </xdr:oneCellAnchor>
  <xdr:oneCellAnchor>
    <xdr:from>
      <xdr:col>11</xdr:col>
      <xdr:colOff>0</xdr:colOff>
      <xdr:row>175</xdr:row>
      <xdr:rowOff>0</xdr:rowOff>
    </xdr:from>
    <xdr:ext cx="9525" cy="9525"/>
    <xdr:pic>
      <xdr:nvPicPr>
        <xdr:cNvPr id="2486" name="Picture 2485" descr="space"/>
        <xdr:cNvPicPr>
          <a:picLocks noChangeAspect="1" noChangeArrowheads="1"/>
        </xdr:cNvPicPr>
      </xdr:nvPicPr>
      <xdr:blipFill>
        <a:blip xmlns:r="http://schemas.openxmlformats.org/officeDocument/2006/relationships" r:embed="rId1"/>
        <a:srcRect/>
        <a:stretch>
          <a:fillRect/>
        </a:stretch>
      </xdr:blipFill>
      <xdr:spPr bwMode="auto">
        <a:xfrm>
          <a:off x="4962525" y="30660975"/>
          <a:ext cx="9525" cy="9525"/>
        </a:xfrm>
        <a:prstGeom prst="rect">
          <a:avLst/>
        </a:prstGeom>
        <a:noFill/>
        <a:ln w="9525">
          <a:noFill/>
          <a:miter lim="800000"/>
          <a:headEnd/>
          <a:tailEnd/>
        </a:ln>
      </xdr:spPr>
    </xdr:pic>
    <xdr:clientData/>
  </xdr:oneCellAnchor>
  <xdr:oneCellAnchor>
    <xdr:from>
      <xdr:col>11</xdr:col>
      <xdr:colOff>0</xdr:colOff>
      <xdr:row>176</xdr:row>
      <xdr:rowOff>0</xdr:rowOff>
    </xdr:from>
    <xdr:ext cx="9525" cy="9525"/>
    <xdr:pic>
      <xdr:nvPicPr>
        <xdr:cNvPr id="2487" name="Picture 2486" descr="space"/>
        <xdr:cNvPicPr>
          <a:picLocks noChangeAspect="1" noChangeArrowheads="1"/>
        </xdr:cNvPicPr>
      </xdr:nvPicPr>
      <xdr:blipFill>
        <a:blip xmlns:r="http://schemas.openxmlformats.org/officeDocument/2006/relationships" r:embed="rId1"/>
        <a:srcRect/>
        <a:stretch>
          <a:fillRect/>
        </a:stretch>
      </xdr:blipFill>
      <xdr:spPr bwMode="auto">
        <a:xfrm>
          <a:off x="4962525" y="30832425"/>
          <a:ext cx="9525" cy="9525"/>
        </a:xfrm>
        <a:prstGeom prst="rect">
          <a:avLst/>
        </a:prstGeom>
        <a:noFill/>
        <a:ln w="9525">
          <a:noFill/>
          <a:miter lim="800000"/>
          <a:headEnd/>
          <a:tailEnd/>
        </a:ln>
      </xdr:spPr>
    </xdr:pic>
    <xdr:clientData/>
  </xdr:oneCellAnchor>
  <xdr:oneCellAnchor>
    <xdr:from>
      <xdr:col>11</xdr:col>
      <xdr:colOff>0</xdr:colOff>
      <xdr:row>176</xdr:row>
      <xdr:rowOff>0</xdr:rowOff>
    </xdr:from>
    <xdr:ext cx="9525" cy="9525"/>
    <xdr:pic>
      <xdr:nvPicPr>
        <xdr:cNvPr id="2488" name="Picture 2487" descr="space"/>
        <xdr:cNvPicPr>
          <a:picLocks noChangeAspect="1" noChangeArrowheads="1"/>
        </xdr:cNvPicPr>
      </xdr:nvPicPr>
      <xdr:blipFill>
        <a:blip xmlns:r="http://schemas.openxmlformats.org/officeDocument/2006/relationships" r:embed="rId1"/>
        <a:srcRect/>
        <a:stretch>
          <a:fillRect/>
        </a:stretch>
      </xdr:blipFill>
      <xdr:spPr bwMode="auto">
        <a:xfrm>
          <a:off x="4962525" y="30832425"/>
          <a:ext cx="9525" cy="9525"/>
        </a:xfrm>
        <a:prstGeom prst="rect">
          <a:avLst/>
        </a:prstGeom>
        <a:noFill/>
        <a:ln w="9525">
          <a:noFill/>
          <a:miter lim="800000"/>
          <a:headEnd/>
          <a:tailEnd/>
        </a:ln>
      </xdr:spPr>
    </xdr:pic>
    <xdr:clientData/>
  </xdr:oneCellAnchor>
  <xdr:oneCellAnchor>
    <xdr:from>
      <xdr:col>11</xdr:col>
      <xdr:colOff>0</xdr:colOff>
      <xdr:row>176</xdr:row>
      <xdr:rowOff>0</xdr:rowOff>
    </xdr:from>
    <xdr:ext cx="9525" cy="9525"/>
    <xdr:pic>
      <xdr:nvPicPr>
        <xdr:cNvPr id="2489" name="Picture 2488" descr="space"/>
        <xdr:cNvPicPr>
          <a:picLocks noChangeAspect="1" noChangeArrowheads="1"/>
        </xdr:cNvPicPr>
      </xdr:nvPicPr>
      <xdr:blipFill>
        <a:blip xmlns:r="http://schemas.openxmlformats.org/officeDocument/2006/relationships" r:embed="rId1"/>
        <a:srcRect/>
        <a:stretch>
          <a:fillRect/>
        </a:stretch>
      </xdr:blipFill>
      <xdr:spPr bwMode="auto">
        <a:xfrm>
          <a:off x="4962525" y="30832425"/>
          <a:ext cx="9525" cy="9525"/>
        </a:xfrm>
        <a:prstGeom prst="rect">
          <a:avLst/>
        </a:prstGeom>
        <a:noFill/>
        <a:ln w="9525">
          <a:noFill/>
          <a:miter lim="800000"/>
          <a:headEnd/>
          <a:tailEnd/>
        </a:ln>
      </xdr:spPr>
    </xdr:pic>
    <xdr:clientData/>
  </xdr:oneCellAnchor>
  <xdr:oneCellAnchor>
    <xdr:from>
      <xdr:col>11</xdr:col>
      <xdr:colOff>0</xdr:colOff>
      <xdr:row>177</xdr:row>
      <xdr:rowOff>0</xdr:rowOff>
    </xdr:from>
    <xdr:ext cx="9525" cy="9525"/>
    <xdr:pic>
      <xdr:nvPicPr>
        <xdr:cNvPr id="2490" name="Picture 2489" descr="space"/>
        <xdr:cNvPicPr>
          <a:picLocks noChangeAspect="1" noChangeArrowheads="1"/>
        </xdr:cNvPicPr>
      </xdr:nvPicPr>
      <xdr:blipFill>
        <a:blip xmlns:r="http://schemas.openxmlformats.org/officeDocument/2006/relationships" r:embed="rId1"/>
        <a:srcRect/>
        <a:stretch>
          <a:fillRect/>
        </a:stretch>
      </xdr:blipFill>
      <xdr:spPr bwMode="auto">
        <a:xfrm>
          <a:off x="4962525" y="31003875"/>
          <a:ext cx="9525" cy="9525"/>
        </a:xfrm>
        <a:prstGeom prst="rect">
          <a:avLst/>
        </a:prstGeom>
        <a:noFill/>
        <a:ln w="9525">
          <a:noFill/>
          <a:miter lim="800000"/>
          <a:headEnd/>
          <a:tailEnd/>
        </a:ln>
      </xdr:spPr>
    </xdr:pic>
    <xdr:clientData/>
  </xdr:oneCellAnchor>
  <xdr:oneCellAnchor>
    <xdr:from>
      <xdr:col>11</xdr:col>
      <xdr:colOff>0</xdr:colOff>
      <xdr:row>177</xdr:row>
      <xdr:rowOff>0</xdr:rowOff>
    </xdr:from>
    <xdr:ext cx="9525" cy="9525"/>
    <xdr:pic>
      <xdr:nvPicPr>
        <xdr:cNvPr id="2491" name="Picture 2490" descr="space"/>
        <xdr:cNvPicPr>
          <a:picLocks noChangeAspect="1" noChangeArrowheads="1"/>
        </xdr:cNvPicPr>
      </xdr:nvPicPr>
      <xdr:blipFill>
        <a:blip xmlns:r="http://schemas.openxmlformats.org/officeDocument/2006/relationships" r:embed="rId1"/>
        <a:srcRect/>
        <a:stretch>
          <a:fillRect/>
        </a:stretch>
      </xdr:blipFill>
      <xdr:spPr bwMode="auto">
        <a:xfrm>
          <a:off x="4962525" y="31003875"/>
          <a:ext cx="9525" cy="9525"/>
        </a:xfrm>
        <a:prstGeom prst="rect">
          <a:avLst/>
        </a:prstGeom>
        <a:noFill/>
        <a:ln w="9525">
          <a:noFill/>
          <a:miter lim="800000"/>
          <a:headEnd/>
          <a:tailEnd/>
        </a:ln>
      </xdr:spPr>
    </xdr:pic>
    <xdr:clientData/>
  </xdr:oneCellAnchor>
  <xdr:oneCellAnchor>
    <xdr:from>
      <xdr:col>11</xdr:col>
      <xdr:colOff>0</xdr:colOff>
      <xdr:row>177</xdr:row>
      <xdr:rowOff>0</xdr:rowOff>
    </xdr:from>
    <xdr:ext cx="9525" cy="9525"/>
    <xdr:pic>
      <xdr:nvPicPr>
        <xdr:cNvPr id="2492" name="Picture 2491" descr="space"/>
        <xdr:cNvPicPr>
          <a:picLocks noChangeAspect="1" noChangeArrowheads="1"/>
        </xdr:cNvPicPr>
      </xdr:nvPicPr>
      <xdr:blipFill>
        <a:blip xmlns:r="http://schemas.openxmlformats.org/officeDocument/2006/relationships" r:embed="rId1"/>
        <a:srcRect/>
        <a:stretch>
          <a:fillRect/>
        </a:stretch>
      </xdr:blipFill>
      <xdr:spPr bwMode="auto">
        <a:xfrm>
          <a:off x="4962525" y="31003875"/>
          <a:ext cx="9525" cy="9525"/>
        </a:xfrm>
        <a:prstGeom prst="rect">
          <a:avLst/>
        </a:prstGeom>
        <a:noFill/>
        <a:ln w="9525">
          <a:noFill/>
          <a:miter lim="800000"/>
          <a:headEnd/>
          <a:tailEnd/>
        </a:ln>
      </xdr:spPr>
    </xdr:pic>
    <xdr:clientData/>
  </xdr:oneCellAnchor>
  <xdr:oneCellAnchor>
    <xdr:from>
      <xdr:col>11</xdr:col>
      <xdr:colOff>0</xdr:colOff>
      <xdr:row>178</xdr:row>
      <xdr:rowOff>0</xdr:rowOff>
    </xdr:from>
    <xdr:ext cx="9525" cy="9525"/>
    <xdr:pic>
      <xdr:nvPicPr>
        <xdr:cNvPr id="2493" name="Picture 2492" descr="space"/>
        <xdr:cNvPicPr>
          <a:picLocks noChangeAspect="1" noChangeArrowheads="1"/>
        </xdr:cNvPicPr>
      </xdr:nvPicPr>
      <xdr:blipFill>
        <a:blip xmlns:r="http://schemas.openxmlformats.org/officeDocument/2006/relationships" r:embed="rId1"/>
        <a:srcRect/>
        <a:stretch>
          <a:fillRect/>
        </a:stretch>
      </xdr:blipFill>
      <xdr:spPr bwMode="auto">
        <a:xfrm>
          <a:off x="4962525" y="31175325"/>
          <a:ext cx="9525" cy="9525"/>
        </a:xfrm>
        <a:prstGeom prst="rect">
          <a:avLst/>
        </a:prstGeom>
        <a:noFill/>
        <a:ln w="9525">
          <a:noFill/>
          <a:miter lim="800000"/>
          <a:headEnd/>
          <a:tailEnd/>
        </a:ln>
      </xdr:spPr>
    </xdr:pic>
    <xdr:clientData/>
  </xdr:oneCellAnchor>
  <xdr:oneCellAnchor>
    <xdr:from>
      <xdr:col>11</xdr:col>
      <xdr:colOff>0</xdr:colOff>
      <xdr:row>178</xdr:row>
      <xdr:rowOff>0</xdr:rowOff>
    </xdr:from>
    <xdr:ext cx="9525" cy="9525"/>
    <xdr:pic>
      <xdr:nvPicPr>
        <xdr:cNvPr id="2494" name="Picture 2493" descr="space"/>
        <xdr:cNvPicPr>
          <a:picLocks noChangeAspect="1" noChangeArrowheads="1"/>
        </xdr:cNvPicPr>
      </xdr:nvPicPr>
      <xdr:blipFill>
        <a:blip xmlns:r="http://schemas.openxmlformats.org/officeDocument/2006/relationships" r:embed="rId1"/>
        <a:srcRect/>
        <a:stretch>
          <a:fillRect/>
        </a:stretch>
      </xdr:blipFill>
      <xdr:spPr bwMode="auto">
        <a:xfrm>
          <a:off x="4962525" y="31175325"/>
          <a:ext cx="9525" cy="9525"/>
        </a:xfrm>
        <a:prstGeom prst="rect">
          <a:avLst/>
        </a:prstGeom>
        <a:noFill/>
        <a:ln w="9525">
          <a:noFill/>
          <a:miter lim="800000"/>
          <a:headEnd/>
          <a:tailEnd/>
        </a:ln>
      </xdr:spPr>
    </xdr:pic>
    <xdr:clientData/>
  </xdr:oneCellAnchor>
  <xdr:oneCellAnchor>
    <xdr:from>
      <xdr:col>11</xdr:col>
      <xdr:colOff>0</xdr:colOff>
      <xdr:row>178</xdr:row>
      <xdr:rowOff>0</xdr:rowOff>
    </xdr:from>
    <xdr:ext cx="9525" cy="9525"/>
    <xdr:pic>
      <xdr:nvPicPr>
        <xdr:cNvPr id="2495" name="Picture 2494" descr="space"/>
        <xdr:cNvPicPr>
          <a:picLocks noChangeAspect="1" noChangeArrowheads="1"/>
        </xdr:cNvPicPr>
      </xdr:nvPicPr>
      <xdr:blipFill>
        <a:blip xmlns:r="http://schemas.openxmlformats.org/officeDocument/2006/relationships" r:embed="rId1"/>
        <a:srcRect/>
        <a:stretch>
          <a:fillRect/>
        </a:stretch>
      </xdr:blipFill>
      <xdr:spPr bwMode="auto">
        <a:xfrm>
          <a:off x="4962525" y="31175325"/>
          <a:ext cx="9525" cy="9525"/>
        </a:xfrm>
        <a:prstGeom prst="rect">
          <a:avLst/>
        </a:prstGeom>
        <a:noFill/>
        <a:ln w="9525">
          <a:noFill/>
          <a:miter lim="800000"/>
          <a:headEnd/>
          <a:tailEnd/>
        </a:ln>
      </xdr:spPr>
    </xdr:pic>
    <xdr:clientData/>
  </xdr:oneCellAnchor>
  <xdr:oneCellAnchor>
    <xdr:from>
      <xdr:col>11</xdr:col>
      <xdr:colOff>0</xdr:colOff>
      <xdr:row>179</xdr:row>
      <xdr:rowOff>0</xdr:rowOff>
    </xdr:from>
    <xdr:ext cx="9525" cy="9525"/>
    <xdr:pic>
      <xdr:nvPicPr>
        <xdr:cNvPr id="2496" name="Picture 2495" descr="space"/>
        <xdr:cNvPicPr>
          <a:picLocks noChangeAspect="1" noChangeArrowheads="1"/>
        </xdr:cNvPicPr>
      </xdr:nvPicPr>
      <xdr:blipFill>
        <a:blip xmlns:r="http://schemas.openxmlformats.org/officeDocument/2006/relationships" r:embed="rId1"/>
        <a:srcRect/>
        <a:stretch>
          <a:fillRect/>
        </a:stretch>
      </xdr:blipFill>
      <xdr:spPr bwMode="auto">
        <a:xfrm>
          <a:off x="4962525" y="31346775"/>
          <a:ext cx="9525" cy="9525"/>
        </a:xfrm>
        <a:prstGeom prst="rect">
          <a:avLst/>
        </a:prstGeom>
        <a:noFill/>
        <a:ln w="9525">
          <a:noFill/>
          <a:miter lim="800000"/>
          <a:headEnd/>
          <a:tailEnd/>
        </a:ln>
      </xdr:spPr>
    </xdr:pic>
    <xdr:clientData/>
  </xdr:oneCellAnchor>
  <xdr:oneCellAnchor>
    <xdr:from>
      <xdr:col>11</xdr:col>
      <xdr:colOff>0</xdr:colOff>
      <xdr:row>179</xdr:row>
      <xdr:rowOff>0</xdr:rowOff>
    </xdr:from>
    <xdr:ext cx="9525" cy="9525"/>
    <xdr:pic>
      <xdr:nvPicPr>
        <xdr:cNvPr id="2497" name="Picture 2496" descr="space"/>
        <xdr:cNvPicPr>
          <a:picLocks noChangeAspect="1" noChangeArrowheads="1"/>
        </xdr:cNvPicPr>
      </xdr:nvPicPr>
      <xdr:blipFill>
        <a:blip xmlns:r="http://schemas.openxmlformats.org/officeDocument/2006/relationships" r:embed="rId1"/>
        <a:srcRect/>
        <a:stretch>
          <a:fillRect/>
        </a:stretch>
      </xdr:blipFill>
      <xdr:spPr bwMode="auto">
        <a:xfrm>
          <a:off x="4962525" y="31346775"/>
          <a:ext cx="9525" cy="9525"/>
        </a:xfrm>
        <a:prstGeom prst="rect">
          <a:avLst/>
        </a:prstGeom>
        <a:noFill/>
        <a:ln w="9525">
          <a:noFill/>
          <a:miter lim="800000"/>
          <a:headEnd/>
          <a:tailEnd/>
        </a:ln>
      </xdr:spPr>
    </xdr:pic>
    <xdr:clientData/>
  </xdr:oneCellAnchor>
  <xdr:oneCellAnchor>
    <xdr:from>
      <xdr:col>11</xdr:col>
      <xdr:colOff>0</xdr:colOff>
      <xdr:row>179</xdr:row>
      <xdr:rowOff>0</xdr:rowOff>
    </xdr:from>
    <xdr:ext cx="9525" cy="9525"/>
    <xdr:pic>
      <xdr:nvPicPr>
        <xdr:cNvPr id="2498" name="Picture 2497" descr="space"/>
        <xdr:cNvPicPr>
          <a:picLocks noChangeAspect="1" noChangeArrowheads="1"/>
        </xdr:cNvPicPr>
      </xdr:nvPicPr>
      <xdr:blipFill>
        <a:blip xmlns:r="http://schemas.openxmlformats.org/officeDocument/2006/relationships" r:embed="rId1"/>
        <a:srcRect/>
        <a:stretch>
          <a:fillRect/>
        </a:stretch>
      </xdr:blipFill>
      <xdr:spPr bwMode="auto">
        <a:xfrm>
          <a:off x="4962525" y="31346775"/>
          <a:ext cx="9525" cy="9525"/>
        </a:xfrm>
        <a:prstGeom prst="rect">
          <a:avLst/>
        </a:prstGeom>
        <a:noFill/>
        <a:ln w="9525">
          <a:noFill/>
          <a:miter lim="800000"/>
          <a:headEnd/>
          <a:tailEnd/>
        </a:ln>
      </xdr:spPr>
    </xdr:pic>
    <xdr:clientData/>
  </xdr:oneCellAnchor>
  <xdr:oneCellAnchor>
    <xdr:from>
      <xdr:col>11</xdr:col>
      <xdr:colOff>0</xdr:colOff>
      <xdr:row>180</xdr:row>
      <xdr:rowOff>0</xdr:rowOff>
    </xdr:from>
    <xdr:ext cx="9525" cy="9525"/>
    <xdr:pic>
      <xdr:nvPicPr>
        <xdr:cNvPr id="2499" name="Picture 2498" descr="space"/>
        <xdr:cNvPicPr>
          <a:picLocks noChangeAspect="1" noChangeArrowheads="1"/>
        </xdr:cNvPicPr>
      </xdr:nvPicPr>
      <xdr:blipFill>
        <a:blip xmlns:r="http://schemas.openxmlformats.org/officeDocument/2006/relationships" r:embed="rId1"/>
        <a:srcRect/>
        <a:stretch>
          <a:fillRect/>
        </a:stretch>
      </xdr:blipFill>
      <xdr:spPr bwMode="auto">
        <a:xfrm>
          <a:off x="4962525" y="31518225"/>
          <a:ext cx="9525" cy="9525"/>
        </a:xfrm>
        <a:prstGeom prst="rect">
          <a:avLst/>
        </a:prstGeom>
        <a:noFill/>
        <a:ln w="9525">
          <a:noFill/>
          <a:miter lim="800000"/>
          <a:headEnd/>
          <a:tailEnd/>
        </a:ln>
      </xdr:spPr>
    </xdr:pic>
    <xdr:clientData/>
  </xdr:oneCellAnchor>
  <xdr:oneCellAnchor>
    <xdr:from>
      <xdr:col>11</xdr:col>
      <xdr:colOff>0</xdr:colOff>
      <xdr:row>180</xdr:row>
      <xdr:rowOff>0</xdr:rowOff>
    </xdr:from>
    <xdr:ext cx="9525" cy="9525"/>
    <xdr:pic>
      <xdr:nvPicPr>
        <xdr:cNvPr id="2500" name="Picture 2499" descr="space"/>
        <xdr:cNvPicPr>
          <a:picLocks noChangeAspect="1" noChangeArrowheads="1"/>
        </xdr:cNvPicPr>
      </xdr:nvPicPr>
      <xdr:blipFill>
        <a:blip xmlns:r="http://schemas.openxmlformats.org/officeDocument/2006/relationships" r:embed="rId1"/>
        <a:srcRect/>
        <a:stretch>
          <a:fillRect/>
        </a:stretch>
      </xdr:blipFill>
      <xdr:spPr bwMode="auto">
        <a:xfrm>
          <a:off x="4962525" y="31518225"/>
          <a:ext cx="9525" cy="9525"/>
        </a:xfrm>
        <a:prstGeom prst="rect">
          <a:avLst/>
        </a:prstGeom>
        <a:noFill/>
        <a:ln w="9525">
          <a:noFill/>
          <a:miter lim="800000"/>
          <a:headEnd/>
          <a:tailEnd/>
        </a:ln>
      </xdr:spPr>
    </xdr:pic>
    <xdr:clientData/>
  </xdr:oneCellAnchor>
  <xdr:oneCellAnchor>
    <xdr:from>
      <xdr:col>11</xdr:col>
      <xdr:colOff>0</xdr:colOff>
      <xdr:row>180</xdr:row>
      <xdr:rowOff>0</xdr:rowOff>
    </xdr:from>
    <xdr:ext cx="9525" cy="9525"/>
    <xdr:pic>
      <xdr:nvPicPr>
        <xdr:cNvPr id="2501" name="Picture 2500" descr="space"/>
        <xdr:cNvPicPr>
          <a:picLocks noChangeAspect="1" noChangeArrowheads="1"/>
        </xdr:cNvPicPr>
      </xdr:nvPicPr>
      <xdr:blipFill>
        <a:blip xmlns:r="http://schemas.openxmlformats.org/officeDocument/2006/relationships" r:embed="rId1"/>
        <a:srcRect/>
        <a:stretch>
          <a:fillRect/>
        </a:stretch>
      </xdr:blipFill>
      <xdr:spPr bwMode="auto">
        <a:xfrm>
          <a:off x="4962525" y="31518225"/>
          <a:ext cx="9525" cy="9525"/>
        </a:xfrm>
        <a:prstGeom prst="rect">
          <a:avLst/>
        </a:prstGeom>
        <a:noFill/>
        <a:ln w="9525">
          <a:noFill/>
          <a:miter lim="800000"/>
          <a:headEnd/>
          <a:tailEnd/>
        </a:ln>
      </xdr:spPr>
    </xdr:pic>
    <xdr:clientData/>
  </xdr:oneCellAnchor>
  <xdr:oneCellAnchor>
    <xdr:from>
      <xdr:col>11</xdr:col>
      <xdr:colOff>0</xdr:colOff>
      <xdr:row>181</xdr:row>
      <xdr:rowOff>0</xdr:rowOff>
    </xdr:from>
    <xdr:ext cx="9525" cy="9525"/>
    <xdr:pic>
      <xdr:nvPicPr>
        <xdr:cNvPr id="2502" name="Picture 2501" descr="space"/>
        <xdr:cNvPicPr>
          <a:picLocks noChangeAspect="1" noChangeArrowheads="1"/>
        </xdr:cNvPicPr>
      </xdr:nvPicPr>
      <xdr:blipFill>
        <a:blip xmlns:r="http://schemas.openxmlformats.org/officeDocument/2006/relationships" r:embed="rId1"/>
        <a:srcRect/>
        <a:stretch>
          <a:fillRect/>
        </a:stretch>
      </xdr:blipFill>
      <xdr:spPr bwMode="auto">
        <a:xfrm>
          <a:off x="4962525" y="31689675"/>
          <a:ext cx="9525" cy="9525"/>
        </a:xfrm>
        <a:prstGeom prst="rect">
          <a:avLst/>
        </a:prstGeom>
        <a:noFill/>
        <a:ln w="9525">
          <a:noFill/>
          <a:miter lim="800000"/>
          <a:headEnd/>
          <a:tailEnd/>
        </a:ln>
      </xdr:spPr>
    </xdr:pic>
    <xdr:clientData/>
  </xdr:oneCellAnchor>
  <xdr:oneCellAnchor>
    <xdr:from>
      <xdr:col>11</xdr:col>
      <xdr:colOff>0</xdr:colOff>
      <xdr:row>181</xdr:row>
      <xdr:rowOff>0</xdr:rowOff>
    </xdr:from>
    <xdr:ext cx="9525" cy="9525"/>
    <xdr:pic>
      <xdr:nvPicPr>
        <xdr:cNvPr id="2503" name="Picture 2502" descr="space"/>
        <xdr:cNvPicPr>
          <a:picLocks noChangeAspect="1" noChangeArrowheads="1"/>
        </xdr:cNvPicPr>
      </xdr:nvPicPr>
      <xdr:blipFill>
        <a:blip xmlns:r="http://schemas.openxmlformats.org/officeDocument/2006/relationships" r:embed="rId1"/>
        <a:srcRect/>
        <a:stretch>
          <a:fillRect/>
        </a:stretch>
      </xdr:blipFill>
      <xdr:spPr bwMode="auto">
        <a:xfrm>
          <a:off x="4962525" y="31689675"/>
          <a:ext cx="9525" cy="9525"/>
        </a:xfrm>
        <a:prstGeom prst="rect">
          <a:avLst/>
        </a:prstGeom>
        <a:noFill/>
        <a:ln w="9525">
          <a:noFill/>
          <a:miter lim="800000"/>
          <a:headEnd/>
          <a:tailEnd/>
        </a:ln>
      </xdr:spPr>
    </xdr:pic>
    <xdr:clientData/>
  </xdr:oneCellAnchor>
  <xdr:oneCellAnchor>
    <xdr:from>
      <xdr:col>11</xdr:col>
      <xdr:colOff>0</xdr:colOff>
      <xdr:row>181</xdr:row>
      <xdr:rowOff>0</xdr:rowOff>
    </xdr:from>
    <xdr:ext cx="9525" cy="9525"/>
    <xdr:pic>
      <xdr:nvPicPr>
        <xdr:cNvPr id="2504" name="Picture 2503" descr="space"/>
        <xdr:cNvPicPr>
          <a:picLocks noChangeAspect="1" noChangeArrowheads="1"/>
        </xdr:cNvPicPr>
      </xdr:nvPicPr>
      <xdr:blipFill>
        <a:blip xmlns:r="http://schemas.openxmlformats.org/officeDocument/2006/relationships" r:embed="rId1"/>
        <a:srcRect/>
        <a:stretch>
          <a:fillRect/>
        </a:stretch>
      </xdr:blipFill>
      <xdr:spPr bwMode="auto">
        <a:xfrm>
          <a:off x="4962525" y="31689675"/>
          <a:ext cx="9525" cy="9525"/>
        </a:xfrm>
        <a:prstGeom prst="rect">
          <a:avLst/>
        </a:prstGeom>
        <a:noFill/>
        <a:ln w="9525">
          <a:noFill/>
          <a:miter lim="800000"/>
          <a:headEnd/>
          <a:tailEnd/>
        </a:ln>
      </xdr:spPr>
    </xdr:pic>
    <xdr:clientData/>
  </xdr:oneCellAnchor>
  <xdr:oneCellAnchor>
    <xdr:from>
      <xdr:col>11</xdr:col>
      <xdr:colOff>0</xdr:colOff>
      <xdr:row>182</xdr:row>
      <xdr:rowOff>0</xdr:rowOff>
    </xdr:from>
    <xdr:ext cx="9525" cy="9525"/>
    <xdr:pic>
      <xdr:nvPicPr>
        <xdr:cNvPr id="2505" name="Picture 2504" descr="space"/>
        <xdr:cNvPicPr>
          <a:picLocks noChangeAspect="1" noChangeArrowheads="1"/>
        </xdr:cNvPicPr>
      </xdr:nvPicPr>
      <xdr:blipFill>
        <a:blip xmlns:r="http://schemas.openxmlformats.org/officeDocument/2006/relationships" r:embed="rId1"/>
        <a:srcRect/>
        <a:stretch>
          <a:fillRect/>
        </a:stretch>
      </xdr:blipFill>
      <xdr:spPr bwMode="auto">
        <a:xfrm>
          <a:off x="4962525" y="31861125"/>
          <a:ext cx="9525" cy="9525"/>
        </a:xfrm>
        <a:prstGeom prst="rect">
          <a:avLst/>
        </a:prstGeom>
        <a:noFill/>
        <a:ln w="9525">
          <a:noFill/>
          <a:miter lim="800000"/>
          <a:headEnd/>
          <a:tailEnd/>
        </a:ln>
      </xdr:spPr>
    </xdr:pic>
    <xdr:clientData/>
  </xdr:oneCellAnchor>
  <xdr:oneCellAnchor>
    <xdr:from>
      <xdr:col>11</xdr:col>
      <xdr:colOff>0</xdr:colOff>
      <xdr:row>182</xdr:row>
      <xdr:rowOff>0</xdr:rowOff>
    </xdr:from>
    <xdr:ext cx="9525" cy="9525"/>
    <xdr:pic>
      <xdr:nvPicPr>
        <xdr:cNvPr id="2506" name="Picture 2505" descr="space"/>
        <xdr:cNvPicPr>
          <a:picLocks noChangeAspect="1" noChangeArrowheads="1"/>
        </xdr:cNvPicPr>
      </xdr:nvPicPr>
      <xdr:blipFill>
        <a:blip xmlns:r="http://schemas.openxmlformats.org/officeDocument/2006/relationships" r:embed="rId1"/>
        <a:srcRect/>
        <a:stretch>
          <a:fillRect/>
        </a:stretch>
      </xdr:blipFill>
      <xdr:spPr bwMode="auto">
        <a:xfrm>
          <a:off x="4962525" y="31861125"/>
          <a:ext cx="9525" cy="9525"/>
        </a:xfrm>
        <a:prstGeom prst="rect">
          <a:avLst/>
        </a:prstGeom>
        <a:noFill/>
        <a:ln w="9525">
          <a:noFill/>
          <a:miter lim="800000"/>
          <a:headEnd/>
          <a:tailEnd/>
        </a:ln>
      </xdr:spPr>
    </xdr:pic>
    <xdr:clientData/>
  </xdr:oneCellAnchor>
  <xdr:oneCellAnchor>
    <xdr:from>
      <xdr:col>11</xdr:col>
      <xdr:colOff>0</xdr:colOff>
      <xdr:row>182</xdr:row>
      <xdr:rowOff>0</xdr:rowOff>
    </xdr:from>
    <xdr:ext cx="9525" cy="9525"/>
    <xdr:pic>
      <xdr:nvPicPr>
        <xdr:cNvPr id="2507" name="Picture 2506" descr="space"/>
        <xdr:cNvPicPr>
          <a:picLocks noChangeAspect="1" noChangeArrowheads="1"/>
        </xdr:cNvPicPr>
      </xdr:nvPicPr>
      <xdr:blipFill>
        <a:blip xmlns:r="http://schemas.openxmlformats.org/officeDocument/2006/relationships" r:embed="rId1"/>
        <a:srcRect/>
        <a:stretch>
          <a:fillRect/>
        </a:stretch>
      </xdr:blipFill>
      <xdr:spPr bwMode="auto">
        <a:xfrm>
          <a:off x="4962525" y="31861125"/>
          <a:ext cx="9525" cy="9525"/>
        </a:xfrm>
        <a:prstGeom prst="rect">
          <a:avLst/>
        </a:prstGeom>
        <a:noFill/>
        <a:ln w="9525">
          <a:noFill/>
          <a:miter lim="800000"/>
          <a:headEnd/>
          <a:tailEnd/>
        </a:ln>
      </xdr:spPr>
    </xdr:pic>
    <xdr:clientData/>
  </xdr:oneCellAnchor>
  <xdr:oneCellAnchor>
    <xdr:from>
      <xdr:col>11</xdr:col>
      <xdr:colOff>0</xdr:colOff>
      <xdr:row>183</xdr:row>
      <xdr:rowOff>0</xdr:rowOff>
    </xdr:from>
    <xdr:ext cx="9525" cy="9525"/>
    <xdr:pic>
      <xdr:nvPicPr>
        <xdr:cNvPr id="2508" name="Picture 2507" descr="space"/>
        <xdr:cNvPicPr>
          <a:picLocks noChangeAspect="1" noChangeArrowheads="1"/>
        </xdr:cNvPicPr>
      </xdr:nvPicPr>
      <xdr:blipFill>
        <a:blip xmlns:r="http://schemas.openxmlformats.org/officeDocument/2006/relationships" r:embed="rId1"/>
        <a:srcRect/>
        <a:stretch>
          <a:fillRect/>
        </a:stretch>
      </xdr:blipFill>
      <xdr:spPr bwMode="auto">
        <a:xfrm>
          <a:off x="4962525" y="32032575"/>
          <a:ext cx="9525" cy="9525"/>
        </a:xfrm>
        <a:prstGeom prst="rect">
          <a:avLst/>
        </a:prstGeom>
        <a:noFill/>
        <a:ln w="9525">
          <a:noFill/>
          <a:miter lim="800000"/>
          <a:headEnd/>
          <a:tailEnd/>
        </a:ln>
      </xdr:spPr>
    </xdr:pic>
    <xdr:clientData/>
  </xdr:oneCellAnchor>
  <xdr:oneCellAnchor>
    <xdr:from>
      <xdr:col>11</xdr:col>
      <xdr:colOff>0</xdr:colOff>
      <xdr:row>183</xdr:row>
      <xdr:rowOff>0</xdr:rowOff>
    </xdr:from>
    <xdr:ext cx="9525" cy="9525"/>
    <xdr:pic>
      <xdr:nvPicPr>
        <xdr:cNvPr id="2509" name="Picture 2508" descr="space"/>
        <xdr:cNvPicPr>
          <a:picLocks noChangeAspect="1" noChangeArrowheads="1"/>
        </xdr:cNvPicPr>
      </xdr:nvPicPr>
      <xdr:blipFill>
        <a:blip xmlns:r="http://schemas.openxmlformats.org/officeDocument/2006/relationships" r:embed="rId1"/>
        <a:srcRect/>
        <a:stretch>
          <a:fillRect/>
        </a:stretch>
      </xdr:blipFill>
      <xdr:spPr bwMode="auto">
        <a:xfrm>
          <a:off x="4962525" y="32032575"/>
          <a:ext cx="9525" cy="9525"/>
        </a:xfrm>
        <a:prstGeom prst="rect">
          <a:avLst/>
        </a:prstGeom>
        <a:noFill/>
        <a:ln w="9525">
          <a:noFill/>
          <a:miter lim="800000"/>
          <a:headEnd/>
          <a:tailEnd/>
        </a:ln>
      </xdr:spPr>
    </xdr:pic>
    <xdr:clientData/>
  </xdr:oneCellAnchor>
  <xdr:oneCellAnchor>
    <xdr:from>
      <xdr:col>11</xdr:col>
      <xdr:colOff>0</xdr:colOff>
      <xdr:row>183</xdr:row>
      <xdr:rowOff>0</xdr:rowOff>
    </xdr:from>
    <xdr:ext cx="9525" cy="9525"/>
    <xdr:pic>
      <xdr:nvPicPr>
        <xdr:cNvPr id="2510" name="Picture 2509" descr="space"/>
        <xdr:cNvPicPr>
          <a:picLocks noChangeAspect="1" noChangeArrowheads="1"/>
        </xdr:cNvPicPr>
      </xdr:nvPicPr>
      <xdr:blipFill>
        <a:blip xmlns:r="http://schemas.openxmlformats.org/officeDocument/2006/relationships" r:embed="rId1"/>
        <a:srcRect/>
        <a:stretch>
          <a:fillRect/>
        </a:stretch>
      </xdr:blipFill>
      <xdr:spPr bwMode="auto">
        <a:xfrm>
          <a:off x="4962525" y="32032575"/>
          <a:ext cx="9525" cy="9525"/>
        </a:xfrm>
        <a:prstGeom prst="rect">
          <a:avLst/>
        </a:prstGeom>
        <a:noFill/>
        <a:ln w="9525">
          <a:noFill/>
          <a:miter lim="800000"/>
          <a:headEnd/>
          <a:tailEnd/>
        </a:ln>
      </xdr:spPr>
    </xdr:pic>
    <xdr:clientData/>
  </xdr:oneCellAnchor>
  <xdr:oneCellAnchor>
    <xdr:from>
      <xdr:col>11</xdr:col>
      <xdr:colOff>0</xdr:colOff>
      <xdr:row>184</xdr:row>
      <xdr:rowOff>0</xdr:rowOff>
    </xdr:from>
    <xdr:ext cx="9525" cy="9525"/>
    <xdr:pic>
      <xdr:nvPicPr>
        <xdr:cNvPr id="2511" name="Picture 2510" descr="space"/>
        <xdr:cNvPicPr>
          <a:picLocks noChangeAspect="1" noChangeArrowheads="1"/>
        </xdr:cNvPicPr>
      </xdr:nvPicPr>
      <xdr:blipFill>
        <a:blip xmlns:r="http://schemas.openxmlformats.org/officeDocument/2006/relationships" r:embed="rId1"/>
        <a:srcRect/>
        <a:stretch>
          <a:fillRect/>
        </a:stretch>
      </xdr:blipFill>
      <xdr:spPr bwMode="auto">
        <a:xfrm>
          <a:off x="4962525" y="32204025"/>
          <a:ext cx="9525" cy="9525"/>
        </a:xfrm>
        <a:prstGeom prst="rect">
          <a:avLst/>
        </a:prstGeom>
        <a:noFill/>
        <a:ln w="9525">
          <a:noFill/>
          <a:miter lim="800000"/>
          <a:headEnd/>
          <a:tailEnd/>
        </a:ln>
      </xdr:spPr>
    </xdr:pic>
    <xdr:clientData/>
  </xdr:oneCellAnchor>
  <xdr:oneCellAnchor>
    <xdr:from>
      <xdr:col>11</xdr:col>
      <xdr:colOff>0</xdr:colOff>
      <xdr:row>184</xdr:row>
      <xdr:rowOff>0</xdr:rowOff>
    </xdr:from>
    <xdr:ext cx="9525" cy="9525"/>
    <xdr:pic>
      <xdr:nvPicPr>
        <xdr:cNvPr id="2512" name="Picture 2511" descr="space"/>
        <xdr:cNvPicPr>
          <a:picLocks noChangeAspect="1" noChangeArrowheads="1"/>
        </xdr:cNvPicPr>
      </xdr:nvPicPr>
      <xdr:blipFill>
        <a:blip xmlns:r="http://schemas.openxmlformats.org/officeDocument/2006/relationships" r:embed="rId1"/>
        <a:srcRect/>
        <a:stretch>
          <a:fillRect/>
        </a:stretch>
      </xdr:blipFill>
      <xdr:spPr bwMode="auto">
        <a:xfrm>
          <a:off x="4962525" y="32204025"/>
          <a:ext cx="9525" cy="9525"/>
        </a:xfrm>
        <a:prstGeom prst="rect">
          <a:avLst/>
        </a:prstGeom>
        <a:noFill/>
        <a:ln w="9525">
          <a:noFill/>
          <a:miter lim="800000"/>
          <a:headEnd/>
          <a:tailEnd/>
        </a:ln>
      </xdr:spPr>
    </xdr:pic>
    <xdr:clientData/>
  </xdr:oneCellAnchor>
  <xdr:oneCellAnchor>
    <xdr:from>
      <xdr:col>11</xdr:col>
      <xdr:colOff>0</xdr:colOff>
      <xdr:row>184</xdr:row>
      <xdr:rowOff>0</xdr:rowOff>
    </xdr:from>
    <xdr:ext cx="9525" cy="9525"/>
    <xdr:pic>
      <xdr:nvPicPr>
        <xdr:cNvPr id="2513" name="Picture 2512" descr="space"/>
        <xdr:cNvPicPr>
          <a:picLocks noChangeAspect="1" noChangeArrowheads="1"/>
        </xdr:cNvPicPr>
      </xdr:nvPicPr>
      <xdr:blipFill>
        <a:blip xmlns:r="http://schemas.openxmlformats.org/officeDocument/2006/relationships" r:embed="rId1"/>
        <a:srcRect/>
        <a:stretch>
          <a:fillRect/>
        </a:stretch>
      </xdr:blipFill>
      <xdr:spPr bwMode="auto">
        <a:xfrm>
          <a:off x="4962525" y="32204025"/>
          <a:ext cx="9525" cy="9525"/>
        </a:xfrm>
        <a:prstGeom prst="rect">
          <a:avLst/>
        </a:prstGeom>
        <a:noFill/>
        <a:ln w="9525">
          <a:noFill/>
          <a:miter lim="800000"/>
          <a:headEnd/>
          <a:tailEnd/>
        </a:ln>
      </xdr:spPr>
    </xdr:pic>
    <xdr:clientData/>
  </xdr:oneCellAnchor>
  <xdr:oneCellAnchor>
    <xdr:from>
      <xdr:col>11</xdr:col>
      <xdr:colOff>0</xdr:colOff>
      <xdr:row>185</xdr:row>
      <xdr:rowOff>0</xdr:rowOff>
    </xdr:from>
    <xdr:ext cx="9525" cy="9525"/>
    <xdr:pic>
      <xdr:nvPicPr>
        <xdr:cNvPr id="2514" name="Picture 2513" descr="space"/>
        <xdr:cNvPicPr>
          <a:picLocks noChangeAspect="1" noChangeArrowheads="1"/>
        </xdr:cNvPicPr>
      </xdr:nvPicPr>
      <xdr:blipFill>
        <a:blip xmlns:r="http://schemas.openxmlformats.org/officeDocument/2006/relationships" r:embed="rId1"/>
        <a:srcRect/>
        <a:stretch>
          <a:fillRect/>
        </a:stretch>
      </xdr:blipFill>
      <xdr:spPr bwMode="auto">
        <a:xfrm>
          <a:off x="4962525" y="32375475"/>
          <a:ext cx="9525" cy="9525"/>
        </a:xfrm>
        <a:prstGeom prst="rect">
          <a:avLst/>
        </a:prstGeom>
        <a:noFill/>
        <a:ln w="9525">
          <a:noFill/>
          <a:miter lim="800000"/>
          <a:headEnd/>
          <a:tailEnd/>
        </a:ln>
      </xdr:spPr>
    </xdr:pic>
    <xdr:clientData/>
  </xdr:oneCellAnchor>
  <xdr:oneCellAnchor>
    <xdr:from>
      <xdr:col>11</xdr:col>
      <xdr:colOff>0</xdr:colOff>
      <xdr:row>185</xdr:row>
      <xdr:rowOff>0</xdr:rowOff>
    </xdr:from>
    <xdr:ext cx="9525" cy="9525"/>
    <xdr:pic>
      <xdr:nvPicPr>
        <xdr:cNvPr id="2515" name="Picture 2514" descr="space"/>
        <xdr:cNvPicPr>
          <a:picLocks noChangeAspect="1" noChangeArrowheads="1"/>
        </xdr:cNvPicPr>
      </xdr:nvPicPr>
      <xdr:blipFill>
        <a:blip xmlns:r="http://schemas.openxmlformats.org/officeDocument/2006/relationships" r:embed="rId1"/>
        <a:srcRect/>
        <a:stretch>
          <a:fillRect/>
        </a:stretch>
      </xdr:blipFill>
      <xdr:spPr bwMode="auto">
        <a:xfrm>
          <a:off x="4962525" y="32375475"/>
          <a:ext cx="9525" cy="9525"/>
        </a:xfrm>
        <a:prstGeom prst="rect">
          <a:avLst/>
        </a:prstGeom>
        <a:noFill/>
        <a:ln w="9525">
          <a:noFill/>
          <a:miter lim="800000"/>
          <a:headEnd/>
          <a:tailEnd/>
        </a:ln>
      </xdr:spPr>
    </xdr:pic>
    <xdr:clientData/>
  </xdr:oneCellAnchor>
  <xdr:oneCellAnchor>
    <xdr:from>
      <xdr:col>11</xdr:col>
      <xdr:colOff>0</xdr:colOff>
      <xdr:row>185</xdr:row>
      <xdr:rowOff>0</xdr:rowOff>
    </xdr:from>
    <xdr:ext cx="9525" cy="9525"/>
    <xdr:pic>
      <xdr:nvPicPr>
        <xdr:cNvPr id="2516" name="Picture 2515" descr="space"/>
        <xdr:cNvPicPr>
          <a:picLocks noChangeAspect="1" noChangeArrowheads="1"/>
        </xdr:cNvPicPr>
      </xdr:nvPicPr>
      <xdr:blipFill>
        <a:blip xmlns:r="http://schemas.openxmlformats.org/officeDocument/2006/relationships" r:embed="rId1"/>
        <a:srcRect/>
        <a:stretch>
          <a:fillRect/>
        </a:stretch>
      </xdr:blipFill>
      <xdr:spPr bwMode="auto">
        <a:xfrm>
          <a:off x="4962525" y="32375475"/>
          <a:ext cx="9525" cy="9525"/>
        </a:xfrm>
        <a:prstGeom prst="rect">
          <a:avLst/>
        </a:prstGeom>
        <a:noFill/>
        <a:ln w="9525">
          <a:noFill/>
          <a:miter lim="800000"/>
          <a:headEnd/>
          <a:tailEnd/>
        </a:ln>
      </xdr:spPr>
    </xdr:pic>
    <xdr:clientData/>
  </xdr:oneCellAnchor>
  <xdr:oneCellAnchor>
    <xdr:from>
      <xdr:col>11</xdr:col>
      <xdr:colOff>0</xdr:colOff>
      <xdr:row>186</xdr:row>
      <xdr:rowOff>0</xdr:rowOff>
    </xdr:from>
    <xdr:ext cx="9525" cy="9525"/>
    <xdr:pic>
      <xdr:nvPicPr>
        <xdr:cNvPr id="2517" name="Picture 2516" descr="space"/>
        <xdr:cNvPicPr>
          <a:picLocks noChangeAspect="1" noChangeArrowheads="1"/>
        </xdr:cNvPicPr>
      </xdr:nvPicPr>
      <xdr:blipFill>
        <a:blip xmlns:r="http://schemas.openxmlformats.org/officeDocument/2006/relationships" r:embed="rId1"/>
        <a:srcRect/>
        <a:stretch>
          <a:fillRect/>
        </a:stretch>
      </xdr:blipFill>
      <xdr:spPr bwMode="auto">
        <a:xfrm>
          <a:off x="4962525" y="32546925"/>
          <a:ext cx="9525" cy="9525"/>
        </a:xfrm>
        <a:prstGeom prst="rect">
          <a:avLst/>
        </a:prstGeom>
        <a:noFill/>
        <a:ln w="9525">
          <a:noFill/>
          <a:miter lim="800000"/>
          <a:headEnd/>
          <a:tailEnd/>
        </a:ln>
      </xdr:spPr>
    </xdr:pic>
    <xdr:clientData/>
  </xdr:oneCellAnchor>
  <xdr:oneCellAnchor>
    <xdr:from>
      <xdr:col>11</xdr:col>
      <xdr:colOff>0</xdr:colOff>
      <xdr:row>186</xdr:row>
      <xdr:rowOff>0</xdr:rowOff>
    </xdr:from>
    <xdr:ext cx="9525" cy="9525"/>
    <xdr:pic>
      <xdr:nvPicPr>
        <xdr:cNvPr id="2518" name="Picture 2517" descr="space"/>
        <xdr:cNvPicPr>
          <a:picLocks noChangeAspect="1" noChangeArrowheads="1"/>
        </xdr:cNvPicPr>
      </xdr:nvPicPr>
      <xdr:blipFill>
        <a:blip xmlns:r="http://schemas.openxmlformats.org/officeDocument/2006/relationships" r:embed="rId1"/>
        <a:srcRect/>
        <a:stretch>
          <a:fillRect/>
        </a:stretch>
      </xdr:blipFill>
      <xdr:spPr bwMode="auto">
        <a:xfrm>
          <a:off x="4962525" y="32546925"/>
          <a:ext cx="9525" cy="9525"/>
        </a:xfrm>
        <a:prstGeom prst="rect">
          <a:avLst/>
        </a:prstGeom>
        <a:noFill/>
        <a:ln w="9525">
          <a:noFill/>
          <a:miter lim="800000"/>
          <a:headEnd/>
          <a:tailEnd/>
        </a:ln>
      </xdr:spPr>
    </xdr:pic>
    <xdr:clientData/>
  </xdr:oneCellAnchor>
  <xdr:oneCellAnchor>
    <xdr:from>
      <xdr:col>11</xdr:col>
      <xdr:colOff>0</xdr:colOff>
      <xdr:row>186</xdr:row>
      <xdr:rowOff>0</xdr:rowOff>
    </xdr:from>
    <xdr:ext cx="9525" cy="9525"/>
    <xdr:pic>
      <xdr:nvPicPr>
        <xdr:cNvPr id="2519" name="Picture 2518" descr="space"/>
        <xdr:cNvPicPr>
          <a:picLocks noChangeAspect="1" noChangeArrowheads="1"/>
        </xdr:cNvPicPr>
      </xdr:nvPicPr>
      <xdr:blipFill>
        <a:blip xmlns:r="http://schemas.openxmlformats.org/officeDocument/2006/relationships" r:embed="rId1"/>
        <a:srcRect/>
        <a:stretch>
          <a:fillRect/>
        </a:stretch>
      </xdr:blipFill>
      <xdr:spPr bwMode="auto">
        <a:xfrm>
          <a:off x="4962525" y="32546925"/>
          <a:ext cx="9525" cy="9525"/>
        </a:xfrm>
        <a:prstGeom prst="rect">
          <a:avLst/>
        </a:prstGeom>
        <a:noFill/>
        <a:ln w="9525">
          <a:noFill/>
          <a:miter lim="800000"/>
          <a:headEnd/>
          <a:tailEnd/>
        </a:ln>
      </xdr:spPr>
    </xdr:pic>
    <xdr:clientData/>
  </xdr:oneCellAnchor>
  <xdr:oneCellAnchor>
    <xdr:from>
      <xdr:col>11</xdr:col>
      <xdr:colOff>0</xdr:colOff>
      <xdr:row>187</xdr:row>
      <xdr:rowOff>0</xdr:rowOff>
    </xdr:from>
    <xdr:ext cx="9525" cy="9525"/>
    <xdr:pic>
      <xdr:nvPicPr>
        <xdr:cNvPr id="2520" name="Picture 2519" descr="space"/>
        <xdr:cNvPicPr>
          <a:picLocks noChangeAspect="1" noChangeArrowheads="1"/>
        </xdr:cNvPicPr>
      </xdr:nvPicPr>
      <xdr:blipFill>
        <a:blip xmlns:r="http://schemas.openxmlformats.org/officeDocument/2006/relationships" r:embed="rId1"/>
        <a:srcRect/>
        <a:stretch>
          <a:fillRect/>
        </a:stretch>
      </xdr:blipFill>
      <xdr:spPr bwMode="auto">
        <a:xfrm>
          <a:off x="4962525" y="32718375"/>
          <a:ext cx="9525" cy="9525"/>
        </a:xfrm>
        <a:prstGeom prst="rect">
          <a:avLst/>
        </a:prstGeom>
        <a:noFill/>
        <a:ln w="9525">
          <a:noFill/>
          <a:miter lim="800000"/>
          <a:headEnd/>
          <a:tailEnd/>
        </a:ln>
      </xdr:spPr>
    </xdr:pic>
    <xdr:clientData/>
  </xdr:oneCellAnchor>
  <xdr:oneCellAnchor>
    <xdr:from>
      <xdr:col>11</xdr:col>
      <xdr:colOff>0</xdr:colOff>
      <xdr:row>187</xdr:row>
      <xdr:rowOff>0</xdr:rowOff>
    </xdr:from>
    <xdr:ext cx="9525" cy="9525"/>
    <xdr:pic>
      <xdr:nvPicPr>
        <xdr:cNvPr id="2521" name="Picture 2520" descr="space"/>
        <xdr:cNvPicPr>
          <a:picLocks noChangeAspect="1" noChangeArrowheads="1"/>
        </xdr:cNvPicPr>
      </xdr:nvPicPr>
      <xdr:blipFill>
        <a:blip xmlns:r="http://schemas.openxmlformats.org/officeDocument/2006/relationships" r:embed="rId1"/>
        <a:srcRect/>
        <a:stretch>
          <a:fillRect/>
        </a:stretch>
      </xdr:blipFill>
      <xdr:spPr bwMode="auto">
        <a:xfrm>
          <a:off x="4962525" y="32718375"/>
          <a:ext cx="9525" cy="9525"/>
        </a:xfrm>
        <a:prstGeom prst="rect">
          <a:avLst/>
        </a:prstGeom>
        <a:noFill/>
        <a:ln w="9525">
          <a:noFill/>
          <a:miter lim="800000"/>
          <a:headEnd/>
          <a:tailEnd/>
        </a:ln>
      </xdr:spPr>
    </xdr:pic>
    <xdr:clientData/>
  </xdr:oneCellAnchor>
  <xdr:oneCellAnchor>
    <xdr:from>
      <xdr:col>11</xdr:col>
      <xdr:colOff>0</xdr:colOff>
      <xdr:row>187</xdr:row>
      <xdr:rowOff>0</xdr:rowOff>
    </xdr:from>
    <xdr:ext cx="9525" cy="9525"/>
    <xdr:pic>
      <xdr:nvPicPr>
        <xdr:cNvPr id="2522" name="Picture 2521" descr="space"/>
        <xdr:cNvPicPr>
          <a:picLocks noChangeAspect="1" noChangeArrowheads="1"/>
        </xdr:cNvPicPr>
      </xdr:nvPicPr>
      <xdr:blipFill>
        <a:blip xmlns:r="http://schemas.openxmlformats.org/officeDocument/2006/relationships" r:embed="rId1"/>
        <a:srcRect/>
        <a:stretch>
          <a:fillRect/>
        </a:stretch>
      </xdr:blipFill>
      <xdr:spPr bwMode="auto">
        <a:xfrm>
          <a:off x="4962525" y="32718375"/>
          <a:ext cx="9525" cy="9525"/>
        </a:xfrm>
        <a:prstGeom prst="rect">
          <a:avLst/>
        </a:prstGeom>
        <a:noFill/>
        <a:ln w="9525">
          <a:noFill/>
          <a:miter lim="800000"/>
          <a:headEnd/>
          <a:tailEnd/>
        </a:ln>
      </xdr:spPr>
    </xdr:pic>
    <xdr:clientData/>
  </xdr:oneCellAnchor>
  <xdr:oneCellAnchor>
    <xdr:from>
      <xdr:col>11</xdr:col>
      <xdr:colOff>0</xdr:colOff>
      <xdr:row>188</xdr:row>
      <xdr:rowOff>0</xdr:rowOff>
    </xdr:from>
    <xdr:ext cx="9525" cy="9525"/>
    <xdr:pic>
      <xdr:nvPicPr>
        <xdr:cNvPr id="2523" name="Picture 2522" descr="space"/>
        <xdr:cNvPicPr>
          <a:picLocks noChangeAspect="1" noChangeArrowheads="1"/>
        </xdr:cNvPicPr>
      </xdr:nvPicPr>
      <xdr:blipFill>
        <a:blip xmlns:r="http://schemas.openxmlformats.org/officeDocument/2006/relationships" r:embed="rId1"/>
        <a:srcRect/>
        <a:stretch>
          <a:fillRect/>
        </a:stretch>
      </xdr:blipFill>
      <xdr:spPr bwMode="auto">
        <a:xfrm>
          <a:off x="4962525" y="32889825"/>
          <a:ext cx="9525" cy="9525"/>
        </a:xfrm>
        <a:prstGeom prst="rect">
          <a:avLst/>
        </a:prstGeom>
        <a:noFill/>
        <a:ln w="9525">
          <a:noFill/>
          <a:miter lim="800000"/>
          <a:headEnd/>
          <a:tailEnd/>
        </a:ln>
      </xdr:spPr>
    </xdr:pic>
    <xdr:clientData/>
  </xdr:oneCellAnchor>
  <xdr:oneCellAnchor>
    <xdr:from>
      <xdr:col>11</xdr:col>
      <xdr:colOff>0</xdr:colOff>
      <xdr:row>188</xdr:row>
      <xdr:rowOff>0</xdr:rowOff>
    </xdr:from>
    <xdr:ext cx="9525" cy="9525"/>
    <xdr:pic>
      <xdr:nvPicPr>
        <xdr:cNvPr id="2524" name="Picture 2523" descr="space"/>
        <xdr:cNvPicPr>
          <a:picLocks noChangeAspect="1" noChangeArrowheads="1"/>
        </xdr:cNvPicPr>
      </xdr:nvPicPr>
      <xdr:blipFill>
        <a:blip xmlns:r="http://schemas.openxmlformats.org/officeDocument/2006/relationships" r:embed="rId1"/>
        <a:srcRect/>
        <a:stretch>
          <a:fillRect/>
        </a:stretch>
      </xdr:blipFill>
      <xdr:spPr bwMode="auto">
        <a:xfrm>
          <a:off x="4962525" y="32889825"/>
          <a:ext cx="9525" cy="9525"/>
        </a:xfrm>
        <a:prstGeom prst="rect">
          <a:avLst/>
        </a:prstGeom>
        <a:noFill/>
        <a:ln w="9525">
          <a:noFill/>
          <a:miter lim="800000"/>
          <a:headEnd/>
          <a:tailEnd/>
        </a:ln>
      </xdr:spPr>
    </xdr:pic>
    <xdr:clientData/>
  </xdr:oneCellAnchor>
  <xdr:oneCellAnchor>
    <xdr:from>
      <xdr:col>11</xdr:col>
      <xdr:colOff>0</xdr:colOff>
      <xdr:row>188</xdr:row>
      <xdr:rowOff>0</xdr:rowOff>
    </xdr:from>
    <xdr:ext cx="9525" cy="9525"/>
    <xdr:pic>
      <xdr:nvPicPr>
        <xdr:cNvPr id="2525" name="Picture 2524" descr="space"/>
        <xdr:cNvPicPr>
          <a:picLocks noChangeAspect="1" noChangeArrowheads="1"/>
        </xdr:cNvPicPr>
      </xdr:nvPicPr>
      <xdr:blipFill>
        <a:blip xmlns:r="http://schemas.openxmlformats.org/officeDocument/2006/relationships" r:embed="rId1"/>
        <a:srcRect/>
        <a:stretch>
          <a:fillRect/>
        </a:stretch>
      </xdr:blipFill>
      <xdr:spPr bwMode="auto">
        <a:xfrm>
          <a:off x="4962525" y="32889825"/>
          <a:ext cx="9525" cy="9525"/>
        </a:xfrm>
        <a:prstGeom prst="rect">
          <a:avLst/>
        </a:prstGeom>
        <a:noFill/>
        <a:ln w="9525">
          <a:noFill/>
          <a:miter lim="800000"/>
          <a:headEnd/>
          <a:tailEnd/>
        </a:ln>
      </xdr:spPr>
    </xdr:pic>
    <xdr:clientData/>
  </xdr:oneCellAnchor>
  <xdr:oneCellAnchor>
    <xdr:from>
      <xdr:col>11</xdr:col>
      <xdr:colOff>0</xdr:colOff>
      <xdr:row>189</xdr:row>
      <xdr:rowOff>0</xdr:rowOff>
    </xdr:from>
    <xdr:ext cx="9525" cy="9525"/>
    <xdr:pic>
      <xdr:nvPicPr>
        <xdr:cNvPr id="2526" name="Picture 2525" descr="space"/>
        <xdr:cNvPicPr>
          <a:picLocks noChangeAspect="1" noChangeArrowheads="1"/>
        </xdr:cNvPicPr>
      </xdr:nvPicPr>
      <xdr:blipFill>
        <a:blip xmlns:r="http://schemas.openxmlformats.org/officeDocument/2006/relationships" r:embed="rId1"/>
        <a:srcRect/>
        <a:stretch>
          <a:fillRect/>
        </a:stretch>
      </xdr:blipFill>
      <xdr:spPr bwMode="auto">
        <a:xfrm>
          <a:off x="4962525" y="33061275"/>
          <a:ext cx="9525" cy="9525"/>
        </a:xfrm>
        <a:prstGeom prst="rect">
          <a:avLst/>
        </a:prstGeom>
        <a:noFill/>
        <a:ln w="9525">
          <a:noFill/>
          <a:miter lim="800000"/>
          <a:headEnd/>
          <a:tailEnd/>
        </a:ln>
      </xdr:spPr>
    </xdr:pic>
    <xdr:clientData/>
  </xdr:oneCellAnchor>
  <xdr:oneCellAnchor>
    <xdr:from>
      <xdr:col>11</xdr:col>
      <xdr:colOff>0</xdr:colOff>
      <xdr:row>189</xdr:row>
      <xdr:rowOff>0</xdr:rowOff>
    </xdr:from>
    <xdr:ext cx="9525" cy="9525"/>
    <xdr:pic>
      <xdr:nvPicPr>
        <xdr:cNvPr id="2527" name="Picture 2526" descr="space"/>
        <xdr:cNvPicPr>
          <a:picLocks noChangeAspect="1" noChangeArrowheads="1"/>
        </xdr:cNvPicPr>
      </xdr:nvPicPr>
      <xdr:blipFill>
        <a:blip xmlns:r="http://schemas.openxmlformats.org/officeDocument/2006/relationships" r:embed="rId1"/>
        <a:srcRect/>
        <a:stretch>
          <a:fillRect/>
        </a:stretch>
      </xdr:blipFill>
      <xdr:spPr bwMode="auto">
        <a:xfrm>
          <a:off x="4962525" y="33061275"/>
          <a:ext cx="9525" cy="9525"/>
        </a:xfrm>
        <a:prstGeom prst="rect">
          <a:avLst/>
        </a:prstGeom>
        <a:noFill/>
        <a:ln w="9525">
          <a:noFill/>
          <a:miter lim="800000"/>
          <a:headEnd/>
          <a:tailEnd/>
        </a:ln>
      </xdr:spPr>
    </xdr:pic>
    <xdr:clientData/>
  </xdr:oneCellAnchor>
  <xdr:oneCellAnchor>
    <xdr:from>
      <xdr:col>11</xdr:col>
      <xdr:colOff>0</xdr:colOff>
      <xdr:row>189</xdr:row>
      <xdr:rowOff>0</xdr:rowOff>
    </xdr:from>
    <xdr:ext cx="9525" cy="9525"/>
    <xdr:pic>
      <xdr:nvPicPr>
        <xdr:cNvPr id="2528" name="Picture 2527" descr="space"/>
        <xdr:cNvPicPr>
          <a:picLocks noChangeAspect="1" noChangeArrowheads="1"/>
        </xdr:cNvPicPr>
      </xdr:nvPicPr>
      <xdr:blipFill>
        <a:blip xmlns:r="http://schemas.openxmlformats.org/officeDocument/2006/relationships" r:embed="rId1"/>
        <a:srcRect/>
        <a:stretch>
          <a:fillRect/>
        </a:stretch>
      </xdr:blipFill>
      <xdr:spPr bwMode="auto">
        <a:xfrm>
          <a:off x="4962525" y="33061275"/>
          <a:ext cx="9525" cy="9525"/>
        </a:xfrm>
        <a:prstGeom prst="rect">
          <a:avLst/>
        </a:prstGeom>
        <a:noFill/>
        <a:ln w="9525">
          <a:noFill/>
          <a:miter lim="800000"/>
          <a:headEnd/>
          <a:tailEnd/>
        </a:ln>
      </xdr:spPr>
    </xdr:pic>
    <xdr:clientData/>
  </xdr:oneCellAnchor>
  <xdr:oneCellAnchor>
    <xdr:from>
      <xdr:col>11</xdr:col>
      <xdr:colOff>0</xdr:colOff>
      <xdr:row>190</xdr:row>
      <xdr:rowOff>0</xdr:rowOff>
    </xdr:from>
    <xdr:ext cx="9525" cy="9525"/>
    <xdr:pic>
      <xdr:nvPicPr>
        <xdr:cNvPr id="2529" name="Picture 2528" descr="space"/>
        <xdr:cNvPicPr>
          <a:picLocks noChangeAspect="1" noChangeArrowheads="1"/>
        </xdr:cNvPicPr>
      </xdr:nvPicPr>
      <xdr:blipFill>
        <a:blip xmlns:r="http://schemas.openxmlformats.org/officeDocument/2006/relationships" r:embed="rId1"/>
        <a:srcRect/>
        <a:stretch>
          <a:fillRect/>
        </a:stretch>
      </xdr:blipFill>
      <xdr:spPr bwMode="auto">
        <a:xfrm>
          <a:off x="4962525" y="33232725"/>
          <a:ext cx="9525" cy="9525"/>
        </a:xfrm>
        <a:prstGeom prst="rect">
          <a:avLst/>
        </a:prstGeom>
        <a:noFill/>
        <a:ln w="9525">
          <a:noFill/>
          <a:miter lim="800000"/>
          <a:headEnd/>
          <a:tailEnd/>
        </a:ln>
      </xdr:spPr>
    </xdr:pic>
    <xdr:clientData/>
  </xdr:oneCellAnchor>
  <xdr:oneCellAnchor>
    <xdr:from>
      <xdr:col>11</xdr:col>
      <xdr:colOff>0</xdr:colOff>
      <xdr:row>190</xdr:row>
      <xdr:rowOff>0</xdr:rowOff>
    </xdr:from>
    <xdr:ext cx="9525" cy="9525"/>
    <xdr:pic>
      <xdr:nvPicPr>
        <xdr:cNvPr id="2530" name="Picture 2529" descr="space"/>
        <xdr:cNvPicPr>
          <a:picLocks noChangeAspect="1" noChangeArrowheads="1"/>
        </xdr:cNvPicPr>
      </xdr:nvPicPr>
      <xdr:blipFill>
        <a:blip xmlns:r="http://schemas.openxmlformats.org/officeDocument/2006/relationships" r:embed="rId1"/>
        <a:srcRect/>
        <a:stretch>
          <a:fillRect/>
        </a:stretch>
      </xdr:blipFill>
      <xdr:spPr bwMode="auto">
        <a:xfrm>
          <a:off x="4962525" y="33232725"/>
          <a:ext cx="9525" cy="9525"/>
        </a:xfrm>
        <a:prstGeom prst="rect">
          <a:avLst/>
        </a:prstGeom>
        <a:noFill/>
        <a:ln w="9525">
          <a:noFill/>
          <a:miter lim="800000"/>
          <a:headEnd/>
          <a:tailEnd/>
        </a:ln>
      </xdr:spPr>
    </xdr:pic>
    <xdr:clientData/>
  </xdr:oneCellAnchor>
  <xdr:oneCellAnchor>
    <xdr:from>
      <xdr:col>11</xdr:col>
      <xdr:colOff>0</xdr:colOff>
      <xdr:row>190</xdr:row>
      <xdr:rowOff>0</xdr:rowOff>
    </xdr:from>
    <xdr:ext cx="9525" cy="9525"/>
    <xdr:pic>
      <xdr:nvPicPr>
        <xdr:cNvPr id="2531" name="Picture 2530" descr="space"/>
        <xdr:cNvPicPr>
          <a:picLocks noChangeAspect="1" noChangeArrowheads="1"/>
        </xdr:cNvPicPr>
      </xdr:nvPicPr>
      <xdr:blipFill>
        <a:blip xmlns:r="http://schemas.openxmlformats.org/officeDocument/2006/relationships" r:embed="rId1"/>
        <a:srcRect/>
        <a:stretch>
          <a:fillRect/>
        </a:stretch>
      </xdr:blipFill>
      <xdr:spPr bwMode="auto">
        <a:xfrm>
          <a:off x="4962525" y="33232725"/>
          <a:ext cx="9525" cy="9525"/>
        </a:xfrm>
        <a:prstGeom prst="rect">
          <a:avLst/>
        </a:prstGeom>
        <a:noFill/>
        <a:ln w="9525">
          <a:noFill/>
          <a:miter lim="800000"/>
          <a:headEnd/>
          <a:tailEnd/>
        </a:ln>
      </xdr:spPr>
    </xdr:pic>
    <xdr:clientData/>
  </xdr:oneCellAnchor>
  <xdr:oneCellAnchor>
    <xdr:from>
      <xdr:col>11</xdr:col>
      <xdr:colOff>0</xdr:colOff>
      <xdr:row>191</xdr:row>
      <xdr:rowOff>0</xdr:rowOff>
    </xdr:from>
    <xdr:ext cx="9525" cy="9525"/>
    <xdr:pic>
      <xdr:nvPicPr>
        <xdr:cNvPr id="2532" name="Picture 2531" descr="space"/>
        <xdr:cNvPicPr>
          <a:picLocks noChangeAspect="1" noChangeArrowheads="1"/>
        </xdr:cNvPicPr>
      </xdr:nvPicPr>
      <xdr:blipFill>
        <a:blip xmlns:r="http://schemas.openxmlformats.org/officeDocument/2006/relationships" r:embed="rId1"/>
        <a:srcRect/>
        <a:stretch>
          <a:fillRect/>
        </a:stretch>
      </xdr:blipFill>
      <xdr:spPr bwMode="auto">
        <a:xfrm>
          <a:off x="4962525" y="33404175"/>
          <a:ext cx="9525" cy="9525"/>
        </a:xfrm>
        <a:prstGeom prst="rect">
          <a:avLst/>
        </a:prstGeom>
        <a:noFill/>
        <a:ln w="9525">
          <a:noFill/>
          <a:miter lim="800000"/>
          <a:headEnd/>
          <a:tailEnd/>
        </a:ln>
      </xdr:spPr>
    </xdr:pic>
    <xdr:clientData/>
  </xdr:oneCellAnchor>
  <xdr:oneCellAnchor>
    <xdr:from>
      <xdr:col>11</xdr:col>
      <xdr:colOff>0</xdr:colOff>
      <xdr:row>191</xdr:row>
      <xdr:rowOff>0</xdr:rowOff>
    </xdr:from>
    <xdr:ext cx="9525" cy="9525"/>
    <xdr:pic>
      <xdr:nvPicPr>
        <xdr:cNvPr id="2533" name="Picture 2532" descr="space"/>
        <xdr:cNvPicPr>
          <a:picLocks noChangeAspect="1" noChangeArrowheads="1"/>
        </xdr:cNvPicPr>
      </xdr:nvPicPr>
      <xdr:blipFill>
        <a:blip xmlns:r="http://schemas.openxmlformats.org/officeDocument/2006/relationships" r:embed="rId1"/>
        <a:srcRect/>
        <a:stretch>
          <a:fillRect/>
        </a:stretch>
      </xdr:blipFill>
      <xdr:spPr bwMode="auto">
        <a:xfrm>
          <a:off x="4962525" y="33404175"/>
          <a:ext cx="9525" cy="9525"/>
        </a:xfrm>
        <a:prstGeom prst="rect">
          <a:avLst/>
        </a:prstGeom>
        <a:noFill/>
        <a:ln w="9525">
          <a:noFill/>
          <a:miter lim="800000"/>
          <a:headEnd/>
          <a:tailEnd/>
        </a:ln>
      </xdr:spPr>
    </xdr:pic>
    <xdr:clientData/>
  </xdr:oneCellAnchor>
  <xdr:oneCellAnchor>
    <xdr:from>
      <xdr:col>11</xdr:col>
      <xdr:colOff>0</xdr:colOff>
      <xdr:row>191</xdr:row>
      <xdr:rowOff>0</xdr:rowOff>
    </xdr:from>
    <xdr:ext cx="9525" cy="9525"/>
    <xdr:pic>
      <xdr:nvPicPr>
        <xdr:cNvPr id="2534" name="Picture 2533" descr="space"/>
        <xdr:cNvPicPr>
          <a:picLocks noChangeAspect="1" noChangeArrowheads="1"/>
        </xdr:cNvPicPr>
      </xdr:nvPicPr>
      <xdr:blipFill>
        <a:blip xmlns:r="http://schemas.openxmlformats.org/officeDocument/2006/relationships" r:embed="rId1"/>
        <a:srcRect/>
        <a:stretch>
          <a:fillRect/>
        </a:stretch>
      </xdr:blipFill>
      <xdr:spPr bwMode="auto">
        <a:xfrm>
          <a:off x="4962525" y="33404175"/>
          <a:ext cx="9525" cy="9525"/>
        </a:xfrm>
        <a:prstGeom prst="rect">
          <a:avLst/>
        </a:prstGeom>
        <a:noFill/>
        <a:ln w="9525">
          <a:noFill/>
          <a:miter lim="800000"/>
          <a:headEnd/>
          <a:tailEnd/>
        </a:ln>
      </xdr:spPr>
    </xdr:pic>
    <xdr:clientData/>
  </xdr:oneCellAnchor>
  <xdr:oneCellAnchor>
    <xdr:from>
      <xdr:col>11</xdr:col>
      <xdr:colOff>0</xdr:colOff>
      <xdr:row>192</xdr:row>
      <xdr:rowOff>0</xdr:rowOff>
    </xdr:from>
    <xdr:ext cx="9525" cy="9525"/>
    <xdr:pic>
      <xdr:nvPicPr>
        <xdr:cNvPr id="2535" name="Picture 2534" descr="space"/>
        <xdr:cNvPicPr>
          <a:picLocks noChangeAspect="1" noChangeArrowheads="1"/>
        </xdr:cNvPicPr>
      </xdr:nvPicPr>
      <xdr:blipFill>
        <a:blip xmlns:r="http://schemas.openxmlformats.org/officeDocument/2006/relationships" r:embed="rId1"/>
        <a:srcRect/>
        <a:stretch>
          <a:fillRect/>
        </a:stretch>
      </xdr:blipFill>
      <xdr:spPr bwMode="auto">
        <a:xfrm>
          <a:off x="4962525" y="33575625"/>
          <a:ext cx="9525" cy="9525"/>
        </a:xfrm>
        <a:prstGeom prst="rect">
          <a:avLst/>
        </a:prstGeom>
        <a:noFill/>
        <a:ln w="9525">
          <a:noFill/>
          <a:miter lim="800000"/>
          <a:headEnd/>
          <a:tailEnd/>
        </a:ln>
      </xdr:spPr>
    </xdr:pic>
    <xdr:clientData/>
  </xdr:oneCellAnchor>
  <xdr:oneCellAnchor>
    <xdr:from>
      <xdr:col>11</xdr:col>
      <xdr:colOff>0</xdr:colOff>
      <xdr:row>192</xdr:row>
      <xdr:rowOff>0</xdr:rowOff>
    </xdr:from>
    <xdr:ext cx="9525" cy="9525"/>
    <xdr:pic>
      <xdr:nvPicPr>
        <xdr:cNvPr id="2536" name="Picture 2535" descr="space"/>
        <xdr:cNvPicPr>
          <a:picLocks noChangeAspect="1" noChangeArrowheads="1"/>
        </xdr:cNvPicPr>
      </xdr:nvPicPr>
      <xdr:blipFill>
        <a:blip xmlns:r="http://schemas.openxmlformats.org/officeDocument/2006/relationships" r:embed="rId1"/>
        <a:srcRect/>
        <a:stretch>
          <a:fillRect/>
        </a:stretch>
      </xdr:blipFill>
      <xdr:spPr bwMode="auto">
        <a:xfrm>
          <a:off x="4962525" y="33575625"/>
          <a:ext cx="9525" cy="9525"/>
        </a:xfrm>
        <a:prstGeom prst="rect">
          <a:avLst/>
        </a:prstGeom>
        <a:noFill/>
        <a:ln w="9525">
          <a:noFill/>
          <a:miter lim="800000"/>
          <a:headEnd/>
          <a:tailEnd/>
        </a:ln>
      </xdr:spPr>
    </xdr:pic>
    <xdr:clientData/>
  </xdr:oneCellAnchor>
  <xdr:oneCellAnchor>
    <xdr:from>
      <xdr:col>11</xdr:col>
      <xdr:colOff>0</xdr:colOff>
      <xdr:row>192</xdr:row>
      <xdr:rowOff>0</xdr:rowOff>
    </xdr:from>
    <xdr:ext cx="9525" cy="9525"/>
    <xdr:pic>
      <xdr:nvPicPr>
        <xdr:cNvPr id="2537" name="Picture 2536" descr="space"/>
        <xdr:cNvPicPr>
          <a:picLocks noChangeAspect="1" noChangeArrowheads="1"/>
        </xdr:cNvPicPr>
      </xdr:nvPicPr>
      <xdr:blipFill>
        <a:blip xmlns:r="http://schemas.openxmlformats.org/officeDocument/2006/relationships" r:embed="rId1"/>
        <a:srcRect/>
        <a:stretch>
          <a:fillRect/>
        </a:stretch>
      </xdr:blipFill>
      <xdr:spPr bwMode="auto">
        <a:xfrm>
          <a:off x="4962525" y="33575625"/>
          <a:ext cx="9525" cy="9525"/>
        </a:xfrm>
        <a:prstGeom prst="rect">
          <a:avLst/>
        </a:prstGeom>
        <a:noFill/>
        <a:ln w="9525">
          <a:noFill/>
          <a:miter lim="800000"/>
          <a:headEnd/>
          <a:tailEnd/>
        </a:ln>
      </xdr:spPr>
    </xdr:pic>
    <xdr:clientData/>
  </xdr:oneCellAnchor>
  <xdr:oneCellAnchor>
    <xdr:from>
      <xdr:col>11</xdr:col>
      <xdr:colOff>0</xdr:colOff>
      <xdr:row>193</xdr:row>
      <xdr:rowOff>0</xdr:rowOff>
    </xdr:from>
    <xdr:ext cx="9525" cy="9525"/>
    <xdr:pic>
      <xdr:nvPicPr>
        <xdr:cNvPr id="2538" name="Picture 2537" descr="space"/>
        <xdr:cNvPicPr>
          <a:picLocks noChangeAspect="1" noChangeArrowheads="1"/>
        </xdr:cNvPicPr>
      </xdr:nvPicPr>
      <xdr:blipFill>
        <a:blip xmlns:r="http://schemas.openxmlformats.org/officeDocument/2006/relationships" r:embed="rId1"/>
        <a:srcRect/>
        <a:stretch>
          <a:fillRect/>
        </a:stretch>
      </xdr:blipFill>
      <xdr:spPr bwMode="auto">
        <a:xfrm>
          <a:off x="4962525" y="33747075"/>
          <a:ext cx="9525" cy="9525"/>
        </a:xfrm>
        <a:prstGeom prst="rect">
          <a:avLst/>
        </a:prstGeom>
        <a:noFill/>
        <a:ln w="9525">
          <a:noFill/>
          <a:miter lim="800000"/>
          <a:headEnd/>
          <a:tailEnd/>
        </a:ln>
      </xdr:spPr>
    </xdr:pic>
    <xdr:clientData/>
  </xdr:oneCellAnchor>
  <xdr:oneCellAnchor>
    <xdr:from>
      <xdr:col>11</xdr:col>
      <xdr:colOff>0</xdr:colOff>
      <xdr:row>193</xdr:row>
      <xdr:rowOff>0</xdr:rowOff>
    </xdr:from>
    <xdr:ext cx="9525" cy="9525"/>
    <xdr:pic>
      <xdr:nvPicPr>
        <xdr:cNvPr id="2539" name="Picture 2538" descr="space"/>
        <xdr:cNvPicPr>
          <a:picLocks noChangeAspect="1" noChangeArrowheads="1"/>
        </xdr:cNvPicPr>
      </xdr:nvPicPr>
      <xdr:blipFill>
        <a:blip xmlns:r="http://schemas.openxmlformats.org/officeDocument/2006/relationships" r:embed="rId1"/>
        <a:srcRect/>
        <a:stretch>
          <a:fillRect/>
        </a:stretch>
      </xdr:blipFill>
      <xdr:spPr bwMode="auto">
        <a:xfrm>
          <a:off x="4962525" y="33747075"/>
          <a:ext cx="9525" cy="9525"/>
        </a:xfrm>
        <a:prstGeom prst="rect">
          <a:avLst/>
        </a:prstGeom>
        <a:noFill/>
        <a:ln w="9525">
          <a:noFill/>
          <a:miter lim="800000"/>
          <a:headEnd/>
          <a:tailEnd/>
        </a:ln>
      </xdr:spPr>
    </xdr:pic>
    <xdr:clientData/>
  </xdr:oneCellAnchor>
  <xdr:oneCellAnchor>
    <xdr:from>
      <xdr:col>11</xdr:col>
      <xdr:colOff>0</xdr:colOff>
      <xdr:row>193</xdr:row>
      <xdr:rowOff>0</xdr:rowOff>
    </xdr:from>
    <xdr:ext cx="9525" cy="9525"/>
    <xdr:pic>
      <xdr:nvPicPr>
        <xdr:cNvPr id="2540" name="Picture 2539" descr="space"/>
        <xdr:cNvPicPr>
          <a:picLocks noChangeAspect="1" noChangeArrowheads="1"/>
        </xdr:cNvPicPr>
      </xdr:nvPicPr>
      <xdr:blipFill>
        <a:blip xmlns:r="http://schemas.openxmlformats.org/officeDocument/2006/relationships" r:embed="rId1"/>
        <a:srcRect/>
        <a:stretch>
          <a:fillRect/>
        </a:stretch>
      </xdr:blipFill>
      <xdr:spPr bwMode="auto">
        <a:xfrm>
          <a:off x="4962525" y="33747075"/>
          <a:ext cx="9525" cy="9525"/>
        </a:xfrm>
        <a:prstGeom prst="rect">
          <a:avLst/>
        </a:prstGeom>
        <a:noFill/>
        <a:ln w="9525">
          <a:noFill/>
          <a:miter lim="800000"/>
          <a:headEnd/>
          <a:tailEnd/>
        </a:ln>
      </xdr:spPr>
    </xdr:pic>
    <xdr:clientData/>
  </xdr:oneCellAnchor>
  <xdr:oneCellAnchor>
    <xdr:from>
      <xdr:col>11</xdr:col>
      <xdr:colOff>0</xdr:colOff>
      <xdr:row>194</xdr:row>
      <xdr:rowOff>0</xdr:rowOff>
    </xdr:from>
    <xdr:ext cx="9525" cy="9525"/>
    <xdr:pic>
      <xdr:nvPicPr>
        <xdr:cNvPr id="2541" name="Picture 2540" descr="space"/>
        <xdr:cNvPicPr>
          <a:picLocks noChangeAspect="1" noChangeArrowheads="1"/>
        </xdr:cNvPicPr>
      </xdr:nvPicPr>
      <xdr:blipFill>
        <a:blip xmlns:r="http://schemas.openxmlformats.org/officeDocument/2006/relationships" r:embed="rId1"/>
        <a:srcRect/>
        <a:stretch>
          <a:fillRect/>
        </a:stretch>
      </xdr:blipFill>
      <xdr:spPr bwMode="auto">
        <a:xfrm>
          <a:off x="4962525" y="33918525"/>
          <a:ext cx="9525" cy="9525"/>
        </a:xfrm>
        <a:prstGeom prst="rect">
          <a:avLst/>
        </a:prstGeom>
        <a:noFill/>
        <a:ln w="9525">
          <a:noFill/>
          <a:miter lim="800000"/>
          <a:headEnd/>
          <a:tailEnd/>
        </a:ln>
      </xdr:spPr>
    </xdr:pic>
    <xdr:clientData/>
  </xdr:oneCellAnchor>
  <xdr:oneCellAnchor>
    <xdr:from>
      <xdr:col>11</xdr:col>
      <xdr:colOff>0</xdr:colOff>
      <xdr:row>194</xdr:row>
      <xdr:rowOff>0</xdr:rowOff>
    </xdr:from>
    <xdr:ext cx="9525" cy="9525"/>
    <xdr:pic>
      <xdr:nvPicPr>
        <xdr:cNvPr id="2542" name="Picture 2541" descr="space"/>
        <xdr:cNvPicPr>
          <a:picLocks noChangeAspect="1" noChangeArrowheads="1"/>
        </xdr:cNvPicPr>
      </xdr:nvPicPr>
      <xdr:blipFill>
        <a:blip xmlns:r="http://schemas.openxmlformats.org/officeDocument/2006/relationships" r:embed="rId1"/>
        <a:srcRect/>
        <a:stretch>
          <a:fillRect/>
        </a:stretch>
      </xdr:blipFill>
      <xdr:spPr bwMode="auto">
        <a:xfrm>
          <a:off x="4962525" y="33918525"/>
          <a:ext cx="9525" cy="9525"/>
        </a:xfrm>
        <a:prstGeom prst="rect">
          <a:avLst/>
        </a:prstGeom>
        <a:noFill/>
        <a:ln w="9525">
          <a:noFill/>
          <a:miter lim="800000"/>
          <a:headEnd/>
          <a:tailEnd/>
        </a:ln>
      </xdr:spPr>
    </xdr:pic>
    <xdr:clientData/>
  </xdr:oneCellAnchor>
  <xdr:oneCellAnchor>
    <xdr:from>
      <xdr:col>11</xdr:col>
      <xdr:colOff>0</xdr:colOff>
      <xdr:row>194</xdr:row>
      <xdr:rowOff>0</xdr:rowOff>
    </xdr:from>
    <xdr:ext cx="9525" cy="9525"/>
    <xdr:pic>
      <xdr:nvPicPr>
        <xdr:cNvPr id="2543" name="Picture 2542" descr="space"/>
        <xdr:cNvPicPr>
          <a:picLocks noChangeAspect="1" noChangeArrowheads="1"/>
        </xdr:cNvPicPr>
      </xdr:nvPicPr>
      <xdr:blipFill>
        <a:blip xmlns:r="http://schemas.openxmlformats.org/officeDocument/2006/relationships" r:embed="rId1"/>
        <a:srcRect/>
        <a:stretch>
          <a:fillRect/>
        </a:stretch>
      </xdr:blipFill>
      <xdr:spPr bwMode="auto">
        <a:xfrm>
          <a:off x="4962525" y="33918525"/>
          <a:ext cx="9525" cy="9525"/>
        </a:xfrm>
        <a:prstGeom prst="rect">
          <a:avLst/>
        </a:prstGeom>
        <a:noFill/>
        <a:ln w="9525">
          <a:noFill/>
          <a:miter lim="800000"/>
          <a:headEnd/>
          <a:tailEnd/>
        </a:ln>
      </xdr:spPr>
    </xdr:pic>
    <xdr:clientData/>
  </xdr:oneCellAnchor>
  <xdr:oneCellAnchor>
    <xdr:from>
      <xdr:col>11</xdr:col>
      <xdr:colOff>0</xdr:colOff>
      <xdr:row>195</xdr:row>
      <xdr:rowOff>0</xdr:rowOff>
    </xdr:from>
    <xdr:ext cx="9525" cy="9525"/>
    <xdr:pic>
      <xdr:nvPicPr>
        <xdr:cNvPr id="2544" name="Picture 2543" descr="space"/>
        <xdr:cNvPicPr>
          <a:picLocks noChangeAspect="1" noChangeArrowheads="1"/>
        </xdr:cNvPicPr>
      </xdr:nvPicPr>
      <xdr:blipFill>
        <a:blip xmlns:r="http://schemas.openxmlformats.org/officeDocument/2006/relationships" r:embed="rId1"/>
        <a:srcRect/>
        <a:stretch>
          <a:fillRect/>
        </a:stretch>
      </xdr:blipFill>
      <xdr:spPr bwMode="auto">
        <a:xfrm>
          <a:off x="4962525" y="34089975"/>
          <a:ext cx="9525" cy="9525"/>
        </a:xfrm>
        <a:prstGeom prst="rect">
          <a:avLst/>
        </a:prstGeom>
        <a:noFill/>
        <a:ln w="9525">
          <a:noFill/>
          <a:miter lim="800000"/>
          <a:headEnd/>
          <a:tailEnd/>
        </a:ln>
      </xdr:spPr>
    </xdr:pic>
    <xdr:clientData/>
  </xdr:oneCellAnchor>
  <xdr:oneCellAnchor>
    <xdr:from>
      <xdr:col>11</xdr:col>
      <xdr:colOff>0</xdr:colOff>
      <xdr:row>195</xdr:row>
      <xdr:rowOff>0</xdr:rowOff>
    </xdr:from>
    <xdr:ext cx="9525" cy="9525"/>
    <xdr:pic>
      <xdr:nvPicPr>
        <xdr:cNvPr id="2545" name="Picture 2544" descr="space"/>
        <xdr:cNvPicPr>
          <a:picLocks noChangeAspect="1" noChangeArrowheads="1"/>
        </xdr:cNvPicPr>
      </xdr:nvPicPr>
      <xdr:blipFill>
        <a:blip xmlns:r="http://schemas.openxmlformats.org/officeDocument/2006/relationships" r:embed="rId1"/>
        <a:srcRect/>
        <a:stretch>
          <a:fillRect/>
        </a:stretch>
      </xdr:blipFill>
      <xdr:spPr bwMode="auto">
        <a:xfrm>
          <a:off x="4962525" y="34089975"/>
          <a:ext cx="9525" cy="9525"/>
        </a:xfrm>
        <a:prstGeom prst="rect">
          <a:avLst/>
        </a:prstGeom>
        <a:noFill/>
        <a:ln w="9525">
          <a:noFill/>
          <a:miter lim="800000"/>
          <a:headEnd/>
          <a:tailEnd/>
        </a:ln>
      </xdr:spPr>
    </xdr:pic>
    <xdr:clientData/>
  </xdr:oneCellAnchor>
  <xdr:oneCellAnchor>
    <xdr:from>
      <xdr:col>11</xdr:col>
      <xdr:colOff>0</xdr:colOff>
      <xdr:row>195</xdr:row>
      <xdr:rowOff>0</xdr:rowOff>
    </xdr:from>
    <xdr:ext cx="9525" cy="9525"/>
    <xdr:pic>
      <xdr:nvPicPr>
        <xdr:cNvPr id="2546" name="Picture 2545" descr="space"/>
        <xdr:cNvPicPr>
          <a:picLocks noChangeAspect="1" noChangeArrowheads="1"/>
        </xdr:cNvPicPr>
      </xdr:nvPicPr>
      <xdr:blipFill>
        <a:blip xmlns:r="http://schemas.openxmlformats.org/officeDocument/2006/relationships" r:embed="rId1"/>
        <a:srcRect/>
        <a:stretch>
          <a:fillRect/>
        </a:stretch>
      </xdr:blipFill>
      <xdr:spPr bwMode="auto">
        <a:xfrm>
          <a:off x="4962525" y="34089975"/>
          <a:ext cx="9525" cy="9525"/>
        </a:xfrm>
        <a:prstGeom prst="rect">
          <a:avLst/>
        </a:prstGeom>
        <a:noFill/>
        <a:ln w="9525">
          <a:noFill/>
          <a:miter lim="800000"/>
          <a:headEnd/>
          <a:tailEnd/>
        </a:ln>
      </xdr:spPr>
    </xdr:pic>
    <xdr:clientData/>
  </xdr:oneCellAnchor>
  <xdr:oneCellAnchor>
    <xdr:from>
      <xdr:col>11</xdr:col>
      <xdr:colOff>0</xdr:colOff>
      <xdr:row>196</xdr:row>
      <xdr:rowOff>0</xdr:rowOff>
    </xdr:from>
    <xdr:ext cx="9525" cy="9525"/>
    <xdr:pic>
      <xdr:nvPicPr>
        <xdr:cNvPr id="2547" name="Picture 2546" descr="space"/>
        <xdr:cNvPicPr>
          <a:picLocks noChangeAspect="1" noChangeArrowheads="1"/>
        </xdr:cNvPicPr>
      </xdr:nvPicPr>
      <xdr:blipFill>
        <a:blip xmlns:r="http://schemas.openxmlformats.org/officeDocument/2006/relationships" r:embed="rId1"/>
        <a:srcRect/>
        <a:stretch>
          <a:fillRect/>
        </a:stretch>
      </xdr:blipFill>
      <xdr:spPr bwMode="auto">
        <a:xfrm>
          <a:off x="4962525" y="34261425"/>
          <a:ext cx="9525" cy="9525"/>
        </a:xfrm>
        <a:prstGeom prst="rect">
          <a:avLst/>
        </a:prstGeom>
        <a:noFill/>
        <a:ln w="9525">
          <a:noFill/>
          <a:miter lim="800000"/>
          <a:headEnd/>
          <a:tailEnd/>
        </a:ln>
      </xdr:spPr>
    </xdr:pic>
    <xdr:clientData/>
  </xdr:oneCellAnchor>
  <xdr:oneCellAnchor>
    <xdr:from>
      <xdr:col>11</xdr:col>
      <xdr:colOff>0</xdr:colOff>
      <xdr:row>196</xdr:row>
      <xdr:rowOff>0</xdr:rowOff>
    </xdr:from>
    <xdr:ext cx="9525" cy="9525"/>
    <xdr:pic>
      <xdr:nvPicPr>
        <xdr:cNvPr id="2548" name="Picture 2547" descr="space"/>
        <xdr:cNvPicPr>
          <a:picLocks noChangeAspect="1" noChangeArrowheads="1"/>
        </xdr:cNvPicPr>
      </xdr:nvPicPr>
      <xdr:blipFill>
        <a:blip xmlns:r="http://schemas.openxmlformats.org/officeDocument/2006/relationships" r:embed="rId1"/>
        <a:srcRect/>
        <a:stretch>
          <a:fillRect/>
        </a:stretch>
      </xdr:blipFill>
      <xdr:spPr bwMode="auto">
        <a:xfrm>
          <a:off x="4962525" y="34261425"/>
          <a:ext cx="9525" cy="9525"/>
        </a:xfrm>
        <a:prstGeom prst="rect">
          <a:avLst/>
        </a:prstGeom>
        <a:noFill/>
        <a:ln w="9525">
          <a:noFill/>
          <a:miter lim="800000"/>
          <a:headEnd/>
          <a:tailEnd/>
        </a:ln>
      </xdr:spPr>
    </xdr:pic>
    <xdr:clientData/>
  </xdr:oneCellAnchor>
  <xdr:oneCellAnchor>
    <xdr:from>
      <xdr:col>11</xdr:col>
      <xdr:colOff>0</xdr:colOff>
      <xdr:row>196</xdr:row>
      <xdr:rowOff>0</xdr:rowOff>
    </xdr:from>
    <xdr:ext cx="9525" cy="9525"/>
    <xdr:pic>
      <xdr:nvPicPr>
        <xdr:cNvPr id="2549" name="Picture 2548" descr="space"/>
        <xdr:cNvPicPr>
          <a:picLocks noChangeAspect="1" noChangeArrowheads="1"/>
        </xdr:cNvPicPr>
      </xdr:nvPicPr>
      <xdr:blipFill>
        <a:blip xmlns:r="http://schemas.openxmlformats.org/officeDocument/2006/relationships" r:embed="rId1"/>
        <a:srcRect/>
        <a:stretch>
          <a:fillRect/>
        </a:stretch>
      </xdr:blipFill>
      <xdr:spPr bwMode="auto">
        <a:xfrm>
          <a:off x="4962525" y="34261425"/>
          <a:ext cx="9525" cy="9525"/>
        </a:xfrm>
        <a:prstGeom prst="rect">
          <a:avLst/>
        </a:prstGeom>
        <a:noFill/>
        <a:ln w="9525">
          <a:noFill/>
          <a:miter lim="800000"/>
          <a:headEnd/>
          <a:tailEnd/>
        </a:ln>
      </xdr:spPr>
    </xdr:pic>
    <xdr:clientData/>
  </xdr:oneCellAnchor>
  <xdr:oneCellAnchor>
    <xdr:from>
      <xdr:col>11</xdr:col>
      <xdr:colOff>0</xdr:colOff>
      <xdr:row>197</xdr:row>
      <xdr:rowOff>0</xdr:rowOff>
    </xdr:from>
    <xdr:ext cx="9525" cy="9525"/>
    <xdr:pic>
      <xdr:nvPicPr>
        <xdr:cNvPr id="2550" name="Picture 2549" descr="space"/>
        <xdr:cNvPicPr>
          <a:picLocks noChangeAspect="1" noChangeArrowheads="1"/>
        </xdr:cNvPicPr>
      </xdr:nvPicPr>
      <xdr:blipFill>
        <a:blip xmlns:r="http://schemas.openxmlformats.org/officeDocument/2006/relationships" r:embed="rId1"/>
        <a:srcRect/>
        <a:stretch>
          <a:fillRect/>
        </a:stretch>
      </xdr:blipFill>
      <xdr:spPr bwMode="auto">
        <a:xfrm>
          <a:off x="4962525" y="34432875"/>
          <a:ext cx="9525" cy="9525"/>
        </a:xfrm>
        <a:prstGeom prst="rect">
          <a:avLst/>
        </a:prstGeom>
        <a:noFill/>
        <a:ln w="9525">
          <a:noFill/>
          <a:miter lim="800000"/>
          <a:headEnd/>
          <a:tailEnd/>
        </a:ln>
      </xdr:spPr>
    </xdr:pic>
    <xdr:clientData/>
  </xdr:oneCellAnchor>
  <xdr:oneCellAnchor>
    <xdr:from>
      <xdr:col>11</xdr:col>
      <xdr:colOff>0</xdr:colOff>
      <xdr:row>197</xdr:row>
      <xdr:rowOff>0</xdr:rowOff>
    </xdr:from>
    <xdr:ext cx="9525" cy="9525"/>
    <xdr:pic>
      <xdr:nvPicPr>
        <xdr:cNvPr id="2551" name="Picture 2550" descr="space"/>
        <xdr:cNvPicPr>
          <a:picLocks noChangeAspect="1" noChangeArrowheads="1"/>
        </xdr:cNvPicPr>
      </xdr:nvPicPr>
      <xdr:blipFill>
        <a:blip xmlns:r="http://schemas.openxmlformats.org/officeDocument/2006/relationships" r:embed="rId1"/>
        <a:srcRect/>
        <a:stretch>
          <a:fillRect/>
        </a:stretch>
      </xdr:blipFill>
      <xdr:spPr bwMode="auto">
        <a:xfrm>
          <a:off x="4962525" y="34432875"/>
          <a:ext cx="9525" cy="9525"/>
        </a:xfrm>
        <a:prstGeom prst="rect">
          <a:avLst/>
        </a:prstGeom>
        <a:noFill/>
        <a:ln w="9525">
          <a:noFill/>
          <a:miter lim="800000"/>
          <a:headEnd/>
          <a:tailEnd/>
        </a:ln>
      </xdr:spPr>
    </xdr:pic>
    <xdr:clientData/>
  </xdr:oneCellAnchor>
  <xdr:oneCellAnchor>
    <xdr:from>
      <xdr:col>11</xdr:col>
      <xdr:colOff>0</xdr:colOff>
      <xdr:row>197</xdr:row>
      <xdr:rowOff>0</xdr:rowOff>
    </xdr:from>
    <xdr:ext cx="9525" cy="9525"/>
    <xdr:pic>
      <xdr:nvPicPr>
        <xdr:cNvPr id="2552" name="Picture 2551" descr="space"/>
        <xdr:cNvPicPr>
          <a:picLocks noChangeAspect="1" noChangeArrowheads="1"/>
        </xdr:cNvPicPr>
      </xdr:nvPicPr>
      <xdr:blipFill>
        <a:blip xmlns:r="http://schemas.openxmlformats.org/officeDocument/2006/relationships" r:embed="rId1"/>
        <a:srcRect/>
        <a:stretch>
          <a:fillRect/>
        </a:stretch>
      </xdr:blipFill>
      <xdr:spPr bwMode="auto">
        <a:xfrm>
          <a:off x="4962525" y="34432875"/>
          <a:ext cx="9525" cy="9525"/>
        </a:xfrm>
        <a:prstGeom prst="rect">
          <a:avLst/>
        </a:prstGeom>
        <a:noFill/>
        <a:ln w="9525">
          <a:noFill/>
          <a:miter lim="800000"/>
          <a:headEnd/>
          <a:tailEnd/>
        </a:ln>
      </xdr:spPr>
    </xdr:pic>
    <xdr:clientData/>
  </xdr:oneCellAnchor>
  <xdr:oneCellAnchor>
    <xdr:from>
      <xdr:col>11</xdr:col>
      <xdr:colOff>0</xdr:colOff>
      <xdr:row>198</xdr:row>
      <xdr:rowOff>0</xdr:rowOff>
    </xdr:from>
    <xdr:ext cx="9525" cy="9525"/>
    <xdr:pic>
      <xdr:nvPicPr>
        <xdr:cNvPr id="2553" name="Picture 2552" descr="space"/>
        <xdr:cNvPicPr>
          <a:picLocks noChangeAspect="1" noChangeArrowheads="1"/>
        </xdr:cNvPicPr>
      </xdr:nvPicPr>
      <xdr:blipFill>
        <a:blip xmlns:r="http://schemas.openxmlformats.org/officeDocument/2006/relationships" r:embed="rId1"/>
        <a:srcRect/>
        <a:stretch>
          <a:fillRect/>
        </a:stretch>
      </xdr:blipFill>
      <xdr:spPr bwMode="auto">
        <a:xfrm>
          <a:off x="4962525" y="34604325"/>
          <a:ext cx="9525" cy="9525"/>
        </a:xfrm>
        <a:prstGeom prst="rect">
          <a:avLst/>
        </a:prstGeom>
        <a:noFill/>
        <a:ln w="9525">
          <a:noFill/>
          <a:miter lim="800000"/>
          <a:headEnd/>
          <a:tailEnd/>
        </a:ln>
      </xdr:spPr>
    </xdr:pic>
    <xdr:clientData/>
  </xdr:oneCellAnchor>
  <xdr:oneCellAnchor>
    <xdr:from>
      <xdr:col>11</xdr:col>
      <xdr:colOff>0</xdr:colOff>
      <xdr:row>198</xdr:row>
      <xdr:rowOff>0</xdr:rowOff>
    </xdr:from>
    <xdr:ext cx="9525" cy="9525"/>
    <xdr:pic>
      <xdr:nvPicPr>
        <xdr:cNvPr id="2554" name="Picture 2553" descr="space"/>
        <xdr:cNvPicPr>
          <a:picLocks noChangeAspect="1" noChangeArrowheads="1"/>
        </xdr:cNvPicPr>
      </xdr:nvPicPr>
      <xdr:blipFill>
        <a:blip xmlns:r="http://schemas.openxmlformats.org/officeDocument/2006/relationships" r:embed="rId1"/>
        <a:srcRect/>
        <a:stretch>
          <a:fillRect/>
        </a:stretch>
      </xdr:blipFill>
      <xdr:spPr bwMode="auto">
        <a:xfrm>
          <a:off x="4962525" y="34604325"/>
          <a:ext cx="9525" cy="9525"/>
        </a:xfrm>
        <a:prstGeom prst="rect">
          <a:avLst/>
        </a:prstGeom>
        <a:noFill/>
        <a:ln w="9525">
          <a:noFill/>
          <a:miter lim="800000"/>
          <a:headEnd/>
          <a:tailEnd/>
        </a:ln>
      </xdr:spPr>
    </xdr:pic>
    <xdr:clientData/>
  </xdr:oneCellAnchor>
  <xdr:oneCellAnchor>
    <xdr:from>
      <xdr:col>11</xdr:col>
      <xdr:colOff>0</xdr:colOff>
      <xdr:row>198</xdr:row>
      <xdr:rowOff>0</xdr:rowOff>
    </xdr:from>
    <xdr:ext cx="9525" cy="9525"/>
    <xdr:pic>
      <xdr:nvPicPr>
        <xdr:cNvPr id="2555" name="Picture 2554" descr="space"/>
        <xdr:cNvPicPr>
          <a:picLocks noChangeAspect="1" noChangeArrowheads="1"/>
        </xdr:cNvPicPr>
      </xdr:nvPicPr>
      <xdr:blipFill>
        <a:blip xmlns:r="http://schemas.openxmlformats.org/officeDocument/2006/relationships" r:embed="rId1"/>
        <a:srcRect/>
        <a:stretch>
          <a:fillRect/>
        </a:stretch>
      </xdr:blipFill>
      <xdr:spPr bwMode="auto">
        <a:xfrm>
          <a:off x="4962525" y="34604325"/>
          <a:ext cx="9525" cy="9525"/>
        </a:xfrm>
        <a:prstGeom prst="rect">
          <a:avLst/>
        </a:prstGeom>
        <a:noFill/>
        <a:ln w="9525">
          <a:noFill/>
          <a:miter lim="800000"/>
          <a:headEnd/>
          <a:tailEnd/>
        </a:ln>
      </xdr:spPr>
    </xdr:pic>
    <xdr:clientData/>
  </xdr:oneCellAnchor>
  <xdr:oneCellAnchor>
    <xdr:from>
      <xdr:col>11</xdr:col>
      <xdr:colOff>0</xdr:colOff>
      <xdr:row>199</xdr:row>
      <xdr:rowOff>0</xdr:rowOff>
    </xdr:from>
    <xdr:ext cx="9525" cy="9525"/>
    <xdr:pic>
      <xdr:nvPicPr>
        <xdr:cNvPr id="2556" name="Picture 2555" descr="space"/>
        <xdr:cNvPicPr>
          <a:picLocks noChangeAspect="1" noChangeArrowheads="1"/>
        </xdr:cNvPicPr>
      </xdr:nvPicPr>
      <xdr:blipFill>
        <a:blip xmlns:r="http://schemas.openxmlformats.org/officeDocument/2006/relationships" r:embed="rId1"/>
        <a:srcRect/>
        <a:stretch>
          <a:fillRect/>
        </a:stretch>
      </xdr:blipFill>
      <xdr:spPr bwMode="auto">
        <a:xfrm>
          <a:off x="4962525" y="34775775"/>
          <a:ext cx="9525" cy="9525"/>
        </a:xfrm>
        <a:prstGeom prst="rect">
          <a:avLst/>
        </a:prstGeom>
        <a:noFill/>
        <a:ln w="9525">
          <a:noFill/>
          <a:miter lim="800000"/>
          <a:headEnd/>
          <a:tailEnd/>
        </a:ln>
      </xdr:spPr>
    </xdr:pic>
    <xdr:clientData/>
  </xdr:oneCellAnchor>
  <xdr:oneCellAnchor>
    <xdr:from>
      <xdr:col>11</xdr:col>
      <xdr:colOff>0</xdr:colOff>
      <xdr:row>199</xdr:row>
      <xdr:rowOff>0</xdr:rowOff>
    </xdr:from>
    <xdr:ext cx="9525" cy="9525"/>
    <xdr:pic>
      <xdr:nvPicPr>
        <xdr:cNvPr id="2557" name="Picture 2556" descr="space"/>
        <xdr:cNvPicPr>
          <a:picLocks noChangeAspect="1" noChangeArrowheads="1"/>
        </xdr:cNvPicPr>
      </xdr:nvPicPr>
      <xdr:blipFill>
        <a:blip xmlns:r="http://schemas.openxmlformats.org/officeDocument/2006/relationships" r:embed="rId1"/>
        <a:srcRect/>
        <a:stretch>
          <a:fillRect/>
        </a:stretch>
      </xdr:blipFill>
      <xdr:spPr bwMode="auto">
        <a:xfrm>
          <a:off x="4962525" y="34775775"/>
          <a:ext cx="9525" cy="9525"/>
        </a:xfrm>
        <a:prstGeom prst="rect">
          <a:avLst/>
        </a:prstGeom>
        <a:noFill/>
        <a:ln w="9525">
          <a:noFill/>
          <a:miter lim="800000"/>
          <a:headEnd/>
          <a:tailEnd/>
        </a:ln>
      </xdr:spPr>
    </xdr:pic>
    <xdr:clientData/>
  </xdr:oneCellAnchor>
  <xdr:oneCellAnchor>
    <xdr:from>
      <xdr:col>11</xdr:col>
      <xdr:colOff>0</xdr:colOff>
      <xdr:row>199</xdr:row>
      <xdr:rowOff>0</xdr:rowOff>
    </xdr:from>
    <xdr:ext cx="9525" cy="9525"/>
    <xdr:pic>
      <xdr:nvPicPr>
        <xdr:cNvPr id="2558" name="Picture 2557" descr="space"/>
        <xdr:cNvPicPr>
          <a:picLocks noChangeAspect="1" noChangeArrowheads="1"/>
        </xdr:cNvPicPr>
      </xdr:nvPicPr>
      <xdr:blipFill>
        <a:blip xmlns:r="http://schemas.openxmlformats.org/officeDocument/2006/relationships" r:embed="rId1"/>
        <a:srcRect/>
        <a:stretch>
          <a:fillRect/>
        </a:stretch>
      </xdr:blipFill>
      <xdr:spPr bwMode="auto">
        <a:xfrm>
          <a:off x="4962525" y="34775775"/>
          <a:ext cx="9525" cy="9525"/>
        </a:xfrm>
        <a:prstGeom prst="rect">
          <a:avLst/>
        </a:prstGeom>
        <a:noFill/>
        <a:ln w="9525">
          <a:noFill/>
          <a:miter lim="800000"/>
          <a:headEnd/>
          <a:tailEnd/>
        </a:ln>
      </xdr:spPr>
    </xdr:pic>
    <xdr:clientData/>
  </xdr:oneCellAnchor>
  <xdr:oneCellAnchor>
    <xdr:from>
      <xdr:col>11</xdr:col>
      <xdr:colOff>0</xdr:colOff>
      <xdr:row>200</xdr:row>
      <xdr:rowOff>0</xdr:rowOff>
    </xdr:from>
    <xdr:ext cx="9525" cy="9525"/>
    <xdr:pic>
      <xdr:nvPicPr>
        <xdr:cNvPr id="2559" name="Picture 2558" descr="space"/>
        <xdr:cNvPicPr>
          <a:picLocks noChangeAspect="1" noChangeArrowheads="1"/>
        </xdr:cNvPicPr>
      </xdr:nvPicPr>
      <xdr:blipFill>
        <a:blip xmlns:r="http://schemas.openxmlformats.org/officeDocument/2006/relationships" r:embed="rId1"/>
        <a:srcRect/>
        <a:stretch>
          <a:fillRect/>
        </a:stretch>
      </xdr:blipFill>
      <xdr:spPr bwMode="auto">
        <a:xfrm>
          <a:off x="4962525" y="34947225"/>
          <a:ext cx="9525" cy="9525"/>
        </a:xfrm>
        <a:prstGeom prst="rect">
          <a:avLst/>
        </a:prstGeom>
        <a:noFill/>
        <a:ln w="9525">
          <a:noFill/>
          <a:miter lim="800000"/>
          <a:headEnd/>
          <a:tailEnd/>
        </a:ln>
      </xdr:spPr>
    </xdr:pic>
    <xdr:clientData/>
  </xdr:oneCellAnchor>
  <xdr:oneCellAnchor>
    <xdr:from>
      <xdr:col>11</xdr:col>
      <xdr:colOff>0</xdr:colOff>
      <xdr:row>200</xdr:row>
      <xdr:rowOff>0</xdr:rowOff>
    </xdr:from>
    <xdr:ext cx="9525" cy="9525"/>
    <xdr:pic>
      <xdr:nvPicPr>
        <xdr:cNvPr id="2560" name="Picture 2559" descr="space"/>
        <xdr:cNvPicPr>
          <a:picLocks noChangeAspect="1" noChangeArrowheads="1"/>
        </xdr:cNvPicPr>
      </xdr:nvPicPr>
      <xdr:blipFill>
        <a:blip xmlns:r="http://schemas.openxmlformats.org/officeDocument/2006/relationships" r:embed="rId1"/>
        <a:srcRect/>
        <a:stretch>
          <a:fillRect/>
        </a:stretch>
      </xdr:blipFill>
      <xdr:spPr bwMode="auto">
        <a:xfrm>
          <a:off x="4962525" y="34947225"/>
          <a:ext cx="9525" cy="9525"/>
        </a:xfrm>
        <a:prstGeom prst="rect">
          <a:avLst/>
        </a:prstGeom>
        <a:noFill/>
        <a:ln w="9525">
          <a:noFill/>
          <a:miter lim="800000"/>
          <a:headEnd/>
          <a:tailEnd/>
        </a:ln>
      </xdr:spPr>
    </xdr:pic>
    <xdr:clientData/>
  </xdr:oneCellAnchor>
  <xdr:oneCellAnchor>
    <xdr:from>
      <xdr:col>11</xdr:col>
      <xdr:colOff>0</xdr:colOff>
      <xdr:row>200</xdr:row>
      <xdr:rowOff>0</xdr:rowOff>
    </xdr:from>
    <xdr:ext cx="9525" cy="9525"/>
    <xdr:pic>
      <xdr:nvPicPr>
        <xdr:cNvPr id="2561" name="Picture 2560" descr="space"/>
        <xdr:cNvPicPr>
          <a:picLocks noChangeAspect="1" noChangeArrowheads="1"/>
        </xdr:cNvPicPr>
      </xdr:nvPicPr>
      <xdr:blipFill>
        <a:blip xmlns:r="http://schemas.openxmlformats.org/officeDocument/2006/relationships" r:embed="rId1"/>
        <a:srcRect/>
        <a:stretch>
          <a:fillRect/>
        </a:stretch>
      </xdr:blipFill>
      <xdr:spPr bwMode="auto">
        <a:xfrm>
          <a:off x="4962525" y="34947225"/>
          <a:ext cx="9525" cy="9525"/>
        </a:xfrm>
        <a:prstGeom prst="rect">
          <a:avLst/>
        </a:prstGeom>
        <a:noFill/>
        <a:ln w="9525">
          <a:noFill/>
          <a:miter lim="800000"/>
          <a:headEnd/>
          <a:tailEnd/>
        </a:ln>
      </xdr:spPr>
    </xdr:pic>
    <xdr:clientData/>
  </xdr:oneCellAnchor>
  <xdr:oneCellAnchor>
    <xdr:from>
      <xdr:col>11</xdr:col>
      <xdr:colOff>0</xdr:colOff>
      <xdr:row>201</xdr:row>
      <xdr:rowOff>0</xdr:rowOff>
    </xdr:from>
    <xdr:ext cx="9525" cy="9525"/>
    <xdr:pic>
      <xdr:nvPicPr>
        <xdr:cNvPr id="2562" name="Picture 2561" descr="space"/>
        <xdr:cNvPicPr>
          <a:picLocks noChangeAspect="1" noChangeArrowheads="1"/>
        </xdr:cNvPicPr>
      </xdr:nvPicPr>
      <xdr:blipFill>
        <a:blip xmlns:r="http://schemas.openxmlformats.org/officeDocument/2006/relationships" r:embed="rId1"/>
        <a:srcRect/>
        <a:stretch>
          <a:fillRect/>
        </a:stretch>
      </xdr:blipFill>
      <xdr:spPr bwMode="auto">
        <a:xfrm>
          <a:off x="4962525" y="35118675"/>
          <a:ext cx="9525" cy="9525"/>
        </a:xfrm>
        <a:prstGeom prst="rect">
          <a:avLst/>
        </a:prstGeom>
        <a:noFill/>
        <a:ln w="9525">
          <a:noFill/>
          <a:miter lim="800000"/>
          <a:headEnd/>
          <a:tailEnd/>
        </a:ln>
      </xdr:spPr>
    </xdr:pic>
    <xdr:clientData/>
  </xdr:oneCellAnchor>
  <xdr:oneCellAnchor>
    <xdr:from>
      <xdr:col>11</xdr:col>
      <xdr:colOff>0</xdr:colOff>
      <xdr:row>201</xdr:row>
      <xdr:rowOff>0</xdr:rowOff>
    </xdr:from>
    <xdr:ext cx="9525" cy="9525"/>
    <xdr:pic>
      <xdr:nvPicPr>
        <xdr:cNvPr id="2563" name="Picture 2562" descr="space"/>
        <xdr:cNvPicPr>
          <a:picLocks noChangeAspect="1" noChangeArrowheads="1"/>
        </xdr:cNvPicPr>
      </xdr:nvPicPr>
      <xdr:blipFill>
        <a:blip xmlns:r="http://schemas.openxmlformats.org/officeDocument/2006/relationships" r:embed="rId1"/>
        <a:srcRect/>
        <a:stretch>
          <a:fillRect/>
        </a:stretch>
      </xdr:blipFill>
      <xdr:spPr bwMode="auto">
        <a:xfrm>
          <a:off x="4962525" y="35118675"/>
          <a:ext cx="9525" cy="9525"/>
        </a:xfrm>
        <a:prstGeom prst="rect">
          <a:avLst/>
        </a:prstGeom>
        <a:noFill/>
        <a:ln w="9525">
          <a:noFill/>
          <a:miter lim="800000"/>
          <a:headEnd/>
          <a:tailEnd/>
        </a:ln>
      </xdr:spPr>
    </xdr:pic>
    <xdr:clientData/>
  </xdr:oneCellAnchor>
  <xdr:oneCellAnchor>
    <xdr:from>
      <xdr:col>11</xdr:col>
      <xdr:colOff>0</xdr:colOff>
      <xdr:row>201</xdr:row>
      <xdr:rowOff>0</xdr:rowOff>
    </xdr:from>
    <xdr:ext cx="9525" cy="9525"/>
    <xdr:pic>
      <xdr:nvPicPr>
        <xdr:cNvPr id="2564" name="Picture 2563" descr="space"/>
        <xdr:cNvPicPr>
          <a:picLocks noChangeAspect="1" noChangeArrowheads="1"/>
        </xdr:cNvPicPr>
      </xdr:nvPicPr>
      <xdr:blipFill>
        <a:blip xmlns:r="http://schemas.openxmlformats.org/officeDocument/2006/relationships" r:embed="rId1"/>
        <a:srcRect/>
        <a:stretch>
          <a:fillRect/>
        </a:stretch>
      </xdr:blipFill>
      <xdr:spPr bwMode="auto">
        <a:xfrm>
          <a:off x="4962525" y="35118675"/>
          <a:ext cx="9525" cy="9525"/>
        </a:xfrm>
        <a:prstGeom prst="rect">
          <a:avLst/>
        </a:prstGeom>
        <a:noFill/>
        <a:ln w="9525">
          <a:noFill/>
          <a:miter lim="800000"/>
          <a:headEnd/>
          <a:tailEnd/>
        </a:ln>
      </xdr:spPr>
    </xdr:pic>
    <xdr:clientData/>
  </xdr:oneCellAnchor>
  <xdr:oneCellAnchor>
    <xdr:from>
      <xdr:col>11</xdr:col>
      <xdr:colOff>0</xdr:colOff>
      <xdr:row>202</xdr:row>
      <xdr:rowOff>0</xdr:rowOff>
    </xdr:from>
    <xdr:ext cx="9525" cy="9525"/>
    <xdr:pic>
      <xdr:nvPicPr>
        <xdr:cNvPr id="2565" name="Picture 2564" descr="space"/>
        <xdr:cNvPicPr>
          <a:picLocks noChangeAspect="1" noChangeArrowheads="1"/>
        </xdr:cNvPicPr>
      </xdr:nvPicPr>
      <xdr:blipFill>
        <a:blip xmlns:r="http://schemas.openxmlformats.org/officeDocument/2006/relationships" r:embed="rId1"/>
        <a:srcRect/>
        <a:stretch>
          <a:fillRect/>
        </a:stretch>
      </xdr:blipFill>
      <xdr:spPr bwMode="auto">
        <a:xfrm>
          <a:off x="4962525" y="35290125"/>
          <a:ext cx="9525" cy="9525"/>
        </a:xfrm>
        <a:prstGeom prst="rect">
          <a:avLst/>
        </a:prstGeom>
        <a:noFill/>
        <a:ln w="9525">
          <a:noFill/>
          <a:miter lim="800000"/>
          <a:headEnd/>
          <a:tailEnd/>
        </a:ln>
      </xdr:spPr>
    </xdr:pic>
    <xdr:clientData/>
  </xdr:oneCellAnchor>
  <xdr:oneCellAnchor>
    <xdr:from>
      <xdr:col>11</xdr:col>
      <xdr:colOff>0</xdr:colOff>
      <xdr:row>202</xdr:row>
      <xdr:rowOff>0</xdr:rowOff>
    </xdr:from>
    <xdr:ext cx="9525" cy="9525"/>
    <xdr:pic>
      <xdr:nvPicPr>
        <xdr:cNvPr id="2566" name="Picture 2565" descr="space"/>
        <xdr:cNvPicPr>
          <a:picLocks noChangeAspect="1" noChangeArrowheads="1"/>
        </xdr:cNvPicPr>
      </xdr:nvPicPr>
      <xdr:blipFill>
        <a:blip xmlns:r="http://schemas.openxmlformats.org/officeDocument/2006/relationships" r:embed="rId1"/>
        <a:srcRect/>
        <a:stretch>
          <a:fillRect/>
        </a:stretch>
      </xdr:blipFill>
      <xdr:spPr bwMode="auto">
        <a:xfrm>
          <a:off x="4962525" y="35290125"/>
          <a:ext cx="9525" cy="9525"/>
        </a:xfrm>
        <a:prstGeom prst="rect">
          <a:avLst/>
        </a:prstGeom>
        <a:noFill/>
        <a:ln w="9525">
          <a:noFill/>
          <a:miter lim="800000"/>
          <a:headEnd/>
          <a:tailEnd/>
        </a:ln>
      </xdr:spPr>
    </xdr:pic>
    <xdr:clientData/>
  </xdr:oneCellAnchor>
  <xdr:oneCellAnchor>
    <xdr:from>
      <xdr:col>11</xdr:col>
      <xdr:colOff>0</xdr:colOff>
      <xdr:row>202</xdr:row>
      <xdr:rowOff>0</xdr:rowOff>
    </xdr:from>
    <xdr:ext cx="9525" cy="9525"/>
    <xdr:pic>
      <xdr:nvPicPr>
        <xdr:cNvPr id="2567" name="Picture 2566" descr="space"/>
        <xdr:cNvPicPr>
          <a:picLocks noChangeAspect="1" noChangeArrowheads="1"/>
        </xdr:cNvPicPr>
      </xdr:nvPicPr>
      <xdr:blipFill>
        <a:blip xmlns:r="http://schemas.openxmlformats.org/officeDocument/2006/relationships" r:embed="rId1"/>
        <a:srcRect/>
        <a:stretch>
          <a:fillRect/>
        </a:stretch>
      </xdr:blipFill>
      <xdr:spPr bwMode="auto">
        <a:xfrm>
          <a:off x="4962525" y="35290125"/>
          <a:ext cx="9525" cy="9525"/>
        </a:xfrm>
        <a:prstGeom prst="rect">
          <a:avLst/>
        </a:prstGeom>
        <a:noFill/>
        <a:ln w="9525">
          <a:noFill/>
          <a:miter lim="800000"/>
          <a:headEnd/>
          <a:tailEnd/>
        </a:ln>
      </xdr:spPr>
    </xdr:pic>
    <xdr:clientData/>
  </xdr:oneCellAnchor>
  <xdr:oneCellAnchor>
    <xdr:from>
      <xdr:col>11</xdr:col>
      <xdr:colOff>0</xdr:colOff>
      <xdr:row>203</xdr:row>
      <xdr:rowOff>0</xdr:rowOff>
    </xdr:from>
    <xdr:ext cx="9525" cy="9525"/>
    <xdr:pic>
      <xdr:nvPicPr>
        <xdr:cNvPr id="2568" name="Picture 2567" descr="space"/>
        <xdr:cNvPicPr>
          <a:picLocks noChangeAspect="1" noChangeArrowheads="1"/>
        </xdr:cNvPicPr>
      </xdr:nvPicPr>
      <xdr:blipFill>
        <a:blip xmlns:r="http://schemas.openxmlformats.org/officeDocument/2006/relationships" r:embed="rId1"/>
        <a:srcRect/>
        <a:stretch>
          <a:fillRect/>
        </a:stretch>
      </xdr:blipFill>
      <xdr:spPr bwMode="auto">
        <a:xfrm>
          <a:off x="4962525" y="35461575"/>
          <a:ext cx="9525" cy="9525"/>
        </a:xfrm>
        <a:prstGeom prst="rect">
          <a:avLst/>
        </a:prstGeom>
        <a:noFill/>
        <a:ln w="9525">
          <a:noFill/>
          <a:miter lim="800000"/>
          <a:headEnd/>
          <a:tailEnd/>
        </a:ln>
      </xdr:spPr>
    </xdr:pic>
    <xdr:clientData/>
  </xdr:oneCellAnchor>
  <xdr:oneCellAnchor>
    <xdr:from>
      <xdr:col>11</xdr:col>
      <xdr:colOff>0</xdr:colOff>
      <xdr:row>203</xdr:row>
      <xdr:rowOff>0</xdr:rowOff>
    </xdr:from>
    <xdr:ext cx="9525" cy="9525"/>
    <xdr:pic>
      <xdr:nvPicPr>
        <xdr:cNvPr id="2569" name="Picture 2568" descr="space"/>
        <xdr:cNvPicPr>
          <a:picLocks noChangeAspect="1" noChangeArrowheads="1"/>
        </xdr:cNvPicPr>
      </xdr:nvPicPr>
      <xdr:blipFill>
        <a:blip xmlns:r="http://schemas.openxmlformats.org/officeDocument/2006/relationships" r:embed="rId1"/>
        <a:srcRect/>
        <a:stretch>
          <a:fillRect/>
        </a:stretch>
      </xdr:blipFill>
      <xdr:spPr bwMode="auto">
        <a:xfrm>
          <a:off x="4962525" y="35461575"/>
          <a:ext cx="9525" cy="9525"/>
        </a:xfrm>
        <a:prstGeom prst="rect">
          <a:avLst/>
        </a:prstGeom>
        <a:noFill/>
        <a:ln w="9525">
          <a:noFill/>
          <a:miter lim="800000"/>
          <a:headEnd/>
          <a:tailEnd/>
        </a:ln>
      </xdr:spPr>
    </xdr:pic>
    <xdr:clientData/>
  </xdr:oneCellAnchor>
  <xdr:oneCellAnchor>
    <xdr:from>
      <xdr:col>11</xdr:col>
      <xdr:colOff>0</xdr:colOff>
      <xdr:row>203</xdr:row>
      <xdr:rowOff>0</xdr:rowOff>
    </xdr:from>
    <xdr:ext cx="9525" cy="9525"/>
    <xdr:pic>
      <xdr:nvPicPr>
        <xdr:cNvPr id="2570" name="Picture 2569" descr="space"/>
        <xdr:cNvPicPr>
          <a:picLocks noChangeAspect="1" noChangeArrowheads="1"/>
        </xdr:cNvPicPr>
      </xdr:nvPicPr>
      <xdr:blipFill>
        <a:blip xmlns:r="http://schemas.openxmlformats.org/officeDocument/2006/relationships" r:embed="rId1"/>
        <a:srcRect/>
        <a:stretch>
          <a:fillRect/>
        </a:stretch>
      </xdr:blipFill>
      <xdr:spPr bwMode="auto">
        <a:xfrm>
          <a:off x="4962525" y="35461575"/>
          <a:ext cx="9525" cy="952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rray/Documents/1.%20SOWC/2014-15%20tables/Table%204/Table%204%20HIVAIDS%20-%20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 2014-15"/>
      <sheetName val="regional estimates"/>
      <sheetName val="population coverage"/>
    </sheetNames>
    <sheetDataSet>
      <sheetData sheetId="0" refreshError="1"/>
      <sheetData sheetId="1" refreshError="1">
        <row r="7">
          <cell r="R7" t="str">
            <v>&lt;0.1</v>
          </cell>
          <cell r="S7">
            <v>4.5</v>
          </cell>
          <cell r="T7">
            <v>1.7</v>
          </cell>
          <cell r="U7">
            <v>17</v>
          </cell>
        </row>
        <row r="8">
          <cell r="R8" t="str">
            <v>&lt;0.1</v>
          </cell>
          <cell r="S8" t="str">
            <v>&lt;1.0</v>
          </cell>
          <cell r="T8" t="str">
            <v>&lt;0.5</v>
          </cell>
          <cell r="U8">
            <v>1.1000000000000001</v>
          </cell>
        </row>
        <row r="9">
          <cell r="R9">
            <v>0.1</v>
          </cell>
          <cell r="S9">
            <v>25</v>
          </cell>
          <cell r="T9">
            <v>13</v>
          </cell>
          <cell r="U9">
            <v>43</v>
          </cell>
        </row>
        <row r="11">
          <cell r="R11">
            <v>2.4</v>
          </cell>
          <cell r="S11">
            <v>250</v>
          </cell>
          <cell r="T11">
            <v>180</v>
          </cell>
          <cell r="U11">
            <v>340</v>
          </cell>
        </row>
        <row r="14">
          <cell r="R14">
            <v>0.2</v>
          </cell>
          <cell r="S14">
            <v>3.7</v>
          </cell>
          <cell r="T14">
            <v>2.4</v>
          </cell>
          <cell r="U14">
            <v>5.9</v>
          </cell>
        </row>
        <row r="15">
          <cell r="R15">
            <v>0.2</v>
          </cell>
          <cell r="S15">
            <v>28</v>
          </cell>
          <cell r="T15">
            <v>26</v>
          </cell>
          <cell r="U15">
            <v>34</v>
          </cell>
        </row>
        <row r="17">
          <cell r="R17">
            <v>0.2</v>
          </cell>
          <cell r="S17">
            <v>9.1999999999999993</v>
          </cell>
          <cell r="T17">
            <v>6.7</v>
          </cell>
          <cell r="U17">
            <v>12</v>
          </cell>
        </row>
        <row r="18">
          <cell r="R18">
            <v>3.2</v>
          </cell>
          <cell r="S18">
            <v>7.7</v>
          </cell>
          <cell r="T18">
            <v>7.3</v>
          </cell>
          <cell r="U18">
            <v>8.3000000000000007</v>
          </cell>
        </row>
        <row r="20">
          <cell r="R20" t="str">
            <v>&lt;0.1</v>
          </cell>
          <cell r="S20">
            <v>9.5</v>
          </cell>
          <cell r="T20">
            <v>4.0999999999999996</v>
          </cell>
          <cell r="U20">
            <v>97</v>
          </cell>
        </row>
        <row r="21">
          <cell r="R21">
            <v>0.9</v>
          </cell>
          <cell r="S21">
            <v>1.7</v>
          </cell>
          <cell r="T21">
            <v>1.3</v>
          </cell>
          <cell r="U21">
            <v>2.2000000000000002</v>
          </cell>
        </row>
        <row r="22">
          <cell r="R22">
            <v>0.5</v>
          </cell>
          <cell r="S22">
            <v>25</v>
          </cell>
          <cell r="T22">
            <v>24</v>
          </cell>
          <cell r="U22">
            <v>27</v>
          </cell>
        </row>
        <row r="24">
          <cell r="R24">
            <v>1.5</v>
          </cell>
          <cell r="S24">
            <v>3.3</v>
          </cell>
          <cell r="T24">
            <v>2.9</v>
          </cell>
          <cell r="U24">
            <v>3.6</v>
          </cell>
        </row>
        <row r="25">
          <cell r="R25">
            <v>1.1000000000000001</v>
          </cell>
          <cell r="S25">
            <v>74</v>
          </cell>
          <cell r="T25">
            <v>69</v>
          </cell>
          <cell r="U25">
            <v>80</v>
          </cell>
        </row>
        <row r="26">
          <cell r="R26">
            <v>0.1</v>
          </cell>
          <cell r="S26" t="str">
            <v>&lt;1.0</v>
          </cell>
          <cell r="T26" t="str">
            <v>&lt;0.5</v>
          </cell>
          <cell r="U26">
            <v>2.1</v>
          </cell>
        </row>
        <row r="27">
          <cell r="R27">
            <v>0.3</v>
          </cell>
          <cell r="S27">
            <v>15</v>
          </cell>
          <cell r="T27">
            <v>7.9</v>
          </cell>
          <cell r="U27">
            <v>33</v>
          </cell>
        </row>
        <row r="29">
          <cell r="R29">
            <v>21.9</v>
          </cell>
          <cell r="S29">
            <v>320</v>
          </cell>
          <cell r="T29">
            <v>310</v>
          </cell>
          <cell r="U29">
            <v>340</v>
          </cell>
        </row>
        <row r="30">
          <cell r="R30">
            <v>0.6</v>
          </cell>
          <cell r="S30">
            <v>730</v>
          </cell>
          <cell r="T30">
            <v>660</v>
          </cell>
          <cell r="U30">
            <v>810</v>
          </cell>
        </row>
        <row r="33">
          <cell r="R33">
            <v>0.9</v>
          </cell>
          <cell r="S33">
            <v>110</v>
          </cell>
          <cell r="T33">
            <v>100</v>
          </cell>
          <cell r="U33">
            <v>130</v>
          </cell>
        </row>
        <row r="34">
          <cell r="R34">
            <v>1</v>
          </cell>
          <cell r="S34">
            <v>83</v>
          </cell>
          <cell r="T34">
            <v>76</v>
          </cell>
          <cell r="U34">
            <v>91</v>
          </cell>
        </row>
        <row r="35">
          <cell r="R35">
            <v>0.5</v>
          </cell>
          <cell r="S35">
            <v>1.5</v>
          </cell>
          <cell r="T35">
            <v>1.3</v>
          </cell>
          <cell r="U35">
            <v>1.8</v>
          </cell>
        </row>
        <row r="36">
          <cell r="R36">
            <v>0.7</v>
          </cell>
          <cell r="S36">
            <v>75</v>
          </cell>
          <cell r="T36">
            <v>41</v>
          </cell>
          <cell r="U36">
            <v>130</v>
          </cell>
        </row>
        <row r="37">
          <cell r="R37">
            <v>4.3</v>
          </cell>
          <cell r="S37">
            <v>600</v>
          </cell>
          <cell r="T37">
            <v>560</v>
          </cell>
          <cell r="U37">
            <v>650</v>
          </cell>
        </row>
        <row r="39">
          <cell r="R39">
            <v>3.8</v>
          </cell>
          <cell r="S39">
            <v>120</v>
          </cell>
          <cell r="T39">
            <v>110</v>
          </cell>
          <cell r="U39">
            <v>130</v>
          </cell>
        </row>
        <row r="40">
          <cell r="R40">
            <v>2.5</v>
          </cell>
          <cell r="S40">
            <v>210</v>
          </cell>
          <cell r="T40">
            <v>170</v>
          </cell>
          <cell r="U40">
            <v>250</v>
          </cell>
        </row>
        <row r="41">
          <cell r="R41">
            <v>0.3</v>
          </cell>
          <cell r="S41">
            <v>38</v>
          </cell>
          <cell r="T41">
            <v>23</v>
          </cell>
          <cell r="U41">
            <v>59</v>
          </cell>
        </row>
        <row r="43">
          <cell r="R43">
            <v>0.5</v>
          </cell>
          <cell r="S43">
            <v>140</v>
          </cell>
          <cell r="T43">
            <v>110</v>
          </cell>
          <cell r="U43">
            <v>180</v>
          </cell>
        </row>
        <row r="45">
          <cell r="R45">
            <v>2.5</v>
          </cell>
          <cell r="S45">
            <v>69</v>
          </cell>
          <cell r="T45">
            <v>64</v>
          </cell>
          <cell r="U45">
            <v>75</v>
          </cell>
        </row>
        <row r="47">
          <cell r="R47">
            <v>0.2</v>
          </cell>
          <cell r="S47">
            <v>7.6</v>
          </cell>
          <cell r="T47">
            <v>5.4</v>
          </cell>
          <cell r="U47">
            <v>9.1999999999999993</v>
          </cell>
        </row>
        <row r="48">
          <cell r="R48">
            <v>2.7</v>
          </cell>
          <cell r="S48">
            <v>370</v>
          </cell>
          <cell r="T48">
            <v>330</v>
          </cell>
          <cell r="U48">
            <v>410</v>
          </cell>
        </row>
        <row r="50">
          <cell r="R50">
            <v>0.2</v>
          </cell>
          <cell r="S50">
            <v>16</v>
          </cell>
          <cell r="T50">
            <v>14</v>
          </cell>
          <cell r="U50">
            <v>18</v>
          </cell>
        </row>
        <row r="51">
          <cell r="R51" t="str">
            <v>&lt;0.1</v>
          </cell>
          <cell r="S51" t="str">
            <v>&lt;0.5</v>
          </cell>
          <cell r="T51" t="str">
            <v>&lt;0.5</v>
          </cell>
          <cell r="U51" t="str">
            <v>&lt;1.0</v>
          </cell>
        </row>
        <row r="52">
          <cell r="R52" t="str">
            <v>&lt;0.1</v>
          </cell>
          <cell r="S52">
            <v>3.4</v>
          </cell>
          <cell r="T52">
            <v>3</v>
          </cell>
          <cell r="U52">
            <v>3.8</v>
          </cell>
        </row>
        <row r="54">
          <cell r="R54">
            <v>1.1000000000000001</v>
          </cell>
          <cell r="S54">
            <v>440</v>
          </cell>
          <cell r="T54">
            <v>370</v>
          </cell>
          <cell r="U54">
            <v>520</v>
          </cell>
        </row>
        <row r="55">
          <cell r="R55">
            <v>0.2</v>
          </cell>
          <cell r="S55">
            <v>5.8</v>
          </cell>
          <cell r="T55">
            <v>4.9000000000000004</v>
          </cell>
          <cell r="U55">
            <v>6.9</v>
          </cell>
        </row>
        <row r="56">
          <cell r="R56">
            <v>0.9</v>
          </cell>
          <cell r="S56">
            <v>6.2</v>
          </cell>
          <cell r="T56">
            <v>4.8</v>
          </cell>
          <cell r="U56">
            <v>7.8</v>
          </cell>
        </row>
        <row r="58">
          <cell r="R58">
            <v>0.7</v>
          </cell>
          <cell r="S58">
            <v>46</v>
          </cell>
          <cell r="T58">
            <v>33</v>
          </cell>
          <cell r="U58">
            <v>59</v>
          </cell>
        </row>
        <row r="59">
          <cell r="R59">
            <v>0.4</v>
          </cell>
          <cell r="S59">
            <v>37</v>
          </cell>
          <cell r="T59">
            <v>26</v>
          </cell>
          <cell r="U59">
            <v>64</v>
          </cell>
        </row>
        <row r="60">
          <cell r="R60" t="str">
            <v>&lt;0.1</v>
          </cell>
          <cell r="S60">
            <v>7.4</v>
          </cell>
          <cell r="T60">
            <v>4.8</v>
          </cell>
          <cell r="U60">
            <v>12</v>
          </cell>
        </row>
        <row r="61">
          <cell r="R61">
            <v>0.5</v>
          </cell>
          <cell r="S61">
            <v>21</v>
          </cell>
          <cell r="T61">
            <v>14</v>
          </cell>
          <cell r="U61">
            <v>39</v>
          </cell>
        </row>
        <row r="63">
          <cell r="R63">
            <v>0.6</v>
          </cell>
          <cell r="S63">
            <v>18</v>
          </cell>
          <cell r="T63">
            <v>14</v>
          </cell>
          <cell r="U63">
            <v>22</v>
          </cell>
        </row>
        <row r="64">
          <cell r="R64">
            <v>1.3</v>
          </cell>
          <cell r="S64">
            <v>8.6</v>
          </cell>
          <cell r="T64">
            <v>6.9</v>
          </cell>
          <cell r="U64">
            <v>11</v>
          </cell>
        </row>
        <row r="65">
          <cell r="R65">
            <v>1.2</v>
          </cell>
          <cell r="S65">
            <v>790</v>
          </cell>
          <cell r="T65">
            <v>720</v>
          </cell>
          <cell r="U65">
            <v>890</v>
          </cell>
        </row>
        <row r="66">
          <cell r="R66">
            <v>0.1</v>
          </cell>
          <cell r="S66" t="str">
            <v>&lt;1.0</v>
          </cell>
          <cell r="T66" t="str">
            <v>&lt;0.5</v>
          </cell>
          <cell r="U66" t="str">
            <v>&lt;1.0</v>
          </cell>
        </row>
        <row r="69">
          <cell r="R69">
            <v>3.9</v>
          </cell>
          <cell r="S69">
            <v>41</v>
          </cell>
          <cell r="T69">
            <v>36</v>
          </cell>
          <cell r="U69">
            <v>46</v>
          </cell>
        </row>
        <row r="70">
          <cell r="R70">
            <v>1.2</v>
          </cell>
          <cell r="S70">
            <v>13</v>
          </cell>
          <cell r="T70">
            <v>9.1999999999999993</v>
          </cell>
          <cell r="U70">
            <v>18</v>
          </cell>
        </row>
        <row r="71">
          <cell r="R71">
            <v>0.3</v>
          </cell>
          <cell r="S71">
            <v>6.4</v>
          </cell>
          <cell r="T71">
            <v>5</v>
          </cell>
          <cell r="U71">
            <v>8</v>
          </cell>
        </row>
        <row r="73">
          <cell r="R73">
            <v>1.3</v>
          </cell>
          <cell r="S73">
            <v>220</v>
          </cell>
          <cell r="T73">
            <v>170</v>
          </cell>
          <cell r="U73">
            <v>300</v>
          </cell>
        </row>
        <row r="76">
          <cell r="R76">
            <v>0.6</v>
          </cell>
          <cell r="S76">
            <v>53</v>
          </cell>
          <cell r="T76">
            <v>13</v>
          </cell>
          <cell r="U76">
            <v>300</v>
          </cell>
        </row>
        <row r="77">
          <cell r="R77">
            <v>1.7</v>
          </cell>
          <cell r="S77">
            <v>130</v>
          </cell>
          <cell r="T77">
            <v>110</v>
          </cell>
          <cell r="U77">
            <v>140</v>
          </cell>
        </row>
        <row r="78">
          <cell r="R78">
            <v>3.7</v>
          </cell>
          <cell r="S78">
            <v>41</v>
          </cell>
          <cell r="T78">
            <v>37</v>
          </cell>
          <cell r="U78">
            <v>47</v>
          </cell>
        </row>
        <row r="79">
          <cell r="R79">
            <v>1.4</v>
          </cell>
          <cell r="S79">
            <v>7.7</v>
          </cell>
          <cell r="T79">
            <v>4</v>
          </cell>
          <cell r="U79">
            <v>13</v>
          </cell>
        </row>
        <row r="80">
          <cell r="R80">
            <v>2</v>
          </cell>
          <cell r="S80">
            <v>140</v>
          </cell>
          <cell r="T80">
            <v>130</v>
          </cell>
          <cell r="U80">
            <v>150</v>
          </cell>
        </row>
        <row r="82">
          <cell r="R82">
            <v>0.5</v>
          </cell>
          <cell r="S82">
            <v>24</v>
          </cell>
          <cell r="T82">
            <v>20</v>
          </cell>
          <cell r="U82">
            <v>30</v>
          </cell>
        </row>
        <row r="85">
          <cell r="R85">
            <v>0.3</v>
          </cell>
          <cell r="S85">
            <v>2100</v>
          </cell>
          <cell r="T85">
            <v>1700</v>
          </cell>
          <cell r="U85">
            <v>2700</v>
          </cell>
        </row>
        <row r="86">
          <cell r="R86">
            <v>0.5</v>
          </cell>
          <cell r="S86">
            <v>640</v>
          </cell>
          <cell r="T86">
            <v>420</v>
          </cell>
          <cell r="U86">
            <v>1000</v>
          </cell>
        </row>
        <row r="87">
          <cell r="R87">
            <v>0.1</v>
          </cell>
          <cell r="S87">
            <v>70</v>
          </cell>
          <cell r="T87">
            <v>47</v>
          </cell>
          <cell r="U87">
            <v>110</v>
          </cell>
        </row>
        <row r="91">
          <cell r="R91">
            <v>0.3</v>
          </cell>
          <cell r="S91">
            <v>120</v>
          </cell>
          <cell r="T91">
            <v>110</v>
          </cell>
          <cell r="U91">
            <v>140</v>
          </cell>
        </row>
        <row r="92">
          <cell r="R92">
            <v>1.8</v>
          </cell>
          <cell r="S92">
            <v>30</v>
          </cell>
          <cell r="T92">
            <v>25</v>
          </cell>
          <cell r="U92">
            <v>35</v>
          </cell>
        </row>
        <row r="96">
          <cell r="R96">
            <v>6</v>
          </cell>
          <cell r="S96">
            <v>1600</v>
          </cell>
          <cell r="T96">
            <v>1500</v>
          </cell>
          <cell r="U96">
            <v>1700</v>
          </cell>
        </row>
        <row r="99">
          <cell r="R99">
            <v>0.2</v>
          </cell>
          <cell r="S99">
            <v>8</v>
          </cell>
          <cell r="T99">
            <v>6.5</v>
          </cell>
          <cell r="U99">
            <v>10</v>
          </cell>
        </row>
        <row r="100">
          <cell r="R100">
            <v>0.2</v>
          </cell>
          <cell r="S100">
            <v>5.8</v>
          </cell>
          <cell r="T100">
            <v>4.3</v>
          </cell>
          <cell r="U100">
            <v>8.1999999999999993</v>
          </cell>
        </row>
        <row r="103">
          <cell r="R103">
            <v>22.9</v>
          </cell>
          <cell r="S103">
            <v>360</v>
          </cell>
          <cell r="T103">
            <v>350</v>
          </cell>
          <cell r="U103">
            <v>380</v>
          </cell>
        </row>
        <row r="104">
          <cell r="R104">
            <v>1.1000000000000001</v>
          </cell>
          <cell r="S104">
            <v>30</v>
          </cell>
          <cell r="T104">
            <v>25</v>
          </cell>
          <cell r="U104">
            <v>36</v>
          </cell>
        </row>
        <row r="109">
          <cell r="R109">
            <v>0.4</v>
          </cell>
          <cell r="S109">
            <v>54</v>
          </cell>
          <cell r="T109">
            <v>46</v>
          </cell>
          <cell r="U109">
            <v>64</v>
          </cell>
        </row>
        <row r="110">
          <cell r="R110">
            <v>10.3</v>
          </cell>
          <cell r="S110">
            <v>1000</v>
          </cell>
          <cell r="T110">
            <v>970</v>
          </cell>
          <cell r="U110">
            <v>1100</v>
          </cell>
        </row>
        <row r="111">
          <cell r="R111">
            <v>0.4</v>
          </cell>
          <cell r="S111">
            <v>86</v>
          </cell>
          <cell r="T111">
            <v>66</v>
          </cell>
          <cell r="U111">
            <v>120</v>
          </cell>
        </row>
        <row r="112">
          <cell r="R112" t="str">
            <v>&lt;0.1</v>
          </cell>
          <cell r="S112" t="str">
            <v>&lt;0.1</v>
          </cell>
          <cell r="T112" t="str">
            <v>&lt;0.1</v>
          </cell>
          <cell r="U112" t="str">
            <v>&lt;0.1</v>
          </cell>
        </row>
        <row r="113">
          <cell r="R113">
            <v>0.9</v>
          </cell>
          <cell r="S113">
            <v>97</v>
          </cell>
          <cell r="T113">
            <v>80</v>
          </cell>
          <cell r="U113">
            <v>120</v>
          </cell>
        </row>
        <row r="117">
          <cell r="R117">
            <v>1.1000000000000001</v>
          </cell>
          <cell r="S117">
            <v>9.6</v>
          </cell>
          <cell r="T117">
            <v>8.6999999999999993</v>
          </cell>
          <cell r="U117">
            <v>11</v>
          </cell>
        </row>
        <row r="118">
          <cell r="R118">
            <v>0.2</v>
          </cell>
          <cell r="S118">
            <v>180</v>
          </cell>
          <cell r="T118">
            <v>140</v>
          </cell>
          <cell r="U118">
            <v>230</v>
          </cell>
        </row>
        <row r="121">
          <cell r="R121" t="str">
            <v>&lt;0.1</v>
          </cell>
          <cell r="S121" t="str">
            <v>&lt;1.0</v>
          </cell>
          <cell r="T121" t="str">
            <v>&lt;0.5</v>
          </cell>
          <cell r="U121" t="str">
            <v>&lt;1.0</v>
          </cell>
        </row>
        <row r="123">
          <cell r="R123">
            <v>0.2</v>
          </cell>
          <cell r="S123">
            <v>31</v>
          </cell>
          <cell r="T123">
            <v>22</v>
          </cell>
          <cell r="U123">
            <v>42</v>
          </cell>
        </row>
        <row r="124">
          <cell r="R124">
            <v>10.8</v>
          </cell>
          <cell r="S124">
            <v>1600</v>
          </cell>
          <cell r="T124">
            <v>1400</v>
          </cell>
          <cell r="U124">
            <v>1800</v>
          </cell>
        </row>
        <row r="125">
          <cell r="R125">
            <v>0.6</v>
          </cell>
          <cell r="S125">
            <v>190</v>
          </cell>
          <cell r="T125">
            <v>170</v>
          </cell>
          <cell r="U125">
            <v>220</v>
          </cell>
        </row>
        <row r="126">
          <cell r="R126">
            <v>14.3</v>
          </cell>
          <cell r="S126">
            <v>250</v>
          </cell>
          <cell r="T126">
            <v>210</v>
          </cell>
          <cell r="U126">
            <v>290</v>
          </cell>
        </row>
        <row r="128">
          <cell r="R128">
            <v>0.2</v>
          </cell>
          <cell r="S128">
            <v>39</v>
          </cell>
          <cell r="T128">
            <v>31</v>
          </cell>
          <cell r="U128">
            <v>52</v>
          </cell>
        </row>
        <row r="131">
          <cell r="R131">
            <v>0.2</v>
          </cell>
          <cell r="S131">
            <v>7.1</v>
          </cell>
          <cell r="T131">
            <v>4.7</v>
          </cell>
          <cell r="U131">
            <v>9.5</v>
          </cell>
        </row>
        <row r="132">
          <cell r="R132">
            <v>0.4</v>
          </cell>
          <cell r="S132">
            <v>41</v>
          </cell>
          <cell r="T132">
            <v>33</v>
          </cell>
          <cell r="U132">
            <v>52</v>
          </cell>
        </row>
        <row r="133">
          <cell r="R133">
            <v>3.2</v>
          </cell>
          <cell r="S133">
            <v>3200</v>
          </cell>
          <cell r="T133">
            <v>3000</v>
          </cell>
          <cell r="U133">
            <v>3600</v>
          </cell>
        </row>
        <row r="137">
          <cell r="R137" t="str">
            <v>&lt;0.1</v>
          </cell>
          <cell r="S137">
            <v>68</v>
          </cell>
          <cell r="T137">
            <v>41</v>
          </cell>
          <cell r="U137">
            <v>130</v>
          </cell>
        </row>
        <row r="139">
          <cell r="R139">
            <v>0.7</v>
          </cell>
          <cell r="S139">
            <v>16</v>
          </cell>
          <cell r="T139">
            <v>13</v>
          </cell>
          <cell r="U139">
            <v>19</v>
          </cell>
        </row>
        <row r="140">
          <cell r="R140">
            <v>0.7</v>
          </cell>
          <cell r="S140">
            <v>32</v>
          </cell>
          <cell r="T140">
            <v>29</v>
          </cell>
          <cell r="U140">
            <v>35</v>
          </cell>
        </row>
        <row r="141">
          <cell r="R141">
            <v>0.4</v>
          </cell>
          <cell r="S141">
            <v>16</v>
          </cell>
          <cell r="T141">
            <v>8.8000000000000007</v>
          </cell>
          <cell r="U141">
            <v>29</v>
          </cell>
        </row>
        <row r="142">
          <cell r="R142">
            <v>0.4</v>
          </cell>
          <cell r="S142">
            <v>65</v>
          </cell>
          <cell r="T142">
            <v>46</v>
          </cell>
          <cell r="U142">
            <v>96</v>
          </cell>
        </row>
        <row r="148">
          <cell r="R148">
            <v>0.6</v>
          </cell>
          <cell r="S148">
            <v>15</v>
          </cell>
          <cell r="T148">
            <v>13</v>
          </cell>
          <cell r="U148">
            <v>17</v>
          </cell>
        </row>
        <row r="149">
          <cell r="R149">
            <v>0.1</v>
          </cell>
          <cell r="S149">
            <v>16</v>
          </cell>
          <cell r="T149">
            <v>13</v>
          </cell>
          <cell r="U149">
            <v>21</v>
          </cell>
        </row>
        <row r="151">
          <cell r="R151">
            <v>2.9</v>
          </cell>
          <cell r="S151">
            <v>200</v>
          </cell>
          <cell r="T151">
            <v>180</v>
          </cell>
          <cell r="U151">
            <v>210</v>
          </cell>
        </row>
        <row r="157">
          <cell r="R157">
            <v>0.6</v>
          </cell>
          <cell r="S157">
            <v>2.2999999999999998</v>
          </cell>
          <cell r="T157">
            <v>1.9</v>
          </cell>
          <cell r="U157">
            <v>3</v>
          </cell>
        </row>
        <row r="159">
          <cell r="R159">
            <v>0.5</v>
          </cell>
          <cell r="S159">
            <v>39</v>
          </cell>
          <cell r="T159">
            <v>33</v>
          </cell>
          <cell r="U159">
            <v>45</v>
          </cell>
        </row>
        <row r="160">
          <cell r="R160" t="str">
            <v>&lt;0.1</v>
          </cell>
          <cell r="S160">
            <v>3</v>
          </cell>
          <cell r="T160">
            <v>1.9</v>
          </cell>
          <cell r="U160">
            <v>5.4</v>
          </cell>
        </row>
        <row r="162">
          <cell r="R162">
            <v>1.6</v>
          </cell>
          <cell r="S162">
            <v>57</v>
          </cell>
          <cell r="T162">
            <v>45</v>
          </cell>
          <cell r="U162">
            <v>72</v>
          </cell>
        </row>
        <row r="167">
          <cell r="R167">
            <v>0.5</v>
          </cell>
          <cell r="S167">
            <v>32</v>
          </cell>
          <cell r="T167">
            <v>21</v>
          </cell>
          <cell r="U167">
            <v>51</v>
          </cell>
        </row>
        <row r="168">
          <cell r="R168">
            <v>19.100000000000001</v>
          </cell>
          <cell r="S168">
            <v>6300</v>
          </cell>
          <cell r="T168">
            <v>6000</v>
          </cell>
          <cell r="U168">
            <v>6500</v>
          </cell>
        </row>
        <row r="169">
          <cell r="R169">
            <v>2.2000000000000002</v>
          </cell>
          <cell r="S169">
            <v>150</v>
          </cell>
          <cell r="T169">
            <v>59</v>
          </cell>
          <cell r="U169">
            <v>350</v>
          </cell>
        </row>
        <row r="170">
          <cell r="R170">
            <v>0.4</v>
          </cell>
          <cell r="S170">
            <v>150</v>
          </cell>
          <cell r="T170">
            <v>130</v>
          </cell>
          <cell r="U170">
            <v>160</v>
          </cell>
        </row>
        <row r="171">
          <cell r="R171" t="str">
            <v>&lt;0.1</v>
          </cell>
          <cell r="S171">
            <v>2.9</v>
          </cell>
          <cell r="T171">
            <v>1.8</v>
          </cell>
          <cell r="U171">
            <v>5.3</v>
          </cell>
        </row>
        <row r="173">
          <cell r="R173">
            <v>0.2</v>
          </cell>
          <cell r="S173">
            <v>49</v>
          </cell>
          <cell r="T173">
            <v>34</v>
          </cell>
          <cell r="U173">
            <v>70</v>
          </cell>
        </row>
        <row r="174">
          <cell r="R174">
            <v>0.9</v>
          </cell>
          <cell r="S174">
            <v>3.2</v>
          </cell>
          <cell r="T174">
            <v>2.9</v>
          </cell>
          <cell r="U174">
            <v>3.7</v>
          </cell>
        </row>
        <row r="175">
          <cell r="R175">
            <v>27.4</v>
          </cell>
          <cell r="S175">
            <v>200</v>
          </cell>
          <cell r="T175">
            <v>200</v>
          </cell>
          <cell r="U175">
            <v>210</v>
          </cell>
        </row>
        <row r="177">
          <cell r="R177">
            <v>0.4</v>
          </cell>
          <cell r="S177">
            <v>20</v>
          </cell>
          <cell r="T177">
            <v>15</v>
          </cell>
          <cell r="U177">
            <v>27</v>
          </cell>
        </row>
        <row r="179">
          <cell r="R179">
            <v>0.3</v>
          </cell>
          <cell r="S179">
            <v>14</v>
          </cell>
          <cell r="T179">
            <v>10</v>
          </cell>
          <cell r="U179">
            <v>20</v>
          </cell>
        </row>
        <row r="180">
          <cell r="R180">
            <v>1.1000000000000001</v>
          </cell>
          <cell r="S180">
            <v>440</v>
          </cell>
          <cell r="T180">
            <v>400</v>
          </cell>
          <cell r="U180">
            <v>470</v>
          </cell>
        </row>
        <row r="181">
          <cell r="R181" t="str">
            <v>&lt;0.1</v>
          </cell>
          <cell r="S181" t="str">
            <v>&lt;0.2</v>
          </cell>
          <cell r="T181" t="str">
            <v>&lt;0.2</v>
          </cell>
          <cell r="U181" t="str">
            <v>&lt;0.5</v>
          </cell>
        </row>
        <row r="183">
          <cell r="R183">
            <v>2.2999999999999998</v>
          </cell>
          <cell r="S183">
            <v>110</v>
          </cell>
          <cell r="T183">
            <v>67</v>
          </cell>
          <cell r="U183">
            <v>190</v>
          </cell>
        </row>
        <row r="185">
          <cell r="R185">
            <v>1.7</v>
          </cell>
          <cell r="S185">
            <v>14</v>
          </cell>
          <cell r="T185">
            <v>13</v>
          </cell>
          <cell r="U185">
            <v>15</v>
          </cell>
        </row>
        <row r="186">
          <cell r="R186" t="str">
            <v>&lt;0.1</v>
          </cell>
          <cell r="S186">
            <v>3.4</v>
          </cell>
          <cell r="T186">
            <v>2.1</v>
          </cell>
          <cell r="U186">
            <v>5.4</v>
          </cell>
        </row>
        <row r="190">
          <cell r="R190">
            <v>7.4</v>
          </cell>
          <cell r="S190">
            <v>1600</v>
          </cell>
          <cell r="T190">
            <v>1500</v>
          </cell>
          <cell r="U190">
            <v>1700</v>
          </cell>
        </row>
        <row r="191">
          <cell r="R191">
            <v>0.8</v>
          </cell>
          <cell r="S191">
            <v>210</v>
          </cell>
          <cell r="T191">
            <v>180</v>
          </cell>
          <cell r="U191">
            <v>250</v>
          </cell>
        </row>
        <row r="193">
          <cell r="R193">
            <v>0.3</v>
          </cell>
          <cell r="S193">
            <v>130</v>
          </cell>
          <cell r="T193">
            <v>100</v>
          </cell>
          <cell r="U193">
            <v>160</v>
          </cell>
        </row>
        <row r="194">
          <cell r="R194">
            <v>5</v>
          </cell>
          <cell r="S194">
            <v>1400</v>
          </cell>
          <cell r="T194">
            <v>1300</v>
          </cell>
          <cell r="U194">
            <v>1500</v>
          </cell>
        </row>
        <row r="196">
          <cell r="R196">
            <v>0.7</v>
          </cell>
          <cell r="S196">
            <v>14</v>
          </cell>
          <cell r="T196">
            <v>10</v>
          </cell>
          <cell r="U196">
            <v>21</v>
          </cell>
        </row>
        <row r="197">
          <cell r="R197">
            <v>0.2</v>
          </cell>
          <cell r="S197">
            <v>35</v>
          </cell>
          <cell r="T197">
            <v>27</v>
          </cell>
          <cell r="U197">
            <v>48</v>
          </cell>
        </row>
        <row r="199">
          <cell r="R199">
            <v>0.6</v>
          </cell>
          <cell r="S199">
            <v>100</v>
          </cell>
          <cell r="T199">
            <v>57</v>
          </cell>
          <cell r="U199">
            <v>150</v>
          </cell>
        </row>
        <row r="200">
          <cell r="R200">
            <v>0.4</v>
          </cell>
          <cell r="S200">
            <v>250</v>
          </cell>
          <cell r="T200">
            <v>230</v>
          </cell>
          <cell r="U200">
            <v>280</v>
          </cell>
        </row>
        <row r="201">
          <cell r="R201" t="str">
            <v>&lt;0.1</v>
          </cell>
          <cell r="S201">
            <v>6</v>
          </cell>
          <cell r="T201">
            <v>3.3</v>
          </cell>
          <cell r="U201">
            <v>15</v>
          </cell>
        </row>
        <row r="202">
          <cell r="R202">
            <v>12.5</v>
          </cell>
          <cell r="S202">
            <v>1100</v>
          </cell>
          <cell r="T202">
            <v>1100</v>
          </cell>
          <cell r="U202">
            <v>1200</v>
          </cell>
        </row>
        <row r="203">
          <cell r="R203">
            <v>15</v>
          </cell>
          <cell r="S203">
            <v>1400</v>
          </cell>
          <cell r="T203">
            <v>1300</v>
          </cell>
          <cell r="U203">
            <v>1400</v>
          </cell>
        </row>
        <row r="207">
          <cell r="R207">
            <v>4.5999999999999996</v>
          </cell>
          <cell r="S207">
            <v>24700</v>
          </cell>
          <cell r="T207">
            <v>23500</v>
          </cell>
          <cell r="U207">
            <v>26100</v>
          </cell>
        </row>
        <row r="208">
          <cell r="R208">
            <v>7.3</v>
          </cell>
          <cell r="S208">
            <v>18500</v>
          </cell>
          <cell r="T208">
            <v>17700</v>
          </cell>
          <cell r="U208">
            <v>19500</v>
          </cell>
        </row>
        <row r="209">
          <cell r="R209">
            <v>2.2000000000000002</v>
          </cell>
          <cell r="S209">
            <v>6200</v>
          </cell>
          <cell r="T209">
            <v>5700</v>
          </cell>
          <cell r="U209">
            <v>6700</v>
          </cell>
        </row>
        <row r="210">
          <cell r="R210">
            <v>0.1</v>
          </cell>
          <cell r="S210">
            <v>220</v>
          </cell>
          <cell r="T210">
            <v>150</v>
          </cell>
          <cell r="U210">
            <v>300</v>
          </cell>
        </row>
        <row r="212">
          <cell r="R212">
            <v>0.2</v>
          </cell>
          <cell r="S212">
            <v>2200</v>
          </cell>
          <cell r="T212">
            <v>1700</v>
          </cell>
          <cell r="U212">
            <v>2800</v>
          </cell>
        </row>
        <row r="213">
          <cell r="R213">
            <v>0.2</v>
          </cell>
          <cell r="S213">
            <v>2500</v>
          </cell>
          <cell r="T213">
            <v>2200</v>
          </cell>
          <cell r="U213">
            <v>3000</v>
          </cell>
        </row>
        <row r="214">
          <cell r="R214">
            <v>0.5</v>
          </cell>
          <cell r="S214">
            <v>1800</v>
          </cell>
          <cell r="T214">
            <v>1600</v>
          </cell>
          <cell r="U214">
            <v>2300</v>
          </cell>
        </row>
        <row r="215">
          <cell r="R215">
            <v>0.5</v>
          </cell>
          <cell r="S215">
            <v>1200</v>
          </cell>
          <cell r="T215">
            <v>1000</v>
          </cell>
          <cell r="U215">
            <v>1300</v>
          </cell>
        </row>
        <row r="218">
          <cell r="R218">
            <v>1.9</v>
          </cell>
          <cell r="S218">
            <v>10700</v>
          </cell>
          <cell r="T218">
            <v>9900</v>
          </cell>
          <cell r="U218">
            <v>11600</v>
          </cell>
        </row>
        <row r="219">
          <cell r="R219">
            <v>0.8</v>
          </cell>
          <cell r="S219">
            <v>35000</v>
          </cell>
          <cell r="T219">
            <v>33200</v>
          </cell>
          <cell r="U219">
            <v>37200</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ta.unicef.org/" TargetMode="External"/><Relationship Id="rId1" Type="http://schemas.openxmlformats.org/officeDocument/2006/relationships/hyperlink" Target="http://www.unicef.org/publications/index_77928.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D129"/>
  <sheetViews>
    <sheetView tabSelected="1" workbookViewId="0">
      <selection activeCell="E5" sqref="E5"/>
    </sheetView>
  </sheetViews>
  <sheetFormatPr defaultRowHeight="12.75" x14ac:dyDescent="0.2"/>
  <cols>
    <col min="1" max="1" width="23.5703125" style="363" customWidth="1"/>
    <col min="2" max="2" width="15.140625" style="363" customWidth="1"/>
    <col min="3" max="3" width="23.5703125" style="363" customWidth="1"/>
    <col min="4" max="4" width="9.5703125" style="363" customWidth="1"/>
    <col min="5" max="16384" width="9.140625" style="363"/>
  </cols>
  <sheetData>
    <row r="1" spans="1:20" s="439" customFormat="1" ht="42" customHeight="1" x14ac:dyDescent="0.2"/>
    <row r="2" spans="1:20" s="442" customFormat="1" ht="38.1" customHeight="1" x14ac:dyDescent="0.35">
      <c r="A2" s="440" t="s">
        <v>502</v>
      </c>
      <c r="B2" s="441"/>
      <c r="C2" s="441"/>
      <c r="D2" s="441"/>
      <c r="E2" s="441"/>
      <c r="F2" s="441"/>
      <c r="G2" s="441"/>
      <c r="H2" s="441"/>
      <c r="I2" s="441"/>
      <c r="J2" s="441"/>
      <c r="K2" s="441"/>
      <c r="L2" s="441"/>
      <c r="M2" s="441"/>
      <c r="N2" s="441"/>
      <c r="O2" s="441"/>
      <c r="P2" s="441"/>
      <c r="Q2" s="441"/>
      <c r="R2" s="441"/>
      <c r="S2" s="441"/>
      <c r="T2" s="441"/>
    </row>
    <row r="3" spans="1:20" s="439" customFormat="1" ht="39.950000000000003" customHeight="1" x14ac:dyDescent="0.25">
      <c r="A3" s="669" t="s">
        <v>505</v>
      </c>
      <c r="B3" s="670"/>
      <c r="C3" s="670"/>
      <c r="D3" s="670"/>
      <c r="E3" s="670"/>
      <c r="F3" s="670"/>
      <c r="G3" s="670"/>
      <c r="H3" s="670"/>
      <c r="I3" s="670"/>
      <c r="J3" s="670"/>
      <c r="K3" s="670"/>
      <c r="L3" s="670"/>
      <c r="M3" s="670"/>
      <c r="N3" s="670"/>
      <c r="O3" s="670"/>
      <c r="P3" s="670"/>
      <c r="Q3" s="670"/>
      <c r="R3" s="670"/>
      <c r="S3" s="670"/>
      <c r="T3" s="443"/>
    </row>
    <row r="4" spans="1:20" s="439" customFormat="1" ht="23.1" customHeight="1" x14ac:dyDescent="0.25">
      <c r="A4" s="444" t="s">
        <v>503</v>
      </c>
      <c r="B4" s="443"/>
      <c r="C4" s="443"/>
      <c r="D4" s="443"/>
      <c r="E4" s="443"/>
      <c r="F4" s="443"/>
      <c r="G4" s="443"/>
      <c r="H4" s="443"/>
      <c r="I4" s="443"/>
      <c r="J4" s="443"/>
      <c r="K4" s="443"/>
      <c r="L4" s="443"/>
      <c r="M4" s="443"/>
      <c r="N4" s="443"/>
      <c r="O4" s="443"/>
      <c r="P4" s="443"/>
      <c r="Q4" s="443"/>
      <c r="R4" s="443"/>
      <c r="S4" s="443"/>
      <c r="T4" s="443"/>
    </row>
    <row r="5" spans="1:20" s="439" customFormat="1" ht="23.1" customHeight="1" x14ac:dyDescent="0.25">
      <c r="A5" s="445" t="s">
        <v>504</v>
      </c>
      <c r="B5" s="443"/>
      <c r="C5" s="443"/>
      <c r="D5" s="443"/>
      <c r="E5" s="443"/>
      <c r="F5" s="443"/>
      <c r="G5" s="443"/>
      <c r="H5" s="443"/>
      <c r="I5" s="443"/>
      <c r="J5" s="443"/>
      <c r="K5" s="443"/>
      <c r="L5" s="443"/>
      <c r="M5" s="443"/>
      <c r="N5" s="443"/>
      <c r="O5" s="443"/>
      <c r="P5" s="443"/>
      <c r="Q5" s="443"/>
      <c r="R5" s="443"/>
      <c r="S5" s="443"/>
      <c r="T5" s="443"/>
    </row>
    <row r="6" spans="1:20" s="439" customFormat="1" ht="23.1" customHeight="1" x14ac:dyDescent="0.25">
      <c r="A6" s="445"/>
      <c r="B6" s="443"/>
      <c r="C6" s="443"/>
      <c r="D6" s="443"/>
      <c r="E6" s="443"/>
      <c r="F6" s="443"/>
      <c r="G6" s="443"/>
      <c r="H6" s="443"/>
      <c r="I6" s="443"/>
      <c r="J6" s="443"/>
      <c r="K6" s="443"/>
      <c r="L6" s="443"/>
      <c r="M6" s="443"/>
      <c r="N6" s="443"/>
      <c r="O6" s="443"/>
      <c r="P6" s="443"/>
      <c r="Q6" s="443"/>
      <c r="R6" s="443"/>
      <c r="S6" s="443"/>
      <c r="T6" s="443"/>
    </row>
    <row r="7" spans="1:20" s="840" customFormat="1" ht="15.75" x14ac:dyDescent="0.25">
      <c r="A7" s="839" t="s">
        <v>501</v>
      </c>
    </row>
    <row r="8" spans="1:20" x14ac:dyDescent="0.2">
      <c r="C8" s="407"/>
    </row>
    <row r="9" spans="1:20" s="438" customFormat="1" ht="20.25" x14ac:dyDescent="0.3">
      <c r="A9" s="437" t="s">
        <v>500</v>
      </c>
      <c r="B9" s="437"/>
      <c r="C9" s="459" t="s">
        <v>146</v>
      </c>
      <c r="D9" s="460"/>
    </row>
    <row r="12" spans="1:20" ht="18" x14ac:dyDescent="0.25">
      <c r="B12" s="364" t="s">
        <v>0</v>
      </c>
      <c r="C12" s="365"/>
      <c r="D12" s="365"/>
      <c r="E12" s="365"/>
      <c r="F12" s="365"/>
      <c r="G12" s="365"/>
      <c r="H12" s="365"/>
      <c r="I12" s="365"/>
      <c r="J12" s="365"/>
      <c r="K12" s="365"/>
      <c r="L12" s="365"/>
      <c r="M12" s="365"/>
      <c r="N12" s="365"/>
      <c r="O12" s="365"/>
      <c r="P12" s="365"/>
      <c r="Q12" s="365"/>
      <c r="R12" s="365"/>
      <c r="S12" s="365"/>
      <c r="T12" s="365"/>
    </row>
    <row r="13" spans="1:20" ht="13.5" x14ac:dyDescent="0.25">
      <c r="B13" s="366"/>
      <c r="C13" s="90"/>
      <c r="D13" s="90"/>
      <c r="E13" s="90"/>
      <c r="F13" s="90"/>
      <c r="G13" s="90"/>
      <c r="H13" s="90"/>
      <c r="I13" s="90"/>
      <c r="J13" s="72"/>
      <c r="K13" s="90"/>
      <c r="L13" s="90"/>
      <c r="M13" s="90"/>
      <c r="N13" s="90"/>
      <c r="O13" s="90"/>
      <c r="P13" s="90"/>
      <c r="Q13" s="90"/>
      <c r="R13" s="90"/>
      <c r="S13" s="90"/>
      <c r="T13" s="90"/>
    </row>
    <row r="14" spans="1:20" ht="54" x14ac:dyDescent="0.2">
      <c r="B14" s="481" t="s">
        <v>1</v>
      </c>
      <c r="C14" s="483" t="s">
        <v>2</v>
      </c>
      <c r="D14" s="485" t="s">
        <v>3</v>
      </c>
      <c r="E14" s="486"/>
      <c r="F14" s="485" t="s">
        <v>4</v>
      </c>
      <c r="G14" s="486"/>
      <c r="H14" s="487" t="s">
        <v>5</v>
      </c>
      <c r="I14" s="485"/>
      <c r="J14" s="325" t="s">
        <v>6</v>
      </c>
      <c r="K14" s="367" t="s">
        <v>7</v>
      </c>
      <c r="L14" s="368" t="s">
        <v>8</v>
      </c>
      <c r="M14" s="369" t="s">
        <v>9</v>
      </c>
      <c r="N14" s="461" t="s">
        <v>10</v>
      </c>
      <c r="O14" s="462"/>
      <c r="P14" s="325" t="s">
        <v>11</v>
      </c>
      <c r="Q14" s="461" t="s">
        <v>12</v>
      </c>
      <c r="R14" s="462"/>
      <c r="S14" s="461" t="s">
        <v>13</v>
      </c>
      <c r="T14" s="462"/>
    </row>
    <row r="15" spans="1:20" s="446" customFormat="1" ht="13.5" x14ac:dyDescent="0.2">
      <c r="B15" s="482"/>
      <c r="C15" s="484"/>
      <c r="D15" s="447">
        <v>1990</v>
      </c>
      <c r="E15" s="448">
        <v>2013</v>
      </c>
      <c r="F15" s="447" t="s">
        <v>14</v>
      </c>
      <c r="G15" s="447" t="s">
        <v>15</v>
      </c>
      <c r="H15" s="447">
        <v>1990</v>
      </c>
      <c r="I15" s="448">
        <v>2013</v>
      </c>
      <c r="J15" s="448">
        <v>2013</v>
      </c>
      <c r="K15" s="448">
        <v>2013</v>
      </c>
      <c r="L15" s="448">
        <v>2013</v>
      </c>
      <c r="M15" s="448">
        <v>2013</v>
      </c>
      <c r="N15" s="463">
        <v>2013</v>
      </c>
      <c r="O15" s="464"/>
      <c r="P15" s="448">
        <v>2013</v>
      </c>
      <c r="Q15" s="465" t="s">
        <v>16</v>
      </c>
      <c r="R15" s="466"/>
      <c r="S15" s="465" t="s">
        <v>16</v>
      </c>
      <c r="T15" s="466"/>
    </row>
    <row r="17" spans="2:56" x14ac:dyDescent="0.2">
      <c r="B17" s="363" t="str">
        <f>VLOOKUP($C$9,'Basic indicators'!B:C,1,FALSE)</f>
        <v>Niger</v>
      </c>
      <c r="C17" s="363">
        <f>VLOOKUP($C$9,'Basic indicators'!B:C,2,FALSE)</f>
        <v>10</v>
      </c>
      <c r="D17" s="363">
        <f>VLOOKUP($C$9,'Basic indicators'!$B:D,3,FALSE)</f>
        <v>327</v>
      </c>
      <c r="E17" s="363">
        <f>VLOOKUP($C$9,'Basic indicators'!$B:E,4,FALSE)</f>
        <v>104</v>
      </c>
      <c r="F17" s="363">
        <f>VLOOKUP($C$9,'Basic indicators'!$B:F,5,FALSE)</f>
        <v>108</v>
      </c>
      <c r="G17" s="363">
        <f>VLOOKUP($C$9,'Basic indicators'!$B:G,6,FALSE)</f>
        <v>100</v>
      </c>
      <c r="H17" s="363">
        <f>VLOOKUP($C$9,'Basic indicators'!$B:H,7,FALSE)</f>
        <v>138</v>
      </c>
      <c r="I17" s="363">
        <f>VLOOKUP($C$9,'Basic indicators'!$B:I,8,FALSE)</f>
        <v>60</v>
      </c>
      <c r="J17" s="363">
        <f>VLOOKUP($C$9,'Basic indicators'!$B:J,9,FALSE)</f>
        <v>28</v>
      </c>
      <c r="K17" s="363">
        <f>VLOOKUP($C$9,'Basic indicators'!$B:K,10,FALSE)</f>
        <v>17831.27</v>
      </c>
      <c r="L17" s="363">
        <f>VLOOKUP($C$9,'Basic indicators'!$B:L,11,FALSE)</f>
        <v>889.57399999999996</v>
      </c>
      <c r="M17" s="363">
        <f>VLOOKUP($C$9,'Basic indicators'!$B:M,12,FALSE)</f>
        <v>86</v>
      </c>
      <c r="N17" s="363">
        <f>VLOOKUP($C$9,'Basic indicators'!$B:N,13,FALSE)</f>
        <v>410</v>
      </c>
      <c r="O17" s="363" t="str">
        <f>VLOOKUP($C$9,'Basic indicators'!$B:O,14,FALSE)</f>
        <v/>
      </c>
      <c r="P17" s="363">
        <f>VLOOKUP($C$9,'Basic indicators'!$B:P,15,FALSE)</f>
        <v>58.408999999999999</v>
      </c>
      <c r="Q17" s="363">
        <f>VLOOKUP($C$9,'Basic indicators'!$B:Q,16,FALSE)</f>
        <v>15.456697682888899</v>
      </c>
      <c r="R17" s="363" t="str">
        <f>VLOOKUP($C$9,'Basic indicators'!$B:R,17,FALSE)</f>
        <v/>
      </c>
      <c r="S17" s="363">
        <f>VLOOKUP($C$9,'Basic indicators'!$B:S,18,FALSE)</f>
        <v>63.622169999999997</v>
      </c>
      <c r="T17" s="363" t="str">
        <f>VLOOKUP($C$9,'Basic indicators'!$B:T,19,FALSE)</f>
        <v/>
      </c>
    </row>
    <row r="18" spans="2:56" s="227" customFormat="1" ht="15.75" x14ac:dyDescent="0.25">
      <c r="B18" s="370"/>
      <c r="C18" s="371"/>
      <c r="D18" s="372"/>
      <c r="E18" s="372"/>
      <c r="F18" s="372"/>
      <c r="G18" s="372"/>
      <c r="H18" s="372"/>
      <c r="I18" s="372"/>
      <c r="J18" s="372"/>
      <c r="K18" s="373"/>
      <c r="L18" s="373"/>
      <c r="M18" s="373"/>
      <c r="N18" s="373"/>
      <c r="O18" s="372"/>
      <c r="P18" s="372"/>
      <c r="Q18" s="372"/>
      <c r="R18" s="372"/>
      <c r="S18" s="372"/>
      <c r="T18" s="372"/>
      <c r="U18" s="374"/>
    </row>
    <row r="19" spans="2:56" ht="20.25" x14ac:dyDescent="0.3">
      <c r="B19" s="375" t="s">
        <v>262</v>
      </c>
      <c r="C19" s="376"/>
      <c r="D19" s="376"/>
      <c r="E19" s="376"/>
      <c r="F19" s="376"/>
      <c r="G19" s="376"/>
      <c r="H19" s="376"/>
      <c r="I19" s="376"/>
      <c r="J19" s="376"/>
      <c r="K19" s="376"/>
      <c r="L19" s="376"/>
      <c r="M19" s="376"/>
      <c r="N19" s="376"/>
      <c r="O19" s="376"/>
      <c r="P19" s="376"/>
      <c r="Q19" s="90"/>
      <c r="R19" s="90"/>
      <c r="S19" s="90"/>
      <c r="T19" s="90"/>
      <c r="U19" s="90"/>
      <c r="V19" s="90"/>
      <c r="W19" s="102"/>
      <c r="X19" s="102"/>
      <c r="Y19" s="102"/>
      <c r="Z19" s="102"/>
    </row>
    <row r="20" spans="2:56" ht="20.25" x14ac:dyDescent="0.3">
      <c r="B20" s="377"/>
      <c r="C20" s="376"/>
      <c r="D20" s="376"/>
      <c r="E20" s="376"/>
      <c r="F20" s="376"/>
      <c r="G20" s="376"/>
      <c r="H20" s="376"/>
      <c r="I20" s="376"/>
      <c r="J20" s="376"/>
      <c r="K20" s="376"/>
      <c r="L20" s="376"/>
      <c r="M20" s="376"/>
      <c r="N20" s="376"/>
      <c r="O20" s="376"/>
      <c r="P20" s="376"/>
      <c r="Q20" s="90"/>
      <c r="R20" s="90"/>
      <c r="S20" s="90"/>
      <c r="T20" s="90"/>
      <c r="U20" s="90"/>
      <c r="V20" s="90"/>
      <c r="W20" s="102"/>
      <c r="X20" s="102"/>
      <c r="Y20" s="102"/>
      <c r="Z20" s="102"/>
    </row>
    <row r="21" spans="2:56" ht="13.5" x14ac:dyDescent="0.25">
      <c r="B21" s="467" t="s">
        <v>1</v>
      </c>
      <c r="C21" s="469" t="s">
        <v>263</v>
      </c>
      <c r="D21" s="470"/>
      <c r="E21" s="469" t="s">
        <v>264</v>
      </c>
      <c r="F21" s="470"/>
      <c r="G21" s="475" t="s">
        <v>265</v>
      </c>
      <c r="H21" s="476"/>
      <c r="I21" s="475" t="s">
        <v>266</v>
      </c>
      <c r="J21" s="476"/>
      <c r="K21" s="475" t="s">
        <v>267</v>
      </c>
      <c r="L21" s="476"/>
      <c r="M21" s="475" t="s">
        <v>268</v>
      </c>
      <c r="N21" s="476"/>
      <c r="O21" s="493" t="s">
        <v>269</v>
      </c>
      <c r="P21" s="494"/>
      <c r="Q21" s="493" t="s">
        <v>270</v>
      </c>
      <c r="R21" s="495"/>
      <c r="S21" s="493" t="s">
        <v>271</v>
      </c>
      <c r="T21" s="495"/>
      <c r="U21" s="488" t="s">
        <v>272</v>
      </c>
      <c r="V21" s="488"/>
      <c r="W21" s="475" t="s">
        <v>273</v>
      </c>
      <c r="X21" s="476"/>
      <c r="Y21" s="488" t="s">
        <v>274</v>
      </c>
      <c r="Z21" s="488"/>
    </row>
    <row r="22" spans="2:56" x14ac:dyDescent="0.2">
      <c r="B22" s="467"/>
      <c r="C22" s="471"/>
      <c r="D22" s="472"/>
      <c r="E22" s="471"/>
      <c r="F22" s="472"/>
      <c r="G22" s="477"/>
      <c r="H22" s="478"/>
      <c r="I22" s="477"/>
      <c r="J22" s="478"/>
      <c r="K22" s="477"/>
      <c r="L22" s="478"/>
      <c r="M22" s="477"/>
      <c r="N22" s="478"/>
      <c r="O22" s="475" t="s">
        <v>275</v>
      </c>
      <c r="P22" s="489"/>
      <c r="Q22" s="489"/>
      <c r="R22" s="489"/>
      <c r="S22" s="489"/>
      <c r="T22" s="489"/>
      <c r="U22" s="489"/>
      <c r="V22" s="476"/>
      <c r="W22" s="477"/>
      <c r="X22" s="478"/>
      <c r="Y22" s="488"/>
      <c r="Z22" s="488"/>
    </row>
    <row r="23" spans="2:56" x14ac:dyDescent="0.2">
      <c r="B23" s="467"/>
      <c r="C23" s="473"/>
      <c r="D23" s="474"/>
      <c r="E23" s="473"/>
      <c r="F23" s="474"/>
      <c r="G23" s="479"/>
      <c r="H23" s="480"/>
      <c r="I23" s="479"/>
      <c r="J23" s="480"/>
      <c r="K23" s="479"/>
      <c r="L23" s="480"/>
      <c r="M23" s="479"/>
      <c r="N23" s="480"/>
      <c r="O23" s="479"/>
      <c r="P23" s="490"/>
      <c r="Q23" s="490"/>
      <c r="R23" s="490"/>
      <c r="S23" s="490"/>
      <c r="T23" s="490"/>
      <c r="U23" s="490"/>
      <c r="V23" s="480"/>
      <c r="W23" s="479"/>
      <c r="X23" s="480"/>
      <c r="Y23" s="488"/>
      <c r="Z23" s="488"/>
    </row>
    <row r="24" spans="2:56" s="446" customFormat="1" ht="13.5" x14ac:dyDescent="0.2">
      <c r="B24" s="468"/>
      <c r="C24" s="465" t="s">
        <v>276</v>
      </c>
      <c r="D24" s="466"/>
      <c r="E24" s="465" t="s">
        <v>277</v>
      </c>
      <c r="F24" s="491"/>
      <c r="G24" s="491"/>
      <c r="H24" s="491"/>
      <c r="I24" s="491"/>
      <c r="J24" s="491"/>
      <c r="K24" s="491"/>
      <c r="L24" s="491"/>
      <c r="M24" s="491"/>
      <c r="N24" s="466"/>
      <c r="O24" s="465" t="s">
        <v>277</v>
      </c>
      <c r="P24" s="491"/>
      <c r="Q24" s="491"/>
      <c r="R24" s="491"/>
      <c r="S24" s="491"/>
      <c r="T24" s="491"/>
      <c r="U24" s="491"/>
      <c r="V24" s="466"/>
      <c r="W24" s="465">
        <v>2013</v>
      </c>
      <c r="X24" s="466"/>
      <c r="Y24" s="492" t="s">
        <v>276</v>
      </c>
      <c r="Z24" s="492"/>
    </row>
    <row r="26" spans="2:56" x14ac:dyDescent="0.2">
      <c r="B26" s="363" t="str">
        <f>VLOOKUP($C$9,'Basic indicators'!B:C,1,FALSE)</f>
        <v>Niger</v>
      </c>
      <c r="C26" s="363">
        <f>VLOOKUP($C$9,Nutrition!B:C,2,FALSE)</f>
        <v>27</v>
      </c>
      <c r="D26" s="363" t="str">
        <f>VLOOKUP($C$9,Nutrition!$B:D,3,FALSE)</f>
        <v>x</v>
      </c>
      <c r="E26" s="363">
        <f>VLOOKUP($C$9,Nutrition!$B:E,4,FALSE)</f>
        <v>52.9</v>
      </c>
      <c r="F26" s="363" t="str">
        <f>VLOOKUP($C$9,Nutrition!$B:F,5,FALSE)</f>
        <v/>
      </c>
      <c r="G26" s="363">
        <f>VLOOKUP($C$9,Nutrition!$B:G,6,FALSE)</f>
        <v>23.3</v>
      </c>
      <c r="H26" s="363" t="str">
        <f>VLOOKUP($C$9,Nutrition!$B:H,7,FALSE)</f>
        <v/>
      </c>
      <c r="I26" s="363" t="str">
        <f>VLOOKUP($C$9,Nutrition!$B:I,8,FALSE)</f>
        <v>–</v>
      </c>
      <c r="K26" s="363">
        <f>VLOOKUP($C$9,Nutrition!$B:K,10,FALSE)</f>
        <v>5.6</v>
      </c>
      <c r="M26" s="363">
        <f>VLOOKUP($C$9,Nutrition!$B:M,12,FALSE)</f>
        <v>50.1</v>
      </c>
      <c r="O26" s="363">
        <f>VLOOKUP($C$9,Nutrition!$B:O,14,FALSE)</f>
        <v>37.9</v>
      </c>
      <c r="Q26" s="363">
        <f>VLOOKUP($C$9,Nutrition!$B:Q,16,FALSE)</f>
        <v>43</v>
      </c>
      <c r="S26" s="363">
        <f>VLOOKUP($C$9,Nutrition!$B:S,18,FALSE)</f>
        <v>18.7</v>
      </c>
      <c r="U26" s="363">
        <f>VLOOKUP($C$9,Nutrition!$B:U,20,FALSE)</f>
        <v>3</v>
      </c>
      <c r="W26" s="363">
        <f>VLOOKUP($C$9,Nutrition!$B:W,22,FALSE)</f>
        <v>96</v>
      </c>
      <c r="Y26" s="363">
        <f>VLOOKUP($C$9,Nutrition!$B:Y,24,FALSE)</f>
        <v>18.60114068251411</v>
      </c>
    </row>
    <row r="28" spans="2:56" s="380" customFormat="1" ht="20.25" x14ac:dyDescent="0.3">
      <c r="B28" s="378" t="s">
        <v>293</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379"/>
      <c r="AI28" s="124"/>
      <c r="AJ28" s="379"/>
      <c r="AK28" s="124"/>
      <c r="AL28" s="379"/>
      <c r="AM28" s="99"/>
      <c r="AN28" s="99"/>
      <c r="AO28" s="99"/>
      <c r="AP28" s="99"/>
      <c r="AQ28" s="99"/>
      <c r="AR28" s="99"/>
      <c r="AS28" s="124"/>
      <c r="AT28" s="124"/>
      <c r="AU28" s="124"/>
      <c r="AV28" s="124"/>
      <c r="AW28" s="124"/>
      <c r="AX28" s="124"/>
      <c r="AY28" s="124"/>
      <c r="AZ28" s="124"/>
      <c r="BA28" s="124"/>
      <c r="BB28" s="124"/>
      <c r="BC28" s="124"/>
      <c r="BD28" s="124"/>
    </row>
    <row r="29" spans="2:56" x14ac:dyDescent="0.2">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row>
    <row r="30" spans="2:56" ht="13.5" x14ac:dyDescent="0.25">
      <c r="B30" s="488" t="s">
        <v>1</v>
      </c>
      <c r="C30" s="488" t="s">
        <v>294</v>
      </c>
      <c r="D30" s="488"/>
      <c r="E30" s="488"/>
      <c r="F30" s="488" t="s">
        <v>295</v>
      </c>
      <c r="G30" s="488"/>
      <c r="H30" s="488"/>
      <c r="I30" s="475" t="s">
        <v>296</v>
      </c>
      <c r="J30" s="476"/>
      <c r="K30" s="502" t="s">
        <v>297</v>
      </c>
      <c r="L30" s="503"/>
      <c r="M30" s="503"/>
      <c r="N30" s="503"/>
      <c r="O30" s="503"/>
      <c r="P30" s="503"/>
      <c r="Q30" s="503"/>
      <c r="R30" s="503"/>
      <c r="S30" s="503"/>
      <c r="T30" s="503"/>
      <c r="U30" s="504"/>
      <c r="V30" s="505" t="s">
        <v>298</v>
      </c>
      <c r="W30" s="505"/>
      <c r="X30" s="505"/>
      <c r="Y30" s="505"/>
      <c r="Z30" s="497" t="s">
        <v>299</v>
      </c>
      <c r="AA30" s="498"/>
      <c r="AB30" s="499" t="s">
        <v>300</v>
      </c>
      <c r="AC30" s="499"/>
      <c r="AD30" s="499"/>
      <c r="AE30" s="499"/>
      <c r="AF30" s="499"/>
      <c r="AG30" s="499"/>
    </row>
    <row r="31" spans="2:56" x14ac:dyDescent="0.2">
      <c r="B31" s="488"/>
      <c r="C31" s="488"/>
      <c r="D31" s="488"/>
      <c r="E31" s="488"/>
      <c r="F31" s="488"/>
      <c r="G31" s="488"/>
      <c r="H31" s="488"/>
      <c r="I31" s="477"/>
      <c r="J31" s="478"/>
      <c r="K31" s="488" t="s">
        <v>301</v>
      </c>
      <c r="L31" s="488" t="s">
        <v>302</v>
      </c>
      <c r="M31" s="488" t="s">
        <v>303</v>
      </c>
      <c r="N31" s="488" t="s">
        <v>304</v>
      </c>
      <c r="O31" s="488" t="s">
        <v>305</v>
      </c>
      <c r="P31" s="488" t="s">
        <v>306</v>
      </c>
      <c r="Q31" s="488" t="s">
        <v>307</v>
      </c>
      <c r="R31" s="500" t="s">
        <v>308</v>
      </c>
      <c r="S31" s="500" t="s">
        <v>309</v>
      </c>
      <c r="T31" s="469" t="s">
        <v>310</v>
      </c>
      <c r="U31" s="470"/>
      <c r="V31" s="488" t="s">
        <v>311</v>
      </c>
      <c r="W31" s="488"/>
      <c r="X31" s="488" t="s">
        <v>312</v>
      </c>
      <c r="Y31" s="488"/>
      <c r="Z31" s="506" t="s">
        <v>313</v>
      </c>
      <c r="AA31" s="506"/>
      <c r="AB31" s="488" t="s">
        <v>314</v>
      </c>
      <c r="AC31" s="488"/>
      <c r="AD31" s="488" t="s">
        <v>315</v>
      </c>
      <c r="AE31" s="488"/>
      <c r="AF31" s="488" t="s">
        <v>316</v>
      </c>
      <c r="AG31" s="488"/>
    </row>
    <row r="32" spans="2:56" s="446" customFormat="1" ht="13.5" x14ac:dyDescent="0.25">
      <c r="B32" s="488"/>
      <c r="C32" s="496">
        <v>2012</v>
      </c>
      <c r="D32" s="496"/>
      <c r="E32" s="496"/>
      <c r="F32" s="496">
        <v>2012</v>
      </c>
      <c r="G32" s="496"/>
      <c r="H32" s="496"/>
      <c r="I32" s="479"/>
      <c r="J32" s="480"/>
      <c r="K32" s="488"/>
      <c r="L32" s="488"/>
      <c r="M32" s="488"/>
      <c r="N32" s="488"/>
      <c r="O32" s="488"/>
      <c r="P32" s="488"/>
      <c r="Q32" s="488"/>
      <c r="R32" s="501"/>
      <c r="S32" s="501"/>
      <c r="T32" s="473"/>
      <c r="U32" s="474"/>
      <c r="V32" s="488"/>
      <c r="W32" s="488"/>
      <c r="X32" s="488"/>
      <c r="Y32" s="488"/>
      <c r="Z32" s="506"/>
      <c r="AA32" s="506"/>
      <c r="AB32" s="488"/>
      <c r="AC32" s="488"/>
      <c r="AD32" s="488"/>
      <c r="AE32" s="488"/>
      <c r="AF32" s="488"/>
      <c r="AG32" s="488"/>
    </row>
    <row r="33" spans="2:40" ht="13.5" x14ac:dyDescent="0.25">
      <c r="B33" s="488"/>
      <c r="C33" s="381" t="s">
        <v>317</v>
      </c>
      <c r="D33" s="382" t="s">
        <v>318</v>
      </c>
      <c r="E33" s="381" t="s">
        <v>319</v>
      </c>
      <c r="F33" s="381" t="s">
        <v>317</v>
      </c>
      <c r="G33" s="382" t="s">
        <v>318</v>
      </c>
      <c r="H33" s="381" t="s">
        <v>319</v>
      </c>
      <c r="I33" s="493">
        <v>2012</v>
      </c>
      <c r="J33" s="495"/>
      <c r="K33" s="493">
        <v>2013</v>
      </c>
      <c r="L33" s="494"/>
      <c r="M33" s="494"/>
      <c r="N33" s="494"/>
      <c r="O33" s="494"/>
      <c r="P33" s="494"/>
      <c r="Q33" s="494"/>
      <c r="R33" s="494"/>
      <c r="S33" s="494"/>
      <c r="T33" s="494"/>
      <c r="U33" s="495"/>
      <c r="V33" s="506" t="s">
        <v>277</v>
      </c>
      <c r="W33" s="506"/>
      <c r="X33" s="506"/>
      <c r="Y33" s="506"/>
      <c r="Z33" s="506"/>
      <c r="AA33" s="506"/>
      <c r="AB33" s="506"/>
      <c r="AC33" s="506"/>
      <c r="AD33" s="506"/>
      <c r="AE33" s="506"/>
      <c r="AF33" s="506"/>
      <c r="AG33" s="506"/>
    </row>
    <row r="35" spans="2:40" x14ac:dyDescent="0.2">
      <c r="B35" s="363" t="str">
        <f>VLOOKUP($C$9,Health!$B:C,1,FALSE)</f>
        <v>Niger</v>
      </c>
      <c r="C35" s="363">
        <f>VLOOKUP($C$9,Health!$B:D,2,FALSE)</f>
        <v>52</v>
      </c>
      <c r="D35" s="363">
        <f>VLOOKUP($C$9,Health!$B:E,3,FALSE)</f>
        <v>99</v>
      </c>
      <c r="E35" s="363">
        <f>VLOOKUP($C$9,Health!$B:F,4,FALSE)</f>
        <v>42</v>
      </c>
      <c r="F35" s="363">
        <f>VLOOKUP($C$9,Health!$B:G,5,FALSE)</f>
        <v>9</v>
      </c>
      <c r="G35" s="363">
        <f>VLOOKUP($C$9,Health!$B:H,6,FALSE)</f>
        <v>33</v>
      </c>
      <c r="H35" s="363">
        <f>VLOOKUP($C$9,Health!$B:I,7,FALSE)</f>
        <v>4</v>
      </c>
      <c r="I35" s="363">
        <f>VLOOKUP($C$9,Health!$B:J,8,FALSE)</f>
        <v>0</v>
      </c>
      <c r="J35" s="363">
        <f>VLOOKUP($C$9,Health!$B:K,9,FALSE)</f>
        <v>0</v>
      </c>
      <c r="K35" s="363">
        <f>VLOOKUP($C$9,Health!$B:L,10,FALSE)</f>
        <v>49</v>
      </c>
      <c r="L35" s="363">
        <f>VLOOKUP($C$9,Health!$B:M,11,FALSE)</f>
        <v>85</v>
      </c>
      <c r="M35" s="363">
        <f>VLOOKUP($C$9,Health!$B:N,12,FALSE)</f>
        <v>70</v>
      </c>
      <c r="N35" s="363">
        <f>VLOOKUP($C$9,Health!$B:O,13,FALSE)</f>
        <v>63</v>
      </c>
      <c r="O35" s="363">
        <f>VLOOKUP($C$9,Health!$B:P,14,FALSE)</f>
        <v>67</v>
      </c>
      <c r="P35" s="363">
        <f>VLOOKUP($C$9,Health!$B:Q,15,FALSE)</f>
        <v>70</v>
      </c>
      <c r="Q35" s="363">
        <f>VLOOKUP($C$9,Health!$B:R,16,FALSE)</f>
        <v>70</v>
      </c>
      <c r="R35" s="363">
        <f>VLOOKUP($C$9,Health!$B:S,17,FALSE)</f>
        <v>0</v>
      </c>
      <c r="S35" s="363">
        <f>VLOOKUP($C$9,Health!$B:T,18,FALSE)</f>
        <v>0</v>
      </c>
      <c r="T35" s="363">
        <f>VLOOKUP($C$9,Health!$B:U,19,FALSE)</f>
        <v>81</v>
      </c>
      <c r="U35" s="363" t="str">
        <f>VLOOKUP($C$9,Health!$B:V,20,FALSE)</f>
        <v/>
      </c>
      <c r="V35" s="363">
        <f>VLOOKUP($C$9,Health!$B:W,21,FALSE)</f>
        <v>53.1</v>
      </c>
      <c r="W35" s="363" t="str">
        <f>VLOOKUP($C$9,Health!$B:X,22,FALSE)</f>
        <v/>
      </c>
      <c r="X35" s="363">
        <f>VLOOKUP($C$9,Health!$B:Y,23,FALSE)</f>
        <v>10.7</v>
      </c>
      <c r="Y35" s="363" t="str">
        <f>VLOOKUP($C$9,Health!$B:Z,24,FALSE)</f>
        <v/>
      </c>
      <c r="Z35" s="363">
        <f>VLOOKUP($C$9,Health!$B:AA,25,FALSE)</f>
        <v>44.3</v>
      </c>
      <c r="AA35" s="363" t="str">
        <f>VLOOKUP($C$9,Health!$B:AB,26,FALSE)</f>
        <v/>
      </c>
      <c r="AB35" s="363">
        <f>VLOOKUP($C$9,Health!$B:AC,27,FALSE)</f>
        <v>19.2</v>
      </c>
      <c r="AC35" s="363" t="str">
        <f>VLOOKUP($C$9,Health!$B:AD,28,FALSE)</f>
        <v/>
      </c>
      <c r="AD35" s="363">
        <f>VLOOKUP($C$9,Health!$B:AE,29,FALSE)</f>
        <v>20.100000000000001</v>
      </c>
      <c r="AE35" s="363" t="str">
        <f>VLOOKUP($C$9,Health!$B:AF,30,FALSE)</f>
        <v/>
      </c>
      <c r="AF35" s="363">
        <f>VLOOKUP($C$9,Health!$B:AG,31,FALSE)</f>
        <v>61.3</v>
      </c>
      <c r="AG35" s="363" t="str">
        <f>VLOOKUP($C$9,Health!$B:AH,32,FALSE)</f>
        <v/>
      </c>
    </row>
    <row r="38" spans="2:40" ht="20.25" x14ac:dyDescent="0.3">
      <c r="B38" s="375" t="s">
        <v>328</v>
      </c>
      <c r="C38" s="156"/>
      <c r="D38" s="156"/>
      <c r="E38" s="156"/>
      <c r="F38" s="156"/>
      <c r="G38" s="156"/>
      <c r="H38" s="156"/>
      <c r="I38" s="156"/>
      <c r="J38" s="158"/>
      <c r="K38" s="158"/>
      <c r="L38" s="383"/>
      <c r="M38" s="158"/>
      <c r="N38" s="158"/>
      <c r="O38" s="158"/>
      <c r="P38" s="158"/>
      <c r="Q38" s="158"/>
      <c r="R38" s="158"/>
      <c r="S38" s="158"/>
      <c r="T38" s="158"/>
      <c r="U38" s="158"/>
      <c r="V38" s="158"/>
      <c r="W38" s="158"/>
      <c r="X38" s="384"/>
      <c r="Y38" s="385"/>
      <c r="Z38" s="383"/>
      <c r="AA38" s="156"/>
    </row>
    <row r="39" spans="2:40" ht="13.5" x14ac:dyDescent="0.25">
      <c r="B39" s="386"/>
      <c r="C39" s="387"/>
      <c r="D39" s="388"/>
      <c r="E39" s="388"/>
      <c r="F39" s="388"/>
      <c r="G39" s="388"/>
      <c r="H39" s="388"/>
      <c r="I39" s="388"/>
      <c r="J39" s="388"/>
      <c r="K39" s="388"/>
      <c r="L39" s="389"/>
      <c r="M39" s="390"/>
      <c r="N39" s="390"/>
      <c r="O39" s="390"/>
      <c r="P39" s="389"/>
      <c r="Q39" s="390"/>
      <c r="R39" s="390"/>
      <c r="S39" s="390"/>
      <c r="T39" s="390"/>
      <c r="U39" s="390"/>
      <c r="V39" s="390"/>
      <c r="W39" s="390"/>
      <c r="X39" s="387"/>
      <c r="Y39" s="391"/>
      <c r="Z39" s="389"/>
      <c r="AA39" s="156"/>
    </row>
    <row r="40" spans="2:40" ht="40.5" x14ac:dyDescent="0.2">
      <c r="B40" s="507" t="s">
        <v>1</v>
      </c>
      <c r="C40" s="510" t="s">
        <v>329</v>
      </c>
      <c r="D40" s="512" t="s">
        <v>330</v>
      </c>
      <c r="E40" s="513"/>
      <c r="F40" s="514"/>
      <c r="G40" s="392" t="s">
        <v>331</v>
      </c>
      <c r="H40" s="392" t="s">
        <v>332</v>
      </c>
      <c r="I40" s="518" t="s">
        <v>333</v>
      </c>
      <c r="J40" s="519"/>
      <c r="K40" s="519"/>
      <c r="L40" s="519"/>
      <c r="M40" s="519"/>
      <c r="N40" s="519"/>
      <c r="O40" s="519"/>
      <c r="P40" s="519"/>
      <c r="Q40" s="519"/>
      <c r="R40" s="519"/>
      <c r="S40" s="520"/>
      <c r="T40" s="518" t="s">
        <v>334</v>
      </c>
      <c r="U40" s="521"/>
      <c r="V40" s="521"/>
      <c r="W40" s="522"/>
      <c r="X40" s="523" t="s">
        <v>335</v>
      </c>
      <c r="Y40" s="523"/>
      <c r="Z40" s="523"/>
      <c r="AA40" s="523"/>
    </row>
    <row r="41" spans="2:40" s="446" customFormat="1" ht="67.5" x14ac:dyDescent="0.25">
      <c r="B41" s="508"/>
      <c r="C41" s="511"/>
      <c r="D41" s="515"/>
      <c r="E41" s="516"/>
      <c r="F41" s="517"/>
      <c r="G41" s="449" t="s">
        <v>336</v>
      </c>
      <c r="H41" s="449" t="s">
        <v>337</v>
      </c>
      <c r="I41" s="524" t="s">
        <v>338</v>
      </c>
      <c r="J41" s="525"/>
      <c r="K41" s="526"/>
      <c r="L41" s="527" t="s">
        <v>339</v>
      </c>
      <c r="M41" s="528"/>
      <c r="N41" s="528"/>
      <c r="O41" s="529"/>
      <c r="P41" s="527" t="s">
        <v>340</v>
      </c>
      <c r="Q41" s="528"/>
      <c r="R41" s="528"/>
      <c r="S41" s="529"/>
      <c r="T41" s="527" t="s">
        <v>341</v>
      </c>
      <c r="U41" s="528"/>
      <c r="V41" s="528"/>
      <c r="W41" s="529"/>
      <c r="X41" s="174" t="s">
        <v>342</v>
      </c>
      <c r="Y41" s="174" t="s">
        <v>343</v>
      </c>
      <c r="Z41" s="527" t="s">
        <v>344</v>
      </c>
      <c r="AA41" s="530"/>
    </row>
    <row r="42" spans="2:40" ht="13.5" x14ac:dyDescent="0.2">
      <c r="B42" s="509"/>
      <c r="C42" s="393" t="s">
        <v>345</v>
      </c>
      <c r="D42" s="394" t="s">
        <v>346</v>
      </c>
      <c r="E42" s="394" t="s">
        <v>347</v>
      </c>
      <c r="F42" s="394" t="s">
        <v>348</v>
      </c>
      <c r="G42" s="393" t="s">
        <v>345</v>
      </c>
      <c r="H42" s="393" t="s">
        <v>345</v>
      </c>
      <c r="I42" s="393" t="s">
        <v>317</v>
      </c>
      <c r="J42" s="178" t="s">
        <v>14</v>
      </c>
      <c r="K42" s="178" t="s">
        <v>15</v>
      </c>
      <c r="L42" s="531" t="s">
        <v>14</v>
      </c>
      <c r="M42" s="532"/>
      <c r="N42" s="531" t="s">
        <v>15</v>
      </c>
      <c r="O42" s="532"/>
      <c r="P42" s="531" t="s">
        <v>14</v>
      </c>
      <c r="Q42" s="532"/>
      <c r="R42" s="531" t="s">
        <v>15</v>
      </c>
      <c r="S42" s="532"/>
      <c r="T42" s="531" t="s">
        <v>14</v>
      </c>
      <c r="U42" s="532"/>
      <c r="V42" s="531" t="s">
        <v>15</v>
      </c>
      <c r="W42" s="532"/>
      <c r="X42" s="392" t="s">
        <v>345</v>
      </c>
      <c r="Y42" s="392" t="s">
        <v>345</v>
      </c>
      <c r="Z42" s="533" t="s">
        <v>276</v>
      </c>
      <c r="AA42" s="534"/>
    </row>
    <row r="44" spans="2:40" x14ac:dyDescent="0.2">
      <c r="B44" s="363" t="str">
        <f>VLOOKUP($C$9,HIV_AIDS!$B:C,1,FALSE)</f>
        <v>Niger</v>
      </c>
      <c r="C44" s="363">
        <f>VLOOKUP($C$9,HIV_AIDS!$B:D,2,FALSE)</f>
        <v>0.4</v>
      </c>
      <c r="D44" s="363">
        <f>VLOOKUP($C$9,HIV_AIDS!$B:E,3,FALSE)</f>
        <v>41</v>
      </c>
      <c r="E44" s="363">
        <f>VLOOKUP($C$9,HIV_AIDS!$B:F,4,FALSE)</f>
        <v>33</v>
      </c>
      <c r="F44" s="363">
        <f>VLOOKUP($C$9,HIV_AIDS!$B:G,5,FALSE)</f>
        <v>52</v>
      </c>
      <c r="G44" s="363">
        <f>VLOOKUP($C$9,HIV_AIDS!$B:H,6,FALSE)</f>
        <v>17</v>
      </c>
      <c r="H44" s="363">
        <f>VLOOKUP($C$9,HIV_AIDS!$B:I,7,FALSE)</f>
        <v>8.1</v>
      </c>
      <c r="I44" s="363" t="str">
        <f>VLOOKUP($C$9,HIV_AIDS!$B:J,8,FALSE)</f>
        <v>&lt;0.1</v>
      </c>
      <c r="J44" s="363" t="str">
        <f>VLOOKUP($C$9,HIV_AIDS!$B:K,9,FALSE)</f>
        <v>&lt;0.1</v>
      </c>
      <c r="K44" s="363" t="str">
        <f>VLOOKUP($C$9,HIV_AIDS!$B:L,10,FALSE)</f>
        <v>&lt;0.1</v>
      </c>
      <c r="L44" s="363">
        <f>VLOOKUP($C$9,HIV_AIDS!$B:M,11,FALSE)</f>
        <v>25.4</v>
      </c>
      <c r="M44" s="363" t="str">
        <f>VLOOKUP($C$9,HIV_AIDS!$B:N,12,FALSE)</f>
        <v/>
      </c>
      <c r="N44" s="363" t="str">
        <f>VLOOKUP($C$9,HIV_AIDS!$B:O,12,FALSE)</f>
        <v/>
      </c>
      <c r="O44" s="363">
        <f>VLOOKUP($C$9,HIV_AIDS!$B:P,13,FALSE)</f>
        <v>14.1</v>
      </c>
      <c r="P44" s="363" t="str">
        <f>VLOOKUP($C$9,HIV_AIDS!$B:Q,14,FALSE)</f>
        <v/>
      </c>
      <c r="Q44" s="363" t="str">
        <f>VLOOKUP($C$9,HIV_AIDS!$B:R,15,FALSE)</f>
        <v>–</v>
      </c>
      <c r="R44" s="363" t="str">
        <f>VLOOKUP($C$9,HIV_AIDS!$B:S,16,FALSE)</f>
        <v/>
      </c>
      <c r="S44" s="363" t="str">
        <f>VLOOKUP($C$9,HIV_AIDS!$B:T,17,FALSE)</f>
        <v>–</v>
      </c>
      <c r="T44" s="363" t="str">
        <f>VLOOKUP($C$9,HIV_AIDS!$B:U,18,FALSE)</f>
        <v/>
      </c>
      <c r="U44" s="363">
        <f>VLOOKUP($C$9,HIV_AIDS!$B:V,19,FALSE)</f>
        <v>2.2000000000000002</v>
      </c>
      <c r="V44" s="363">
        <f>VLOOKUP($C$9,HIV_AIDS!$B:W,21,FALSE)</f>
        <v>7.1</v>
      </c>
      <c r="W44" s="363" t="str">
        <f>VLOOKUP($C$9,HIV_AIDS!$B:X,22,FALSE)</f>
        <v/>
      </c>
      <c r="X44" s="363" t="str">
        <f>VLOOKUP($C$9,HIV_AIDS!$B:Y,23,FALSE)</f>
        <v>–</v>
      </c>
      <c r="Y44" s="363" t="str">
        <f>VLOOKUP($C$9,HIV_AIDS!$B:Z,24,FALSE)</f>
        <v>–</v>
      </c>
      <c r="Z44" s="363">
        <f>VLOOKUP($C$9,HIV_AIDS!$B:AA,25,FALSE)</f>
        <v>109.00000000000001</v>
      </c>
      <c r="AA44" s="363" t="str">
        <f>VLOOKUP($C$9,HIV_AIDS!$B:AB,26,FALSE)</f>
        <v/>
      </c>
    </row>
    <row r="46" spans="2:40" ht="18" x14ac:dyDescent="0.25">
      <c r="B46" s="395" t="s">
        <v>358</v>
      </c>
      <c r="C46" s="90"/>
      <c r="D46" s="90"/>
      <c r="E46" s="90"/>
      <c r="F46" s="90"/>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396"/>
      <c r="AF46" s="396"/>
      <c r="AG46" s="396"/>
      <c r="AH46" s="154"/>
      <c r="AI46" s="154"/>
      <c r="AJ46" s="154"/>
      <c r="AK46" s="154"/>
      <c r="AL46" s="154"/>
      <c r="AM46" s="154"/>
      <c r="AN46" s="154"/>
    </row>
    <row r="47" spans="2:40" ht="13.5" x14ac:dyDescent="0.25">
      <c r="B47" s="90"/>
      <c r="C47" s="397"/>
      <c r="D47" s="398"/>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102"/>
      <c r="AI47" s="102"/>
      <c r="AJ47" s="102"/>
      <c r="AK47" s="399"/>
      <c r="AL47" s="102"/>
      <c r="AM47" s="102"/>
      <c r="AN47" s="102"/>
    </row>
    <row r="48" spans="2:40" ht="13.5" x14ac:dyDescent="0.25">
      <c r="B48" s="557" t="s">
        <v>1</v>
      </c>
      <c r="C48" s="560" t="s">
        <v>359</v>
      </c>
      <c r="D48" s="561"/>
      <c r="E48" s="561"/>
      <c r="F48" s="470"/>
      <c r="G48" s="488" t="s">
        <v>360</v>
      </c>
      <c r="H48" s="488"/>
      <c r="I48" s="493" t="s">
        <v>361</v>
      </c>
      <c r="J48" s="494"/>
      <c r="K48" s="494"/>
      <c r="L48" s="495"/>
      <c r="M48" s="506" t="s">
        <v>362</v>
      </c>
      <c r="N48" s="506"/>
      <c r="O48" s="506"/>
      <c r="P48" s="506"/>
      <c r="Q48" s="506"/>
      <c r="R48" s="506"/>
      <c r="S48" s="506"/>
      <c r="T48" s="506"/>
      <c r="U48" s="506"/>
      <c r="V48" s="506"/>
      <c r="W48" s="506"/>
      <c r="X48" s="506"/>
      <c r="Y48" s="506"/>
      <c r="Z48" s="506"/>
      <c r="AA48" s="506"/>
      <c r="AB48" s="506"/>
      <c r="AC48" s="506"/>
      <c r="AD48" s="506"/>
      <c r="AE48" s="506"/>
      <c r="AF48" s="506"/>
      <c r="AG48" s="461" t="s">
        <v>363</v>
      </c>
      <c r="AH48" s="535"/>
      <c r="AI48" s="535"/>
      <c r="AJ48" s="535"/>
      <c r="AK48" s="535"/>
      <c r="AL48" s="535"/>
      <c r="AM48" s="535"/>
      <c r="AN48" s="462"/>
    </row>
    <row r="49" spans="2:40" ht="13.5" x14ac:dyDescent="0.25">
      <c r="B49" s="558"/>
      <c r="C49" s="562"/>
      <c r="D49" s="563"/>
      <c r="E49" s="563"/>
      <c r="F49" s="474"/>
      <c r="G49" s="488"/>
      <c r="H49" s="488"/>
      <c r="I49" s="493" t="s">
        <v>364</v>
      </c>
      <c r="J49" s="494"/>
      <c r="K49" s="494"/>
      <c r="L49" s="495"/>
      <c r="M49" s="488" t="s">
        <v>364</v>
      </c>
      <c r="N49" s="536"/>
      <c r="O49" s="536"/>
      <c r="P49" s="536"/>
      <c r="Q49" s="488" t="s">
        <v>365</v>
      </c>
      <c r="R49" s="488"/>
      <c r="S49" s="488"/>
      <c r="T49" s="488"/>
      <c r="U49" s="488" t="s">
        <v>366</v>
      </c>
      <c r="V49" s="488"/>
      <c r="W49" s="488"/>
      <c r="X49" s="537"/>
      <c r="Y49" s="488" t="s">
        <v>367</v>
      </c>
      <c r="Z49" s="488"/>
      <c r="AA49" s="488"/>
      <c r="AB49" s="537"/>
      <c r="AC49" s="488" t="s">
        <v>368</v>
      </c>
      <c r="AD49" s="488"/>
      <c r="AE49" s="488"/>
      <c r="AF49" s="488"/>
      <c r="AG49" s="493" t="s">
        <v>365</v>
      </c>
      <c r="AH49" s="494"/>
      <c r="AI49" s="494"/>
      <c r="AJ49" s="495"/>
      <c r="AK49" s="488" t="s">
        <v>366</v>
      </c>
      <c r="AL49" s="488"/>
      <c r="AM49" s="488"/>
      <c r="AN49" s="537"/>
    </row>
    <row r="50" spans="2:40" ht="13.5" x14ac:dyDescent="0.25">
      <c r="B50" s="558"/>
      <c r="C50" s="540" t="s">
        <v>276</v>
      </c>
      <c r="D50" s="494"/>
      <c r="E50" s="494"/>
      <c r="F50" s="495"/>
      <c r="G50" s="564">
        <v>2013</v>
      </c>
      <c r="H50" s="499"/>
      <c r="I50" s="565" t="s">
        <v>369</v>
      </c>
      <c r="J50" s="566"/>
      <c r="K50" s="566"/>
      <c r="L50" s="567"/>
      <c r="M50" s="488" t="s">
        <v>369</v>
      </c>
      <c r="N50" s="488"/>
      <c r="O50" s="488"/>
      <c r="P50" s="488"/>
      <c r="Q50" s="539" t="s">
        <v>276</v>
      </c>
      <c r="R50" s="539"/>
      <c r="S50" s="539"/>
      <c r="T50" s="539"/>
      <c r="U50" s="488" t="s">
        <v>370</v>
      </c>
      <c r="V50" s="488"/>
      <c r="W50" s="488"/>
      <c r="X50" s="488"/>
      <c r="Y50" s="493" t="s">
        <v>277</v>
      </c>
      <c r="Z50" s="494"/>
      <c r="AA50" s="494"/>
      <c r="AB50" s="495"/>
      <c r="AC50" s="488" t="s">
        <v>369</v>
      </c>
      <c r="AD50" s="488"/>
      <c r="AE50" s="488" t="s">
        <v>370</v>
      </c>
      <c r="AF50" s="488"/>
      <c r="AG50" s="502" t="s">
        <v>276</v>
      </c>
      <c r="AH50" s="503"/>
      <c r="AI50" s="503"/>
      <c r="AJ50" s="504"/>
      <c r="AK50" s="488" t="s">
        <v>370</v>
      </c>
      <c r="AL50" s="488"/>
      <c r="AM50" s="488"/>
      <c r="AN50" s="488"/>
    </row>
    <row r="51" spans="2:40" ht="27" x14ac:dyDescent="0.25">
      <c r="B51" s="559"/>
      <c r="C51" s="538" t="s">
        <v>14</v>
      </c>
      <c r="D51" s="504"/>
      <c r="E51" s="502" t="s">
        <v>15</v>
      </c>
      <c r="F51" s="504"/>
      <c r="G51" s="400" t="s">
        <v>371</v>
      </c>
      <c r="H51" s="400" t="s">
        <v>372</v>
      </c>
      <c r="I51" s="493" t="s">
        <v>14</v>
      </c>
      <c r="J51" s="495"/>
      <c r="K51" s="493" t="s">
        <v>15</v>
      </c>
      <c r="L51" s="495"/>
      <c r="M51" s="499" t="s">
        <v>14</v>
      </c>
      <c r="N51" s="499"/>
      <c r="O51" s="499" t="s">
        <v>15</v>
      </c>
      <c r="P51" s="499"/>
      <c r="Q51" s="499" t="s">
        <v>14</v>
      </c>
      <c r="R51" s="499"/>
      <c r="S51" s="499" t="s">
        <v>15</v>
      </c>
      <c r="T51" s="499"/>
      <c r="U51" s="488" t="s">
        <v>14</v>
      </c>
      <c r="V51" s="488"/>
      <c r="W51" s="488" t="s">
        <v>15</v>
      </c>
      <c r="X51" s="536"/>
      <c r="Y51" s="493" t="s">
        <v>373</v>
      </c>
      <c r="Z51" s="495"/>
      <c r="AA51" s="493" t="s">
        <v>374</v>
      </c>
      <c r="AB51" s="495"/>
      <c r="AC51" s="488" t="s">
        <v>375</v>
      </c>
      <c r="AD51" s="488"/>
      <c r="AE51" s="488" t="s">
        <v>376</v>
      </c>
      <c r="AF51" s="488"/>
      <c r="AG51" s="499" t="s">
        <v>14</v>
      </c>
      <c r="AH51" s="499"/>
      <c r="AI51" s="488" t="s">
        <v>15</v>
      </c>
      <c r="AJ51" s="537"/>
      <c r="AK51" s="499" t="s">
        <v>14</v>
      </c>
      <c r="AL51" s="499"/>
      <c r="AM51" s="488" t="s">
        <v>15</v>
      </c>
      <c r="AN51" s="536"/>
    </row>
    <row r="53" spans="2:40" x14ac:dyDescent="0.2">
      <c r="B53" s="363" t="str">
        <f>VLOOKUP($C$9,Education!$B:C,Education!A1,FALSE)</f>
        <v>Niger</v>
      </c>
      <c r="C53" s="363">
        <f>VLOOKUP($C$9,Education!$B:D,Education!B1,FALSE)</f>
        <v>34.533624186662799</v>
      </c>
      <c r="D53" s="363" t="str">
        <f>VLOOKUP($C$9,Education!$B:E,Education!C1,FALSE)</f>
        <v xml:space="preserve"> </v>
      </c>
      <c r="E53" s="363">
        <f>VLOOKUP($C$9,Education!$B:F,Education!D1,FALSE)</f>
        <v>15.0577712412646</v>
      </c>
      <c r="F53" s="363" t="str">
        <f>VLOOKUP($C$9,Education!$B:G,Education!E1,FALSE)</f>
        <v xml:space="preserve"> </v>
      </c>
      <c r="G53" s="363">
        <f>VLOOKUP($C$9,Education!$B:H,Education!F1,FALSE)</f>
        <v>39.292209696785498</v>
      </c>
      <c r="H53" s="363">
        <f>VLOOKUP($C$9,Education!$B:I,Education!G1,FALSE)</f>
        <v>1.7</v>
      </c>
      <c r="I53" s="363">
        <f>VLOOKUP($C$9,Education!$B:J,Education!H1,FALSE)</f>
        <v>6.1204499999999999</v>
      </c>
      <c r="J53" s="363" t="str">
        <f>VLOOKUP($C$9,Education!$B:K,Education!I1,FALSE)</f>
        <v xml:space="preserve"> </v>
      </c>
      <c r="K53" s="363">
        <f>VLOOKUP($C$9,Education!$B:L,Education!J1,FALSE)</f>
        <v>6.4171199999999997</v>
      </c>
      <c r="L53" s="363" t="str">
        <f>VLOOKUP($C$9,Education!$B:M,Education!K1,FALSE)</f>
        <v xml:space="preserve"> </v>
      </c>
      <c r="M53" s="363">
        <f>VLOOKUP($C$9,Education!$B:N,Education!L1,FALSE)</f>
        <v>77.141490000000005</v>
      </c>
      <c r="N53" s="363">
        <f>VLOOKUP($C$9,Education!$B:O,Education!M1,FALSE)</f>
        <v>0</v>
      </c>
      <c r="O53" s="363">
        <f>VLOOKUP($C$9,Education!$B:P,Education!N1,FALSE)</f>
        <v>64.856449999999995</v>
      </c>
      <c r="P53" s="363">
        <f>VLOOKUP($C$9,Education!$B:Q,Education!O1,FALSE)</f>
        <v>0</v>
      </c>
      <c r="Q53" s="363">
        <f>VLOOKUP($C$9,Education!$B:R,Education!P1,FALSE)</f>
        <v>69.124669999999995</v>
      </c>
      <c r="R53" s="363" t="str">
        <f>VLOOKUP($C$9,Education!$B:S,Education!Q1,FALSE)</f>
        <v xml:space="preserve"> </v>
      </c>
      <c r="S53" s="363">
        <f>VLOOKUP($C$9,Education!$B:T,Education!R1,FALSE)</f>
        <v>57.872860000000003</v>
      </c>
      <c r="T53" s="363" t="str">
        <f>VLOOKUP($C$9,Education!$B:U,Education!S1,FALSE)</f>
        <v xml:space="preserve"> </v>
      </c>
      <c r="U53" s="363">
        <f>VLOOKUP($C$9,Education!$B:V,Education!T1,FALSE)</f>
        <v>54.7</v>
      </c>
      <c r="V53" s="363" t="str">
        <f>VLOOKUP($C$9,Education!$B:W,Education!U1,FALSE)</f>
        <v xml:space="preserve"> </v>
      </c>
      <c r="W53" s="363">
        <f>VLOOKUP($C$9,Education!$B:X,Education!V1,FALSE)</f>
        <v>46</v>
      </c>
      <c r="X53" s="363" t="str">
        <f>VLOOKUP($C$9,Education!$B:Y,Education!W1,FALSE)</f>
        <v xml:space="preserve"> </v>
      </c>
      <c r="Y53" s="363">
        <f>VLOOKUP($C$9,Education!$B:Z,Education!X1,FALSE)</f>
        <v>36.377830000000003</v>
      </c>
      <c r="Z53" s="363" t="str">
        <f>VLOOKUP($C$9,Education!$B:AA,Education!Y1,FALSE)</f>
        <v xml:space="preserve"> </v>
      </c>
      <c r="AA53" s="363">
        <f>VLOOKUP($C$9,Education!$B:AB,Education!Z1,FALSE)</f>
        <v>1048.7070000000001</v>
      </c>
      <c r="AB53" s="363" t="str">
        <f>VLOOKUP($C$9,Education!$B:AC,Education!AA1,FALSE)</f>
        <v xml:space="preserve"> </v>
      </c>
      <c r="AC53" s="363">
        <f>VLOOKUP($C$9,Education!$B:AD,Education!AB1,FALSE)</f>
        <v>69.329610000000002</v>
      </c>
      <c r="AD53" s="363" t="str">
        <f>VLOOKUP($C$9,Education!$B:AE,Education!AC1,FALSE)</f>
        <v xml:space="preserve"> </v>
      </c>
      <c r="AE53" s="363">
        <f>VLOOKUP($C$9,Education!$B:AF,Education!AD1,FALSE)</f>
        <v>92.112184773331705</v>
      </c>
      <c r="AF53" s="363" t="str">
        <f>VLOOKUP($C$9,Education!$B:AG,Education!AE1,FALSE)</f>
        <v xml:space="preserve"> </v>
      </c>
      <c r="AG53" s="363">
        <f>VLOOKUP($C$9,Education!$B:AH,Education!AF1,FALSE)</f>
        <v>14.690440000000001</v>
      </c>
      <c r="AH53" s="363" t="str">
        <f>VLOOKUP($C$9,Education!$B:AI,Education!AG1,FALSE)</f>
        <v xml:space="preserve"> </v>
      </c>
      <c r="AI53" s="363">
        <f>VLOOKUP($C$9,Education!$B:AJ,Education!AH1,FALSE)</f>
        <v>9.7096400000000003</v>
      </c>
      <c r="AJ53" s="363" t="str">
        <f>VLOOKUP($C$9,Education!$B:AK,Education!AI1,FALSE)</f>
        <v xml:space="preserve"> </v>
      </c>
      <c r="AK53" s="363">
        <f>VLOOKUP($C$9,Education!$B:AL,Education!AJ1,FALSE)</f>
        <v>20.9</v>
      </c>
      <c r="AL53" s="363" t="str">
        <f>VLOOKUP($C$9,Education!$B:AM,Education!AK1,FALSE)</f>
        <v xml:space="preserve"> </v>
      </c>
      <c r="AM53" s="363">
        <f>VLOOKUP($C$9,Education!$B:AN,Education!AL1,FALSE)</f>
        <v>13.3</v>
      </c>
      <c r="AN53" s="363" t="str">
        <f>VLOOKUP($C$9,Education!$B:AO,Education!AM1,FALSE)</f>
        <v xml:space="preserve"> </v>
      </c>
    </row>
    <row r="56" spans="2:40" ht="20.25" x14ac:dyDescent="0.3">
      <c r="B56" s="378" t="s">
        <v>380</v>
      </c>
      <c r="C56" s="217"/>
      <c r="D56" s="217"/>
      <c r="E56" s="217"/>
      <c r="F56" s="401"/>
      <c r="G56" s="217"/>
      <c r="H56" s="217"/>
      <c r="I56" s="217"/>
      <c r="J56" s="217"/>
      <c r="K56" s="217"/>
      <c r="L56" s="217"/>
      <c r="M56" s="217"/>
      <c r="N56" s="217"/>
      <c r="O56" s="217"/>
      <c r="P56" s="217"/>
      <c r="Q56" s="217"/>
      <c r="R56" s="402"/>
      <c r="S56" s="401"/>
      <c r="T56" s="217"/>
    </row>
    <row r="57" spans="2:40" ht="13.5" x14ac:dyDescent="0.25">
      <c r="B57" s="541" t="s">
        <v>1</v>
      </c>
      <c r="C57" s="544" t="s">
        <v>381</v>
      </c>
      <c r="D57" s="545"/>
      <c r="E57" s="546"/>
      <c r="F57" s="545" t="s">
        <v>382</v>
      </c>
      <c r="G57" s="546"/>
      <c r="H57" s="544" t="s">
        <v>383</v>
      </c>
      <c r="I57" s="545"/>
      <c r="J57" s="546"/>
      <c r="K57" s="544" t="s">
        <v>384</v>
      </c>
      <c r="L57" s="545"/>
      <c r="M57" s="546"/>
      <c r="N57" s="544" t="s">
        <v>385</v>
      </c>
      <c r="O57" s="545"/>
      <c r="P57" s="546"/>
      <c r="Q57" s="544" t="s">
        <v>250</v>
      </c>
      <c r="R57" s="553" t="s">
        <v>386</v>
      </c>
      <c r="S57" s="553" t="s">
        <v>387</v>
      </c>
      <c r="T57" s="553"/>
    </row>
    <row r="58" spans="2:40" s="446" customFormat="1" ht="13.5" x14ac:dyDescent="0.25">
      <c r="B58" s="542"/>
      <c r="C58" s="554">
        <v>2013</v>
      </c>
      <c r="D58" s="555"/>
      <c r="E58" s="556"/>
      <c r="F58" s="547"/>
      <c r="G58" s="548"/>
      <c r="H58" s="549"/>
      <c r="I58" s="550"/>
      <c r="J58" s="551"/>
      <c r="K58" s="549"/>
      <c r="L58" s="550"/>
      <c r="M58" s="551"/>
      <c r="N58" s="549"/>
      <c r="O58" s="550"/>
      <c r="P58" s="551"/>
      <c r="Q58" s="552"/>
      <c r="R58" s="553"/>
      <c r="S58" s="553"/>
      <c r="T58" s="553"/>
    </row>
    <row r="59" spans="2:40" ht="15" x14ac:dyDescent="0.25">
      <c r="B59" s="543"/>
      <c r="C59" s="403" t="s">
        <v>317</v>
      </c>
      <c r="D59" s="403" t="s">
        <v>388</v>
      </c>
      <c r="E59" s="404" t="s">
        <v>389</v>
      </c>
      <c r="F59" s="405" t="s">
        <v>257</v>
      </c>
      <c r="G59" s="405" t="s">
        <v>390</v>
      </c>
      <c r="H59" s="406">
        <v>1970</v>
      </c>
      <c r="I59" s="406">
        <v>1990</v>
      </c>
      <c r="J59" s="405">
        <v>2013</v>
      </c>
      <c r="K59" s="406">
        <v>1970</v>
      </c>
      <c r="L59" s="406">
        <v>1990</v>
      </c>
      <c r="M59" s="405">
        <v>2013</v>
      </c>
      <c r="N59" s="406">
        <v>1970</v>
      </c>
      <c r="O59" s="406">
        <v>1990</v>
      </c>
      <c r="P59" s="405">
        <v>2013</v>
      </c>
      <c r="Q59" s="405">
        <v>2013</v>
      </c>
      <c r="R59" s="405">
        <v>2013</v>
      </c>
      <c r="S59" s="405" t="s">
        <v>257</v>
      </c>
      <c r="T59" s="405" t="s">
        <v>390</v>
      </c>
    </row>
    <row r="61" spans="2:40" x14ac:dyDescent="0.2">
      <c r="B61" s="407" t="str">
        <f>C9</f>
        <v>Niger</v>
      </c>
      <c r="C61" s="363">
        <f>VLOOKUP($C$9,Demographic_indicators!$B:C,Demographic_indicators!B1,TRUE)</f>
        <v>17831.27</v>
      </c>
      <c r="D61" s="363">
        <f>VLOOKUP($C$9,Demographic_indicators!$B:D,Demographic_indicators!C1,TRUE)</f>
        <v>10080.503000000001</v>
      </c>
      <c r="E61" s="363">
        <f>VLOOKUP($C$9,Demographic_indicators!$B:E,Demographic_indicators!D1,TRUE)</f>
        <v>3695.3679999999999</v>
      </c>
      <c r="F61" s="363">
        <f>VLOOKUP($C$9,Demographic_indicators!$B:F,Demographic_indicators!E1,TRUE)</f>
        <v>3.6206817923401644</v>
      </c>
      <c r="G61" s="363">
        <f>VLOOKUP($C$9,Demographic_indicators!$B:G,Demographic_indicators!F1,TRUE)</f>
        <v>3.8845599550099821</v>
      </c>
      <c r="H61" s="363">
        <f>VLOOKUP($C$9,Demographic_indicators!$B:H,Demographic_indicators!G1,TRUE)</f>
        <v>27.931000000000001</v>
      </c>
      <c r="I61" s="363">
        <f>VLOOKUP($C$9,Demographic_indicators!$B:I,Demographic_indicators!H1,TRUE)</f>
        <v>22.614999999999998</v>
      </c>
      <c r="J61" s="363">
        <f>VLOOKUP($C$9,Demographic_indicators!$B:J,Demographic_indicators!I1,TRUE)</f>
        <v>10.896000000000001</v>
      </c>
      <c r="K61" s="363">
        <f>VLOOKUP($C$9,Demographic_indicators!$B:K,Demographic_indicators!J1,TRUE)</f>
        <v>56.320999999999998</v>
      </c>
      <c r="L61" s="363">
        <f>VLOOKUP($C$9,Demographic_indicators!$B:L,Demographic_indicators!K1,TRUE)</f>
        <v>55.026000000000003</v>
      </c>
      <c r="M61" s="363">
        <f>VLOOKUP($C$9,Demographic_indicators!$B:M,Demographic_indicators!L1,TRUE)</f>
        <v>49.673999999999999</v>
      </c>
      <c r="N61" s="363">
        <f>VLOOKUP($C$9,Demographic_indicators!$B:N,Demographic_indicators!M1,TRUE)</f>
        <v>36.299999999999997</v>
      </c>
      <c r="O61" s="363">
        <f>VLOOKUP($C$9,Demographic_indicators!$B:O,Demographic_indicators!N1,TRUE)</f>
        <v>43.966999999999999</v>
      </c>
      <c r="P61" s="363">
        <f>VLOOKUP($C$9,Demographic_indicators!$B:P,Demographic_indicators!O1,TRUE)</f>
        <v>58.408999999999999</v>
      </c>
      <c r="Q61" s="363">
        <f>VLOOKUP($C$9,Demographic_indicators!$B:Q,Demographic_indicators!P1,TRUE)</f>
        <v>7.5609999999999999</v>
      </c>
      <c r="R61" s="363">
        <f>VLOOKUP($C$9,Demographic_indicators!$B:R,Demographic_indicators!Q1,TRUE)</f>
        <v>18.220222115418586</v>
      </c>
      <c r="S61" s="363">
        <f>VLOOKUP($C$9,Demographic_indicators!$B:S,Demographic_indicators!R1,TRUE)</f>
        <v>4.3607644068868501</v>
      </c>
      <c r="T61" s="363">
        <f>VLOOKUP($C$9,Demographic_indicators!$B:T,Demographic_indicators!S1,TRUE)</f>
        <v>5.638972117442937</v>
      </c>
    </row>
    <row r="63" spans="2:40" ht="18" x14ac:dyDescent="0.25">
      <c r="B63" s="408" t="s">
        <v>392</v>
      </c>
      <c r="C63" s="70"/>
      <c r="D63" s="70"/>
      <c r="E63" s="70"/>
      <c r="F63" s="227"/>
      <c r="G63" s="227"/>
      <c r="H63" s="227"/>
      <c r="I63" s="227"/>
      <c r="J63" s="227"/>
      <c r="K63" s="227"/>
      <c r="L63" s="227"/>
      <c r="M63" s="409"/>
      <c r="N63" s="227"/>
      <c r="O63" s="410"/>
      <c r="P63" s="411"/>
      <c r="Q63" s="410"/>
      <c r="R63" s="411"/>
      <c r="S63" s="410"/>
      <c r="T63" s="411"/>
      <c r="U63" s="411"/>
      <c r="V63" s="411"/>
      <c r="W63" s="411"/>
      <c r="X63" s="411"/>
      <c r="Y63" s="411"/>
      <c r="Z63" s="411"/>
      <c r="AA63" s="411"/>
      <c r="AB63" s="411"/>
    </row>
    <row r="64" spans="2:40" ht="13.5" x14ac:dyDescent="0.25">
      <c r="B64" s="232"/>
      <c r="C64" s="412"/>
      <c r="D64" s="412"/>
      <c r="E64" s="412"/>
      <c r="F64" s="232"/>
      <c r="G64" s="232"/>
      <c r="H64" s="232"/>
      <c r="I64" s="232"/>
      <c r="J64" s="232"/>
      <c r="K64" s="232"/>
      <c r="L64" s="232"/>
      <c r="M64" s="232"/>
      <c r="N64" s="232"/>
      <c r="O64" s="412"/>
      <c r="P64" s="232"/>
      <c r="Q64" s="412"/>
      <c r="R64" s="232"/>
      <c r="S64" s="412"/>
      <c r="T64" s="232"/>
      <c r="U64" s="232"/>
      <c r="V64" s="232"/>
      <c r="W64" s="232"/>
      <c r="X64" s="232"/>
      <c r="Y64" s="227"/>
      <c r="Z64" s="227"/>
      <c r="AA64" s="227"/>
      <c r="AB64" s="227"/>
    </row>
    <row r="65" spans="2:28" ht="13.5" x14ac:dyDescent="0.25">
      <c r="B65" s="568" t="s">
        <v>1</v>
      </c>
      <c r="C65" s="506" t="s">
        <v>10</v>
      </c>
      <c r="D65" s="506"/>
      <c r="E65" s="506"/>
      <c r="F65" s="506"/>
      <c r="G65" s="475" t="s">
        <v>249</v>
      </c>
      <c r="H65" s="489"/>
      <c r="I65" s="489"/>
      <c r="J65" s="476"/>
      <c r="K65" s="475" t="s">
        <v>393</v>
      </c>
      <c r="L65" s="476"/>
      <c r="M65" s="475" t="s">
        <v>394</v>
      </c>
      <c r="N65" s="476"/>
      <c r="O65" s="571" t="s">
        <v>395</v>
      </c>
      <c r="P65" s="572"/>
      <c r="Q65" s="572"/>
      <c r="R65" s="572"/>
      <c r="S65" s="572"/>
      <c r="T65" s="573"/>
      <c r="U65" s="475" t="s">
        <v>396</v>
      </c>
      <c r="V65" s="500" t="s">
        <v>397</v>
      </c>
      <c r="W65" s="489" t="s">
        <v>398</v>
      </c>
      <c r="X65" s="489"/>
      <c r="Y65" s="488" t="s">
        <v>399</v>
      </c>
      <c r="Z65" s="499"/>
      <c r="AA65" s="499"/>
      <c r="AB65" s="499"/>
    </row>
    <row r="66" spans="2:28" ht="13.5" x14ac:dyDescent="0.2">
      <c r="B66" s="569"/>
      <c r="C66" s="506" t="s">
        <v>400</v>
      </c>
      <c r="D66" s="506"/>
      <c r="E66" s="506" t="s">
        <v>401</v>
      </c>
      <c r="F66" s="506"/>
      <c r="G66" s="479"/>
      <c r="H66" s="490"/>
      <c r="I66" s="490"/>
      <c r="J66" s="480"/>
      <c r="K66" s="479"/>
      <c r="L66" s="480"/>
      <c r="M66" s="479"/>
      <c r="N66" s="480"/>
      <c r="O66" s="574"/>
      <c r="P66" s="575"/>
      <c r="Q66" s="575"/>
      <c r="R66" s="575"/>
      <c r="S66" s="575"/>
      <c r="T66" s="576"/>
      <c r="U66" s="479"/>
      <c r="V66" s="501"/>
      <c r="W66" s="490"/>
      <c r="X66" s="490"/>
      <c r="Y66" s="488" t="s">
        <v>402</v>
      </c>
      <c r="Z66" s="488"/>
      <c r="AA66" s="488" t="s">
        <v>403</v>
      </c>
      <c r="AB66" s="488"/>
    </row>
    <row r="67" spans="2:28" s="446" customFormat="1" ht="13.5" x14ac:dyDescent="0.25">
      <c r="B67" s="570"/>
      <c r="C67" s="496">
        <v>2013</v>
      </c>
      <c r="D67" s="496"/>
      <c r="E67" s="496">
        <v>2013</v>
      </c>
      <c r="F67" s="496"/>
      <c r="G67" s="577" t="s">
        <v>252</v>
      </c>
      <c r="H67" s="529"/>
      <c r="I67" s="579" t="s">
        <v>257</v>
      </c>
      <c r="J67" s="580"/>
      <c r="K67" s="579" t="s">
        <v>257</v>
      </c>
      <c r="L67" s="580"/>
      <c r="M67" s="581" t="s">
        <v>404</v>
      </c>
      <c r="N67" s="582"/>
      <c r="O67" s="577" t="s">
        <v>405</v>
      </c>
      <c r="P67" s="529"/>
      <c r="Q67" s="577" t="s">
        <v>406</v>
      </c>
      <c r="R67" s="529"/>
      <c r="S67" s="577" t="s">
        <v>407</v>
      </c>
      <c r="T67" s="529"/>
      <c r="U67" s="450">
        <v>2012</v>
      </c>
      <c r="V67" s="450">
        <v>2012</v>
      </c>
      <c r="W67" s="577">
        <v>2012</v>
      </c>
      <c r="X67" s="578"/>
      <c r="Y67" s="488"/>
      <c r="Z67" s="488"/>
      <c r="AA67" s="488"/>
      <c r="AB67" s="488"/>
    </row>
    <row r="69" spans="2:28" x14ac:dyDescent="0.2">
      <c r="B69" s="363" t="str">
        <f>C9</f>
        <v>Niger</v>
      </c>
      <c r="C69" s="363">
        <f>VLOOKUP($C$9,Economic_indicators!$B:C,Economic_indicators!B1,TRUE)</f>
        <v>410</v>
      </c>
      <c r="D69" s="363" t="str">
        <f>VLOOKUP($C$9,Economic_indicators!$B:D,Economic_indicators!C1,TRUE)</f>
        <v/>
      </c>
      <c r="E69" s="363">
        <f>VLOOKUP($C$9,Economic_indicators!$B:E,Economic_indicators!D1,TRUE)</f>
        <v>910</v>
      </c>
      <c r="F69" s="363" t="str">
        <f>VLOOKUP($C$9,Economic_indicators!$B:F,Economic_indicators!E1,TRUE)</f>
        <v/>
      </c>
      <c r="G69" s="363">
        <f>VLOOKUP($C$9,Economic_indicators!$B:G,Economic_indicators!F1,TRUE)</f>
        <v>-1.9</v>
      </c>
      <c r="H69" s="363" t="str">
        <f>VLOOKUP($C$9,Economic_indicators!$B:H,Economic_indicators!G1,TRUE)</f>
        <v/>
      </c>
      <c r="I69" s="363">
        <f>VLOOKUP($C$9,Economic_indicators!$B:I,Economic_indicators!H1,TRUE)</f>
        <v>-0.1</v>
      </c>
      <c r="J69" s="363" t="str">
        <f>VLOOKUP($C$9,Economic_indicators!$B:J,Economic_indicators!I1,TRUE)</f>
        <v/>
      </c>
      <c r="K69" s="363">
        <f>VLOOKUP($C$9,Economic_indicators!$B:K,Economic_indicators!J1,TRUE)</f>
        <v>4.0999999999999996</v>
      </c>
      <c r="L69" s="363" t="str">
        <f>VLOOKUP($C$9,Economic_indicators!$B:L,Economic_indicators!K1,TRUE)</f>
        <v/>
      </c>
      <c r="M69" s="363">
        <f>VLOOKUP($C$9,Economic_indicators!$B:M,Economic_indicators!L1,TRUE)</f>
        <v>43.6</v>
      </c>
      <c r="N69" s="363" t="str">
        <f>VLOOKUP($C$9,Economic_indicators!$B:N,Economic_indicators!M1,TRUE)</f>
        <v>x</v>
      </c>
      <c r="O69" s="363">
        <f>VLOOKUP($C$9,Economic_indicators!$B:O,Economic_indicators!N1,TRUE)</f>
        <v>2.8449168433077601</v>
      </c>
      <c r="P69" s="363">
        <f>VLOOKUP($C$9,Economic_indicators!$B:P,Economic_indicators!O1,TRUE)</f>
        <v>0</v>
      </c>
      <c r="Q69" s="363">
        <f>VLOOKUP($C$9,Economic_indicators!$B:Q,Economic_indicators!P1,TRUE)</f>
        <v>4.43567</v>
      </c>
      <c r="R69" s="363">
        <f>VLOOKUP($C$9,Economic_indicators!$B:R,Economic_indicators!Q1,TRUE)</f>
        <v>0</v>
      </c>
      <c r="S69" s="363">
        <f>VLOOKUP($C$9,Economic_indicators!$B:S,Economic_indicators!R1,TRUE)</f>
        <v>1.0295280799445905</v>
      </c>
      <c r="T69" s="363">
        <f>VLOOKUP($C$9,Economic_indicators!$B:T,Economic_indicators!S1,TRUE)</f>
        <v>0</v>
      </c>
      <c r="U69" s="363">
        <f>VLOOKUP($C$9,Economic_indicators!$B:U,Economic_indicators!T1,TRUE)</f>
        <v>901.87</v>
      </c>
      <c r="V69" s="363">
        <f>VLOOKUP($C$9,Economic_indicators!$B:V,Economic_indicators!U1,TRUE)</f>
        <v>13.549064276010903</v>
      </c>
      <c r="W69" s="363" t="str">
        <f>VLOOKUP($C$9,Economic_indicators!$B:W,Economic_indicators!V1,TRUE)</f>
        <v>–</v>
      </c>
      <c r="X69" s="363" t="str">
        <f>VLOOKUP($C$9,Economic_indicators!$B:X,Economic_indicators!W1,TRUE)</f>
        <v/>
      </c>
      <c r="Y69" s="363">
        <f>VLOOKUP($C$9,Economic_indicators!$B:Y,Economic_indicators!X1,TRUE)</f>
        <v>20</v>
      </c>
      <c r="Z69" s="363" t="str">
        <f>VLOOKUP($C$9,Economic_indicators!$B:Z,Economic_indicators!Y1,TRUE)</f>
        <v>x</v>
      </c>
      <c r="AA69" s="363">
        <f>VLOOKUP($C$9,Economic_indicators!$B:AA,Economic_indicators!Z1,TRUE)</f>
        <v>43</v>
      </c>
      <c r="AB69" s="363" t="str">
        <f>VLOOKUP($C$9,Economic_indicators!$B:AB,Economic_indicators!AA1,TRUE)</f>
        <v>x</v>
      </c>
    </row>
    <row r="72" spans="2:28" ht="18" x14ac:dyDescent="0.25">
      <c r="B72" s="413" t="s">
        <v>411</v>
      </c>
      <c r="C72" s="414"/>
      <c r="D72" s="414"/>
      <c r="E72" s="415"/>
      <c r="F72" s="414"/>
      <c r="G72" s="415"/>
      <c r="H72" s="414"/>
      <c r="I72" s="415"/>
      <c r="J72" s="415"/>
      <c r="K72" s="415"/>
      <c r="L72" s="414"/>
      <c r="M72" s="415"/>
      <c r="N72" s="396"/>
      <c r="O72" s="90"/>
      <c r="P72" s="416"/>
      <c r="Q72" s="90"/>
      <c r="R72" s="90"/>
      <c r="S72" s="415"/>
      <c r="T72" s="414"/>
      <c r="U72" s="415"/>
      <c r="V72" s="415"/>
      <c r="W72" s="415"/>
      <c r="X72" s="417"/>
      <c r="Y72" s="418"/>
      <c r="Z72" s="419"/>
      <c r="AA72" s="420"/>
    </row>
    <row r="73" spans="2:28" ht="16.5" x14ac:dyDescent="0.3">
      <c r="B73" s="421"/>
      <c r="C73" s="72"/>
      <c r="D73" s="72"/>
      <c r="E73" s="399"/>
      <c r="F73" s="72"/>
      <c r="G73" s="399"/>
      <c r="H73" s="72"/>
      <c r="I73" s="399"/>
      <c r="J73" s="399"/>
      <c r="K73" s="399"/>
      <c r="L73" s="72"/>
      <c r="M73" s="399"/>
      <c r="N73" s="72"/>
      <c r="O73" s="399"/>
      <c r="P73" s="422"/>
      <c r="Q73" s="399"/>
      <c r="R73" s="423"/>
      <c r="S73" s="399"/>
      <c r="T73" s="72"/>
      <c r="U73" s="399"/>
      <c r="V73" s="424"/>
      <c r="W73" s="424"/>
      <c r="X73" s="72"/>
      <c r="Y73" s="102"/>
      <c r="Z73" s="425"/>
      <c r="AA73" s="425"/>
    </row>
    <row r="74" spans="2:28" ht="13.5" x14ac:dyDescent="0.2">
      <c r="B74" s="584" t="s">
        <v>1</v>
      </c>
      <c r="C74" s="483" t="s">
        <v>412</v>
      </c>
      <c r="D74" s="469" t="s">
        <v>413</v>
      </c>
      <c r="E74" s="470"/>
      <c r="F74" s="469" t="s">
        <v>414</v>
      </c>
      <c r="G74" s="561"/>
      <c r="H74" s="561"/>
      <c r="I74" s="470"/>
      <c r="J74" s="469" t="s">
        <v>415</v>
      </c>
      <c r="K74" s="470"/>
      <c r="L74" s="469" t="s">
        <v>416</v>
      </c>
      <c r="M74" s="561"/>
      <c r="N74" s="469" t="s">
        <v>417</v>
      </c>
      <c r="O74" s="561"/>
      <c r="P74" s="561"/>
      <c r="Q74" s="470"/>
      <c r="R74" s="469" t="s">
        <v>418</v>
      </c>
      <c r="S74" s="561"/>
      <c r="T74" s="561"/>
      <c r="U74" s="561"/>
      <c r="V74" s="561"/>
      <c r="W74" s="470"/>
      <c r="X74" s="506" t="s">
        <v>419</v>
      </c>
      <c r="Y74" s="506"/>
      <c r="Z74" s="506"/>
      <c r="AA74" s="506"/>
    </row>
    <row r="75" spans="2:28" ht="13.5" x14ac:dyDescent="0.2">
      <c r="B75" s="585"/>
      <c r="C75" s="484"/>
      <c r="D75" s="473"/>
      <c r="E75" s="474"/>
      <c r="F75" s="461" t="s">
        <v>420</v>
      </c>
      <c r="G75" s="462"/>
      <c r="H75" s="461" t="s">
        <v>421</v>
      </c>
      <c r="I75" s="462"/>
      <c r="J75" s="473"/>
      <c r="K75" s="474"/>
      <c r="L75" s="471"/>
      <c r="M75" s="587"/>
      <c r="N75" s="461" t="s">
        <v>422</v>
      </c>
      <c r="O75" s="462"/>
      <c r="P75" s="461" t="s">
        <v>423</v>
      </c>
      <c r="Q75" s="462"/>
      <c r="R75" s="461" t="s">
        <v>424</v>
      </c>
      <c r="S75" s="462"/>
      <c r="T75" s="461" t="s">
        <v>425</v>
      </c>
      <c r="U75" s="462"/>
      <c r="V75" s="461" t="s">
        <v>426</v>
      </c>
      <c r="W75" s="462"/>
      <c r="X75" s="461" t="s">
        <v>277</v>
      </c>
      <c r="Y75" s="462"/>
      <c r="Z75" s="506">
        <v>2013</v>
      </c>
      <c r="AA75" s="506"/>
    </row>
    <row r="76" spans="2:28" s="446" customFormat="1" ht="40.5" x14ac:dyDescent="0.25">
      <c r="B76" s="586"/>
      <c r="C76" s="451">
        <v>2013</v>
      </c>
      <c r="D76" s="465" t="s">
        <v>277</v>
      </c>
      <c r="E76" s="466"/>
      <c r="F76" s="465" t="s">
        <v>277</v>
      </c>
      <c r="G76" s="491"/>
      <c r="H76" s="491"/>
      <c r="I76" s="466"/>
      <c r="J76" s="465" t="s">
        <v>277</v>
      </c>
      <c r="K76" s="466"/>
      <c r="L76" s="465" t="s">
        <v>277</v>
      </c>
      <c r="M76" s="466"/>
      <c r="N76" s="465" t="s">
        <v>277</v>
      </c>
      <c r="O76" s="491"/>
      <c r="P76" s="491"/>
      <c r="Q76" s="466"/>
      <c r="R76" s="465" t="s">
        <v>277</v>
      </c>
      <c r="S76" s="491"/>
      <c r="T76" s="491"/>
      <c r="U76" s="491"/>
      <c r="V76" s="491"/>
      <c r="W76" s="466"/>
      <c r="X76" s="492" t="s">
        <v>427</v>
      </c>
      <c r="Y76" s="492"/>
      <c r="Z76" s="452" t="s">
        <v>428</v>
      </c>
      <c r="AA76" s="453" t="s">
        <v>429</v>
      </c>
    </row>
    <row r="78" spans="2:28" x14ac:dyDescent="0.2">
      <c r="B78" s="363" t="str">
        <f>C9</f>
        <v>Niger</v>
      </c>
      <c r="C78" s="363">
        <f>VLOOKUP($C$9,Women!$B:C,Women!B1,TRUE)</f>
        <v>100.67466652932997</v>
      </c>
      <c r="D78" s="363">
        <f>VLOOKUP($C$9,Women!$B:D,Women!C1,TRUE)</f>
        <v>38.454655674408087</v>
      </c>
      <c r="E78" s="363" t="str">
        <f>VLOOKUP($C$9,Women!$B:E,Women!D1,TRUE)</f>
        <v/>
      </c>
      <c r="F78" s="363">
        <f>VLOOKUP($C$9,Women!$B:F,Women!E1,TRUE)</f>
        <v>84.074665915838537</v>
      </c>
      <c r="G78" s="363" t="str">
        <f>VLOOKUP($C$9,Women!$B:G,Women!F1,TRUE)</f>
        <v/>
      </c>
      <c r="H78" s="363">
        <f>VLOOKUP($C$9,Women!$B:H,Women!G1,TRUE)</f>
        <v>66.818876777377781</v>
      </c>
      <c r="I78" s="363" t="str">
        <f>VLOOKUP($C$9,Women!$B:I,Women!H1,TRUE)</f>
        <v/>
      </c>
      <c r="J78" s="363">
        <f>VLOOKUP($C$9,Women!$B:J,Women!I1,TRUE)</f>
        <v>93.667831187360079</v>
      </c>
      <c r="K78" s="363" t="str">
        <f>VLOOKUP($C$9,Women!$B:K,Women!J1,TRUE)</f>
        <v/>
      </c>
      <c r="L78" s="363">
        <f>VLOOKUP($C$9,Women!$B:L,Women!K1,TRUE)</f>
        <v>13.9</v>
      </c>
      <c r="M78" s="363" t="str">
        <f>VLOOKUP($C$9,Women!$B:M,Women!L1,TRUE)</f>
        <v/>
      </c>
      <c r="N78" s="363">
        <f>VLOOKUP($C$9,Women!$B:N,Women!M1,TRUE)</f>
        <v>82.8</v>
      </c>
      <c r="O78" s="363" t="str">
        <f>VLOOKUP($C$9,Women!$B:O,Women!N1,TRUE)</f>
        <v/>
      </c>
      <c r="P78" s="363">
        <f>VLOOKUP($C$9,Women!$B:P,Women!O1,TRUE)</f>
        <v>32.799999999999997</v>
      </c>
      <c r="Q78" s="363" t="str">
        <f>VLOOKUP($C$9,Women!$B:Q,Women!P1,TRUE)</f>
        <v/>
      </c>
      <c r="R78" s="363">
        <f>VLOOKUP($C$9,Women!$B:R,Women!Q1,TRUE)</f>
        <v>29.3</v>
      </c>
      <c r="S78" s="363" t="str">
        <f>VLOOKUP($C$9,Women!$B:S,Women!R1,TRUE)</f>
        <v/>
      </c>
      <c r="T78" s="363">
        <f>VLOOKUP($C$9,Women!$B:T,Women!S1,TRUE)</f>
        <v>29.8</v>
      </c>
      <c r="U78" s="363" t="str">
        <f>VLOOKUP($C$9,Women!$B:U,Women!T1,TRUE)</f>
        <v/>
      </c>
      <c r="V78" s="363">
        <f>VLOOKUP($C$9,Women!$B:V,Women!U1,TRUE)</f>
        <v>1.4</v>
      </c>
      <c r="W78" s="363" t="str">
        <f>VLOOKUP($C$9,Women!$B:W,Women!V1,TRUE)</f>
        <v/>
      </c>
      <c r="X78" s="363">
        <f>VLOOKUP($C$9,Women!$B:X,Women!W1,TRUE)</f>
        <v>540</v>
      </c>
      <c r="Y78" s="363" t="str">
        <f>VLOOKUP($C$9,Women!$B:Y,Women!X1,TRUE)</f>
        <v/>
      </c>
      <c r="Z78" s="363">
        <f>VLOOKUP($C$9,Women!$B:Z,Women!Y1,TRUE)</f>
        <v>630</v>
      </c>
      <c r="AA78" s="363">
        <f>VLOOKUP($C$9,Women!$B:AA,Women!Z1,TRUE)</f>
        <v>20</v>
      </c>
    </row>
    <row r="81" spans="2:30" ht="20.25" x14ac:dyDescent="0.3">
      <c r="B81" s="426" t="s">
        <v>434</v>
      </c>
      <c r="C81" s="414"/>
      <c r="D81" s="415"/>
      <c r="E81" s="414"/>
      <c r="F81" s="154"/>
      <c r="G81" s="414"/>
      <c r="H81" s="154"/>
      <c r="I81" s="399"/>
      <c r="J81" s="399"/>
      <c r="K81" s="399"/>
      <c r="L81" s="399"/>
      <c r="M81" s="414"/>
      <c r="N81" s="154"/>
      <c r="O81" s="414"/>
      <c r="P81" s="414"/>
      <c r="Q81" s="414"/>
      <c r="R81" s="154"/>
      <c r="S81" s="154"/>
      <c r="T81" s="154"/>
      <c r="U81" s="427"/>
      <c r="V81" s="154"/>
      <c r="W81" s="154"/>
      <c r="X81" s="154"/>
      <c r="Y81" s="154"/>
      <c r="Z81" s="154"/>
      <c r="AA81" s="154"/>
      <c r="AB81" s="414"/>
      <c r="AC81" s="154"/>
      <c r="AD81" s="154"/>
    </row>
    <row r="82" spans="2:30" ht="13.5" x14ac:dyDescent="0.25">
      <c r="B82" s="90"/>
      <c r="C82" s="72"/>
      <c r="D82" s="399"/>
      <c r="E82" s="72"/>
      <c r="F82" s="90"/>
      <c r="G82" s="72"/>
      <c r="H82" s="90"/>
      <c r="I82" s="72"/>
      <c r="J82" s="90"/>
      <c r="K82" s="72"/>
      <c r="L82" s="90"/>
      <c r="M82" s="72"/>
      <c r="N82" s="90"/>
      <c r="O82" s="72"/>
      <c r="P82" s="72"/>
      <c r="Q82" s="72"/>
      <c r="R82" s="90"/>
      <c r="S82" s="90"/>
      <c r="T82" s="90"/>
      <c r="U82" s="72"/>
      <c r="V82" s="90"/>
      <c r="W82" s="90"/>
      <c r="X82" s="90"/>
      <c r="Y82" s="90"/>
      <c r="Z82" s="90"/>
      <c r="AA82" s="90"/>
      <c r="AB82" s="70"/>
      <c r="AC82" s="90"/>
      <c r="AD82" s="90"/>
    </row>
    <row r="83" spans="2:30" ht="13.5" x14ac:dyDescent="0.2">
      <c r="B83" s="588" t="s">
        <v>1</v>
      </c>
      <c r="C83" s="604" t="s">
        <v>435</v>
      </c>
      <c r="D83" s="605"/>
      <c r="E83" s="605"/>
      <c r="F83" s="605"/>
      <c r="G83" s="605"/>
      <c r="H83" s="606"/>
      <c r="I83" s="610" t="s">
        <v>436</v>
      </c>
      <c r="J83" s="611"/>
      <c r="K83" s="611"/>
      <c r="L83" s="611"/>
      <c r="M83" s="610" t="s">
        <v>437</v>
      </c>
      <c r="N83" s="611"/>
      <c r="O83" s="614" t="s">
        <v>438</v>
      </c>
      <c r="P83" s="614"/>
      <c r="Q83" s="614"/>
      <c r="R83" s="614"/>
      <c r="S83" s="614"/>
      <c r="T83" s="614"/>
      <c r="U83" s="595" t="s">
        <v>439</v>
      </c>
      <c r="V83" s="595"/>
      <c r="W83" s="595"/>
      <c r="X83" s="595"/>
      <c r="Y83" s="595" t="s">
        <v>440</v>
      </c>
      <c r="Z83" s="595"/>
      <c r="AA83" s="595"/>
      <c r="AB83" s="595"/>
      <c r="AC83" s="595"/>
      <c r="AD83" s="595"/>
    </row>
    <row r="84" spans="2:30" s="446" customFormat="1" ht="13.5" x14ac:dyDescent="0.2">
      <c r="B84" s="589"/>
      <c r="C84" s="607"/>
      <c r="D84" s="608"/>
      <c r="E84" s="608"/>
      <c r="F84" s="608"/>
      <c r="G84" s="608"/>
      <c r="H84" s="609"/>
      <c r="I84" s="612"/>
      <c r="J84" s="613"/>
      <c r="K84" s="613"/>
      <c r="L84" s="613"/>
      <c r="M84" s="612"/>
      <c r="N84" s="613"/>
      <c r="O84" s="596" t="s">
        <v>441</v>
      </c>
      <c r="P84" s="596"/>
      <c r="Q84" s="596"/>
      <c r="R84" s="596"/>
      <c r="S84" s="597" t="s">
        <v>442</v>
      </c>
      <c r="T84" s="597"/>
      <c r="U84" s="595"/>
      <c r="V84" s="595"/>
      <c r="W84" s="595"/>
      <c r="X84" s="595"/>
      <c r="Y84" s="595"/>
      <c r="Z84" s="595"/>
      <c r="AA84" s="595"/>
      <c r="AB84" s="595"/>
      <c r="AC84" s="595"/>
      <c r="AD84" s="595"/>
    </row>
    <row r="85" spans="2:30" ht="13.5" x14ac:dyDescent="0.2">
      <c r="B85" s="590"/>
      <c r="C85" s="598" t="s">
        <v>317</v>
      </c>
      <c r="D85" s="599"/>
      <c r="E85" s="598" t="s">
        <v>14</v>
      </c>
      <c r="F85" s="599"/>
      <c r="G85" s="598" t="s">
        <v>15</v>
      </c>
      <c r="H85" s="599"/>
      <c r="I85" s="600" t="s">
        <v>443</v>
      </c>
      <c r="J85" s="601"/>
      <c r="K85" s="600" t="s">
        <v>444</v>
      </c>
      <c r="L85" s="601"/>
      <c r="M85" s="602" t="s">
        <v>317</v>
      </c>
      <c r="N85" s="603"/>
      <c r="O85" s="600" t="s">
        <v>445</v>
      </c>
      <c r="P85" s="601"/>
      <c r="Q85" s="600" t="s">
        <v>446</v>
      </c>
      <c r="R85" s="601"/>
      <c r="S85" s="600" t="s">
        <v>447</v>
      </c>
      <c r="T85" s="601"/>
      <c r="U85" s="583" t="s">
        <v>14</v>
      </c>
      <c r="V85" s="583"/>
      <c r="W85" s="615" t="s">
        <v>15</v>
      </c>
      <c r="X85" s="616"/>
      <c r="Y85" s="583" t="s">
        <v>317</v>
      </c>
      <c r="Z85" s="583"/>
      <c r="AA85" s="583" t="s">
        <v>14</v>
      </c>
      <c r="AB85" s="583"/>
      <c r="AC85" s="583" t="s">
        <v>15</v>
      </c>
      <c r="AD85" s="583"/>
    </row>
    <row r="87" spans="2:30" x14ac:dyDescent="0.2">
      <c r="B87" s="363" t="str">
        <f>B78</f>
        <v>Niger</v>
      </c>
      <c r="C87" s="363">
        <f>VLOOKUP($C$9,Child_protection!$B:C,Child_protection!B1,TRUE)</f>
        <v>30.5</v>
      </c>
      <c r="D87" s="363" t="str">
        <f>VLOOKUP($C$9,Child_protection!$B:D,Child_protection!C1,TRUE)</f>
        <v xml:space="preserve">  </v>
      </c>
      <c r="E87" s="363">
        <f>VLOOKUP($C$9,Child_protection!$B:E,Child_protection!D1,TRUE)</f>
        <v>30.8</v>
      </c>
      <c r="F87" s="363" t="str">
        <f>VLOOKUP($C$9,Child_protection!$B:F,Child_protection!E1,TRUE)</f>
        <v xml:space="preserve">  </v>
      </c>
      <c r="G87" s="363">
        <f>VLOOKUP($C$9,Child_protection!$B:G,Child_protection!F1,TRUE)</f>
        <v>30.1</v>
      </c>
      <c r="H87" s="363" t="str">
        <f>VLOOKUP($C$9,Child_protection!$B:H,Child_protection!G1,TRUE)</f>
        <v xml:space="preserve">  </v>
      </c>
      <c r="I87" s="363">
        <f>VLOOKUP($C$9,Child_protection!$B:I,Child_protection!H1,TRUE)</f>
        <v>28</v>
      </c>
      <c r="J87" s="363" t="str">
        <f>VLOOKUP($C$9,Child_protection!$B:J,Child_protection!I1,TRUE)</f>
        <v/>
      </c>
      <c r="K87" s="363">
        <f>VLOOKUP($C$9,Child_protection!$B:K,Child_protection!J1,TRUE)</f>
        <v>76.3</v>
      </c>
      <c r="L87" s="363" t="str">
        <f>VLOOKUP($C$9,Child_protection!$B:L,Child_protection!K1,TRUE)</f>
        <v/>
      </c>
      <c r="M87" s="363">
        <f>VLOOKUP($C$9,Child_protection!$B:M,Child_protection!L1,TRUE)</f>
        <v>63.9</v>
      </c>
      <c r="N87" s="363" t="str">
        <f>VLOOKUP($C$9,Child_protection!$B:N,Child_protection!M1,TRUE)</f>
        <v/>
      </c>
      <c r="O87" s="363">
        <f>VLOOKUP($C$9,Child_protection!$B:O,Child_protection!N1,TRUE)</f>
        <v>2</v>
      </c>
      <c r="P87" s="363" t="str">
        <f>VLOOKUP($C$9,Child_protection!$B:P,Child_protection!O1,TRUE)</f>
        <v/>
      </c>
      <c r="Q87" s="363">
        <f>VLOOKUP($C$9,Child_protection!$B:Q,Child_protection!P1,TRUE)</f>
        <v>1.8</v>
      </c>
      <c r="R87" s="363" t="str">
        <f>VLOOKUP($C$9,Child_protection!$B:R,Child_protection!Q1,TRUE)</f>
        <v>y</v>
      </c>
      <c r="S87" s="363">
        <f>VLOOKUP($C$9,Child_protection!$B:S,Child_protection!R1,TRUE)</f>
        <v>5.6</v>
      </c>
      <c r="T87" s="363" t="str">
        <f>VLOOKUP($C$9,Child_protection!$B:T,Child_protection!S1,TRUE)</f>
        <v/>
      </c>
      <c r="U87" s="363">
        <f>VLOOKUP($C$9,Child_protection!$B:U,Child_protection!T1,TRUE)</f>
        <v>26.8</v>
      </c>
      <c r="V87" s="363" t="str">
        <f>VLOOKUP($C$9,Child_protection!$B:V,Child_protection!U1,TRUE)</f>
        <v/>
      </c>
      <c r="W87" s="363">
        <f>VLOOKUP($C$9,Child_protection!$B:W,Child_protection!V1,TRUE)</f>
        <v>59.6</v>
      </c>
      <c r="X87" s="363" t="str">
        <f>VLOOKUP($C$9,Child_protection!$B:X,Child_protection!W1,TRUE)</f>
        <v/>
      </c>
      <c r="Y87" s="363">
        <f>VLOOKUP($C$9,Child_protection!$B:Y,Child_protection!X1,TRUE)</f>
        <v>81.599999999999994</v>
      </c>
      <c r="Z87" s="363" t="str">
        <f>VLOOKUP($C$9,Child_protection!$B:Z,Child_protection!Y1,TRUE)</f>
        <v/>
      </c>
      <c r="AA87" s="363">
        <f>VLOOKUP($C$9,Child_protection!$B:AA,Child_protection!Z1,TRUE)</f>
        <v>82</v>
      </c>
      <c r="AB87" s="363" t="str">
        <f>VLOOKUP($C$9,Child_protection!$B:AB,Child_protection!AA1,TRUE)</f>
        <v/>
      </c>
      <c r="AC87" s="363">
        <f>VLOOKUP($C$9,Child_protection!$B:AC,Child_protection!AB1,TRUE)</f>
        <v>81.3</v>
      </c>
      <c r="AD87" s="363" t="str">
        <f>VLOOKUP($C$9,Child_protection!$B:AD,Child_protection!AC1,TRUE)</f>
        <v/>
      </c>
    </row>
    <row r="89" spans="2:30" ht="18" x14ac:dyDescent="0.25">
      <c r="B89" s="365" t="s">
        <v>244</v>
      </c>
      <c r="C89" s="365"/>
      <c r="D89" s="365"/>
      <c r="E89" s="365"/>
      <c r="F89" s="365"/>
      <c r="G89" s="365"/>
      <c r="H89" s="365"/>
      <c r="I89" s="365"/>
      <c r="J89" s="365"/>
      <c r="K89" s="365"/>
      <c r="L89" s="365"/>
      <c r="M89" s="365"/>
      <c r="N89" s="365"/>
      <c r="O89" s="365"/>
      <c r="P89" s="365"/>
      <c r="Q89" s="365"/>
      <c r="R89" s="365"/>
      <c r="S89" s="365"/>
      <c r="T89" s="365"/>
      <c r="U89" s="365"/>
      <c r="V89" s="365"/>
    </row>
    <row r="90" spans="2:30" ht="13.5" x14ac:dyDescent="0.25">
      <c r="B90" s="90"/>
      <c r="C90" s="90"/>
      <c r="D90" s="90"/>
      <c r="E90" s="90"/>
      <c r="F90" s="90"/>
      <c r="G90" s="90"/>
      <c r="H90" s="217"/>
      <c r="I90" s="217"/>
      <c r="J90" s="217"/>
      <c r="K90" s="217"/>
      <c r="L90" s="217"/>
      <c r="M90" s="217"/>
      <c r="N90" s="217"/>
      <c r="O90" s="90"/>
      <c r="P90" s="90"/>
      <c r="Q90" s="90"/>
      <c r="R90" s="217"/>
      <c r="S90" s="217"/>
      <c r="T90" s="217"/>
      <c r="U90" s="217"/>
      <c r="V90" s="217"/>
    </row>
    <row r="91" spans="2:30" x14ac:dyDescent="0.2">
      <c r="B91" s="624" t="s">
        <v>1</v>
      </c>
      <c r="C91" s="500" t="s">
        <v>2</v>
      </c>
      <c r="D91" s="592" t="s">
        <v>245</v>
      </c>
      <c r="E91" s="592"/>
      <c r="F91" s="592"/>
      <c r="G91" s="626"/>
      <c r="H91" s="591" t="s">
        <v>246</v>
      </c>
      <c r="I91" s="592"/>
      <c r="J91" s="592"/>
      <c r="K91" s="592"/>
      <c r="L91" s="500" t="s">
        <v>247</v>
      </c>
      <c r="M91" s="500" t="s">
        <v>248</v>
      </c>
      <c r="N91" s="628" t="s">
        <v>249</v>
      </c>
      <c r="O91" s="592"/>
      <c r="P91" s="592"/>
      <c r="Q91" s="626"/>
      <c r="R91" s="591" t="s">
        <v>250</v>
      </c>
      <c r="S91" s="592"/>
      <c r="T91" s="592"/>
      <c r="U91" s="475" t="s">
        <v>251</v>
      </c>
      <c r="V91" s="617"/>
    </row>
    <row r="92" spans="2:30" x14ac:dyDescent="0.2">
      <c r="B92" s="569"/>
      <c r="C92" s="625"/>
      <c r="D92" s="594"/>
      <c r="E92" s="594"/>
      <c r="F92" s="594"/>
      <c r="G92" s="627"/>
      <c r="H92" s="593"/>
      <c r="I92" s="594"/>
      <c r="J92" s="594"/>
      <c r="K92" s="594"/>
      <c r="L92" s="625"/>
      <c r="M92" s="625"/>
      <c r="N92" s="629"/>
      <c r="O92" s="594"/>
      <c r="P92" s="594"/>
      <c r="Q92" s="627"/>
      <c r="R92" s="593"/>
      <c r="S92" s="594"/>
      <c r="T92" s="594"/>
      <c r="U92" s="479"/>
      <c r="V92" s="618"/>
    </row>
    <row r="93" spans="2:30" s="446" customFormat="1" ht="13.5" x14ac:dyDescent="0.25">
      <c r="B93" s="570"/>
      <c r="C93" s="501"/>
      <c r="D93" s="454">
        <v>1970</v>
      </c>
      <c r="E93" s="455">
        <v>1990</v>
      </c>
      <c r="F93" s="455">
        <v>2000</v>
      </c>
      <c r="G93" s="455">
        <v>2013</v>
      </c>
      <c r="H93" s="455" t="s">
        <v>252</v>
      </c>
      <c r="I93" s="456" t="s">
        <v>253</v>
      </c>
      <c r="J93" s="456" t="s">
        <v>254</v>
      </c>
      <c r="K93" s="456" t="s">
        <v>255</v>
      </c>
      <c r="L93" s="501"/>
      <c r="M93" s="501"/>
      <c r="N93" s="619" t="s">
        <v>252</v>
      </c>
      <c r="O93" s="620"/>
      <c r="P93" s="621" t="s">
        <v>255</v>
      </c>
      <c r="Q93" s="620"/>
      <c r="R93" s="66">
        <v>1970</v>
      </c>
      <c r="S93" s="66">
        <v>1990</v>
      </c>
      <c r="T93" s="66">
        <v>2013</v>
      </c>
      <c r="U93" s="66" t="s">
        <v>256</v>
      </c>
      <c r="V93" s="66" t="s">
        <v>257</v>
      </c>
    </row>
    <row r="95" spans="2:30" x14ac:dyDescent="0.2">
      <c r="B95" s="363" t="str">
        <f>B87</f>
        <v>Niger</v>
      </c>
      <c r="C95" s="363">
        <f>VLOOKUP($C$9,The_Rate_of_progress!$B:C,The_Rate_of_progress!B1,TRUE)</f>
        <v>10</v>
      </c>
      <c r="D95" s="363">
        <f>VLOOKUP($C$9,The_Rate_of_progress!$B:D,The_Rate_of_progress!C1,TRUE)</f>
        <v>325</v>
      </c>
      <c r="E95" s="363">
        <f>VLOOKUP($C$9,The_Rate_of_progress!$B:E,The_Rate_of_progress!D1,TRUE)</f>
        <v>327</v>
      </c>
      <c r="F95" s="363">
        <f>VLOOKUP($C$9,The_Rate_of_progress!$B:F,The_Rate_of_progress!E1,TRUE)</f>
        <v>227</v>
      </c>
      <c r="G95" s="363">
        <f>VLOOKUP($C$9,The_Rate_of_progress!$B:G,The_Rate_of_progress!F1,TRUE)</f>
        <v>104</v>
      </c>
      <c r="H95" s="363">
        <f>VLOOKUP($C$9,The_Rate_of_progress!$B:H,The_Rate_of_progress!G1,TRUE)</f>
        <v>0</v>
      </c>
      <c r="I95" s="363">
        <f>VLOOKUP($C$9,The_Rate_of_progress!$B:I,The_Rate_of_progress!H1,TRUE)</f>
        <v>3.7</v>
      </c>
      <c r="J95" s="363">
        <f>VLOOKUP($C$9,The_Rate_of_progress!$B:J,The_Rate_of_progress!I1,TRUE)</f>
        <v>6</v>
      </c>
      <c r="K95" s="363">
        <f>VLOOKUP($C$9,The_Rate_of_progress!$B:K,The_Rate_of_progress!J1,TRUE)</f>
        <v>5</v>
      </c>
      <c r="L95" s="363">
        <f>VLOOKUP($C$9,The_Rate_of_progress!$B:L,The_Rate_of_progress!K1,TRUE)</f>
        <v>68</v>
      </c>
      <c r="M95" s="363">
        <f>VLOOKUP($C$9,The_Rate_of_progress!$B:M,The_Rate_of_progress!L1,TRUE)</f>
        <v>54</v>
      </c>
      <c r="N95" s="363">
        <f>VLOOKUP($C$9,The_Rate_of_progress!$B:N,The_Rate_of_progress!M1,TRUE)</f>
        <v>-1.9</v>
      </c>
      <c r="O95" s="363" t="str">
        <f>VLOOKUP($C$9,The_Rate_of_progress!$B:O,The_Rate_of_progress!N1,TRUE)</f>
        <v/>
      </c>
      <c r="P95" s="363">
        <f>VLOOKUP($C$9,The_Rate_of_progress!$B:P,The_Rate_of_progress!O1,TRUE)</f>
        <v>-0.1</v>
      </c>
      <c r="Q95" s="363" t="str">
        <f>VLOOKUP($C$9,The_Rate_of_progress!$B:Q,The_Rate_of_progress!P1,TRUE)</f>
        <v/>
      </c>
      <c r="R95" s="363">
        <f>VLOOKUP($C$9,The_Rate_of_progress!$B:R,The_Rate_of_progress!Q1,TRUE)</f>
        <v>7.4219999999999997</v>
      </c>
      <c r="S95" s="363">
        <f>VLOOKUP($C$9,The_Rate_of_progress!$B:S,The_Rate_of_progress!R1,TRUE)</f>
        <v>7.7629999999999999</v>
      </c>
      <c r="T95" s="363">
        <f>VLOOKUP($C$9,The_Rate_of_progress!$B:T,The_Rate_of_progress!S1,TRUE)</f>
        <v>7.5609999999999999</v>
      </c>
      <c r="U95" s="363">
        <f>VLOOKUP($C$9,The_Rate_of_progress!$B:U,The_Rate_of_progress!T1,TRUE)</f>
        <v>-0.22460147392568733</v>
      </c>
      <c r="V95" s="363">
        <f>VLOOKUP($C$9,The_Rate_of_progress!$B:V,The_Rate_of_progress!U1,TRUE)</f>
        <v>0.11463217759743718</v>
      </c>
    </row>
    <row r="97" spans="2:44" ht="18" x14ac:dyDescent="0.25">
      <c r="B97" s="428" t="s">
        <v>453</v>
      </c>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row>
    <row r="98" spans="2:44" x14ac:dyDescent="0.2">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row>
    <row r="99" spans="2:44" ht="13.5" x14ac:dyDescent="0.25">
      <c r="B99" s="506" t="s">
        <v>1</v>
      </c>
      <c r="C99" s="622" t="s">
        <v>454</v>
      </c>
      <c r="D99" s="623"/>
      <c r="E99" s="469" t="s">
        <v>455</v>
      </c>
      <c r="F99" s="561"/>
      <c r="G99" s="561"/>
      <c r="H99" s="470"/>
      <c r="I99" s="469" t="s">
        <v>456</v>
      </c>
      <c r="J99" s="470"/>
      <c r="K99" s="469" t="s">
        <v>457</v>
      </c>
      <c r="L99" s="470"/>
      <c r="M99" s="469" t="s">
        <v>458</v>
      </c>
      <c r="N99" s="561"/>
      <c r="O99" s="561"/>
      <c r="P99" s="470"/>
      <c r="Q99" s="469" t="s">
        <v>459</v>
      </c>
      <c r="R99" s="561"/>
      <c r="S99" s="561"/>
      <c r="T99" s="470"/>
      <c r="U99" s="506" t="s">
        <v>460</v>
      </c>
      <c r="V99" s="506"/>
      <c r="W99" s="506" t="s">
        <v>461</v>
      </c>
      <c r="X99" s="506"/>
      <c r="Y99" s="469" t="s">
        <v>462</v>
      </c>
      <c r="Z99" s="561"/>
      <c r="AA99" s="561"/>
      <c r="AB99" s="470"/>
    </row>
    <row r="100" spans="2:44" s="446" customFormat="1" ht="40.5" x14ac:dyDescent="0.2">
      <c r="B100" s="506"/>
      <c r="C100" s="448" t="s">
        <v>463</v>
      </c>
      <c r="D100" s="448" t="s">
        <v>464</v>
      </c>
      <c r="E100" s="473"/>
      <c r="F100" s="563"/>
      <c r="G100" s="563"/>
      <c r="H100" s="474"/>
      <c r="I100" s="473"/>
      <c r="J100" s="474"/>
      <c r="K100" s="473"/>
      <c r="L100" s="474"/>
      <c r="M100" s="473"/>
      <c r="N100" s="563"/>
      <c r="O100" s="563"/>
      <c r="P100" s="474"/>
      <c r="Q100" s="473"/>
      <c r="R100" s="563"/>
      <c r="S100" s="563"/>
      <c r="T100" s="474"/>
      <c r="U100" s="506"/>
      <c r="V100" s="506"/>
      <c r="W100" s="506"/>
      <c r="X100" s="506"/>
      <c r="Y100" s="473"/>
      <c r="Z100" s="563"/>
      <c r="AA100" s="563"/>
      <c r="AB100" s="474"/>
    </row>
    <row r="101" spans="2:44" ht="13.5" x14ac:dyDescent="0.25">
      <c r="B101" s="506"/>
      <c r="C101" s="67">
        <v>2013</v>
      </c>
      <c r="D101" s="67">
        <v>2013</v>
      </c>
      <c r="E101" s="488" t="s">
        <v>14</v>
      </c>
      <c r="F101" s="488"/>
      <c r="G101" s="488" t="s">
        <v>15</v>
      </c>
      <c r="H101" s="488"/>
      <c r="I101" s="461" t="s">
        <v>277</v>
      </c>
      <c r="J101" s="630"/>
      <c r="K101" s="502" t="s">
        <v>465</v>
      </c>
      <c r="L101" s="504"/>
      <c r="M101" s="502" t="s">
        <v>14</v>
      </c>
      <c r="N101" s="504"/>
      <c r="O101" s="499" t="s">
        <v>15</v>
      </c>
      <c r="P101" s="499"/>
      <c r="Q101" s="502" t="s">
        <v>14</v>
      </c>
      <c r="R101" s="504"/>
      <c r="S101" s="502" t="s">
        <v>15</v>
      </c>
      <c r="T101" s="504"/>
      <c r="U101" s="502" t="s">
        <v>404</v>
      </c>
      <c r="V101" s="503"/>
      <c r="W101" s="503"/>
      <c r="X101" s="504"/>
      <c r="Y101" s="499" t="s">
        <v>14</v>
      </c>
      <c r="Z101" s="499"/>
      <c r="AA101" s="499" t="s">
        <v>15</v>
      </c>
      <c r="AB101" s="499"/>
    </row>
    <row r="103" spans="2:44" x14ac:dyDescent="0.2">
      <c r="B103" s="363" t="str">
        <f>B95</f>
        <v>Niger</v>
      </c>
      <c r="C103" s="363">
        <f>VLOOKUP($C$9,Adolescents!$B:C,Adolescents!B1,TRUE)</f>
        <v>4138.3019999999997</v>
      </c>
      <c r="D103" s="363">
        <f>VLOOKUP($C$9,Adolescents!$B:D,Adolescents!C1,TRUE)</f>
        <v>23.208116976524945</v>
      </c>
      <c r="E103" s="363">
        <f>VLOOKUP($C$9,Adolescents!$B:E,Adolescents!D1,TRUE)</f>
        <v>2.6</v>
      </c>
      <c r="F103" s="363" t="str">
        <f>VLOOKUP($C$9,Adolescents!$B:F,Adolescents!E1,TRUE)</f>
        <v/>
      </c>
      <c r="G103" s="363">
        <f>VLOOKUP($C$9,Adolescents!$B:G,Adolescents!F1,TRUE)</f>
        <v>61</v>
      </c>
      <c r="H103" s="363" t="str">
        <f>VLOOKUP($C$9,Adolescents!$B:H,Adolescents!G1,TRUE)</f>
        <v/>
      </c>
      <c r="I103" s="363">
        <f>VLOOKUP($C$9,Adolescents!$B:I,Adolescents!H1,TRUE)</f>
        <v>48.2</v>
      </c>
      <c r="J103" s="363" t="str">
        <f>VLOOKUP($C$9,Adolescents!$B:J,Adolescents!I1,TRUE)</f>
        <v/>
      </c>
      <c r="K103" s="363">
        <f>VLOOKUP($C$9,Adolescents!$B:K,Adolescents!J1,TRUE)</f>
        <v>206</v>
      </c>
      <c r="L103" s="363" t="str">
        <f>VLOOKUP($C$9,Adolescents!$B:L,Adolescents!K1,TRUE)</f>
        <v/>
      </c>
      <c r="M103" s="363">
        <f>VLOOKUP($C$9,Adolescents!$B:M,Adolescents!L1,TRUE)</f>
        <v>41.4</v>
      </c>
      <c r="N103" s="363" t="str">
        <f>VLOOKUP($C$9,Adolescents!$B:N,Adolescents!M1,TRUE)</f>
        <v/>
      </c>
      <c r="O103" s="363">
        <f>VLOOKUP($C$9,Adolescents!$B:O,Adolescents!N1,TRUE)</f>
        <v>53.5</v>
      </c>
      <c r="P103" s="363" t="str">
        <f>VLOOKUP($C$9,Adolescents!$B:P,Adolescents!O1,TRUE)</f>
        <v/>
      </c>
      <c r="Q103" s="363">
        <f>VLOOKUP($C$9,Adolescents!$B:Q,Adolescents!P1,TRUE)</f>
        <v>34.6</v>
      </c>
      <c r="R103" s="363" t="str">
        <f>VLOOKUP($C$9,Adolescents!$B:R,Adolescents!Q1,TRUE)</f>
        <v/>
      </c>
      <c r="S103" s="363">
        <f>VLOOKUP($C$9,Adolescents!$B:S,Adolescents!R1,TRUE)</f>
        <v>43.9</v>
      </c>
      <c r="T103" s="363" t="str">
        <f>VLOOKUP($C$9,Adolescents!$B:T,Adolescents!S1,TRUE)</f>
        <v/>
      </c>
      <c r="U103" s="363">
        <f>VLOOKUP($C$9,Adolescents!$B:U,Adolescents!T1,TRUE)</f>
        <v>21.50787</v>
      </c>
      <c r="V103" s="363" t="str">
        <f>VLOOKUP($C$9,Adolescents!$B:V,Adolescents!U1,TRUE)</f>
        <v/>
      </c>
      <c r="W103" s="363">
        <f>VLOOKUP($C$9,Adolescents!$B:W,Adolescents!V1,TRUE)</f>
        <v>6.7631600000000001</v>
      </c>
      <c r="X103" s="363" t="str">
        <f>VLOOKUP($C$9,Adolescents!$B:X,Adolescents!W1,TRUE)</f>
        <v/>
      </c>
      <c r="Y103" s="363">
        <f>VLOOKUP($C$9,Adolescents!$B:Y,Adolescents!X1,TRUE)</f>
        <v>21.3</v>
      </c>
      <c r="Z103" s="363" t="str">
        <f>VLOOKUP($C$9,Adolescents!$B:Z,Adolescents!Y1,TRUE)</f>
        <v/>
      </c>
      <c r="AA103" s="363">
        <f>VLOOKUP($C$9,Adolescents!$B:AA,Adolescents!Z1,TRUE)</f>
        <v>12.3</v>
      </c>
      <c r="AB103" s="363" t="str">
        <f>VLOOKUP($C$9,Adolescents!$B:AB,Adolescents!AA1,TRUE)</f>
        <v/>
      </c>
    </row>
    <row r="105" spans="2:44" ht="20.25" x14ac:dyDescent="0.3">
      <c r="B105" s="375" t="s">
        <v>468</v>
      </c>
      <c r="C105" s="429"/>
      <c r="D105" s="429"/>
      <c r="E105" s="429"/>
      <c r="F105" s="429"/>
      <c r="G105" s="429"/>
      <c r="H105" s="429"/>
      <c r="I105" s="430"/>
      <c r="J105" s="431"/>
      <c r="K105" s="423"/>
      <c r="L105" s="431"/>
      <c r="M105" s="318"/>
      <c r="N105" s="318"/>
      <c r="O105" s="399"/>
      <c r="P105" s="90"/>
      <c r="Q105" s="102"/>
      <c r="R105" s="90"/>
      <c r="S105" s="102"/>
      <c r="T105" s="90"/>
      <c r="U105" s="430"/>
      <c r="V105" s="105"/>
      <c r="W105" s="432"/>
      <c r="X105" s="105"/>
      <c r="Y105" s="104"/>
      <c r="Z105" s="105"/>
      <c r="AA105" s="90"/>
      <c r="AB105" s="90"/>
      <c r="AC105" s="90"/>
      <c r="AD105" s="90"/>
      <c r="AE105" s="90"/>
      <c r="AF105" s="90"/>
      <c r="AG105" s="105"/>
      <c r="AH105" s="105"/>
      <c r="AI105" s="105"/>
      <c r="AJ105" s="105"/>
      <c r="AK105" s="105"/>
      <c r="AL105" s="105"/>
      <c r="AM105" s="433"/>
      <c r="AN105" s="434"/>
      <c r="AO105" s="421"/>
    </row>
    <row r="106" spans="2:44" ht="13.5" x14ac:dyDescent="0.25">
      <c r="B106" s="90"/>
      <c r="C106" s="429"/>
      <c r="D106" s="429"/>
      <c r="E106" s="376"/>
      <c r="F106" s="376"/>
      <c r="G106" s="376"/>
      <c r="H106" s="376"/>
      <c r="I106" s="227"/>
      <c r="J106" s="227"/>
      <c r="K106" s="227"/>
      <c r="L106" s="227"/>
      <c r="M106" s="102"/>
      <c r="N106" s="102"/>
      <c r="O106" s="102"/>
      <c r="P106" s="399"/>
      <c r="Q106" s="102"/>
      <c r="R106" s="399"/>
      <c r="S106" s="102"/>
      <c r="T106" s="102"/>
      <c r="U106" s="90"/>
      <c r="V106" s="99"/>
      <c r="W106" s="227"/>
      <c r="X106" s="99"/>
      <c r="Y106" s="98"/>
      <c r="Z106" s="99"/>
      <c r="AA106" s="102"/>
      <c r="AB106" s="102"/>
      <c r="AC106" s="102"/>
      <c r="AD106" s="102"/>
      <c r="AE106" s="102"/>
      <c r="AF106" s="102"/>
      <c r="AG106" s="99"/>
      <c r="AH106" s="99"/>
      <c r="AI106" s="99"/>
      <c r="AJ106" s="99"/>
      <c r="AK106" s="99"/>
      <c r="AL106" s="99"/>
      <c r="AM106" s="435"/>
      <c r="AN106" s="435"/>
      <c r="AO106" s="436"/>
    </row>
    <row r="107" spans="2:44" ht="13.5" x14ac:dyDescent="0.2">
      <c r="B107" s="644" t="s">
        <v>1</v>
      </c>
      <c r="C107" s="646" t="s">
        <v>469</v>
      </c>
      <c r="D107" s="647"/>
      <c r="E107" s="647"/>
      <c r="F107" s="647"/>
      <c r="G107" s="647"/>
      <c r="H107" s="648"/>
      <c r="I107" s="631" t="s">
        <v>470</v>
      </c>
      <c r="J107" s="632"/>
      <c r="K107" s="632"/>
      <c r="L107" s="632"/>
      <c r="M107" s="632"/>
      <c r="N107" s="633"/>
      <c r="O107" s="631" t="s">
        <v>471</v>
      </c>
      <c r="P107" s="632"/>
      <c r="Q107" s="632"/>
      <c r="R107" s="632"/>
      <c r="S107" s="632"/>
      <c r="T107" s="633"/>
      <c r="U107" s="631" t="s">
        <v>472</v>
      </c>
      <c r="V107" s="632"/>
      <c r="W107" s="632"/>
      <c r="X107" s="632"/>
      <c r="Y107" s="632"/>
      <c r="Z107" s="633"/>
      <c r="AA107" s="631" t="s">
        <v>473</v>
      </c>
      <c r="AB107" s="632"/>
      <c r="AC107" s="632"/>
      <c r="AD107" s="632"/>
      <c r="AE107" s="632"/>
      <c r="AF107" s="633"/>
      <c r="AG107" s="631" t="s">
        <v>474</v>
      </c>
      <c r="AH107" s="632"/>
      <c r="AI107" s="632"/>
      <c r="AJ107" s="632"/>
      <c r="AK107" s="632"/>
      <c r="AL107" s="633"/>
      <c r="AM107" s="631" t="s">
        <v>475</v>
      </c>
      <c r="AN107" s="632"/>
      <c r="AO107" s="633"/>
    </row>
    <row r="108" spans="2:44" ht="27" x14ac:dyDescent="0.2">
      <c r="B108" s="645"/>
      <c r="C108" s="634" t="s">
        <v>476</v>
      </c>
      <c r="D108" s="635"/>
      <c r="E108" s="634" t="s">
        <v>477</v>
      </c>
      <c r="F108" s="635"/>
      <c r="G108" s="634" t="s">
        <v>478</v>
      </c>
      <c r="H108" s="635"/>
      <c r="I108" s="461" t="s">
        <v>476</v>
      </c>
      <c r="J108" s="462"/>
      <c r="K108" s="461" t="s">
        <v>477</v>
      </c>
      <c r="L108" s="462"/>
      <c r="M108" s="461" t="s">
        <v>478</v>
      </c>
      <c r="N108" s="462"/>
      <c r="O108" s="461" t="s">
        <v>476</v>
      </c>
      <c r="P108" s="462"/>
      <c r="Q108" s="461" t="s">
        <v>477</v>
      </c>
      <c r="R108" s="462"/>
      <c r="S108" s="461" t="s">
        <v>479</v>
      </c>
      <c r="T108" s="462"/>
      <c r="U108" s="461" t="s">
        <v>476</v>
      </c>
      <c r="V108" s="462"/>
      <c r="W108" s="461" t="s">
        <v>477</v>
      </c>
      <c r="X108" s="462"/>
      <c r="Y108" s="461" t="s">
        <v>478</v>
      </c>
      <c r="Z108" s="462"/>
      <c r="AA108" s="461" t="s">
        <v>476</v>
      </c>
      <c r="AB108" s="462"/>
      <c r="AC108" s="461" t="s">
        <v>477</v>
      </c>
      <c r="AD108" s="462"/>
      <c r="AE108" s="461" t="s">
        <v>478</v>
      </c>
      <c r="AF108" s="462"/>
      <c r="AG108" s="461" t="s">
        <v>476</v>
      </c>
      <c r="AH108" s="462"/>
      <c r="AI108" s="461" t="s">
        <v>477</v>
      </c>
      <c r="AJ108" s="462"/>
      <c r="AK108" s="461" t="s">
        <v>478</v>
      </c>
      <c r="AL108" s="462"/>
      <c r="AM108" s="325" t="s">
        <v>476</v>
      </c>
      <c r="AN108" s="325" t="s">
        <v>477</v>
      </c>
      <c r="AO108" s="325" t="s">
        <v>478</v>
      </c>
    </row>
    <row r="110" spans="2:44" x14ac:dyDescent="0.2">
      <c r="B110" s="363" t="str">
        <f>B103</f>
        <v>Niger</v>
      </c>
      <c r="C110" s="363">
        <f>VLOOKUP($C$9,Disparities_by_residence!$B:C,Disparities_by_residence!B1,TRUE)</f>
        <v>91.7</v>
      </c>
      <c r="D110" s="363" t="str">
        <f>VLOOKUP($C$9,Disparities_by_residence!$B:D,Disparities_by_residence!C1,TRUE)</f>
        <v/>
      </c>
      <c r="E110" s="363">
        <f>VLOOKUP($C$9,Disparities_by_residence!$B:E,Disparities_by_residence!D1,TRUE)</f>
        <v>59.7</v>
      </c>
      <c r="F110" s="363" t="str">
        <f>VLOOKUP($C$9,Disparities_by_residence!$B:F,Disparities_by_residence!E1,TRUE)</f>
        <v/>
      </c>
      <c r="G110" s="363">
        <f>VLOOKUP($C$9,Disparities_by_residence!$B:G,Disparities_by_residence!F1,TRUE)</f>
        <v>1.5360134003350083</v>
      </c>
      <c r="H110" s="363" t="str">
        <f>VLOOKUP($C$9,Disparities_by_residence!$B:H,Disparities_by_residence!G1,TRUE)</f>
        <v/>
      </c>
      <c r="I110" s="363">
        <f>VLOOKUP($C$9,Disparities_by_residence!$B:I,Disparities_by_residence!H1,TRUE)</f>
        <v>83</v>
      </c>
      <c r="J110" s="363" t="str">
        <f>VLOOKUP($C$9,Disparities_by_residence!$B:J,Disparities_by_residence!I1,TRUE)</f>
        <v/>
      </c>
      <c r="K110" s="363">
        <f>VLOOKUP($C$9,Disparities_by_residence!$B:K,Disparities_by_residence!J1,TRUE)</f>
        <v>21.2</v>
      </c>
      <c r="L110" s="363" t="str">
        <f>VLOOKUP($C$9,Disparities_by_residence!$B:L,Disparities_by_residence!K1,TRUE)</f>
        <v/>
      </c>
      <c r="M110" s="363">
        <f>VLOOKUP($C$9,Disparities_by_residence!$B:M,Disparities_by_residence!L1,TRUE)</f>
        <v>3.9150943396226419</v>
      </c>
      <c r="N110" s="363" t="str">
        <f>VLOOKUP($C$9,Disparities_by_residence!$B:N,Disparities_by_residence!M1,TRUE)</f>
        <v/>
      </c>
      <c r="O110" s="363">
        <f>VLOOKUP($C$9,Disparities_by_residence!$B:O,Disparities_by_residence!N1,TRUE)</f>
        <v>25.4</v>
      </c>
      <c r="P110" s="363" t="str">
        <f>VLOOKUP($C$9,Disparities_by_residence!$B:P,Disparities_by_residence!O1,TRUE)</f>
        <v/>
      </c>
      <c r="Q110" s="363">
        <f>VLOOKUP($C$9,Disparities_by_residence!$B:Q,Disparities_by_residence!P1,TRUE)</f>
        <v>39.700000000000003</v>
      </c>
      <c r="R110" s="363" t="str">
        <f>VLOOKUP($C$9,Disparities_by_residence!$B:R,Disparities_by_residence!Q1,TRUE)</f>
        <v/>
      </c>
      <c r="S110" s="363">
        <f>VLOOKUP($C$9,Disparities_by_residence!$B:S,Disparities_by_residence!R1,TRUE)</f>
        <v>1.5629921259842521</v>
      </c>
      <c r="T110" s="363" t="str">
        <f>VLOOKUP($C$9,Disparities_by_residence!$B:T,Disparities_by_residence!S1,TRUE)</f>
        <v/>
      </c>
      <c r="U110" s="363">
        <f>VLOOKUP($C$9,Disparities_by_residence!$B:U,Disparities_by_residence!T1,TRUE)</f>
        <v>47.1</v>
      </c>
      <c r="V110" s="363" t="str">
        <f>VLOOKUP($C$9,Disparities_by_residence!$B:V,Disparities_by_residence!U1,TRUE)</f>
        <v/>
      </c>
      <c r="W110" s="363">
        <f>VLOOKUP($C$9,Disparities_by_residence!$B:W,Disparities_by_residence!V1,TRUE)</f>
        <v>43.8</v>
      </c>
      <c r="X110" s="363" t="str">
        <f>VLOOKUP($C$9,Disparities_by_residence!$B:X,Disparities_by_residence!W1,TRUE)</f>
        <v/>
      </c>
      <c r="Y110" s="363">
        <f>VLOOKUP($C$9,Disparities_by_residence!$B:Y,Disparities_by_residence!X1,TRUE)</f>
        <v>1.0753424657534247</v>
      </c>
      <c r="Z110" s="363" t="str">
        <f>VLOOKUP($C$9,Disparities_by_residence!$B:Z,Disparities_by_residence!Y1,TRUE)</f>
        <v/>
      </c>
      <c r="AA110" s="363">
        <f>VLOOKUP($C$9,Disparities_by_residence!$B:AA,Disparities_by_residence!Z1,TRUE)</f>
        <v>83</v>
      </c>
      <c r="AB110" s="363" t="str">
        <f>VLOOKUP($C$9,Disparities_by_residence!$B:AB,Disparities_by_residence!AA1,TRUE)</f>
        <v xml:space="preserve"> </v>
      </c>
      <c r="AC110" s="363">
        <f>VLOOKUP($C$9,Disparities_by_residence!$B:AC,Disparities_by_residence!AB1,TRUE)</f>
        <v>44.8</v>
      </c>
      <c r="AD110" s="363" t="str">
        <f>VLOOKUP($C$9,Disparities_by_residence!$B:AD,Disparities_by_residence!AC1,TRUE)</f>
        <v xml:space="preserve"> </v>
      </c>
      <c r="AE110" s="363">
        <f>VLOOKUP($C$9,Disparities_by_residence!$B:AE,Disparities_by_residence!AD1,TRUE)</f>
        <v>1.8526785714285716</v>
      </c>
      <c r="AF110" s="363" t="str">
        <f>VLOOKUP($C$9,Disparities_by_residence!$B:AF,Disparities_by_residence!AE1,TRUE)</f>
        <v/>
      </c>
      <c r="AG110" s="363">
        <f>VLOOKUP($C$9,Disparities_by_residence!$B:AG,Disparities_by_residence!AF1,TRUE)</f>
        <v>31.3</v>
      </c>
      <c r="AH110" s="363" t="str">
        <f>VLOOKUP($C$9,Disparities_by_residence!$B:AH,Disparities_by_residence!AG1,TRUE)</f>
        <v/>
      </c>
      <c r="AI110" s="363">
        <f>VLOOKUP($C$9,Disparities_by_residence!$B:AI,Disparities_by_residence!AH1,TRUE)</f>
        <v>9.4</v>
      </c>
      <c r="AJ110" s="363" t="str">
        <f>VLOOKUP($C$9,Disparities_by_residence!$B:AJ,Disparities_by_residence!AI1,TRUE)</f>
        <v/>
      </c>
      <c r="AK110" s="363">
        <f>VLOOKUP($C$9,Disparities_by_residence!$B:AK,Disparities_by_residence!AJ1,TRUE)</f>
        <v>3.3297872340425529</v>
      </c>
      <c r="AL110" s="363" t="str">
        <f>VLOOKUP($C$9,Disparities_by_residence!$B:AL,Disparities_by_residence!AK1,TRUE)</f>
        <v/>
      </c>
      <c r="AM110" s="363">
        <f>VLOOKUP($C$9,Disparities_by_residence!$B:AM,Disparities_by_residence!AL1,TRUE)</f>
        <v>32.909199999999998</v>
      </c>
      <c r="AN110" s="363">
        <f>VLOOKUP($C$9,Disparities_by_residence!$B:AN,Disparities_by_residence!AM1,TRUE)</f>
        <v>3.7807200000000001</v>
      </c>
      <c r="AO110" s="363">
        <f>VLOOKUP($C$9,Disparities_by_residence!$B:AO,Disparities_by_residence!AN1,TRUE)</f>
        <v>8.7044795700289885</v>
      </c>
    </row>
    <row r="112" spans="2:44" ht="20.25" x14ac:dyDescent="0.3">
      <c r="B112" s="359" t="s">
        <v>483</v>
      </c>
      <c r="C112" s="315"/>
      <c r="D112" s="315"/>
      <c r="E112" s="315"/>
      <c r="F112" s="315"/>
      <c r="G112" s="315"/>
      <c r="H112" s="315"/>
      <c r="I112" s="316"/>
      <c r="J112" s="317"/>
      <c r="K112" s="269"/>
      <c r="L112" s="317"/>
      <c r="M112" s="318"/>
      <c r="N112" s="319"/>
      <c r="O112" s="83"/>
      <c r="P112" s="3"/>
      <c r="Q112" s="53"/>
      <c r="R112" s="3"/>
      <c r="S112" s="53"/>
      <c r="T112" s="3"/>
      <c r="U112" s="316"/>
      <c r="V112" s="320"/>
      <c r="W112" s="56"/>
      <c r="X112" s="320"/>
      <c r="Y112" s="104"/>
      <c r="Z112" s="105"/>
      <c r="AA112" s="3"/>
      <c r="AB112" s="3"/>
      <c r="AC112" s="3"/>
      <c r="AD112" s="3"/>
      <c r="AE112" s="3"/>
      <c r="AF112" s="3"/>
      <c r="AG112" s="105"/>
      <c r="AH112" s="105"/>
      <c r="AI112" s="105"/>
      <c r="AJ112" s="105"/>
      <c r="AK112" s="105"/>
      <c r="AL112" s="105"/>
      <c r="AM112" s="29"/>
      <c r="AN112" s="321"/>
      <c r="AO112" s="268"/>
      <c r="AP112" s="29"/>
      <c r="AQ112" s="91"/>
      <c r="AR112" s="91"/>
    </row>
    <row r="113" spans="2:46" ht="13.5" x14ac:dyDescent="0.25">
      <c r="B113" s="3"/>
      <c r="C113" s="315"/>
      <c r="D113" s="315"/>
      <c r="E113" s="101"/>
      <c r="F113" s="101"/>
      <c r="G113" s="101"/>
      <c r="H113" s="101"/>
      <c r="I113" s="15"/>
      <c r="J113" s="15"/>
      <c r="K113" s="15"/>
      <c r="L113" s="15"/>
      <c r="M113" s="102"/>
      <c r="N113" s="53"/>
      <c r="O113" s="53"/>
      <c r="P113" s="83"/>
      <c r="Q113" s="53"/>
      <c r="R113" s="83"/>
      <c r="S113" s="53"/>
      <c r="T113" s="53"/>
      <c r="U113" s="3"/>
      <c r="V113" s="97"/>
      <c r="W113" s="15"/>
      <c r="X113" s="97"/>
      <c r="Y113" s="98"/>
      <c r="Z113" s="99"/>
      <c r="AA113" s="53"/>
      <c r="AB113" s="53"/>
      <c r="AC113" s="53"/>
      <c r="AD113" s="53"/>
      <c r="AE113" s="53"/>
      <c r="AF113" s="53"/>
      <c r="AG113" s="99"/>
      <c r="AH113" s="99"/>
      <c r="AI113" s="99"/>
      <c r="AJ113" s="99"/>
      <c r="AK113" s="99"/>
      <c r="AL113" s="99"/>
      <c r="AM113" s="322"/>
      <c r="AN113" s="322"/>
      <c r="AO113" s="323"/>
      <c r="AP113" s="3"/>
      <c r="AQ113" s="91"/>
      <c r="AR113" s="91"/>
    </row>
    <row r="114" spans="2:46" ht="13.5" x14ac:dyDescent="0.2">
      <c r="B114" s="636" t="s">
        <v>1</v>
      </c>
      <c r="C114" s="638" t="s">
        <v>469</v>
      </c>
      <c r="D114" s="639"/>
      <c r="E114" s="639"/>
      <c r="F114" s="639"/>
      <c r="G114" s="639"/>
      <c r="H114" s="640"/>
      <c r="I114" s="641" t="s">
        <v>470</v>
      </c>
      <c r="J114" s="642"/>
      <c r="K114" s="642"/>
      <c r="L114" s="642"/>
      <c r="M114" s="642"/>
      <c r="N114" s="643"/>
      <c r="O114" s="641" t="s">
        <v>471</v>
      </c>
      <c r="P114" s="642"/>
      <c r="Q114" s="642"/>
      <c r="R114" s="642"/>
      <c r="S114" s="642"/>
      <c r="T114" s="643"/>
      <c r="U114" s="641" t="s">
        <v>472</v>
      </c>
      <c r="V114" s="642"/>
      <c r="W114" s="642"/>
      <c r="X114" s="642"/>
      <c r="Y114" s="642"/>
      <c r="Z114" s="643"/>
      <c r="AA114" s="641" t="s">
        <v>473</v>
      </c>
      <c r="AB114" s="642"/>
      <c r="AC114" s="642"/>
      <c r="AD114" s="642"/>
      <c r="AE114" s="642"/>
      <c r="AF114" s="643"/>
      <c r="AG114" s="641" t="s">
        <v>474</v>
      </c>
      <c r="AH114" s="642"/>
      <c r="AI114" s="642"/>
      <c r="AJ114" s="642"/>
      <c r="AK114" s="642"/>
      <c r="AL114" s="643"/>
      <c r="AM114" s="641" t="s">
        <v>484</v>
      </c>
      <c r="AN114" s="642"/>
      <c r="AO114" s="642"/>
      <c r="AP114" s="642"/>
      <c r="AQ114" s="642"/>
      <c r="AR114" s="643"/>
    </row>
    <row r="115" spans="2:46" ht="13.5" x14ac:dyDescent="0.2">
      <c r="B115" s="637"/>
      <c r="C115" s="653" t="s">
        <v>485</v>
      </c>
      <c r="D115" s="654"/>
      <c r="E115" s="653" t="s">
        <v>403</v>
      </c>
      <c r="F115" s="654"/>
      <c r="G115" s="653" t="s">
        <v>486</v>
      </c>
      <c r="H115" s="654"/>
      <c r="I115" s="653" t="s">
        <v>485</v>
      </c>
      <c r="J115" s="654"/>
      <c r="K115" s="653" t="s">
        <v>403</v>
      </c>
      <c r="L115" s="654"/>
      <c r="M115" s="653" t="s">
        <v>486</v>
      </c>
      <c r="N115" s="654"/>
      <c r="O115" s="653" t="s">
        <v>485</v>
      </c>
      <c r="P115" s="654"/>
      <c r="Q115" s="653" t="s">
        <v>403</v>
      </c>
      <c r="R115" s="654"/>
      <c r="S115" s="656" t="s">
        <v>487</v>
      </c>
      <c r="T115" s="657"/>
      <c r="U115" s="653" t="s">
        <v>485</v>
      </c>
      <c r="V115" s="654"/>
      <c r="W115" s="653" t="s">
        <v>403</v>
      </c>
      <c r="X115" s="654"/>
      <c r="Y115" s="653" t="s">
        <v>486</v>
      </c>
      <c r="Z115" s="654"/>
      <c r="AA115" s="653" t="s">
        <v>485</v>
      </c>
      <c r="AB115" s="654"/>
      <c r="AC115" s="653" t="s">
        <v>403</v>
      </c>
      <c r="AD115" s="654"/>
      <c r="AE115" s="653" t="s">
        <v>486</v>
      </c>
      <c r="AF115" s="654"/>
      <c r="AG115" s="653" t="s">
        <v>485</v>
      </c>
      <c r="AH115" s="654"/>
      <c r="AI115" s="653" t="s">
        <v>403</v>
      </c>
      <c r="AJ115" s="654"/>
      <c r="AK115" s="653" t="s">
        <v>486</v>
      </c>
      <c r="AL115" s="654"/>
      <c r="AM115" s="653" t="s">
        <v>485</v>
      </c>
      <c r="AN115" s="654"/>
      <c r="AO115" s="653" t="s">
        <v>403</v>
      </c>
      <c r="AP115" s="654"/>
      <c r="AQ115" s="653" t="s">
        <v>486</v>
      </c>
      <c r="AR115" s="654"/>
    </row>
    <row r="117" spans="2:46" x14ac:dyDescent="0.2">
      <c r="B117" s="363" t="str">
        <f>B110</f>
        <v>Niger</v>
      </c>
      <c r="C117" s="363">
        <f>VLOOKUP($C$9,Disparitier_by_houshold_wealth!$B:C,Disparitier_by_houshold_wealth!B1,TRUE)</f>
        <v>49.9</v>
      </c>
      <c r="D117" s="363" t="str">
        <f>VLOOKUP($C$9,Disparitier_by_houshold_wealth!$B:D,Disparitier_by_houshold_wealth!C1,TRUE)</f>
        <v/>
      </c>
      <c r="E117" s="363">
        <f>VLOOKUP($C$9,Disparitier_by_houshold_wealth!$B:E,Disparitier_by_houshold_wealth!D1,TRUE)</f>
        <v>89.3</v>
      </c>
      <c r="F117" s="363" t="str">
        <f>VLOOKUP($C$9,Disparitier_by_houshold_wealth!$B:F,Disparitier_by_houshold_wealth!E1,TRUE)</f>
        <v/>
      </c>
      <c r="G117" s="363">
        <f>VLOOKUP($C$9,Disparitier_by_houshold_wealth!$B:G,Disparitier_by_houshold_wealth!F1,TRUE)</f>
        <v>1.7895791583166332</v>
      </c>
      <c r="H117" s="363" t="str">
        <f>VLOOKUP($C$9,Disparitier_by_houshold_wealth!$B:H,Disparitier_by_houshold_wealth!G1,TRUE)</f>
        <v/>
      </c>
      <c r="I117" s="363">
        <f>VLOOKUP($C$9,Disparitier_by_houshold_wealth!$B:I,Disparitier_by_houshold_wealth!H1,TRUE)</f>
        <v>11.8</v>
      </c>
      <c r="J117" s="363" t="str">
        <f>VLOOKUP($C$9,Disparitier_by_houshold_wealth!$B:J,Disparitier_by_houshold_wealth!I1,TRUE)</f>
        <v/>
      </c>
      <c r="K117" s="363">
        <f>VLOOKUP($C$9,Disparitier_by_houshold_wealth!$B:K,Disparitier_by_houshold_wealth!J1,TRUE)</f>
        <v>71</v>
      </c>
      <c r="L117" s="363" t="str">
        <f>VLOOKUP($C$9,Disparitier_by_houshold_wealth!$B:L,Disparitier_by_houshold_wealth!K1,TRUE)</f>
        <v/>
      </c>
      <c r="M117" s="363">
        <f>VLOOKUP($C$9,Disparitier_by_houshold_wealth!$B:M,Disparitier_by_houshold_wealth!L1,TRUE)</f>
        <v>6.0169491525423728</v>
      </c>
      <c r="N117" s="363" t="str">
        <f>VLOOKUP($C$9,Disparitier_by_houshold_wealth!$B:N,Disparitier_by_houshold_wealth!M1,TRUE)</f>
        <v/>
      </c>
      <c r="O117" s="363">
        <f>VLOOKUP($C$9,Disparitier_by_houshold_wealth!$B:O,Disparitier_by_houshold_wealth!N1,TRUE)</f>
        <v>40.700000000000003</v>
      </c>
      <c r="P117" s="363" t="str">
        <f>VLOOKUP($C$9,Disparitier_by_houshold_wealth!$B:P,Disparitier_by_houshold_wealth!O1,TRUE)</f>
        <v/>
      </c>
      <c r="Q117" s="363">
        <f>VLOOKUP($C$9,Disparitier_by_houshold_wealth!$B:Q,Disparitier_by_houshold_wealth!P1,TRUE)</f>
        <v>25.7</v>
      </c>
      <c r="R117" s="363" t="str">
        <f>VLOOKUP($C$9,Disparitier_by_houshold_wealth!$B:R,Disparitier_by_houshold_wealth!Q1,TRUE)</f>
        <v/>
      </c>
      <c r="S117" s="363">
        <f>VLOOKUP($C$9,Disparitier_by_houshold_wealth!$B:S,Disparitier_by_houshold_wealth!R1,TRUE)</f>
        <v>1.5836575875486383</v>
      </c>
      <c r="T117" s="363" t="str">
        <f>VLOOKUP($C$9,Disparitier_by_houshold_wealth!$B:T,Disparitier_by_houshold_wealth!S1,TRUE)</f>
        <v/>
      </c>
      <c r="U117" s="363">
        <f>VLOOKUP($C$9,Disparitier_by_houshold_wealth!$B:U,Disparitier_by_houshold_wealth!T1,TRUE)</f>
        <v>34.1</v>
      </c>
      <c r="V117" s="363" t="str">
        <f>VLOOKUP($C$9,Disparitier_by_houshold_wealth!$B:V,Disparitier_by_houshold_wealth!U1,TRUE)</f>
        <v/>
      </c>
      <c r="W117" s="363">
        <f>VLOOKUP($C$9,Disparitier_by_houshold_wealth!$B:W,Disparitier_by_houshold_wealth!V1,TRUE)</f>
        <v>49.3</v>
      </c>
      <c r="X117" s="363" t="str">
        <f>VLOOKUP($C$9,Disparitier_by_houshold_wealth!$B:X,Disparitier_by_houshold_wealth!W1,TRUE)</f>
        <v/>
      </c>
      <c r="Y117" s="363">
        <f>VLOOKUP($C$9,Disparitier_by_houshold_wealth!$B:Y,Disparitier_by_houshold_wealth!X1,TRUE)</f>
        <v>1.4457478005865101</v>
      </c>
      <c r="Z117" s="363" t="str">
        <f>VLOOKUP($C$9,Disparitier_by_houshold_wealth!$B:Z,Disparitier_by_houshold_wealth!Y1,TRUE)</f>
        <v/>
      </c>
      <c r="AA117" s="363">
        <f>VLOOKUP($C$9,Disparitier_by_houshold_wealth!$B:AA,Disparitier_by_houshold_wealth!Z1,TRUE)</f>
        <v>34.5</v>
      </c>
      <c r="AB117" s="363" t="str">
        <f>VLOOKUP($C$9,Disparitier_by_houshold_wealth!$B:AB,Disparitier_by_houshold_wealth!AA1,TRUE)</f>
        <v xml:space="preserve"> </v>
      </c>
      <c r="AC117" s="363">
        <f>VLOOKUP($C$9,Disparitier_by_houshold_wealth!$B:AC,Disparitier_by_houshold_wealth!AB1,TRUE)</f>
        <v>80.900000000000006</v>
      </c>
      <c r="AD117" s="363" t="str">
        <f>VLOOKUP($C$9,Disparitier_by_houshold_wealth!$B:AD,Disparitier_by_houshold_wealth!AC1,TRUE)</f>
        <v xml:space="preserve"> </v>
      </c>
      <c r="AE117" s="363">
        <f>VLOOKUP($C$9,Disparitier_by_houshold_wealth!$B:AE,Disparitier_by_houshold_wealth!AD1,TRUE)</f>
        <v>2.3449275362318844</v>
      </c>
      <c r="AF117" s="363" t="str">
        <f>VLOOKUP($C$9,Disparitier_by_houshold_wealth!$B:AF,Disparitier_by_houshold_wealth!AE1,TRUE)</f>
        <v/>
      </c>
      <c r="AG117" s="363">
        <f>VLOOKUP($C$9,Disparitier_by_houshold_wealth!$B:AG,Disparitier_by_houshold_wealth!AF1,TRUE)</f>
        <v>6.1</v>
      </c>
      <c r="AH117" s="363" t="str">
        <f>VLOOKUP($C$9,Disparitier_by_houshold_wealth!$B:AH,Disparitier_by_houshold_wealth!AG1,TRUE)</f>
        <v/>
      </c>
      <c r="AI117" s="363">
        <f>VLOOKUP($C$9,Disparitier_by_houshold_wealth!$B:AI,Disparitier_by_houshold_wealth!AH1,TRUE)</f>
        <v>30.2</v>
      </c>
      <c r="AJ117" s="363" t="str">
        <f>VLOOKUP($C$9,Disparitier_by_houshold_wealth!$B:AJ,Disparitier_by_houshold_wealth!AI1,TRUE)</f>
        <v/>
      </c>
      <c r="AK117" s="363">
        <f>VLOOKUP($C$9,Disparitier_by_houshold_wealth!$B:AK,Disparitier_by_houshold_wealth!AJ1,TRUE)</f>
        <v>4.9508196721311482</v>
      </c>
      <c r="AL117" s="363" t="str">
        <f>VLOOKUP($C$9,Disparitier_by_houshold_wealth!$B:AL,Disparitier_by_houshold_wealth!AK1,TRUE)</f>
        <v/>
      </c>
      <c r="AM117" s="363">
        <f>VLOOKUP($C$9,Disparitier_by_houshold_wealth!$B:AM,Disparitier_by_houshold_wealth!AL1,TRUE)</f>
        <v>5.8</v>
      </c>
      <c r="AN117" s="363" t="str">
        <f>VLOOKUP($C$9,Disparitier_by_houshold_wealth!$B:AN,Disparitier_by_houshold_wealth!AM1,TRUE)</f>
        <v/>
      </c>
      <c r="AO117" s="363">
        <f>VLOOKUP($C$9,Disparitier_by_houshold_wealth!$B:AO,Disparitier_by_houshold_wealth!AN1,TRUE)</f>
        <v>41.7</v>
      </c>
      <c r="AP117" s="363" t="str">
        <f>VLOOKUP($C$9,Disparitier_by_houshold_wealth!$B:AP,Disparitier_by_houshold_wealth!AO1,TRUE)</f>
        <v/>
      </c>
      <c r="AQ117" s="363">
        <f>VLOOKUP($C$9,Disparitier_by_houshold_wealth!$B:AQ,Disparitier_by_houshold_wealth!AP1,TRUE)</f>
        <v>7.1896551724137936</v>
      </c>
      <c r="AR117" s="363" t="str">
        <f>VLOOKUP($C$9,Disparitier_by_houshold_wealth!$B:AR,Disparitier_by_houshold_wealth!AQ1,TRUE)</f>
        <v/>
      </c>
    </row>
    <row r="119" spans="2:46" ht="20.25" x14ac:dyDescent="0.3">
      <c r="B119" s="360" t="s">
        <v>488</v>
      </c>
      <c r="C119" s="146"/>
      <c r="D119" s="191"/>
      <c r="E119" s="146"/>
      <c r="F119" s="62"/>
      <c r="G119" s="146"/>
      <c r="H119" s="62"/>
      <c r="I119" s="83"/>
      <c r="J119" s="83"/>
      <c r="K119" s="83"/>
      <c r="L119" s="83"/>
      <c r="M119" s="146"/>
      <c r="N119" s="62"/>
      <c r="O119" s="146"/>
      <c r="P119" s="146"/>
      <c r="Q119" s="146"/>
      <c r="R119" s="62"/>
      <c r="S119" s="62"/>
      <c r="T119" s="62"/>
      <c r="U119" s="285"/>
      <c r="V119" s="62"/>
      <c r="W119" s="62"/>
      <c r="X119" s="62"/>
      <c r="Y119" s="62"/>
      <c r="Z119" s="62"/>
      <c r="AA119" s="62"/>
      <c r="AB119" s="146"/>
      <c r="AC119" s="62"/>
      <c r="AD119" s="62"/>
      <c r="AE119" s="62"/>
      <c r="AF119" s="62"/>
      <c r="AG119" s="62"/>
      <c r="AH119" s="62"/>
      <c r="AI119" s="62"/>
      <c r="AJ119" s="62"/>
      <c r="AK119" s="62"/>
      <c r="AL119" s="62"/>
      <c r="AM119" s="62"/>
      <c r="AN119" s="62"/>
      <c r="AO119" s="62"/>
      <c r="AP119" s="62"/>
      <c r="AQ119" s="62"/>
      <c r="AR119" s="62"/>
      <c r="AS119" s="62"/>
      <c r="AT119" s="62"/>
    </row>
    <row r="120" spans="2:46" ht="13.5" x14ac:dyDescent="0.25">
      <c r="B120" s="3"/>
      <c r="C120" s="4"/>
      <c r="D120" s="83"/>
      <c r="E120" s="4"/>
      <c r="F120" s="3"/>
      <c r="G120" s="4"/>
      <c r="H120" s="3"/>
      <c r="I120" s="4"/>
      <c r="J120" s="3"/>
      <c r="K120" s="4"/>
      <c r="L120" s="3"/>
      <c r="M120" s="4"/>
      <c r="N120" s="3"/>
      <c r="O120" s="4"/>
      <c r="P120" s="4"/>
      <c r="Q120" s="4"/>
      <c r="R120" s="3"/>
      <c r="S120" s="3"/>
      <c r="T120" s="3"/>
      <c r="U120" s="4"/>
      <c r="V120" s="3"/>
      <c r="W120" s="3"/>
      <c r="X120" s="3"/>
      <c r="Y120" s="3"/>
      <c r="Z120" s="3"/>
      <c r="AA120" s="3"/>
      <c r="AB120" s="21"/>
      <c r="AC120" s="3"/>
      <c r="AD120" s="3"/>
      <c r="AE120" s="3"/>
      <c r="AF120" s="3"/>
      <c r="AG120" s="3"/>
      <c r="AH120" s="3"/>
      <c r="AI120" s="3"/>
      <c r="AJ120" s="3"/>
      <c r="AK120" s="3"/>
      <c r="AL120" s="3"/>
      <c r="AM120" s="3"/>
      <c r="AN120" s="3"/>
      <c r="AO120" s="3"/>
      <c r="AP120" s="3"/>
      <c r="AQ120" s="3"/>
      <c r="AR120" s="3"/>
      <c r="AS120" s="3"/>
      <c r="AT120" s="3"/>
    </row>
    <row r="121" spans="2:46" ht="13.5" x14ac:dyDescent="0.25">
      <c r="B121" s="672" t="s">
        <v>1</v>
      </c>
      <c r="C121" s="674" t="s">
        <v>489</v>
      </c>
      <c r="D121" s="674"/>
      <c r="E121" s="674"/>
      <c r="F121" s="674"/>
      <c r="G121" s="674"/>
      <c r="H121" s="674"/>
      <c r="I121" s="674"/>
      <c r="J121" s="674"/>
      <c r="K121" s="674"/>
      <c r="L121" s="674"/>
      <c r="M121" s="605" t="s">
        <v>490</v>
      </c>
      <c r="N121" s="605"/>
      <c r="O121" s="605"/>
      <c r="P121" s="605"/>
      <c r="Q121" s="605"/>
      <c r="R121" s="605"/>
      <c r="S121" s="605"/>
      <c r="T121" s="605"/>
      <c r="U121" s="605"/>
      <c r="V121" s="606"/>
      <c r="W121" s="675" t="s">
        <v>491</v>
      </c>
      <c r="X121" s="676"/>
      <c r="Y121" s="681" t="s">
        <v>492</v>
      </c>
      <c r="Z121" s="682"/>
      <c r="AA121" s="682"/>
      <c r="AB121" s="682"/>
      <c r="AC121" s="682"/>
      <c r="AD121" s="682"/>
      <c r="AE121" s="682"/>
      <c r="AF121" s="682"/>
      <c r="AG121" s="682"/>
      <c r="AH121" s="682"/>
      <c r="AI121" s="682"/>
      <c r="AJ121" s="682"/>
      <c r="AK121" s="683" t="s">
        <v>493</v>
      </c>
      <c r="AL121" s="684"/>
      <c r="AM121" s="684"/>
      <c r="AN121" s="684"/>
      <c r="AO121" s="684"/>
      <c r="AP121" s="684"/>
      <c r="AQ121" s="684"/>
      <c r="AR121" s="684"/>
      <c r="AS121" s="684"/>
      <c r="AT121" s="685"/>
    </row>
    <row r="122" spans="2:46" ht="13.5" x14ac:dyDescent="0.2">
      <c r="B122" s="673"/>
      <c r="C122" s="674"/>
      <c r="D122" s="674"/>
      <c r="E122" s="674"/>
      <c r="F122" s="674"/>
      <c r="G122" s="674"/>
      <c r="H122" s="674"/>
      <c r="I122" s="674"/>
      <c r="J122" s="674"/>
      <c r="K122" s="674"/>
      <c r="L122" s="674"/>
      <c r="M122" s="608"/>
      <c r="N122" s="608"/>
      <c r="O122" s="608"/>
      <c r="P122" s="608"/>
      <c r="Q122" s="608"/>
      <c r="R122" s="608"/>
      <c r="S122" s="608"/>
      <c r="T122" s="608"/>
      <c r="U122" s="608"/>
      <c r="V122" s="609"/>
      <c r="W122" s="677"/>
      <c r="X122" s="678"/>
      <c r="Y122" s="655" t="s">
        <v>494</v>
      </c>
      <c r="Z122" s="655"/>
      <c r="AA122" s="655"/>
      <c r="AB122" s="655"/>
      <c r="AC122" s="655"/>
      <c r="AD122" s="655"/>
      <c r="AE122" s="655" t="s">
        <v>495</v>
      </c>
      <c r="AF122" s="655"/>
      <c r="AG122" s="655"/>
      <c r="AH122" s="655"/>
      <c r="AI122" s="655"/>
      <c r="AJ122" s="655"/>
      <c r="AK122" s="686"/>
      <c r="AL122" s="687"/>
      <c r="AM122" s="687"/>
      <c r="AN122" s="687"/>
      <c r="AO122" s="687"/>
      <c r="AP122" s="687"/>
      <c r="AQ122" s="687"/>
      <c r="AR122" s="687"/>
      <c r="AS122" s="687"/>
      <c r="AT122" s="688"/>
    </row>
    <row r="123" spans="2:46" ht="13.5" x14ac:dyDescent="0.25">
      <c r="B123" s="673"/>
      <c r="C123" s="649" t="s">
        <v>496</v>
      </c>
      <c r="D123" s="651"/>
      <c r="E123" s="666" t="s">
        <v>497</v>
      </c>
      <c r="F123" s="667"/>
      <c r="G123" s="668" t="s">
        <v>498</v>
      </c>
      <c r="H123" s="667"/>
      <c r="I123" s="658" t="s">
        <v>485</v>
      </c>
      <c r="J123" s="659"/>
      <c r="K123" s="658" t="s">
        <v>403</v>
      </c>
      <c r="L123" s="659"/>
      <c r="M123" s="649" t="s">
        <v>496</v>
      </c>
      <c r="N123" s="650"/>
      <c r="O123" s="649" t="s">
        <v>497</v>
      </c>
      <c r="P123" s="650"/>
      <c r="Q123" s="649" t="s">
        <v>498</v>
      </c>
      <c r="R123" s="651"/>
      <c r="S123" s="649" t="s">
        <v>485</v>
      </c>
      <c r="T123" s="651"/>
      <c r="U123" s="652" t="s">
        <v>403</v>
      </c>
      <c r="V123" s="651"/>
      <c r="W123" s="679"/>
      <c r="X123" s="680"/>
      <c r="Y123" s="671" t="s">
        <v>496</v>
      </c>
      <c r="Z123" s="671"/>
      <c r="AA123" s="661" t="s">
        <v>485</v>
      </c>
      <c r="AB123" s="662"/>
      <c r="AC123" s="661" t="s">
        <v>403</v>
      </c>
      <c r="AD123" s="662"/>
      <c r="AE123" s="663" t="s">
        <v>496</v>
      </c>
      <c r="AF123" s="664"/>
      <c r="AG123" s="665" t="s">
        <v>485</v>
      </c>
      <c r="AH123" s="650"/>
      <c r="AI123" s="665" t="s">
        <v>403</v>
      </c>
      <c r="AJ123" s="650"/>
      <c r="AK123" s="666" t="s">
        <v>496</v>
      </c>
      <c r="AL123" s="667"/>
      <c r="AM123" s="668" t="s">
        <v>497</v>
      </c>
      <c r="AN123" s="667"/>
      <c r="AO123" s="666" t="s">
        <v>498</v>
      </c>
      <c r="AP123" s="667"/>
      <c r="AQ123" s="658" t="s">
        <v>485</v>
      </c>
      <c r="AR123" s="659"/>
      <c r="AS123" s="660" t="s">
        <v>403</v>
      </c>
      <c r="AT123" s="659"/>
    </row>
    <row r="125" spans="2:46" x14ac:dyDescent="0.2">
      <c r="B125" s="363" t="str">
        <f>B117</f>
        <v>Niger</v>
      </c>
      <c r="C125" s="363" t="str">
        <f>VLOOKUP($C$9,Early_Childhood_Development!$B:C,Disparitier_by_houshold_wealth!B1,TRUE)</f>
        <v>–</v>
      </c>
      <c r="D125" s="363" t="str">
        <f>VLOOKUP($C$9,Early_Childhood_Development!$B:D,Disparitier_by_houshold_wealth!C1,TRUE)</f>
        <v/>
      </c>
      <c r="E125" s="363" t="str">
        <f>VLOOKUP($C$9,Early_Childhood_Development!$B:E,Disparitier_by_houshold_wealth!D1,TRUE)</f>
        <v>–</v>
      </c>
      <c r="F125" s="363" t="str">
        <f>VLOOKUP($C$9,Early_Childhood_Development!$B:F,Disparitier_by_houshold_wealth!E1,TRUE)</f>
        <v/>
      </c>
      <c r="G125" s="363" t="str">
        <f>VLOOKUP($C$9,Early_Childhood_Development!$B:G,Disparitier_by_houshold_wealth!F1,TRUE)</f>
        <v>–</v>
      </c>
      <c r="H125" s="363" t="str">
        <f>VLOOKUP($C$9,Early_Childhood_Development!$B:H,Disparitier_by_houshold_wealth!G1,TRUE)</f>
        <v/>
      </c>
      <c r="I125" s="363" t="str">
        <f>VLOOKUP($C$9,Early_Childhood_Development!$B:I,Disparitier_by_houshold_wealth!H1,TRUE)</f>
        <v>–</v>
      </c>
      <c r="J125" s="363" t="str">
        <f>VLOOKUP($C$9,Early_Childhood_Development!$B:J,Disparitier_by_houshold_wealth!I1,TRUE)</f>
        <v/>
      </c>
      <c r="K125" s="363" t="str">
        <f>VLOOKUP($C$9,Early_Childhood_Development!$B:K,Disparitier_by_houshold_wealth!J1,TRUE)</f>
        <v>–</v>
      </c>
      <c r="L125" s="363" t="str">
        <f>VLOOKUP($C$9,Early_Childhood_Development!$B:L,Disparitier_by_houshold_wealth!K1,TRUE)</f>
        <v/>
      </c>
      <c r="M125" s="363" t="str">
        <f>VLOOKUP($C$9,Early_Childhood_Development!$B:M,Disparitier_by_houshold_wealth!L1,TRUE)</f>
        <v>–</v>
      </c>
      <c r="N125" s="363" t="str">
        <f>VLOOKUP($C$9,Early_Childhood_Development!$B:N,Disparitier_by_houshold_wealth!M1,TRUE)</f>
        <v/>
      </c>
      <c r="O125" s="363" t="str">
        <f>VLOOKUP($C$9,Early_Childhood_Development!$B:O,Disparitier_by_houshold_wealth!N1,TRUE)</f>
        <v>–</v>
      </c>
      <c r="P125" s="363" t="str">
        <f>VLOOKUP($C$9,Early_Childhood_Development!$B:P,Disparitier_by_houshold_wealth!O1,TRUE)</f>
        <v/>
      </c>
      <c r="Q125" s="363" t="str">
        <f>VLOOKUP($C$9,Early_Childhood_Development!$B:Q,Disparitier_by_houshold_wealth!P1,TRUE)</f>
        <v>–</v>
      </c>
      <c r="R125" s="363" t="str">
        <f>VLOOKUP($C$9,Early_Childhood_Development!$B:R,Disparitier_by_houshold_wealth!Q1,TRUE)</f>
        <v/>
      </c>
      <c r="S125" s="363" t="str">
        <f>VLOOKUP($C$9,Early_Childhood_Development!$B:S,Disparitier_by_houshold_wealth!R1,TRUE)</f>
        <v>–</v>
      </c>
      <c r="T125" s="363" t="str">
        <f>VLOOKUP($C$9,Early_Childhood_Development!$B:T,Disparitier_by_houshold_wealth!S1,TRUE)</f>
        <v/>
      </c>
      <c r="U125" s="363" t="str">
        <f>VLOOKUP($C$9,Early_Childhood_Development!$B:U,Disparitier_by_houshold_wealth!T1,TRUE)</f>
        <v>–</v>
      </c>
      <c r="V125" s="363" t="str">
        <f>VLOOKUP($C$9,Early_Childhood_Development!$B:V,Disparitier_by_houshold_wealth!U1,TRUE)</f>
        <v/>
      </c>
      <c r="W125" s="363" t="str">
        <f>VLOOKUP($C$9,Early_Childhood_Development!$B:W,Disparitier_by_houshold_wealth!V1,TRUE)</f>
        <v>–</v>
      </c>
      <c r="X125" s="363" t="str">
        <f>VLOOKUP($C$9,Early_Childhood_Development!$B:X,Disparitier_by_houshold_wealth!W1,TRUE)</f>
        <v/>
      </c>
      <c r="Y125" s="363" t="str">
        <f>VLOOKUP($C$9,Early_Childhood_Development!$B:Y,Disparitier_by_houshold_wealth!X1,TRUE)</f>
        <v>–</v>
      </c>
      <c r="Z125" s="363" t="str">
        <f>VLOOKUP($C$9,Early_Childhood_Development!$B:Z,Disparitier_by_houshold_wealth!Y1,TRUE)</f>
        <v/>
      </c>
      <c r="AA125" s="363" t="str">
        <f>VLOOKUP($C$9,Early_Childhood_Development!$B:AA,Disparitier_by_houshold_wealth!Z1,TRUE)</f>
        <v>–</v>
      </c>
      <c r="AB125" s="363" t="str">
        <f>VLOOKUP($C$9,Early_Childhood_Development!$B:AB,Disparitier_by_houshold_wealth!AA1,TRUE)</f>
        <v/>
      </c>
      <c r="AC125" s="363" t="str">
        <f>VLOOKUP($C$9,Early_Childhood_Development!$B:AC,Disparitier_by_houshold_wealth!AB1,TRUE)</f>
        <v>–</v>
      </c>
      <c r="AD125" s="363" t="str">
        <f>VLOOKUP($C$9,Early_Childhood_Development!$B:AD,Disparitier_by_houshold_wealth!AC1,TRUE)</f>
        <v/>
      </c>
      <c r="AE125" s="363" t="str">
        <f>VLOOKUP($C$9,Early_Childhood_Development!$B:AE,Disparitier_by_houshold_wealth!AD1,TRUE)</f>
        <v>–</v>
      </c>
      <c r="AF125" s="363" t="str">
        <f>VLOOKUP($C$9,Early_Childhood_Development!$B:AF,Disparitier_by_houshold_wealth!AE1,TRUE)</f>
        <v/>
      </c>
      <c r="AG125" s="363" t="str">
        <f>VLOOKUP($C$9,Early_Childhood_Development!$B:AG,Disparitier_by_houshold_wealth!AF1,TRUE)</f>
        <v>–</v>
      </c>
      <c r="AH125" s="363" t="str">
        <f>VLOOKUP($C$9,Early_Childhood_Development!$B:AH,Disparitier_by_houshold_wealth!AG1,TRUE)</f>
        <v/>
      </c>
      <c r="AI125" s="363" t="str">
        <f>VLOOKUP($C$9,Early_Childhood_Development!$B:AI,Disparitier_by_houshold_wealth!AH1,TRUE)</f>
        <v>–</v>
      </c>
      <c r="AJ125" s="363" t="str">
        <f>VLOOKUP($C$9,Early_Childhood_Development!$B:AJ,Disparitier_by_houshold_wealth!AI1,TRUE)</f>
        <v/>
      </c>
      <c r="AK125" s="363" t="str">
        <f>VLOOKUP($C$9,Early_Childhood_Development!$B:AK,Disparitier_by_houshold_wealth!AJ1,TRUE)</f>
        <v>–</v>
      </c>
      <c r="AL125" s="363" t="str">
        <f>VLOOKUP($C$9,Early_Childhood_Development!$B:AL,Disparitier_by_houshold_wealth!AK1,TRUE)</f>
        <v/>
      </c>
      <c r="AM125" s="363" t="str">
        <f>VLOOKUP($C$9,Early_Childhood_Development!$B:AM,Disparitier_by_houshold_wealth!AL1,TRUE)</f>
        <v>–</v>
      </c>
      <c r="AN125" s="363" t="str">
        <f>VLOOKUP($C$9,Early_Childhood_Development!$B:AN,Disparitier_by_houshold_wealth!AM1,TRUE)</f>
        <v/>
      </c>
      <c r="AO125" s="363" t="str">
        <f>VLOOKUP($C$9,Early_Childhood_Development!$B:AO,Disparitier_by_houshold_wealth!AN1,TRUE)</f>
        <v>–</v>
      </c>
      <c r="AP125" s="363" t="str">
        <f>VLOOKUP($C$9,Early_Childhood_Development!$B:AP,Disparitier_by_houshold_wealth!AO1,TRUE)</f>
        <v/>
      </c>
      <c r="AQ125" s="363" t="str">
        <f>VLOOKUP($C$9,Early_Childhood_Development!$B:AQ,Disparitier_by_houshold_wealth!AP1,TRUE)</f>
        <v>–</v>
      </c>
      <c r="AR125" s="363" t="str">
        <f>VLOOKUP($C$9,Early_Childhood_Development!$B:AR,Disparitier_by_houshold_wealth!AQ1,TRUE)</f>
        <v/>
      </c>
      <c r="AS125" s="363" t="str">
        <f>VLOOKUP($C$9,Early_Childhood_Development!$B:AS,Disparitier_by_houshold_wealth!AR1,TRUE)</f>
        <v>–</v>
      </c>
      <c r="AT125" s="363" t="str">
        <f>VLOOKUP($C$9,Early_Childhood_Development!$B:AT,Disparitier_by_houshold_wealth!AS1,TRUE)</f>
        <v/>
      </c>
    </row>
    <row r="129" spans="4:4" x14ac:dyDescent="0.2">
      <c r="D129" s="407"/>
    </row>
  </sheetData>
  <mergeCells count="320">
    <mergeCell ref="A3:S3"/>
    <mergeCell ref="Y123:Z123"/>
    <mergeCell ref="AA123:AB123"/>
    <mergeCell ref="C123:D123"/>
    <mergeCell ref="E123:F123"/>
    <mergeCell ref="G123:H123"/>
    <mergeCell ref="I123:J123"/>
    <mergeCell ref="K123:L123"/>
    <mergeCell ref="M123:N123"/>
    <mergeCell ref="B121:B123"/>
    <mergeCell ref="C121:L122"/>
    <mergeCell ref="M121:V122"/>
    <mergeCell ref="W121:X123"/>
    <mergeCell ref="Y121:AJ121"/>
    <mergeCell ref="AA115:AB115"/>
    <mergeCell ref="AQ123:AR123"/>
    <mergeCell ref="AS123:AT123"/>
    <mergeCell ref="AC123:AD123"/>
    <mergeCell ref="AE123:AF123"/>
    <mergeCell ref="AG123:AH123"/>
    <mergeCell ref="AI123:AJ123"/>
    <mergeCell ref="AK123:AL123"/>
    <mergeCell ref="AM123:AN123"/>
    <mergeCell ref="AO123:AP123"/>
    <mergeCell ref="AK121:AT122"/>
    <mergeCell ref="O123:P123"/>
    <mergeCell ref="Q123:R123"/>
    <mergeCell ref="S123:T123"/>
    <mergeCell ref="U123:V123"/>
    <mergeCell ref="AA114:AF114"/>
    <mergeCell ref="AG114:AL114"/>
    <mergeCell ref="AM114:AR114"/>
    <mergeCell ref="C115:D115"/>
    <mergeCell ref="E115:F115"/>
    <mergeCell ref="G115:H115"/>
    <mergeCell ref="I115:J115"/>
    <mergeCell ref="K115:L115"/>
    <mergeCell ref="M115:N115"/>
    <mergeCell ref="O115:P115"/>
    <mergeCell ref="AO115:AP115"/>
    <mergeCell ref="AQ115:AR115"/>
    <mergeCell ref="Y122:AD122"/>
    <mergeCell ref="AE122:AJ122"/>
    <mergeCell ref="AC115:AD115"/>
    <mergeCell ref="AE115:AF115"/>
    <mergeCell ref="AG115:AH115"/>
    <mergeCell ref="AI115:AJ115"/>
    <mergeCell ref="AK115:AL115"/>
    <mergeCell ref="AM115:AN115"/>
    <mergeCell ref="B114:B115"/>
    <mergeCell ref="C114:H114"/>
    <mergeCell ref="I114:N114"/>
    <mergeCell ref="O114:T114"/>
    <mergeCell ref="U114:Z114"/>
    <mergeCell ref="Q108:R108"/>
    <mergeCell ref="S108:T108"/>
    <mergeCell ref="U108:V108"/>
    <mergeCell ref="W108:X108"/>
    <mergeCell ref="Y108:Z108"/>
    <mergeCell ref="B107:B108"/>
    <mergeCell ref="C107:H107"/>
    <mergeCell ref="I107:N107"/>
    <mergeCell ref="O107:T107"/>
    <mergeCell ref="U107:Z107"/>
    <mergeCell ref="Q115:R115"/>
    <mergeCell ref="S115:T115"/>
    <mergeCell ref="U115:V115"/>
    <mergeCell ref="W115:X115"/>
    <mergeCell ref="Y115:Z115"/>
    <mergeCell ref="AA107:AF107"/>
    <mergeCell ref="AG107:AL107"/>
    <mergeCell ref="AM107:AO107"/>
    <mergeCell ref="C108:D108"/>
    <mergeCell ref="E108:F108"/>
    <mergeCell ref="G108:H108"/>
    <mergeCell ref="I108:J108"/>
    <mergeCell ref="K108:L108"/>
    <mergeCell ref="M108:N108"/>
    <mergeCell ref="O108:P108"/>
    <mergeCell ref="AC108:AD108"/>
    <mergeCell ref="AE108:AF108"/>
    <mergeCell ref="AG108:AH108"/>
    <mergeCell ref="AI108:AJ108"/>
    <mergeCell ref="AK108:AL108"/>
    <mergeCell ref="AA108:AB108"/>
    <mergeCell ref="W99:X100"/>
    <mergeCell ref="Y99:AB100"/>
    <mergeCell ref="E101:F101"/>
    <mergeCell ref="G101:H101"/>
    <mergeCell ref="I101:J101"/>
    <mergeCell ref="K101:L101"/>
    <mergeCell ref="M101:N101"/>
    <mergeCell ref="O101:P101"/>
    <mergeCell ref="Q101:R101"/>
    <mergeCell ref="S101:T101"/>
    <mergeCell ref="U101:X101"/>
    <mergeCell ref="Y101:Z101"/>
    <mergeCell ref="AA101:AB101"/>
    <mergeCell ref="U91:V92"/>
    <mergeCell ref="N93:O93"/>
    <mergeCell ref="P93:Q93"/>
    <mergeCell ref="B99:B101"/>
    <mergeCell ref="C99:D99"/>
    <mergeCell ref="E99:H100"/>
    <mergeCell ref="I99:J100"/>
    <mergeCell ref="K99:L100"/>
    <mergeCell ref="M99:P100"/>
    <mergeCell ref="Q99:T100"/>
    <mergeCell ref="U99:V100"/>
    <mergeCell ref="B91:B93"/>
    <mergeCell ref="C91:C93"/>
    <mergeCell ref="D91:G92"/>
    <mergeCell ref="H91:K92"/>
    <mergeCell ref="L91:L93"/>
    <mergeCell ref="M91:M93"/>
    <mergeCell ref="N91:Q92"/>
    <mergeCell ref="B83:B85"/>
    <mergeCell ref="R91:T92"/>
    <mergeCell ref="T75:U75"/>
    <mergeCell ref="Y83:AD84"/>
    <mergeCell ref="O84:R84"/>
    <mergeCell ref="S84:T84"/>
    <mergeCell ref="C85:D85"/>
    <mergeCell ref="E85:F85"/>
    <mergeCell ref="G85:H85"/>
    <mergeCell ref="I85:J85"/>
    <mergeCell ref="K85:L85"/>
    <mergeCell ref="M85:N85"/>
    <mergeCell ref="O85:P85"/>
    <mergeCell ref="C83:H84"/>
    <mergeCell ref="I83:L84"/>
    <mergeCell ref="M83:N84"/>
    <mergeCell ref="O83:T83"/>
    <mergeCell ref="U83:X84"/>
    <mergeCell ref="Q85:R85"/>
    <mergeCell ref="S85:T85"/>
    <mergeCell ref="U85:V85"/>
    <mergeCell ref="W85:X85"/>
    <mergeCell ref="Y85:Z85"/>
    <mergeCell ref="AA85:AB85"/>
    <mergeCell ref="AC85:AD85"/>
    <mergeCell ref="B74:B76"/>
    <mergeCell ref="C74:C75"/>
    <mergeCell ref="D74:E75"/>
    <mergeCell ref="F74:I74"/>
    <mergeCell ref="J74:K75"/>
    <mergeCell ref="L74:M75"/>
    <mergeCell ref="N74:Q74"/>
    <mergeCell ref="R74:W74"/>
    <mergeCell ref="X74:AA74"/>
    <mergeCell ref="V75:W75"/>
    <mergeCell ref="X75:Y75"/>
    <mergeCell ref="Z75:AA75"/>
    <mergeCell ref="D76:E76"/>
    <mergeCell ref="F76:I76"/>
    <mergeCell ref="J76:K76"/>
    <mergeCell ref="L76:M76"/>
    <mergeCell ref="N76:Q76"/>
    <mergeCell ref="R76:W76"/>
    <mergeCell ref="X76:Y76"/>
    <mergeCell ref="F75:G75"/>
    <mergeCell ref="H75:I75"/>
    <mergeCell ref="N75:O75"/>
    <mergeCell ref="P75:Q75"/>
    <mergeCell ref="R75:S75"/>
    <mergeCell ref="W65:X66"/>
    <mergeCell ref="Y65:AB65"/>
    <mergeCell ref="C66:D66"/>
    <mergeCell ref="E66:F66"/>
    <mergeCell ref="Y66:Z67"/>
    <mergeCell ref="AA66:AB67"/>
    <mergeCell ref="C67:D67"/>
    <mergeCell ref="E67:F67"/>
    <mergeCell ref="W67:X67"/>
    <mergeCell ref="I67:J67"/>
    <mergeCell ref="K67:L67"/>
    <mergeCell ref="M67:N67"/>
    <mergeCell ref="O67:P67"/>
    <mergeCell ref="Q67:R67"/>
    <mergeCell ref="S67:T67"/>
    <mergeCell ref="B65:B67"/>
    <mergeCell ref="C65:F65"/>
    <mergeCell ref="G65:J66"/>
    <mergeCell ref="K65:L66"/>
    <mergeCell ref="M65:N66"/>
    <mergeCell ref="O65:T66"/>
    <mergeCell ref="G67:H67"/>
    <mergeCell ref="U65:U66"/>
    <mergeCell ref="V65:V66"/>
    <mergeCell ref="B57:B59"/>
    <mergeCell ref="C57:E57"/>
    <mergeCell ref="F57:G58"/>
    <mergeCell ref="H57:J58"/>
    <mergeCell ref="K57:M58"/>
    <mergeCell ref="N57:P58"/>
    <mergeCell ref="Q57:Q58"/>
    <mergeCell ref="W51:X51"/>
    <mergeCell ref="Y51:Z51"/>
    <mergeCell ref="R57:R58"/>
    <mergeCell ref="S57:T58"/>
    <mergeCell ref="C58:E58"/>
    <mergeCell ref="B48:B51"/>
    <mergeCell ref="C48:F49"/>
    <mergeCell ref="G48:H49"/>
    <mergeCell ref="G50:H50"/>
    <mergeCell ref="I50:L50"/>
    <mergeCell ref="M50:P50"/>
    <mergeCell ref="AK50:AN50"/>
    <mergeCell ref="C51:D51"/>
    <mergeCell ref="E51:F51"/>
    <mergeCell ref="I51:J51"/>
    <mergeCell ref="K51:L51"/>
    <mergeCell ref="M51:N51"/>
    <mergeCell ref="O51:P51"/>
    <mergeCell ref="Q51:R51"/>
    <mergeCell ref="S51:T51"/>
    <mergeCell ref="U51:V51"/>
    <mergeCell ref="Q50:T50"/>
    <mergeCell ref="U50:X50"/>
    <mergeCell ref="Y50:AB50"/>
    <mergeCell ref="AC50:AD50"/>
    <mergeCell ref="AE50:AF50"/>
    <mergeCell ref="AG50:AJ50"/>
    <mergeCell ref="AI51:AJ51"/>
    <mergeCell ref="AK51:AL51"/>
    <mergeCell ref="AM51:AN51"/>
    <mergeCell ref="AA51:AB51"/>
    <mergeCell ref="AC51:AD51"/>
    <mergeCell ref="AE51:AF51"/>
    <mergeCell ref="AG51:AH51"/>
    <mergeCell ref="C50:F50"/>
    <mergeCell ref="AG48:AN48"/>
    <mergeCell ref="I49:L49"/>
    <mergeCell ref="M49:P49"/>
    <mergeCell ref="Q49:T49"/>
    <mergeCell ref="U49:X49"/>
    <mergeCell ref="Y49:AB49"/>
    <mergeCell ref="AC49:AF49"/>
    <mergeCell ref="AG49:AJ49"/>
    <mergeCell ref="AK49:AN49"/>
    <mergeCell ref="I48:L48"/>
    <mergeCell ref="M48:AF48"/>
    <mergeCell ref="I33:J33"/>
    <mergeCell ref="K33:U33"/>
    <mergeCell ref="V33:AG33"/>
    <mergeCell ref="B40:B42"/>
    <mergeCell ref="C40:C41"/>
    <mergeCell ref="D40:F41"/>
    <mergeCell ref="I40:S40"/>
    <mergeCell ref="T40:W40"/>
    <mergeCell ref="X40:AA40"/>
    <mergeCell ref="I41:K41"/>
    <mergeCell ref="B30:B33"/>
    <mergeCell ref="X31:Y32"/>
    <mergeCell ref="L41:O41"/>
    <mergeCell ref="P41:S41"/>
    <mergeCell ref="T41:W41"/>
    <mergeCell ref="Z41:AA41"/>
    <mergeCell ref="L42:M42"/>
    <mergeCell ref="N42:O42"/>
    <mergeCell ref="P42:Q42"/>
    <mergeCell ref="R42:S42"/>
    <mergeCell ref="T42:U42"/>
    <mergeCell ref="V42:W42"/>
    <mergeCell ref="Z42:AA42"/>
    <mergeCell ref="Z31:AA32"/>
    <mergeCell ref="AB31:AC32"/>
    <mergeCell ref="AD31:AE32"/>
    <mergeCell ref="AF31:AG32"/>
    <mergeCell ref="C32:E32"/>
    <mergeCell ref="F32:H32"/>
    <mergeCell ref="Z30:AA30"/>
    <mergeCell ref="AB30:AG30"/>
    <mergeCell ref="K31:K32"/>
    <mergeCell ref="L31:L32"/>
    <mergeCell ref="M31:M32"/>
    <mergeCell ref="N31:N32"/>
    <mergeCell ref="O31:O32"/>
    <mergeCell ref="P31:P32"/>
    <mergeCell ref="Q31:Q32"/>
    <mergeCell ref="R31:R32"/>
    <mergeCell ref="C30:E31"/>
    <mergeCell ref="F30:H31"/>
    <mergeCell ref="I30:J32"/>
    <mergeCell ref="K30:U30"/>
    <mergeCell ref="V30:Y30"/>
    <mergeCell ref="S31:S32"/>
    <mergeCell ref="T31:U32"/>
    <mergeCell ref="V31:W32"/>
    <mergeCell ref="W21:X23"/>
    <mergeCell ref="Y21:Z23"/>
    <mergeCell ref="O22:V23"/>
    <mergeCell ref="C24:D24"/>
    <mergeCell ref="E24:N24"/>
    <mergeCell ref="O24:V24"/>
    <mergeCell ref="W24:X24"/>
    <mergeCell ref="Y24:Z24"/>
    <mergeCell ref="K21:L23"/>
    <mergeCell ref="M21:N23"/>
    <mergeCell ref="O21:P21"/>
    <mergeCell ref="Q21:R21"/>
    <mergeCell ref="S21:T21"/>
    <mergeCell ref="U21:V21"/>
    <mergeCell ref="C9:D9"/>
    <mergeCell ref="Q14:R14"/>
    <mergeCell ref="S14:T14"/>
    <mergeCell ref="N15:O15"/>
    <mergeCell ref="Q15:R15"/>
    <mergeCell ref="S15:T15"/>
    <mergeCell ref="B21:B24"/>
    <mergeCell ref="C21:D23"/>
    <mergeCell ref="E21:F23"/>
    <mergeCell ref="G21:H23"/>
    <mergeCell ref="I21:J23"/>
    <mergeCell ref="B14:B15"/>
    <mergeCell ref="C14:C15"/>
    <mergeCell ref="D14:E14"/>
    <mergeCell ref="F14:G14"/>
    <mergeCell ref="H14:I14"/>
    <mergeCell ref="N14:O14"/>
  </mergeCells>
  <dataValidations count="1">
    <dataValidation type="list" allowBlank="1" showInputMessage="1" showErrorMessage="1" sqref="C9">
      <formula1>CountryNames</formula1>
    </dataValidation>
  </dataValidations>
  <hyperlinks>
    <hyperlink ref="A5" r:id="rId1"/>
    <hyperlink ref="A4" r:id="rId2"/>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26"/>
  <sheetViews>
    <sheetView workbookViewId="0">
      <selection sqref="A1:AB1"/>
    </sheetView>
  </sheetViews>
  <sheetFormatPr defaultColWidth="6.5703125" defaultRowHeight="13.5" x14ac:dyDescent="0.25"/>
  <cols>
    <col min="1" max="1" width="2.140625" style="3" customWidth="1"/>
    <col min="2" max="2" width="29.42578125" style="3" customWidth="1"/>
    <col min="3" max="3" width="8.42578125" style="4" customWidth="1"/>
    <col min="4" max="4" width="6.5703125" style="4" customWidth="1"/>
    <col min="5" max="5" width="2" style="83" customWidth="1"/>
    <col min="6" max="6" width="6.28515625" style="4" customWidth="1"/>
    <col min="7" max="7" width="1.5703125" style="83" customWidth="1"/>
    <col min="8" max="8" width="6.28515625" style="4" customWidth="1"/>
    <col min="9" max="9" width="1.7109375" style="83" customWidth="1"/>
    <col min="10" max="10" width="9" style="83" customWidth="1"/>
    <col min="11" max="11" width="2" style="83" customWidth="1"/>
    <col min="12" max="12" width="7.28515625" style="4" customWidth="1"/>
    <col min="13" max="13" width="2.140625" style="83" customWidth="1"/>
    <col min="14" max="14" width="5.28515625" style="4" customWidth="1"/>
    <col min="15" max="15" width="1.7109375" style="83" customWidth="1"/>
    <col min="16" max="16" width="5.7109375" style="4" customWidth="1"/>
    <col min="17" max="17" width="2.85546875" style="83" customWidth="1"/>
    <col min="18" max="18" width="6.5703125" style="4" customWidth="1"/>
    <col min="19" max="19" width="1.42578125" style="83" customWidth="1"/>
    <col min="20" max="20" width="6" style="4" customWidth="1"/>
    <col min="21" max="21" width="2" style="83" customWidth="1"/>
    <col min="22" max="22" width="5.7109375" style="83" customWidth="1"/>
    <col min="23" max="23" width="2" style="83" customWidth="1"/>
    <col min="24" max="24" width="7" style="4" customWidth="1"/>
    <col min="25" max="25" width="1.42578125" style="53" customWidth="1"/>
    <col min="26" max="26" width="6.7109375" style="21" customWidth="1"/>
    <col min="27" max="27" width="13.5703125" style="15" customWidth="1"/>
    <col min="28" max="30" width="6.5703125" style="15"/>
    <col min="31" max="16384" width="6.5703125" style="3"/>
  </cols>
  <sheetData>
    <row r="1" spans="1:30" x14ac:dyDescent="0.25">
      <c r="A1" s="263">
        <v>1</v>
      </c>
      <c r="B1" s="3">
        <v>2</v>
      </c>
      <c r="C1" s="263">
        <v>3</v>
      </c>
      <c r="D1" s="3">
        <v>4</v>
      </c>
      <c r="E1" s="263">
        <v>5</v>
      </c>
      <c r="F1" s="3">
        <v>6</v>
      </c>
      <c r="G1" s="263">
        <v>7</v>
      </c>
      <c r="H1" s="3">
        <v>8</v>
      </c>
      <c r="I1" s="263">
        <v>9</v>
      </c>
      <c r="J1" s="3">
        <v>10</v>
      </c>
      <c r="K1" s="263">
        <v>11</v>
      </c>
      <c r="L1" s="3">
        <v>12</v>
      </c>
      <c r="M1" s="263">
        <v>13</v>
      </c>
      <c r="N1" s="3">
        <v>14</v>
      </c>
      <c r="O1" s="263">
        <v>15</v>
      </c>
      <c r="P1" s="3">
        <v>16</v>
      </c>
      <c r="Q1" s="263">
        <v>17</v>
      </c>
      <c r="R1" s="3">
        <v>18</v>
      </c>
      <c r="S1" s="263">
        <v>19</v>
      </c>
      <c r="T1" s="3">
        <v>20</v>
      </c>
      <c r="U1" s="263">
        <v>21</v>
      </c>
      <c r="V1" s="3">
        <v>22</v>
      </c>
      <c r="W1" s="263">
        <v>23</v>
      </c>
      <c r="X1" s="3">
        <v>24</v>
      </c>
      <c r="Y1" s="263">
        <v>25</v>
      </c>
      <c r="Z1" s="3">
        <v>26</v>
      </c>
      <c r="AA1" s="263">
        <v>27</v>
      </c>
      <c r="AB1" s="3">
        <v>28</v>
      </c>
    </row>
    <row r="2" spans="1:30" s="62" customFormat="1" ht="18" x14ac:dyDescent="0.25">
      <c r="B2" s="264" t="s">
        <v>411</v>
      </c>
      <c r="C2" s="146"/>
      <c r="D2" s="146"/>
      <c r="E2" s="191"/>
      <c r="F2" s="146"/>
      <c r="G2" s="191"/>
      <c r="H2" s="146"/>
      <c r="I2" s="191"/>
      <c r="J2" s="191"/>
      <c r="K2" s="191"/>
      <c r="L2" s="146"/>
      <c r="M2" s="191"/>
      <c r="N2" s="186"/>
      <c r="O2" s="3"/>
      <c r="P2" s="265"/>
      <c r="Q2" s="3"/>
      <c r="R2" s="3"/>
      <c r="S2" s="191"/>
      <c r="T2" s="146"/>
      <c r="U2" s="191"/>
      <c r="V2" s="191"/>
      <c r="W2" s="191"/>
      <c r="X2" s="266"/>
      <c r="Y2" s="267"/>
      <c r="Z2" s="39"/>
      <c r="AA2" s="40"/>
      <c r="AB2" s="40"/>
      <c r="AC2" s="40"/>
      <c r="AD2" s="40"/>
    </row>
    <row r="3" spans="1:30" ht="17.25" customHeight="1" x14ac:dyDescent="0.3">
      <c r="B3" s="268"/>
      <c r="P3" s="224"/>
      <c r="R3" s="269"/>
      <c r="V3" s="270"/>
      <c r="W3" s="270"/>
      <c r="Z3" s="271"/>
      <c r="AA3" s="271"/>
    </row>
    <row r="4" spans="1:30" s="272" customFormat="1" ht="26.25" customHeight="1" x14ac:dyDescent="0.2">
      <c r="B4" s="809" t="s">
        <v>1</v>
      </c>
      <c r="C4" s="693" t="s">
        <v>412</v>
      </c>
      <c r="D4" s="707" t="s">
        <v>413</v>
      </c>
      <c r="E4" s="708"/>
      <c r="F4" s="707" t="s">
        <v>414</v>
      </c>
      <c r="G4" s="767"/>
      <c r="H4" s="767"/>
      <c r="I4" s="708"/>
      <c r="J4" s="707" t="s">
        <v>415</v>
      </c>
      <c r="K4" s="708"/>
      <c r="L4" s="707" t="s">
        <v>416</v>
      </c>
      <c r="M4" s="767"/>
      <c r="N4" s="707" t="s">
        <v>417</v>
      </c>
      <c r="O4" s="767"/>
      <c r="P4" s="767"/>
      <c r="Q4" s="708"/>
      <c r="R4" s="707" t="s">
        <v>418</v>
      </c>
      <c r="S4" s="767"/>
      <c r="T4" s="767"/>
      <c r="U4" s="767"/>
      <c r="V4" s="767"/>
      <c r="W4" s="708"/>
      <c r="X4" s="719" t="s">
        <v>419</v>
      </c>
      <c r="Y4" s="719"/>
      <c r="Z4" s="719"/>
      <c r="AA4" s="719"/>
      <c r="AB4" s="273"/>
      <c r="AC4" s="273"/>
      <c r="AD4" s="273"/>
    </row>
    <row r="5" spans="1:30" s="272" customFormat="1" ht="40.5" customHeight="1" x14ac:dyDescent="0.2">
      <c r="B5" s="810"/>
      <c r="C5" s="694"/>
      <c r="D5" s="711"/>
      <c r="E5" s="712"/>
      <c r="F5" s="656" t="s">
        <v>420</v>
      </c>
      <c r="G5" s="657"/>
      <c r="H5" s="656" t="s">
        <v>421</v>
      </c>
      <c r="I5" s="657"/>
      <c r="J5" s="711"/>
      <c r="K5" s="712"/>
      <c r="L5" s="709"/>
      <c r="M5" s="806"/>
      <c r="N5" s="656" t="s">
        <v>422</v>
      </c>
      <c r="O5" s="657"/>
      <c r="P5" s="656" t="s">
        <v>423</v>
      </c>
      <c r="Q5" s="657"/>
      <c r="R5" s="656" t="s">
        <v>424</v>
      </c>
      <c r="S5" s="657"/>
      <c r="T5" s="656" t="s">
        <v>425</v>
      </c>
      <c r="U5" s="657"/>
      <c r="V5" s="656" t="s">
        <v>426</v>
      </c>
      <c r="W5" s="657"/>
      <c r="X5" s="656" t="s">
        <v>277</v>
      </c>
      <c r="Y5" s="657"/>
      <c r="Z5" s="719">
        <v>2013</v>
      </c>
      <c r="AA5" s="719"/>
      <c r="AB5" s="273"/>
      <c r="AC5" s="273"/>
      <c r="AD5" s="273"/>
    </row>
    <row r="6" spans="1:30" ht="29.25" customHeight="1" x14ac:dyDescent="0.25">
      <c r="B6" s="811"/>
      <c r="C6" s="11">
        <v>2013</v>
      </c>
      <c r="D6" s="656" t="s">
        <v>277</v>
      </c>
      <c r="E6" s="657"/>
      <c r="F6" s="656" t="s">
        <v>277</v>
      </c>
      <c r="G6" s="716"/>
      <c r="H6" s="716"/>
      <c r="I6" s="657"/>
      <c r="J6" s="656" t="s">
        <v>277</v>
      </c>
      <c r="K6" s="657"/>
      <c r="L6" s="656" t="s">
        <v>277</v>
      </c>
      <c r="M6" s="657"/>
      <c r="N6" s="656" t="s">
        <v>277</v>
      </c>
      <c r="O6" s="716"/>
      <c r="P6" s="716"/>
      <c r="Q6" s="657"/>
      <c r="R6" s="656" t="s">
        <v>277</v>
      </c>
      <c r="S6" s="716"/>
      <c r="T6" s="716"/>
      <c r="U6" s="716"/>
      <c r="V6" s="716"/>
      <c r="W6" s="657"/>
      <c r="X6" s="719" t="s">
        <v>427</v>
      </c>
      <c r="Y6" s="719"/>
      <c r="Z6" s="144" t="s">
        <v>428</v>
      </c>
      <c r="AA6" s="274" t="s">
        <v>429</v>
      </c>
    </row>
    <row r="7" spans="1:30" ht="15.75" customHeight="1" x14ac:dyDescent="0.25">
      <c r="U7" s="26"/>
      <c r="V7" s="26"/>
      <c r="W7" s="26"/>
      <c r="AB7" s="26"/>
    </row>
    <row r="8" spans="1:30" x14ac:dyDescent="0.25">
      <c r="A8" s="15"/>
      <c r="B8" s="45" t="s">
        <v>17</v>
      </c>
      <c r="C8" s="82">
        <v>104.27054014207211</v>
      </c>
      <c r="D8" s="82">
        <v>38.778481263799229</v>
      </c>
      <c r="E8" s="82" t="s">
        <v>237</v>
      </c>
      <c r="F8" s="82">
        <v>71.808126351293851</v>
      </c>
      <c r="G8" s="82" t="s">
        <v>237</v>
      </c>
      <c r="H8" s="82">
        <v>55.337756424524777</v>
      </c>
      <c r="I8" s="82" t="s">
        <v>237</v>
      </c>
      <c r="J8" s="82" t="s">
        <v>238</v>
      </c>
      <c r="K8" s="82" t="s">
        <v>237</v>
      </c>
      <c r="L8" s="82">
        <v>21.2</v>
      </c>
      <c r="M8" s="82" t="s">
        <v>237</v>
      </c>
      <c r="N8" s="82">
        <v>47.9</v>
      </c>
      <c r="O8" s="82" t="s">
        <v>237</v>
      </c>
      <c r="P8" s="82">
        <v>14.6</v>
      </c>
      <c r="Q8" s="82" t="s">
        <v>237</v>
      </c>
      <c r="R8" s="82">
        <v>38.6</v>
      </c>
      <c r="S8" s="82" t="s">
        <v>237</v>
      </c>
      <c r="T8" s="82">
        <v>32.9</v>
      </c>
      <c r="U8" s="82" t="s">
        <v>237</v>
      </c>
      <c r="V8" s="82">
        <v>3.6</v>
      </c>
      <c r="W8" s="82" t="s">
        <v>237</v>
      </c>
      <c r="X8" s="275">
        <v>330</v>
      </c>
      <c r="Y8" s="275" t="s">
        <v>237</v>
      </c>
      <c r="Z8" s="275">
        <v>400</v>
      </c>
      <c r="AA8" s="275">
        <v>49</v>
      </c>
      <c r="AB8" s="26"/>
    </row>
    <row r="9" spans="1:30" x14ac:dyDescent="0.25">
      <c r="A9" s="15"/>
      <c r="B9" s="45" t="s">
        <v>18</v>
      </c>
      <c r="C9" s="82">
        <v>108.0515233155066</v>
      </c>
      <c r="D9" s="82">
        <v>97.636235098401485</v>
      </c>
      <c r="E9" s="82" t="s">
        <v>237</v>
      </c>
      <c r="F9" s="82" t="s">
        <v>238</v>
      </c>
      <c r="G9" s="82" t="s">
        <v>237</v>
      </c>
      <c r="H9" s="82">
        <v>95.176189297008193</v>
      </c>
      <c r="I9" s="82" t="s">
        <v>239</v>
      </c>
      <c r="J9" s="82">
        <v>100.68601411086271</v>
      </c>
      <c r="K9" s="82" t="s">
        <v>237</v>
      </c>
      <c r="L9" s="82">
        <v>69.3</v>
      </c>
      <c r="M9" s="82" t="s">
        <v>237</v>
      </c>
      <c r="N9" s="82">
        <v>97.3</v>
      </c>
      <c r="O9" s="82" t="s">
        <v>237</v>
      </c>
      <c r="P9" s="82">
        <v>66.8</v>
      </c>
      <c r="Q9" s="82" t="s">
        <v>237</v>
      </c>
      <c r="R9" s="82">
        <v>99.3</v>
      </c>
      <c r="S9" s="82" t="s">
        <v>237</v>
      </c>
      <c r="T9" s="82">
        <v>96.7</v>
      </c>
      <c r="U9" s="82" t="s">
        <v>237</v>
      </c>
      <c r="V9" s="82">
        <v>18.7</v>
      </c>
      <c r="W9" s="82" t="s">
        <v>237</v>
      </c>
      <c r="X9" s="275">
        <v>5.8</v>
      </c>
      <c r="Y9" s="275" t="s">
        <v>237</v>
      </c>
      <c r="Z9" s="275">
        <v>21</v>
      </c>
      <c r="AA9" s="275">
        <v>2800</v>
      </c>
      <c r="AB9" s="26"/>
    </row>
    <row r="10" spans="1:30" x14ac:dyDescent="0.25">
      <c r="A10" s="15"/>
      <c r="B10" s="45" t="s">
        <v>19</v>
      </c>
      <c r="C10" s="82">
        <v>104.70640774461222</v>
      </c>
      <c r="D10" s="82">
        <v>78.636326532844876</v>
      </c>
      <c r="E10" s="82" t="s">
        <v>239</v>
      </c>
      <c r="F10" s="82">
        <v>94.425798590143089</v>
      </c>
      <c r="G10" s="82" t="s">
        <v>237</v>
      </c>
      <c r="H10" s="82">
        <v>103.97476411862418</v>
      </c>
      <c r="I10" s="82" t="s">
        <v>237</v>
      </c>
      <c r="J10" s="82">
        <v>103.76957269264631</v>
      </c>
      <c r="K10" s="82" t="s">
        <v>237</v>
      </c>
      <c r="L10" s="82">
        <v>55.9</v>
      </c>
      <c r="M10" s="82" t="s">
        <v>237</v>
      </c>
      <c r="N10" s="82">
        <v>92.9</v>
      </c>
      <c r="O10" s="82" t="s">
        <v>237</v>
      </c>
      <c r="P10" s="82">
        <v>67.5</v>
      </c>
      <c r="Q10" s="82" t="s">
        <v>237</v>
      </c>
      <c r="R10" s="82">
        <v>96.9</v>
      </c>
      <c r="S10" s="82" t="s">
        <v>237</v>
      </c>
      <c r="T10" s="82">
        <v>97.1</v>
      </c>
      <c r="U10" s="82" t="s">
        <v>237</v>
      </c>
      <c r="V10" s="82">
        <v>16.3</v>
      </c>
      <c r="W10" s="82" t="s">
        <v>237</v>
      </c>
      <c r="X10" s="275" t="s">
        <v>238</v>
      </c>
      <c r="Y10" s="275" t="s">
        <v>237</v>
      </c>
      <c r="Z10" s="275">
        <v>89</v>
      </c>
      <c r="AA10" s="275">
        <v>380</v>
      </c>
      <c r="AB10" s="26"/>
    </row>
    <row r="11" spans="1:30" x14ac:dyDescent="0.25">
      <c r="A11" s="15"/>
      <c r="B11" s="45" t="s">
        <v>20</v>
      </c>
      <c r="C11" s="82" t="s">
        <v>238</v>
      </c>
      <c r="D11" s="82" t="s">
        <v>238</v>
      </c>
      <c r="E11" s="82" t="s">
        <v>237</v>
      </c>
      <c r="F11" s="82" t="s">
        <v>238</v>
      </c>
      <c r="G11" s="82" t="s">
        <v>237</v>
      </c>
      <c r="H11" s="82" t="s">
        <v>238</v>
      </c>
      <c r="I11" s="82" t="s">
        <v>237</v>
      </c>
      <c r="J11" s="82" t="s">
        <v>238</v>
      </c>
      <c r="K11" s="82" t="s">
        <v>237</v>
      </c>
      <c r="L11" s="82" t="s">
        <v>238</v>
      </c>
      <c r="M11" s="82" t="s">
        <v>237</v>
      </c>
      <c r="N11" s="82" t="s">
        <v>238</v>
      </c>
      <c r="O11" s="82" t="s">
        <v>237</v>
      </c>
      <c r="P11" s="82" t="s">
        <v>238</v>
      </c>
      <c r="Q11" s="82" t="s">
        <v>237</v>
      </c>
      <c r="R11" s="82" t="s">
        <v>238</v>
      </c>
      <c r="S11" s="82" t="s">
        <v>237</v>
      </c>
      <c r="T11" s="82" t="s">
        <v>238</v>
      </c>
      <c r="U11" s="82" t="s">
        <v>237</v>
      </c>
      <c r="V11" s="82" t="s">
        <v>238</v>
      </c>
      <c r="W11" s="82" t="s">
        <v>237</v>
      </c>
      <c r="X11" s="275" t="s">
        <v>238</v>
      </c>
      <c r="Y11" s="275" t="s">
        <v>237</v>
      </c>
      <c r="Z11" s="275" t="s">
        <v>238</v>
      </c>
      <c r="AA11" s="275" t="s">
        <v>238</v>
      </c>
      <c r="AB11" s="26"/>
    </row>
    <row r="12" spans="1:30" x14ac:dyDescent="0.25">
      <c r="A12" s="15"/>
      <c r="B12" s="45" t="s">
        <v>22</v>
      </c>
      <c r="C12" s="82">
        <v>105.9091900898578</v>
      </c>
      <c r="D12" s="82">
        <v>71.715879862983655</v>
      </c>
      <c r="E12" s="82" t="s">
        <v>237</v>
      </c>
      <c r="F12" s="82">
        <v>63.982122193473643</v>
      </c>
      <c r="G12" s="82" t="s">
        <v>237</v>
      </c>
      <c r="H12" s="82">
        <v>64.823160353292465</v>
      </c>
      <c r="I12" s="82" t="s">
        <v>237</v>
      </c>
      <c r="J12" s="82">
        <v>73.498362665993994</v>
      </c>
      <c r="K12" s="82" t="s">
        <v>237</v>
      </c>
      <c r="L12" s="82" t="s">
        <v>238</v>
      </c>
      <c r="M12" s="82" t="s">
        <v>237</v>
      </c>
      <c r="N12" s="82">
        <v>79.8</v>
      </c>
      <c r="O12" s="82" t="s">
        <v>239</v>
      </c>
      <c r="P12" s="82" t="s">
        <v>238</v>
      </c>
      <c r="Q12" s="82" t="s">
        <v>237</v>
      </c>
      <c r="R12" s="82">
        <v>47.3</v>
      </c>
      <c r="S12" s="82" t="s">
        <v>239</v>
      </c>
      <c r="T12" s="82">
        <v>45.8</v>
      </c>
      <c r="U12" s="82" t="s">
        <v>239</v>
      </c>
      <c r="V12" s="82" t="s">
        <v>238</v>
      </c>
      <c r="W12" s="82" t="s">
        <v>237</v>
      </c>
      <c r="X12" s="275" t="s">
        <v>238</v>
      </c>
      <c r="Y12" s="275" t="s">
        <v>237</v>
      </c>
      <c r="Z12" s="275">
        <v>460</v>
      </c>
      <c r="AA12" s="275">
        <v>35</v>
      </c>
      <c r="AB12" s="26"/>
    </row>
    <row r="13" spans="1:30" x14ac:dyDescent="0.25">
      <c r="A13" s="15"/>
      <c r="B13" s="45" t="s">
        <v>23</v>
      </c>
      <c r="C13" s="82">
        <v>106.55135341108586</v>
      </c>
      <c r="D13" s="82">
        <v>101.03658536585365</v>
      </c>
      <c r="E13" s="82" t="s">
        <v>237</v>
      </c>
      <c r="F13" s="82">
        <v>93.318690949995954</v>
      </c>
      <c r="G13" s="82" t="s">
        <v>237</v>
      </c>
      <c r="H13" s="82">
        <v>115.24892079867024</v>
      </c>
      <c r="I13" s="82" t="s">
        <v>237</v>
      </c>
      <c r="J13" s="82" t="s">
        <v>238</v>
      </c>
      <c r="K13" s="82" t="s">
        <v>237</v>
      </c>
      <c r="L13" s="82" t="s">
        <v>238</v>
      </c>
      <c r="M13" s="82" t="s">
        <v>237</v>
      </c>
      <c r="N13" s="82">
        <v>100</v>
      </c>
      <c r="O13" s="82" t="s">
        <v>239</v>
      </c>
      <c r="P13" s="82" t="s">
        <v>238</v>
      </c>
      <c r="Q13" s="82" t="s">
        <v>237</v>
      </c>
      <c r="R13" s="82">
        <v>100</v>
      </c>
      <c r="S13" s="82" t="s">
        <v>237</v>
      </c>
      <c r="T13" s="82" t="s">
        <v>238</v>
      </c>
      <c r="U13" s="82" t="s">
        <v>237</v>
      </c>
      <c r="V13" s="82" t="s">
        <v>238</v>
      </c>
      <c r="W13" s="82" t="s">
        <v>237</v>
      </c>
      <c r="X13" s="275">
        <v>0</v>
      </c>
      <c r="Y13" s="275" t="s">
        <v>239</v>
      </c>
      <c r="Z13" s="275" t="s">
        <v>238</v>
      </c>
      <c r="AA13" s="275" t="s">
        <v>238</v>
      </c>
      <c r="AB13" s="26"/>
    </row>
    <row r="14" spans="1:30" x14ac:dyDescent="0.25">
      <c r="A14" s="15"/>
      <c r="B14" s="45" t="s">
        <v>24</v>
      </c>
      <c r="C14" s="82">
        <v>110.0139043764369</v>
      </c>
      <c r="D14" s="82">
        <v>100.07228275583755</v>
      </c>
      <c r="E14" s="82" t="s">
        <v>237</v>
      </c>
      <c r="F14" s="82">
        <v>98.837395460693514</v>
      </c>
      <c r="G14" s="82" t="s">
        <v>237</v>
      </c>
      <c r="H14" s="82">
        <v>110.57296139426231</v>
      </c>
      <c r="I14" s="82" t="s">
        <v>237</v>
      </c>
      <c r="J14" s="82">
        <v>104.1179508393196</v>
      </c>
      <c r="K14" s="82" t="s">
        <v>237</v>
      </c>
      <c r="L14" s="82">
        <v>78.3</v>
      </c>
      <c r="M14" s="82" t="s">
        <v>239</v>
      </c>
      <c r="N14" s="82">
        <v>98.1</v>
      </c>
      <c r="O14" s="82" t="s">
        <v>237</v>
      </c>
      <c r="P14" s="82">
        <v>89.8</v>
      </c>
      <c r="Q14" s="82" t="s">
        <v>237</v>
      </c>
      <c r="R14" s="82">
        <v>98.2</v>
      </c>
      <c r="S14" s="82" t="s">
        <v>237</v>
      </c>
      <c r="T14" s="82">
        <v>99</v>
      </c>
      <c r="U14" s="82" t="s">
        <v>237</v>
      </c>
      <c r="V14" s="82">
        <v>27.6</v>
      </c>
      <c r="W14" s="82" t="s">
        <v>239</v>
      </c>
      <c r="X14" s="275">
        <v>35</v>
      </c>
      <c r="Y14" s="275" t="s">
        <v>237</v>
      </c>
      <c r="Z14" s="275">
        <v>69</v>
      </c>
      <c r="AA14" s="275">
        <v>630</v>
      </c>
      <c r="AB14" s="26"/>
    </row>
    <row r="15" spans="1:30" x14ac:dyDescent="0.25">
      <c r="A15" s="15"/>
      <c r="B15" s="45" t="s">
        <v>26</v>
      </c>
      <c r="C15" s="82">
        <v>109.40494731377419</v>
      </c>
      <c r="D15" s="82">
        <v>99.781245101856825</v>
      </c>
      <c r="E15" s="82" t="s">
        <v>237</v>
      </c>
      <c r="F15" s="82">
        <v>114.14379935727533</v>
      </c>
      <c r="G15" s="82" t="s">
        <v>237</v>
      </c>
      <c r="H15" s="82">
        <v>120.71712712633742</v>
      </c>
      <c r="I15" s="82" t="s">
        <v>237</v>
      </c>
      <c r="J15" s="82">
        <v>99.462768636546301</v>
      </c>
      <c r="K15" s="82" t="s">
        <v>237</v>
      </c>
      <c r="L15" s="82">
        <v>54.9</v>
      </c>
      <c r="M15" s="82" t="s">
        <v>237</v>
      </c>
      <c r="N15" s="82">
        <v>99.1</v>
      </c>
      <c r="O15" s="82" t="s">
        <v>237</v>
      </c>
      <c r="P15" s="82">
        <v>92.8</v>
      </c>
      <c r="Q15" s="82" t="s">
        <v>237</v>
      </c>
      <c r="R15" s="82">
        <v>99.5</v>
      </c>
      <c r="S15" s="82" t="s">
        <v>237</v>
      </c>
      <c r="T15" s="82">
        <v>99.4</v>
      </c>
      <c r="U15" s="82" t="s">
        <v>237</v>
      </c>
      <c r="V15" s="82">
        <v>12.5</v>
      </c>
      <c r="W15" s="82" t="s">
        <v>237</v>
      </c>
      <c r="X15" s="275">
        <v>19</v>
      </c>
      <c r="Y15" s="275" t="s">
        <v>237</v>
      </c>
      <c r="Z15" s="275">
        <v>29</v>
      </c>
      <c r="AA15" s="275">
        <v>1800</v>
      </c>
      <c r="AB15" s="26"/>
    </row>
    <row r="16" spans="1:30" x14ac:dyDescent="0.25">
      <c r="A16" s="15"/>
      <c r="B16" s="45" t="s">
        <v>27</v>
      </c>
      <c r="C16" s="82">
        <v>105.62367601246108</v>
      </c>
      <c r="D16" s="82" t="s">
        <v>238</v>
      </c>
      <c r="E16" s="82" t="s">
        <v>237</v>
      </c>
      <c r="F16" s="82">
        <v>99.513205569302826</v>
      </c>
      <c r="G16" s="82" t="s">
        <v>237</v>
      </c>
      <c r="H16" s="82">
        <v>94.528557032523679</v>
      </c>
      <c r="I16" s="82" t="s">
        <v>237</v>
      </c>
      <c r="J16" s="82" t="s">
        <v>238</v>
      </c>
      <c r="K16" s="82" t="s">
        <v>237</v>
      </c>
      <c r="L16" s="82">
        <v>72.3</v>
      </c>
      <c r="M16" s="82" t="s">
        <v>239</v>
      </c>
      <c r="N16" s="82">
        <v>98.3</v>
      </c>
      <c r="O16" s="82" t="s">
        <v>239</v>
      </c>
      <c r="P16" s="82">
        <v>92</v>
      </c>
      <c r="Q16" s="82" t="s">
        <v>239</v>
      </c>
      <c r="R16" s="82" t="s">
        <v>238</v>
      </c>
      <c r="S16" s="82" t="s">
        <v>237</v>
      </c>
      <c r="T16" s="82">
        <v>99.1</v>
      </c>
      <c r="U16" s="82" t="s">
        <v>239</v>
      </c>
      <c r="V16" s="82">
        <v>31.1</v>
      </c>
      <c r="W16" s="82" t="s">
        <v>239</v>
      </c>
      <c r="X16" s="275" t="s">
        <v>238</v>
      </c>
      <c r="Y16" s="275" t="s">
        <v>237</v>
      </c>
      <c r="Z16" s="275">
        <v>6</v>
      </c>
      <c r="AA16" s="275">
        <v>9000</v>
      </c>
      <c r="AB16" s="26"/>
    </row>
    <row r="17" spans="1:28" x14ac:dyDescent="0.25">
      <c r="A17" s="15"/>
      <c r="B17" s="45" t="s">
        <v>28</v>
      </c>
      <c r="C17" s="82">
        <v>106.44861478916276</v>
      </c>
      <c r="D17" s="82" t="s">
        <v>238</v>
      </c>
      <c r="E17" s="82" t="s">
        <v>237</v>
      </c>
      <c r="F17" s="82">
        <v>99.847664224265444</v>
      </c>
      <c r="G17" s="82" t="s">
        <v>237</v>
      </c>
      <c r="H17" s="82">
        <v>96.033402587447753</v>
      </c>
      <c r="I17" s="82" t="s">
        <v>237</v>
      </c>
      <c r="J17" s="82">
        <v>100.5125739219725</v>
      </c>
      <c r="K17" s="82" t="s">
        <v>237</v>
      </c>
      <c r="L17" s="82">
        <v>69.599999999999994</v>
      </c>
      <c r="M17" s="82" t="s">
        <v>237</v>
      </c>
      <c r="N17" s="82" t="s">
        <v>238</v>
      </c>
      <c r="O17" s="82" t="s">
        <v>237</v>
      </c>
      <c r="P17" s="82" t="s">
        <v>238</v>
      </c>
      <c r="Q17" s="82" t="s">
        <v>237</v>
      </c>
      <c r="R17" s="82" t="s">
        <v>238</v>
      </c>
      <c r="S17" s="82" t="s">
        <v>237</v>
      </c>
      <c r="T17" s="82" t="s">
        <v>238</v>
      </c>
      <c r="U17" s="82" t="s">
        <v>237</v>
      </c>
      <c r="V17" s="82">
        <v>24.4</v>
      </c>
      <c r="W17" s="82" t="s">
        <v>239</v>
      </c>
      <c r="X17" s="275" t="s">
        <v>238</v>
      </c>
      <c r="Y17" s="275" t="s">
        <v>237</v>
      </c>
      <c r="Z17" s="275">
        <v>4</v>
      </c>
      <c r="AA17" s="275">
        <v>19200</v>
      </c>
      <c r="AB17" s="26"/>
    </row>
    <row r="18" spans="1:28" x14ac:dyDescent="0.25">
      <c r="A18" s="15"/>
      <c r="B18" s="45" t="s">
        <v>29</v>
      </c>
      <c r="C18" s="82">
        <v>109.25649403450673</v>
      </c>
      <c r="D18" s="82">
        <v>99.849788317786974</v>
      </c>
      <c r="E18" s="82" t="s">
        <v>237</v>
      </c>
      <c r="F18" s="82">
        <v>97.948329120408687</v>
      </c>
      <c r="G18" s="82" t="s">
        <v>237</v>
      </c>
      <c r="H18" s="82">
        <v>98.5862329549321</v>
      </c>
      <c r="I18" s="82" t="s">
        <v>237</v>
      </c>
      <c r="J18" s="82">
        <v>101.29090769566346</v>
      </c>
      <c r="K18" s="82" t="s">
        <v>237</v>
      </c>
      <c r="L18" s="82">
        <v>51.1</v>
      </c>
      <c r="M18" s="82" t="s">
        <v>239</v>
      </c>
      <c r="N18" s="82">
        <v>76.599999999999994</v>
      </c>
      <c r="O18" s="82" t="s">
        <v>239</v>
      </c>
      <c r="P18" s="82">
        <v>45.2</v>
      </c>
      <c r="Q18" s="82" t="s">
        <v>239</v>
      </c>
      <c r="R18" s="82">
        <v>99.4</v>
      </c>
      <c r="S18" s="82" t="s">
        <v>237</v>
      </c>
      <c r="T18" s="82">
        <v>77.7</v>
      </c>
      <c r="U18" s="82" t="s">
        <v>239</v>
      </c>
      <c r="V18" s="82">
        <v>4.7</v>
      </c>
      <c r="W18" s="82" t="s">
        <v>239</v>
      </c>
      <c r="X18" s="275">
        <v>15.3</v>
      </c>
      <c r="Y18" s="275" t="s">
        <v>237</v>
      </c>
      <c r="Z18" s="275">
        <v>26</v>
      </c>
      <c r="AA18" s="275">
        <v>1800</v>
      </c>
      <c r="AB18" s="26"/>
    </row>
    <row r="19" spans="1:28" x14ac:dyDescent="0.25">
      <c r="A19" s="15"/>
      <c r="B19" s="45" t="s">
        <v>30</v>
      </c>
      <c r="C19" s="82">
        <v>108.40740483949247</v>
      </c>
      <c r="D19" s="82" t="s">
        <v>238</v>
      </c>
      <c r="E19" s="82" t="s">
        <v>237</v>
      </c>
      <c r="F19" s="82">
        <v>101.93944623477347</v>
      </c>
      <c r="G19" s="82" t="s">
        <v>237</v>
      </c>
      <c r="H19" s="82">
        <v>105.35296107468019</v>
      </c>
      <c r="I19" s="82" t="s">
        <v>237</v>
      </c>
      <c r="J19" s="82">
        <v>95.989214281884145</v>
      </c>
      <c r="K19" s="82" t="s">
        <v>237</v>
      </c>
      <c r="L19" s="82">
        <v>44.6</v>
      </c>
      <c r="M19" s="82" t="s">
        <v>239</v>
      </c>
      <c r="N19" s="82">
        <v>98</v>
      </c>
      <c r="O19" s="82" t="s">
        <v>239</v>
      </c>
      <c r="P19" s="82" t="s">
        <v>238</v>
      </c>
      <c r="Q19" s="82" t="s">
        <v>237</v>
      </c>
      <c r="R19" s="82">
        <v>99</v>
      </c>
      <c r="S19" s="82" t="s">
        <v>237</v>
      </c>
      <c r="T19" s="82" t="s">
        <v>238</v>
      </c>
      <c r="U19" s="82" t="s">
        <v>237</v>
      </c>
      <c r="V19" s="82" t="s">
        <v>238</v>
      </c>
      <c r="W19" s="82" t="s">
        <v>237</v>
      </c>
      <c r="X19" s="275">
        <v>40</v>
      </c>
      <c r="Y19" s="275" t="s">
        <v>237</v>
      </c>
      <c r="Z19" s="275">
        <v>37</v>
      </c>
      <c r="AA19" s="275">
        <v>1400</v>
      </c>
      <c r="AB19" s="26"/>
    </row>
    <row r="20" spans="1:28" x14ac:dyDescent="0.25">
      <c r="A20" s="15"/>
      <c r="B20" s="45" t="s">
        <v>31</v>
      </c>
      <c r="C20" s="82">
        <v>102.12031363247019</v>
      </c>
      <c r="D20" s="82">
        <v>95.290569190904904</v>
      </c>
      <c r="E20" s="82" t="s">
        <v>237</v>
      </c>
      <c r="F20" s="82" t="s">
        <v>238</v>
      </c>
      <c r="G20" s="82" t="s">
        <v>237</v>
      </c>
      <c r="H20" s="82">
        <v>102.28474687223846</v>
      </c>
      <c r="I20" s="82" t="s">
        <v>237</v>
      </c>
      <c r="J20" s="82">
        <v>97.388803321522985</v>
      </c>
      <c r="K20" s="82" t="s">
        <v>237</v>
      </c>
      <c r="L20" s="82" t="s">
        <v>238</v>
      </c>
      <c r="M20" s="82" t="s">
        <v>237</v>
      </c>
      <c r="N20" s="82">
        <v>100</v>
      </c>
      <c r="O20" s="82" t="s">
        <v>239</v>
      </c>
      <c r="P20" s="82" t="s">
        <v>238</v>
      </c>
      <c r="Q20" s="82" t="s">
        <v>237</v>
      </c>
      <c r="R20" s="82">
        <v>99.5</v>
      </c>
      <c r="S20" s="82" t="s">
        <v>237</v>
      </c>
      <c r="T20" s="82" t="s">
        <v>238</v>
      </c>
      <c r="U20" s="82" t="s">
        <v>237</v>
      </c>
      <c r="V20" s="82" t="s">
        <v>238</v>
      </c>
      <c r="W20" s="82" t="s">
        <v>237</v>
      </c>
      <c r="X20" s="275" t="s">
        <v>238</v>
      </c>
      <c r="Y20" s="275" t="s">
        <v>237</v>
      </c>
      <c r="Z20" s="275">
        <v>22</v>
      </c>
      <c r="AA20" s="275">
        <v>2000</v>
      </c>
      <c r="AB20" s="26"/>
    </row>
    <row r="21" spans="1:28" x14ac:dyDescent="0.25">
      <c r="A21" s="15"/>
      <c r="B21" s="45" t="s">
        <v>32</v>
      </c>
      <c r="C21" s="82">
        <v>102.24084428491756</v>
      </c>
      <c r="D21" s="82">
        <v>88.150271386225697</v>
      </c>
      <c r="E21" s="82" t="s">
        <v>237</v>
      </c>
      <c r="F21" s="82">
        <v>106.29499630119166</v>
      </c>
      <c r="G21" s="82" t="s">
        <v>237</v>
      </c>
      <c r="H21" s="82">
        <v>113.81754413057659</v>
      </c>
      <c r="I21" s="82" t="s">
        <v>237</v>
      </c>
      <c r="J21" s="82">
        <v>114.02420106493467</v>
      </c>
      <c r="K21" s="82" t="s">
        <v>237</v>
      </c>
      <c r="L21" s="82">
        <v>62</v>
      </c>
      <c r="M21" s="82" t="s">
        <v>237</v>
      </c>
      <c r="N21" s="82">
        <v>52.5</v>
      </c>
      <c r="O21" s="82" t="s">
        <v>237</v>
      </c>
      <c r="P21" s="82">
        <v>25</v>
      </c>
      <c r="Q21" s="82" t="s">
        <v>237</v>
      </c>
      <c r="R21" s="82">
        <v>34.4</v>
      </c>
      <c r="S21" s="82" t="s">
        <v>237</v>
      </c>
      <c r="T21" s="82">
        <v>32.799999999999997</v>
      </c>
      <c r="U21" s="82" t="s">
        <v>237</v>
      </c>
      <c r="V21" s="82">
        <v>21</v>
      </c>
      <c r="W21" s="82" t="s">
        <v>237</v>
      </c>
      <c r="X21" s="275">
        <v>210</v>
      </c>
      <c r="Y21" s="275" t="s">
        <v>237</v>
      </c>
      <c r="Z21" s="275">
        <v>170</v>
      </c>
      <c r="AA21" s="275">
        <v>250</v>
      </c>
      <c r="AB21" s="26"/>
    </row>
    <row r="22" spans="1:28" x14ac:dyDescent="0.25">
      <c r="A22" s="15"/>
      <c r="B22" s="45" t="s">
        <v>33</v>
      </c>
      <c r="C22" s="82">
        <v>106.58506161501239</v>
      </c>
      <c r="D22" s="82" t="s">
        <v>238</v>
      </c>
      <c r="E22" s="82" t="s">
        <v>237</v>
      </c>
      <c r="F22" s="82">
        <v>98.592617822722076</v>
      </c>
      <c r="G22" s="82" t="s">
        <v>237</v>
      </c>
      <c r="H22" s="82">
        <v>112.19209088308169</v>
      </c>
      <c r="I22" s="82" t="s">
        <v>237</v>
      </c>
      <c r="J22" s="82" t="s">
        <v>238</v>
      </c>
      <c r="K22" s="82" t="s">
        <v>237</v>
      </c>
      <c r="L22" s="82" t="s">
        <v>238</v>
      </c>
      <c r="M22" s="82" t="s">
        <v>237</v>
      </c>
      <c r="N22" s="82">
        <v>100</v>
      </c>
      <c r="O22" s="82" t="s">
        <v>239</v>
      </c>
      <c r="P22" s="82" t="s">
        <v>238</v>
      </c>
      <c r="Q22" s="82" t="s">
        <v>237</v>
      </c>
      <c r="R22" s="82">
        <v>100</v>
      </c>
      <c r="S22" s="82" t="s">
        <v>237</v>
      </c>
      <c r="T22" s="82" t="s">
        <v>238</v>
      </c>
      <c r="U22" s="82" t="s">
        <v>237</v>
      </c>
      <c r="V22" s="82" t="s">
        <v>238</v>
      </c>
      <c r="W22" s="82" t="s">
        <v>237</v>
      </c>
      <c r="X22" s="275">
        <v>60.2</v>
      </c>
      <c r="Y22" s="275" t="s">
        <v>237</v>
      </c>
      <c r="Z22" s="275">
        <v>52</v>
      </c>
      <c r="AA22" s="275">
        <v>1100</v>
      </c>
      <c r="AB22" s="26"/>
    </row>
    <row r="23" spans="1:28" x14ac:dyDescent="0.25">
      <c r="A23" s="15"/>
      <c r="B23" s="45" t="s">
        <v>34</v>
      </c>
      <c r="C23" s="82">
        <v>118.07662357888179</v>
      </c>
      <c r="D23" s="82">
        <v>99.729659632436025</v>
      </c>
      <c r="E23" s="82" t="s">
        <v>237</v>
      </c>
      <c r="F23" s="82">
        <v>100.09633029513606</v>
      </c>
      <c r="G23" s="82" t="s">
        <v>237</v>
      </c>
      <c r="H23" s="82">
        <v>96.497076730836596</v>
      </c>
      <c r="I23" s="82" t="s">
        <v>237</v>
      </c>
      <c r="J23" s="82">
        <v>100.54231832938181</v>
      </c>
      <c r="K23" s="82" t="s">
        <v>237</v>
      </c>
      <c r="L23" s="82">
        <v>63.1</v>
      </c>
      <c r="M23" s="82" t="s">
        <v>237</v>
      </c>
      <c r="N23" s="82">
        <v>99.7</v>
      </c>
      <c r="O23" s="82" t="s">
        <v>237</v>
      </c>
      <c r="P23" s="82">
        <v>99.7</v>
      </c>
      <c r="Q23" s="82" t="s">
        <v>237</v>
      </c>
      <c r="R23" s="82">
        <v>100</v>
      </c>
      <c r="S23" s="82" t="s">
        <v>237</v>
      </c>
      <c r="T23" s="82">
        <v>99.9</v>
      </c>
      <c r="U23" s="82" t="s">
        <v>237</v>
      </c>
      <c r="V23" s="82">
        <v>25.3</v>
      </c>
      <c r="W23" s="82" t="s">
        <v>237</v>
      </c>
      <c r="X23" s="275">
        <v>1</v>
      </c>
      <c r="Y23" s="275" t="s">
        <v>237</v>
      </c>
      <c r="Z23" s="275">
        <v>1</v>
      </c>
      <c r="AA23" s="275">
        <v>45200</v>
      </c>
      <c r="AB23" s="26"/>
    </row>
    <row r="24" spans="1:28" x14ac:dyDescent="0.25">
      <c r="A24" s="15"/>
      <c r="B24" s="45" t="s">
        <v>35</v>
      </c>
      <c r="C24" s="82">
        <v>106.53883152696724</v>
      </c>
      <c r="D24" s="82" t="s">
        <v>238</v>
      </c>
      <c r="E24" s="82" t="s">
        <v>237</v>
      </c>
      <c r="F24" s="82">
        <v>99.412627651679898</v>
      </c>
      <c r="G24" s="82" t="s">
        <v>237</v>
      </c>
      <c r="H24" s="82">
        <v>97.459821361162668</v>
      </c>
      <c r="I24" s="82" t="s">
        <v>237</v>
      </c>
      <c r="J24" s="82">
        <v>102.1036413883453</v>
      </c>
      <c r="K24" s="82" t="s">
        <v>237</v>
      </c>
      <c r="L24" s="82">
        <v>70.400000000000006</v>
      </c>
      <c r="M24" s="82" t="s">
        <v>237</v>
      </c>
      <c r="N24" s="82" t="s">
        <v>238</v>
      </c>
      <c r="O24" s="82" t="s">
        <v>237</v>
      </c>
      <c r="P24" s="82" t="s">
        <v>238</v>
      </c>
      <c r="Q24" s="82" t="s">
        <v>237</v>
      </c>
      <c r="R24" s="82" t="s">
        <v>238</v>
      </c>
      <c r="S24" s="82" t="s">
        <v>237</v>
      </c>
      <c r="T24" s="82" t="s">
        <v>238</v>
      </c>
      <c r="U24" s="82" t="s">
        <v>237</v>
      </c>
      <c r="V24" s="82">
        <v>17.8</v>
      </c>
      <c r="W24" s="82" t="s">
        <v>239</v>
      </c>
      <c r="X24" s="275" t="s">
        <v>238</v>
      </c>
      <c r="Y24" s="275" t="s">
        <v>237</v>
      </c>
      <c r="Z24" s="275">
        <v>6</v>
      </c>
      <c r="AA24" s="275">
        <v>8700</v>
      </c>
      <c r="AB24" s="26"/>
    </row>
    <row r="25" spans="1:28" x14ac:dyDescent="0.25">
      <c r="A25" s="15"/>
      <c r="B25" s="45" t="s">
        <v>36</v>
      </c>
      <c r="C25" s="82">
        <v>108.68829337094499</v>
      </c>
      <c r="D25" s="82" t="s">
        <v>238</v>
      </c>
      <c r="E25" s="82" t="s">
        <v>237</v>
      </c>
      <c r="F25" s="82">
        <v>97.474244483734822</v>
      </c>
      <c r="G25" s="82" t="s">
        <v>237</v>
      </c>
      <c r="H25" s="82">
        <v>104.97706663700599</v>
      </c>
      <c r="I25" s="82" t="s">
        <v>237</v>
      </c>
      <c r="J25" s="82">
        <v>95.368436978575218</v>
      </c>
      <c r="K25" s="82" t="s">
        <v>237</v>
      </c>
      <c r="L25" s="82">
        <v>55.2</v>
      </c>
      <c r="M25" s="82" t="s">
        <v>237</v>
      </c>
      <c r="N25" s="82">
        <v>96.2</v>
      </c>
      <c r="O25" s="82" t="s">
        <v>237</v>
      </c>
      <c r="P25" s="82">
        <v>83.1</v>
      </c>
      <c r="Q25" s="82" t="s">
        <v>237</v>
      </c>
      <c r="R25" s="82">
        <v>96.2</v>
      </c>
      <c r="S25" s="82" t="s">
        <v>237</v>
      </c>
      <c r="T25" s="82">
        <v>93.8</v>
      </c>
      <c r="U25" s="82" t="s">
        <v>237</v>
      </c>
      <c r="V25" s="82">
        <v>28.1</v>
      </c>
      <c r="W25" s="82" t="s">
        <v>237</v>
      </c>
      <c r="X25" s="275">
        <v>41.8</v>
      </c>
      <c r="Y25" s="275" t="s">
        <v>237</v>
      </c>
      <c r="Z25" s="275">
        <v>45</v>
      </c>
      <c r="AA25" s="275">
        <v>750</v>
      </c>
      <c r="AB25" s="26"/>
    </row>
    <row r="26" spans="1:28" x14ac:dyDescent="0.25">
      <c r="A26" s="15"/>
      <c r="B26" s="45" t="s">
        <v>37</v>
      </c>
      <c r="C26" s="82">
        <v>104.87653255050941</v>
      </c>
      <c r="D26" s="82">
        <v>45.407811109021289</v>
      </c>
      <c r="E26" s="82" t="s">
        <v>239</v>
      </c>
      <c r="F26" s="82">
        <v>89.493593426678672</v>
      </c>
      <c r="G26" s="82" t="s">
        <v>237</v>
      </c>
      <c r="H26" s="82">
        <v>60.983021570880311</v>
      </c>
      <c r="I26" s="82" t="s">
        <v>237</v>
      </c>
      <c r="J26" s="82">
        <v>95.525874948166788</v>
      </c>
      <c r="K26" s="82" t="s">
        <v>237</v>
      </c>
      <c r="L26" s="82">
        <v>12.9</v>
      </c>
      <c r="M26" s="82" t="s">
        <v>237</v>
      </c>
      <c r="N26" s="82">
        <v>83.5</v>
      </c>
      <c r="O26" s="82" t="s">
        <v>237</v>
      </c>
      <c r="P26" s="82">
        <v>58.2</v>
      </c>
      <c r="Q26" s="82" t="s">
        <v>237</v>
      </c>
      <c r="R26" s="82">
        <v>80.900000000000006</v>
      </c>
      <c r="S26" s="82" t="s">
        <v>237</v>
      </c>
      <c r="T26" s="82">
        <v>86.9</v>
      </c>
      <c r="U26" s="82" t="s">
        <v>237</v>
      </c>
      <c r="V26" s="82">
        <v>5.4</v>
      </c>
      <c r="W26" s="82" t="s">
        <v>237</v>
      </c>
      <c r="X26" s="275">
        <v>400</v>
      </c>
      <c r="Y26" s="275" t="s">
        <v>239</v>
      </c>
      <c r="Z26" s="275">
        <v>340</v>
      </c>
      <c r="AA26" s="275">
        <v>59</v>
      </c>
      <c r="AB26" s="26"/>
    </row>
    <row r="27" spans="1:28" x14ac:dyDescent="0.25">
      <c r="A27" s="15"/>
      <c r="B27" s="45" t="s">
        <v>38</v>
      </c>
      <c r="C27" s="82">
        <v>101.04775218894856</v>
      </c>
      <c r="D27" s="82">
        <v>59.464994233587007</v>
      </c>
      <c r="E27" s="82" t="s">
        <v>239</v>
      </c>
      <c r="F27" s="82">
        <v>101.77712015386891</v>
      </c>
      <c r="G27" s="82" t="s">
        <v>237</v>
      </c>
      <c r="H27" s="82">
        <v>105.8357336172535</v>
      </c>
      <c r="I27" s="82" t="s">
        <v>237</v>
      </c>
      <c r="J27" s="82">
        <v>108.19449054753814</v>
      </c>
      <c r="K27" s="82" t="s">
        <v>237</v>
      </c>
      <c r="L27" s="82">
        <v>65.599999999999994</v>
      </c>
      <c r="M27" s="82" t="s">
        <v>237</v>
      </c>
      <c r="N27" s="82">
        <v>97.3</v>
      </c>
      <c r="O27" s="82" t="s">
        <v>237</v>
      </c>
      <c r="P27" s="82">
        <v>77.3</v>
      </c>
      <c r="Q27" s="82" t="s">
        <v>237</v>
      </c>
      <c r="R27" s="82">
        <v>64.5</v>
      </c>
      <c r="S27" s="82" t="s">
        <v>237</v>
      </c>
      <c r="T27" s="82">
        <v>63.1</v>
      </c>
      <c r="U27" s="82" t="s">
        <v>237</v>
      </c>
      <c r="V27" s="82">
        <v>12.4</v>
      </c>
      <c r="W27" s="82" t="s">
        <v>237</v>
      </c>
      <c r="X27" s="275">
        <v>150</v>
      </c>
      <c r="Y27" s="275" t="s">
        <v>237</v>
      </c>
      <c r="Z27" s="275">
        <v>120</v>
      </c>
      <c r="AA27" s="275">
        <v>340</v>
      </c>
      <c r="AB27" s="26"/>
    </row>
    <row r="28" spans="1:28" x14ac:dyDescent="0.25">
      <c r="A28" s="15"/>
      <c r="B28" s="45" t="s">
        <v>39</v>
      </c>
      <c r="C28" s="82">
        <v>106.75866732235062</v>
      </c>
      <c r="D28" s="82">
        <v>94.610304168528259</v>
      </c>
      <c r="E28" s="82" t="s">
        <v>237</v>
      </c>
      <c r="F28" s="82">
        <v>98.480797995343977</v>
      </c>
      <c r="G28" s="82" t="s">
        <v>237</v>
      </c>
      <c r="H28" s="82">
        <v>100.43207446060727</v>
      </c>
      <c r="I28" s="82" t="s">
        <v>237</v>
      </c>
      <c r="J28" s="82">
        <v>100.12892302944503</v>
      </c>
      <c r="K28" s="82" t="s">
        <v>237</v>
      </c>
      <c r="L28" s="82">
        <v>60.6</v>
      </c>
      <c r="M28" s="82" t="s">
        <v>239</v>
      </c>
      <c r="N28" s="82">
        <v>85.8</v>
      </c>
      <c r="O28" s="82" t="s">
        <v>239</v>
      </c>
      <c r="P28" s="82">
        <v>72.099999999999994</v>
      </c>
      <c r="Q28" s="82" t="s">
        <v>239</v>
      </c>
      <c r="R28" s="82">
        <v>84.04</v>
      </c>
      <c r="S28" s="82" t="s">
        <v>237</v>
      </c>
      <c r="T28" s="82">
        <v>70.8</v>
      </c>
      <c r="U28" s="82" t="s">
        <v>237</v>
      </c>
      <c r="V28" s="82">
        <v>18.600000000000001</v>
      </c>
      <c r="W28" s="82" t="s">
        <v>239</v>
      </c>
      <c r="X28" s="275">
        <v>310</v>
      </c>
      <c r="Y28" s="275" t="s">
        <v>239</v>
      </c>
      <c r="Z28" s="275">
        <v>200</v>
      </c>
      <c r="AA28" s="275">
        <v>140</v>
      </c>
      <c r="AB28" s="26"/>
    </row>
    <row r="29" spans="1:28" x14ac:dyDescent="0.25">
      <c r="A29" s="15"/>
      <c r="B29" s="45" t="s">
        <v>40</v>
      </c>
      <c r="C29" s="82">
        <v>106.90010298661174</v>
      </c>
      <c r="D29" s="82">
        <v>97.418536444534325</v>
      </c>
      <c r="E29" s="82" t="s">
        <v>237</v>
      </c>
      <c r="F29" s="82" t="s">
        <v>238</v>
      </c>
      <c r="G29" s="82" t="s">
        <v>237</v>
      </c>
      <c r="H29" s="82" t="s">
        <v>238</v>
      </c>
      <c r="I29" s="82" t="s">
        <v>237</v>
      </c>
      <c r="J29" s="82">
        <v>99.358557774171757</v>
      </c>
      <c r="K29" s="82" t="s">
        <v>237</v>
      </c>
      <c r="L29" s="82">
        <v>45.8</v>
      </c>
      <c r="M29" s="82" t="s">
        <v>237</v>
      </c>
      <c r="N29" s="82">
        <v>87</v>
      </c>
      <c r="O29" s="82" t="s">
        <v>237</v>
      </c>
      <c r="P29" s="82">
        <v>84.2</v>
      </c>
      <c r="Q29" s="82" t="s">
        <v>237</v>
      </c>
      <c r="R29" s="82">
        <v>99.9</v>
      </c>
      <c r="S29" s="82" t="s">
        <v>237</v>
      </c>
      <c r="T29" s="82">
        <v>99.7</v>
      </c>
      <c r="U29" s="82" t="s">
        <v>237</v>
      </c>
      <c r="V29" s="82">
        <v>13.9</v>
      </c>
      <c r="W29" s="82" t="s">
        <v>237</v>
      </c>
      <c r="X29" s="275">
        <v>6.3</v>
      </c>
      <c r="Y29" s="275" t="s">
        <v>237</v>
      </c>
      <c r="Z29" s="275">
        <v>8</v>
      </c>
      <c r="AA29" s="275">
        <v>9700</v>
      </c>
      <c r="AB29" s="26"/>
    </row>
    <row r="30" spans="1:28" x14ac:dyDescent="0.25">
      <c r="A30" s="15"/>
      <c r="B30" s="45" t="s">
        <v>41</v>
      </c>
      <c r="C30" s="82">
        <v>96.746937928171064</v>
      </c>
      <c r="D30" s="82">
        <v>100.89930092721335</v>
      </c>
      <c r="E30" s="82" t="s">
        <v>237</v>
      </c>
      <c r="F30" s="82">
        <v>96.546620845740065</v>
      </c>
      <c r="G30" s="82" t="s">
        <v>237</v>
      </c>
      <c r="H30" s="82">
        <v>106.46671334116743</v>
      </c>
      <c r="I30" s="82" t="s">
        <v>239</v>
      </c>
      <c r="J30" s="82">
        <v>103.66144754459874</v>
      </c>
      <c r="K30" s="82" t="s">
        <v>239</v>
      </c>
      <c r="L30" s="82">
        <v>52.8</v>
      </c>
      <c r="M30" s="82" t="s">
        <v>239</v>
      </c>
      <c r="N30" s="82">
        <v>94.1</v>
      </c>
      <c r="O30" s="82" t="s">
        <v>239</v>
      </c>
      <c r="P30" s="82">
        <v>73.3</v>
      </c>
      <c r="Q30" s="82" t="s">
        <v>239</v>
      </c>
      <c r="R30" s="82">
        <v>94.6</v>
      </c>
      <c r="S30" s="82" t="s">
        <v>239</v>
      </c>
      <c r="T30" s="82">
        <v>99</v>
      </c>
      <c r="U30" s="82" t="s">
        <v>237</v>
      </c>
      <c r="V30" s="82" t="s">
        <v>238</v>
      </c>
      <c r="W30" s="82" t="s">
        <v>237</v>
      </c>
      <c r="X30" s="275">
        <v>160</v>
      </c>
      <c r="Y30" s="275" t="s">
        <v>237</v>
      </c>
      <c r="Z30" s="275">
        <v>170</v>
      </c>
      <c r="AA30" s="275">
        <v>200</v>
      </c>
      <c r="AB30" s="26"/>
    </row>
    <row r="31" spans="1:28" x14ac:dyDescent="0.25">
      <c r="A31" s="15"/>
      <c r="B31" s="45" t="s">
        <v>42</v>
      </c>
      <c r="C31" s="82">
        <v>110.26092888408844</v>
      </c>
      <c r="D31" s="82">
        <v>100.66879421032621</v>
      </c>
      <c r="E31" s="82" t="s">
        <v>237</v>
      </c>
      <c r="F31" s="82" t="s">
        <v>238</v>
      </c>
      <c r="G31" s="82" t="s">
        <v>237</v>
      </c>
      <c r="H31" s="82" t="s">
        <v>238</v>
      </c>
      <c r="I31" s="82" t="s">
        <v>237</v>
      </c>
      <c r="J31" s="82" t="s">
        <v>238</v>
      </c>
      <c r="K31" s="82" t="s">
        <v>237</v>
      </c>
      <c r="L31" s="82">
        <v>80.599999999999994</v>
      </c>
      <c r="M31" s="82" t="s">
        <v>239</v>
      </c>
      <c r="N31" s="82">
        <v>98.2</v>
      </c>
      <c r="O31" s="82" t="s">
        <v>237</v>
      </c>
      <c r="P31" s="82">
        <v>89.83</v>
      </c>
      <c r="Q31" s="82" t="s">
        <v>237</v>
      </c>
      <c r="R31" s="82">
        <v>98.08</v>
      </c>
      <c r="S31" s="82" t="s">
        <v>237</v>
      </c>
      <c r="T31" s="82">
        <v>98.08</v>
      </c>
      <c r="U31" s="82" t="s">
        <v>237</v>
      </c>
      <c r="V31" s="82">
        <v>53.88</v>
      </c>
      <c r="W31" s="82" t="s">
        <v>237</v>
      </c>
      <c r="X31" s="275">
        <v>64.8</v>
      </c>
      <c r="Y31" s="275" t="s">
        <v>237</v>
      </c>
      <c r="Z31" s="275">
        <v>69</v>
      </c>
      <c r="AA31" s="275">
        <v>780</v>
      </c>
      <c r="AB31" s="26"/>
    </row>
    <row r="32" spans="1:28" x14ac:dyDescent="0.25">
      <c r="A32" s="15"/>
      <c r="B32" s="45" t="s">
        <v>43</v>
      </c>
      <c r="C32" s="82">
        <v>104.86813301365581</v>
      </c>
      <c r="D32" s="82">
        <v>96.460965438601491</v>
      </c>
      <c r="E32" s="82" t="s">
        <v>237</v>
      </c>
      <c r="F32" s="82">
        <v>98.484877159087475</v>
      </c>
      <c r="G32" s="82" t="s">
        <v>237</v>
      </c>
      <c r="H32" s="82">
        <v>101.17837686014965</v>
      </c>
      <c r="I32" s="82" t="s">
        <v>237</v>
      </c>
      <c r="J32" s="82">
        <v>97.458906784532175</v>
      </c>
      <c r="K32" s="82" t="s">
        <v>237</v>
      </c>
      <c r="L32" s="82" t="s">
        <v>238</v>
      </c>
      <c r="M32" s="82" t="s">
        <v>237</v>
      </c>
      <c r="N32" s="82">
        <v>99</v>
      </c>
      <c r="O32" s="82" t="s">
        <v>237</v>
      </c>
      <c r="P32" s="82" t="s">
        <v>238</v>
      </c>
      <c r="Q32" s="82" t="s">
        <v>237</v>
      </c>
      <c r="R32" s="82">
        <v>99.9</v>
      </c>
      <c r="S32" s="82" t="s">
        <v>237</v>
      </c>
      <c r="T32" s="82">
        <v>99.9</v>
      </c>
      <c r="U32" s="82" t="s">
        <v>237</v>
      </c>
      <c r="V32" s="82" t="s">
        <v>238</v>
      </c>
      <c r="W32" s="82" t="s">
        <v>237</v>
      </c>
      <c r="X32" s="275" t="s">
        <v>238</v>
      </c>
      <c r="Y32" s="275" t="s">
        <v>237</v>
      </c>
      <c r="Z32" s="275">
        <v>27</v>
      </c>
      <c r="AA32" s="275">
        <v>1900</v>
      </c>
      <c r="AB32" s="26"/>
    </row>
    <row r="33" spans="1:28" x14ac:dyDescent="0.25">
      <c r="A33" s="15"/>
      <c r="B33" s="45" t="s">
        <v>44</v>
      </c>
      <c r="C33" s="82">
        <v>110.36812708026798</v>
      </c>
      <c r="D33" s="82">
        <v>99.226979647728726</v>
      </c>
      <c r="E33" s="82" t="s">
        <v>237</v>
      </c>
      <c r="F33" s="82">
        <v>99.191095788686098</v>
      </c>
      <c r="G33" s="82" t="s">
        <v>237</v>
      </c>
      <c r="H33" s="82">
        <v>95.697653620264362</v>
      </c>
      <c r="I33" s="82" t="s">
        <v>237</v>
      </c>
      <c r="J33" s="82">
        <v>98.883831193588279</v>
      </c>
      <c r="K33" s="82" t="s">
        <v>237</v>
      </c>
      <c r="L33" s="82">
        <v>69.2</v>
      </c>
      <c r="M33" s="82" t="s">
        <v>239</v>
      </c>
      <c r="N33" s="82" t="s">
        <v>238</v>
      </c>
      <c r="O33" s="82" t="s">
        <v>237</v>
      </c>
      <c r="P33" s="82" t="s">
        <v>238</v>
      </c>
      <c r="Q33" s="82" t="s">
        <v>237</v>
      </c>
      <c r="R33" s="82">
        <v>99.5</v>
      </c>
      <c r="S33" s="82" t="s">
        <v>237</v>
      </c>
      <c r="T33" s="82">
        <v>92.7</v>
      </c>
      <c r="U33" s="82" t="s">
        <v>237</v>
      </c>
      <c r="V33" s="82">
        <v>31</v>
      </c>
      <c r="W33" s="82" t="s">
        <v>237</v>
      </c>
      <c r="X33" s="275">
        <v>2.8</v>
      </c>
      <c r="Y33" s="275" t="s">
        <v>237</v>
      </c>
      <c r="Z33" s="275">
        <v>5</v>
      </c>
      <c r="AA33" s="275">
        <v>12400</v>
      </c>
      <c r="AB33" s="26"/>
    </row>
    <row r="34" spans="1:28" x14ac:dyDescent="0.25">
      <c r="A34" s="15"/>
      <c r="B34" s="45" t="s">
        <v>45</v>
      </c>
      <c r="C34" s="82">
        <v>102.20561821969969</v>
      </c>
      <c r="D34" s="82">
        <v>58.830896906229711</v>
      </c>
      <c r="E34" s="82" t="s">
        <v>239</v>
      </c>
      <c r="F34" s="82">
        <v>94.563880121846623</v>
      </c>
      <c r="G34" s="82" t="s">
        <v>237</v>
      </c>
      <c r="H34" s="82">
        <v>81.1356916460403</v>
      </c>
      <c r="I34" s="82" t="s">
        <v>237</v>
      </c>
      <c r="J34" s="82">
        <v>110.83368699122182</v>
      </c>
      <c r="K34" s="82" t="s">
        <v>237</v>
      </c>
      <c r="L34" s="82">
        <v>16.2</v>
      </c>
      <c r="M34" s="82" t="s">
        <v>237</v>
      </c>
      <c r="N34" s="82">
        <v>94.3</v>
      </c>
      <c r="O34" s="82" t="s">
        <v>237</v>
      </c>
      <c r="P34" s="82">
        <v>33.700000000000003</v>
      </c>
      <c r="Q34" s="82" t="s">
        <v>237</v>
      </c>
      <c r="R34" s="82">
        <v>65.900000000000006</v>
      </c>
      <c r="S34" s="82" t="s">
        <v>237</v>
      </c>
      <c r="T34" s="82">
        <v>66.3</v>
      </c>
      <c r="U34" s="82" t="s">
        <v>237</v>
      </c>
      <c r="V34" s="82">
        <v>1.9</v>
      </c>
      <c r="W34" s="82" t="s">
        <v>237</v>
      </c>
      <c r="X34" s="275">
        <v>340</v>
      </c>
      <c r="Y34" s="275" t="s">
        <v>237</v>
      </c>
      <c r="Z34" s="275">
        <v>400</v>
      </c>
      <c r="AA34" s="275">
        <v>44</v>
      </c>
      <c r="AB34" s="26"/>
    </row>
    <row r="35" spans="1:28" x14ac:dyDescent="0.25">
      <c r="A35" s="15"/>
      <c r="B35" s="45" t="s">
        <v>46</v>
      </c>
      <c r="C35" s="82">
        <v>107.34897079942556</v>
      </c>
      <c r="D35" s="82">
        <v>95.286221751326806</v>
      </c>
      <c r="E35" s="82" t="s">
        <v>239</v>
      </c>
      <c r="F35" s="82">
        <v>99.186993166191286</v>
      </c>
      <c r="G35" s="82" t="s">
        <v>237</v>
      </c>
      <c r="H35" s="82">
        <v>73.465690390785397</v>
      </c>
      <c r="I35" s="82" t="s">
        <v>237</v>
      </c>
      <c r="J35" s="82">
        <v>116.63919125820593</v>
      </c>
      <c r="K35" s="82" t="s">
        <v>237</v>
      </c>
      <c r="L35" s="82">
        <v>21.9</v>
      </c>
      <c r="M35" s="82" t="s">
        <v>237</v>
      </c>
      <c r="N35" s="82">
        <v>98.9</v>
      </c>
      <c r="O35" s="82" t="s">
        <v>237</v>
      </c>
      <c r="P35" s="82">
        <v>33.4</v>
      </c>
      <c r="Q35" s="82" t="s">
        <v>237</v>
      </c>
      <c r="R35" s="82">
        <v>60.3</v>
      </c>
      <c r="S35" s="82" t="s">
        <v>237</v>
      </c>
      <c r="T35" s="82">
        <v>59.5</v>
      </c>
      <c r="U35" s="82" t="s">
        <v>237</v>
      </c>
      <c r="V35" s="82">
        <v>4</v>
      </c>
      <c r="W35" s="82" t="s">
        <v>237</v>
      </c>
      <c r="X35" s="275">
        <v>500</v>
      </c>
      <c r="Y35" s="275" t="s">
        <v>237</v>
      </c>
      <c r="Z35" s="275">
        <v>740</v>
      </c>
      <c r="AA35" s="275">
        <v>22</v>
      </c>
      <c r="AB35" s="26"/>
    </row>
    <row r="36" spans="1:28" x14ac:dyDescent="0.25">
      <c r="A36" s="15"/>
      <c r="B36" s="45" t="s">
        <v>47</v>
      </c>
      <c r="C36" s="82">
        <v>110.87794312076289</v>
      </c>
      <c r="D36" s="82">
        <v>88.971165291054731</v>
      </c>
      <c r="E36" s="82" t="s">
        <v>237</v>
      </c>
      <c r="F36" s="82">
        <v>91.463144630638169</v>
      </c>
      <c r="G36" s="82" t="s">
        <v>237</v>
      </c>
      <c r="H36" s="82">
        <v>119.05116509609314</v>
      </c>
      <c r="I36" s="82" t="s">
        <v>237</v>
      </c>
      <c r="J36" s="82">
        <v>99.460351572007681</v>
      </c>
      <c r="K36" s="82" t="s">
        <v>237</v>
      </c>
      <c r="L36" s="82">
        <v>61.3</v>
      </c>
      <c r="M36" s="82" t="s">
        <v>239</v>
      </c>
      <c r="N36" s="82">
        <v>97.6</v>
      </c>
      <c r="O36" s="82" t="s">
        <v>239</v>
      </c>
      <c r="P36" s="82">
        <v>72.3</v>
      </c>
      <c r="Q36" s="82" t="s">
        <v>239</v>
      </c>
      <c r="R36" s="82">
        <v>77.5</v>
      </c>
      <c r="S36" s="82" t="s">
        <v>239</v>
      </c>
      <c r="T36" s="82">
        <v>75.599999999999994</v>
      </c>
      <c r="U36" s="82" t="s">
        <v>237</v>
      </c>
      <c r="V36" s="82">
        <v>10.7</v>
      </c>
      <c r="W36" s="82" t="s">
        <v>239</v>
      </c>
      <c r="X36" s="275">
        <v>9.6</v>
      </c>
      <c r="Y36" s="275" t="s">
        <v>237</v>
      </c>
      <c r="Z36" s="275">
        <v>53</v>
      </c>
      <c r="AA36" s="275">
        <v>740</v>
      </c>
      <c r="AB36" s="26"/>
    </row>
    <row r="37" spans="1:28" x14ac:dyDescent="0.25">
      <c r="A37" s="15"/>
      <c r="B37" s="45" t="s">
        <v>48</v>
      </c>
      <c r="C37" s="82">
        <v>107.82375922442482</v>
      </c>
      <c r="D37" s="82">
        <v>79.672913779966024</v>
      </c>
      <c r="E37" s="82" t="s">
        <v>237</v>
      </c>
      <c r="F37" s="82">
        <v>95.14169171588199</v>
      </c>
      <c r="G37" s="82" t="s">
        <v>237</v>
      </c>
      <c r="H37" s="82">
        <v>85.223888196174087</v>
      </c>
      <c r="I37" s="82" t="s">
        <v>239</v>
      </c>
      <c r="J37" s="82">
        <v>107.71512061295114</v>
      </c>
      <c r="K37" s="82" t="s">
        <v>237</v>
      </c>
      <c r="L37" s="82">
        <v>50.5</v>
      </c>
      <c r="M37" s="82" t="s">
        <v>237</v>
      </c>
      <c r="N37" s="82">
        <v>89.1</v>
      </c>
      <c r="O37" s="82" t="s">
        <v>237</v>
      </c>
      <c r="P37" s="82">
        <v>59.4</v>
      </c>
      <c r="Q37" s="82" t="s">
        <v>237</v>
      </c>
      <c r="R37" s="82">
        <v>71.7</v>
      </c>
      <c r="S37" s="82" t="s">
        <v>237</v>
      </c>
      <c r="T37" s="82">
        <v>61.4</v>
      </c>
      <c r="U37" s="82" t="s">
        <v>237</v>
      </c>
      <c r="V37" s="82">
        <v>4.3</v>
      </c>
      <c r="W37" s="82" t="s">
        <v>237</v>
      </c>
      <c r="X37" s="275">
        <v>210</v>
      </c>
      <c r="Y37" s="275" t="s">
        <v>237</v>
      </c>
      <c r="Z37" s="275">
        <v>170</v>
      </c>
      <c r="AA37" s="275">
        <v>180</v>
      </c>
      <c r="AB37" s="26"/>
    </row>
    <row r="38" spans="1:28" x14ac:dyDescent="0.25">
      <c r="A38" s="15"/>
      <c r="B38" s="45" t="s">
        <v>49</v>
      </c>
      <c r="C38" s="82">
        <v>104.21070196907331</v>
      </c>
      <c r="D38" s="82">
        <v>82.728726620045961</v>
      </c>
      <c r="E38" s="82" t="s">
        <v>237</v>
      </c>
      <c r="F38" s="82">
        <v>87.580156161316083</v>
      </c>
      <c r="G38" s="82" t="s">
        <v>237</v>
      </c>
      <c r="H38" s="82">
        <v>85.56393570876989</v>
      </c>
      <c r="I38" s="82" t="s">
        <v>237</v>
      </c>
      <c r="J38" s="82">
        <v>101.88100676306313</v>
      </c>
      <c r="K38" s="82" t="s">
        <v>237</v>
      </c>
      <c r="L38" s="82">
        <v>23.4</v>
      </c>
      <c r="M38" s="82" t="s">
        <v>237</v>
      </c>
      <c r="N38" s="82">
        <v>84.7</v>
      </c>
      <c r="O38" s="82" t="s">
        <v>237</v>
      </c>
      <c r="P38" s="82">
        <v>62.2</v>
      </c>
      <c r="Q38" s="82" t="s">
        <v>237</v>
      </c>
      <c r="R38" s="82">
        <v>63.6</v>
      </c>
      <c r="S38" s="82" t="s">
        <v>237</v>
      </c>
      <c r="T38" s="82">
        <v>61.2</v>
      </c>
      <c r="U38" s="82" t="s">
        <v>237</v>
      </c>
      <c r="V38" s="82">
        <v>3.8</v>
      </c>
      <c r="W38" s="82" t="s">
        <v>237</v>
      </c>
      <c r="X38" s="275">
        <v>780</v>
      </c>
      <c r="Y38" s="275" t="s">
        <v>237</v>
      </c>
      <c r="Z38" s="275">
        <v>590</v>
      </c>
      <c r="AA38" s="275">
        <v>34</v>
      </c>
      <c r="AB38" s="26"/>
    </row>
    <row r="39" spans="1:28" x14ac:dyDescent="0.25">
      <c r="A39" s="15"/>
      <c r="B39" s="45" t="s">
        <v>50</v>
      </c>
      <c r="C39" s="82">
        <v>105.36268058391953</v>
      </c>
      <c r="D39" s="82" t="s">
        <v>238</v>
      </c>
      <c r="E39" s="82" t="s">
        <v>237</v>
      </c>
      <c r="F39" s="82">
        <v>100.67823312778741</v>
      </c>
      <c r="G39" s="82" t="s">
        <v>237</v>
      </c>
      <c r="H39" s="82">
        <v>97.959691703767533</v>
      </c>
      <c r="I39" s="82" t="s">
        <v>237</v>
      </c>
      <c r="J39" s="82" t="s">
        <v>238</v>
      </c>
      <c r="K39" s="82" t="s">
        <v>237</v>
      </c>
      <c r="L39" s="82">
        <v>74</v>
      </c>
      <c r="M39" s="82" t="s">
        <v>239</v>
      </c>
      <c r="N39" s="82">
        <v>100</v>
      </c>
      <c r="O39" s="82" t="s">
        <v>239</v>
      </c>
      <c r="P39" s="82">
        <v>99</v>
      </c>
      <c r="Q39" s="82" t="s">
        <v>239</v>
      </c>
      <c r="R39" s="82">
        <v>100</v>
      </c>
      <c r="S39" s="82" t="s">
        <v>239</v>
      </c>
      <c r="T39" s="82">
        <v>98.7</v>
      </c>
      <c r="U39" s="82" t="s">
        <v>239</v>
      </c>
      <c r="V39" s="82">
        <v>26.3</v>
      </c>
      <c r="W39" s="82" t="s">
        <v>239</v>
      </c>
      <c r="X39" s="275" t="s">
        <v>238</v>
      </c>
      <c r="Y39" s="275" t="s">
        <v>237</v>
      </c>
      <c r="Z39" s="275">
        <v>11</v>
      </c>
      <c r="AA39" s="275">
        <v>5200</v>
      </c>
      <c r="AB39" s="26"/>
    </row>
    <row r="40" spans="1:28" x14ac:dyDescent="0.25">
      <c r="A40" s="15"/>
      <c r="B40" s="45" t="s">
        <v>258</v>
      </c>
      <c r="C40" s="82">
        <v>107.93262756634694</v>
      </c>
      <c r="D40" s="82">
        <v>48.026397960016446</v>
      </c>
      <c r="E40" s="82" t="s">
        <v>237</v>
      </c>
      <c r="F40" s="82">
        <v>74.328880807153197</v>
      </c>
      <c r="G40" s="82" t="s">
        <v>237</v>
      </c>
      <c r="H40" s="82">
        <v>51.274813118565788</v>
      </c>
      <c r="I40" s="82" t="s">
        <v>237</v>
      </c>
      <c r="J40" s="82">
        <v>95.785465859392758</v>
      </c>
      <c r="K40" s="82" t="s">
        <v>237</v>
      </c>
      <c r="L40" s="82">
        <v>15.2</v>
      </c>
      <c r="M40" s="82" t="s">
        <v>237</v>
      </c>
      <c r="N40" s="82">
        <v>68.2</v>
      </c>
      <c r="O40" s="82" t="s">
        <v>237</v>
      </c>
      <c r="P40" s="82">
        <v>38.1</v>
      </c>
      <c r="Q40" s="82" t="s">
        <v>237</v>
      </c>
      <c r="R40" s="82">
        <v>53.8</v>
      </c>
      <c r="S40" s="82" t="s">
        <v>237</v>
      </c>
      <c r="T40" s="82">
        <v>52.5</v>
      </c>
      <c r="U40" s="82" t="s">
        <v>237</v>
      </c>
      <c r="V40" s="82">
        <v>4.5</v>
      </c>
      <c r="W40" s="82" t="s">
        <v>237</v>
      </c>
      <c r="X40" s="275">
        <v>540</v>
      </c>
      <c r="Y40" s="275" t="s">
        <v>239</v>
      </c>
      <c r="Z40" s="275">
        <v>880</v>
      </c>
      <c r="AA40" s="275">
        <v>27</v>
      </c>
      <c r="AB40" s="26"/>
    </row>
    <row r="41" spans="1:28" x14ac:dyDescent="0.25">
      <c r="A41" s="15"/>
      <c r="B41" s="45" t="s">
        <v>52</v>
      </c>
      <c r="C41" s="82">
        <v>103.49290286668523</v>
      </c>
      <c r="D41" s="82">
        <v>59.270942784882727</v>
      </c>
      <c r="E41" s="82" t="s">
        <v>237</v>
      </c>
      <c r="F41" s="82">
        <v>76.187341093370065</v>
      </c>
      <c r="G41" s="82" t="s">
        <v>237</v>
      </c>
      <c r="H41" s="82">
        <v>45.737629232774864</v>
      </c>
      <c r="I41" s="82" t="s">
        <v>237</v>
      </c>
      <c r="J41" s="82">
        <v>85.448250881520224</v>
      </c>
      <c r="K41" s="82" t="s">
        <v>237</v>
      </c>
      <c r="L41" s="82">
        <v>4.8</v>
      </c>
      <c r="M41" s="82" t="s">
        <v>237</v>
      </c>
      <c r="N41" s="82">
        <v>53.2</v>
      </c>
      <c r="O41" s="82" t="s">
        <v>237</v>
      </c>
      <c r="P41" s="82">
        <v>23.1</v>
      </c>
      <c r="Q41" s="82" t="s">
        <v>237</v>
      </c>
      <c r="R41" s="82">
        <v>22.7</v>
      </c>
      <c r="S41" s="82" t="s">
        <v>237</v>
      </c>
      <c r="T41" s="82">
        <v>15.8</v>
      </c>
      <c r="U41" s="82" t="s">
        <v>237</v>
      </c>
      <c r="V41" s="82">
        <v>1.5</v>
      </c>
      <c r="W41" s="82" t="s">
        <v>237</v>
      </c>
      <c r="X41" s="275">
        <v>1100</v>
      </c>
      <c r="Y41" s="275" t="s">
        <v>239</v>
      </c>
      <c r="Z41" s="275">
        <v>980</v>
      </c>
      <c r="AA41" s="275">
        <v>15</v>
      </c>
      <c r="AB41" s="26"/>
    </row>
    <row r="42" spans="1:28" x14ac:dyDescent="0.25">
      <c r="A42" s="15"/>
      <c r="B42" s="45" t="s">
        <v>53</v>
      </c>
      <c r="C42" s="82">
        <v>107.25207174259815</v>
      </c>
      <c r="D42" s="82">
        <v>99.882436750031374</v>
      </c>
      <c r="E42" s="82" t="s">
        <v>237</v>
      </c>
      <c r="F42" s="82">
        <v>96.872600533073808</v>
      </c>
      <c r="G42" s="82" t="s">
        <v>237</v>
      </c>
      <c r="H42" s="82">
        <v>103.53891852548148</v>
      </c>
      <c r="I42" s="82" t="s">
        <v>237</v>
      </c>
      <c r="J42" s="82">
        <v>101.37810530289697</v>
      </c>
      <c r="K42" s="82" t="s">
        <v>237</v>
      </c>
      <c r="L42" s="82">
        <v>58.4</v>
      </c>
      <c r="M42" s="82" t="s">
        <v>239</v>
      </c>
      <c r="N42" s="82" t="s">
        <v>238</v>
      </c>
      <c r="O42" s="82" t="s">
        <v>237</v>
      </c>
      <c r="P42" s="82" t="s">
        <v>238</v>
      </c>
      <c r="Q42" s="82" t="s">
        <v>237</v>
      </c>
      <c r="R42" s="82">
        <v>99.85</v>
      </c>
      <c r="S42" s="82" t="s">
        <v>237</v>
      </c>
      <c r="T42" s="82">
        <v>99.78</v>
      </c>
      <c r="U42" s="82" t="s">
        <v>237</v>
      </c>
      <c r="V42" s="82">
        <v>49.6</v>
      </c>
      <c r="W42" s="82" t="s">
        <v>237</v>
      </c>
      <c r="X42" s="275">
        <v>17.2</v>
      </c>
      <c r="Y42" s="275" t="s">
        <v>237</v>
      </c>
      <c r="Z42" s="275">
        <v>22</v>
      </c>
      <c r="AA42" s="275">
        <v>2400</v>
      </c>
      <c r="AB42" s="26"/>
    </row>
    <row r="43" spans="1:28" x14ac:dyDescent="0.25">
      <c r="A43" s="15"/>
      <c r="B43" s="45" t="s">
        <v>54</v>
      </c>
      <c r="C43" s="82">
        <v>103.48341296191326</v>
      </c>
      <c r="D43" s="82">
        <v>95.108484082660141</v>
      </c>
      <c r="E43" s="82" t="s">
        <v>237</v>
      </c>
      <c r="F43" s="82">
        <v>99.906705799204417</v>
      </c>
      <c r="G43" s="82" t="s">
        <v>237</v>
      </c>
      <c r="H43" s="82">
        <v>102.13559373208358</v>
      </c>
      <c r="I43" s="82" t="s">
        <v>237</v>
      </c>
      <c r="J43" s="82" t="s">
        <v>238</v>
      </c>
      <c r="K43" s="82" t="s">
        <v>237</v>
      </c>
      <c r="L43" s="82">
        <v>84.6</v>
      </c>
      <c r="M43" s="82" t="s">
        <v>239</v>
      </c>
      <c r="N43" s="82">
        <v>95</v>
      </c>
      <c r="O43" s="82" t="s">
        <v>237</v>
      </c>
      <c r="P43" s="82" t="s">
        <v>238</v>
      </c>
      <c r="Q43" s="82" t="s">
        <v>237</v>
      </c>
      <c r="R43" s="82">
        <v>99.8</v>
      </c>
      <c r="S43" s="82" t="s">
        <v>237</v>
      </c>
      <c r="T43" s="82">
        <v>99.2</v>
      </c>
      <c r="U43" s="82" t="s">
        <v>237</v>
      </c>
      <c r="V43" s="82">
        <v>36.299999999999997</v>
      </c>
      <c r="W43" s="82" t="s">
        <v>237</v>
      </c>
      <c r="X43" s="275">
        <v>24.5</v>
      </c>
      <c r="Y43" s="275" t="s">
        <v>237</v>
      </c>
      <c r="Z43" s="275">
        <v>32</v>
      </c>
      <c r="AA43" s="275">
        <v>1800</v>
      </c>
      <c r="AB43" s="26"/>
    </row>
    <row r="44" spans="1:28" x14ac:dyDescent="0.25">
      <c r="A44" s="15"/>
      <c r="B44" s="45" t="s">
        <v>55</v>
      </c>
      <c r="C44" s="82">
        <v>110.38459353519285</v>
      </c>
      <c r="D44" s="82">
        <v>100.19134733585008</v>
      </c>
      <c r="E44" s="82" t="s">
        <v>237</v>
      </c>
      <c r="F44" s="82">
        <v>96.547551365483784</v>
      </c>
      <c r="G44" s="82" t="s">
        <v>237</v>
      </c>
      <c r="H44" s="82">
        <v>108.80187443038281</v>
      </c>
      <c r="I44" s="82" t="s">
        <v>237</v>
      </c>
      <c r="J44" s="82">
        <v>105.35926357349685</v>
      </c>
      <c r="K44" s="82" t="s">
        <v>237</v>
      </c>
      <c r="L44" s="82">
        <v>79.099999999999994</v>
      </c>
      <c r="M44" s="82" t="s">
        <v>237</v>
      </c>
      <c r="N44" s="82">
        <v>97</v>
      </c>
      <c r="O44" s="82" t="s">
        <v>237</v>
      </c>
      <c r="P44" s="82">
        <v>88.6</v>
      </c>
      <c r="Q44" s="82" t="s">
        <v>237</v>
      </c>
      <c r="R44" s="82">
        <v>99.05</v>
      </c>
      <c r="S44" s="82" t="s">
        <v>237</v>
      </c>
      <c r="T44" s="82">
        <v>98.9</v>
      </c>
      <c r="U44" s="82" t="s">
        <v>237</v>
      </c>
      <c r="V44" s="82">
        <v>45.7</v>
      </c>
      <c r="W44" s="82" t="s">
        <v>237</v>
      </c>
      <c r="X44" s="275">
        <v>71.22</v>
      </c>
      <c r="Y44" s="275" t="s">
        <v>237</v>
      </c>
      <c r="Z44" s="275">
        <v>83</v>
      </c>
      <c r="AA44" s="275">
        <v>500</v>
      </c>
      <c r="AB44" s="26"/>
    </row>
    <row r="45" spans="1:28" x14ac:dyDescent="0.25">
      <c r="A45" s="15"/>
      <c r="B45" s="45" t="s">
        <v>56</v>
      </c>
      <c r="C45" s="82">
        <v>104.75814180271365</v>
      </c>
      <c r="D45" s="82">
        <v>88.132082454735709</v>
      </c>
      <c r="E45" s="82" t="s">
        <v>237</v>
      </c>
      <c r="F45" s="82">
        <v>90.878030785817046</v>
      </c>
      <c r="G45" s="82" t="s">
        <v>237</v>
      </c>
      <c r="H45" s="82">
        <v>95.811150115547321</v>
      </c>
      <c r="I45" s="82" t="s">
        <v>237</v>
      </c>
      <c r="J45" s="82" t="s">
        <v>238</v>
      </c>
      <c r="K45" s="82" t="s">
        <v>237</v>
      </c>
      <c r="L45" s="82">
        <v>19.399999999999999</v>
      </c>
      <c r="M45" s="82" t="s">
        <v>237</v>
      </c>
      <c r="N45" s="82">
        <v>92.1</v>
      </c>
      <c r="O45" s="82" t="s">
        <v>237</v>
      </c>
      <c r="P45" s="82">
        <v>48.9</v>
      </c>
      <c r="Q45" s="82" t="s">
        <v>237</v>
      </c>
      <c r="R45" s="82">
        <v>82.2</v>
      </c>
      <c r="S45" s="82" t="s">
        <v>237</v>
      </c>
      <c r="T45" s="82">
        <v>76.099999999999994</v>
      </c>
      <c r="U45" s="82" t="s">
        <v>237</v>
      </c>
      <c r="V45" s="82">
        <v>9.6</v>
      </c>
      <c r="W45" s="82" t="s">
        <v>237</v>
      </c>
      <c r="X45" s="275">
        <v>170</v>
      </c>
      <c r="Y45" s="275" t="s">
        <v>237</v>
      </c>
      <c r="Z45" s="275">
        <v>350</v>
      </c>
      <c r="AA45" s="275">
        <v>58</v>
      </c>
      <c r="AB45" s="26"/>
    </row>
    <row r="46" spans="1:28" x14ac:dyDescent="0.25">
      <c r="A46" s="15"/>
      <c r="B46" s="45" t="s">
        <v>57</v>
      </c>
      <c r="C46" s="82">
        <v>105.00261460693743</v>
      </c>
      <c r="D46" s="82">
        <v>84.314968029810501</v>
      </c>
      <c r="E46" s="82" t="s">
        <v>237</v>
      </c>
      <c r="F46" s="82">
        <v>107.41470278275469</v>
      </c>
      <c r="G46" s="82" t="s">
        <v>237</v>
      </c>
      <c r="H46" s="82">
        <v>86.740784884742965</v>
      </c>
      <c r="I46" s="82" t="s">
        <v>237</v>
      </c>
      <c r="J46" s="82" t="s">
        <v>238</v>
      </c>
      <c r="K46" s="82" t="s">
        <v>237</v>
      </c>
      <c r="L46" s="82">
        <v>44.7</v>
      </c>
      <c r="M46" s="82" t="s">
        <v>237</v>
      </c>
      <c r="N46" s="82">
        <v>92.6</v>
      </c>
      <c r="O46" s="82" t="s">
        <v>237</v>
      </c>
      <c r="P46" s="82">
        <v>78.900000000000006</v>
      </c>
      <c r="Q46" s="82" t="s">
        <v>237</v>
      </c>
      <c r="R46" s="82">
        <v>92.5</v>
      </c>
      <c r="S46" s="82" t="s">
        <v>237</v>
      </c>
      <c r="T46" s="82">
        <v>91.5</v>
      </c>
      <c r="U46" s="82" t="s">
        <v>237</v>
      </c>
      <c r="V46" s="82">
        <v>5.8</v>
      </c>
      <c r="W46" s="82" t="s">
        <v>237</v>
      </c>
      <c r="X46" s="275">
        <v>430</v>
      </c>
      <c r="Y46" s="275" t="s">
        <v>237</v>
      </c>
      <c r="Z46" s="275">
        <v>410</v>
      </c>
      <c r="AA46" s="275">
        <v>48</v>
      </c>
      <c r="AB46" s="26"/>
    </row>
    <row r="47" spans="1:28" x14ac:dyDescent="0.25">
      <c r="A47" s="15"/>
      <c r="B47" s="45" t="s">
        <v>58</v>
      </c>
      <c r="C47" s="82" t="s">
        <v>238</v>
      </c>
      <c r="D47" s="82" t="s">
        <v>238</v>
      </c>
      <c r="E47" s="82" t="s">
        <v>237</v>
      </c>
      <c r="F47" s="82">
        <v>101.36400633831526</v>
      </c>
      <c r="G47" s="82" t="s">
        <v>237</v>
      </c>
      <c r="H47" s="82">
        <v>100.43598030596176</v>
      </c>
      <c r="I47" s="82" t="s">
        <v>237</v>
      </c>
      <c r="J47" s="82" t="s">
        <v>238</v>
      </c>
      <c r="K47" s="82" t="s">
        <v>237</v>
      </c>
      <c r="L47" s="82">
        <v>30.9</v>
      </c>
      <c r="M47" s="82" t="s">
        <v>237</v>
      </c>
      <c r="N47" s="82">
        <v>100</v>
      </c>
      <c r="O47" s="82" t="s">
        <v>239</v>
      </c>
      <c r="P47" s="82" t="s">
        <v>238</v>
      </c>
      <c r="Q47" s="82" t="s">
        <v>237</v>
      </c>
      <c r="R47" s="82">
        <v>100</v>
      </c>
      <c r="S47" s="82" t="s">
        <v>239</v>
      </c>
      <c r="T47" s="82">
        <v>99.6</v>
      </c>
      <c r="U47" s="82" t="s">
        <v>237</v>
      </c>
      <c r="V47" s="82" t="s">
        <v>238</v>
      </c>
      <c r="W47" s="82" t="s">
        <v>237</v>
      </c>
      <c r="X47" s="275">
        <v>0</v>
      </c>
      <c r="Y47" s="275" t="s">
        <v>237</v>
      </c>
      <c r="Z47" s="275" t="s">
        <v>238</v>
      </c>
      <c r="AA47" s="275" t="s">
        <v>238</v>
      </c>
      <c r="AB47" s="26"/>
    </row>
    <row r="48" spans="1:28" x14ac:dyDescent="0.25">
      <c r="A48" s="15"/>
      <c r="B48" s="45" t="s">
        <v>59</v>
      </c>
      <c r="C48" s="82">
        <v>105.69437121436196</v>
      </c>
      <c r="D48" s="82">
        <v>100.19945406040074</v>
      </c>
      <c r="E48" s="82" t="s">
        <v>237</v>
      </c>
      <c r="F48" s="82">
        <v>99.206204191447654</v>
      </c>
      <c r="G48" s="82" t="s">
        <v>237</v>
      </c>
      <c r="H48" s="82">
        <v>105.32988978029528</v>
      </c>
      <c r="I48" s="82" t="s">
        <v>237</v>
      </c>
      <c r="J48" s="82">
        <v>102.78183062809154</v>
      </c>
      <c r="K48" s="82" t="s">
        <v>237</v>
      </c>
      <c r="L48" s="82">
        <v>76.2</v>
      </c>
      <c r="M48" s="82" t="s">
        <v>237</v>
      </c>
      <c r="N48" s="82">
        <v>98.1</v>
      </c>
      <c r="O48" s="82" t="s">
        <v>237</v>
      </c>
      <c r="P48" s="82">
        <v>90.2</v>
      </c>
      <c r="Q48" s="82" t="s">
        <v>237</v>
      </c>
      <c r="R48" s="82">
        <v>98.4</v>
      </c>
      <c r="S48" s="82" t="s">
        <v>237</v>
      </c>
      <c r="T48" s="82">
        <v>98.1</v>
      </c>
      <c r="U48" s="82" t="s">
        <v>237</v>
      </c>
      <c r="V48" s="82">
        <v>26.2</v>
      </c>
      <c r="W48" s="82" t="s">
        <v>237</v>
      </c>
      <c r="X48" s="275">
        <v>23.1</v>
      </c>
      <c r="Y48" s="275" t="s">
        <v>237</v>
      </c>
      <c r="Z48" s="275">
        <v>38</v>
      </c>
      <c r="AA48" s="275">
        <v>1400</v>
      </c>
      <c r="AB48" s="26"/>
    </row>
    <row r="49" spans="1:28" x14ac:dyDescent="0.25">
      <c r="A49" s="15"/>
      <c r="B49" s="45" t="s">
        <v>60</v>
      </c>
      <c r="C49" s="82">
        <v>103.29703327060895</v>
      </c>
      <c r="D49" s="82">
        <v>59.042734315701331</v>
      </c>
      <c r="E49" s="82" t="s">
        <v>237</v>
      </c>
      <c r="F49" s="82">
        <v>85.037428189530331</v>
      </c>
      <c r="G49" s="82" t="s">
        <v>237</v>
      </c>
      <c r="H49" s="82" t="s">
        <v>238</v>
      </c>
      <c r="I49" s="82" t="s">
        <v>237</v>
      </c>
      <c r="J49" s="82">
        <v>94.106932248168391</v>
      </c>
      <c r="K49" s="82" t="s">
        <v>237</v>
      </c>
      <c r="L49" s="82">
        <v>18.2</v>
      </c>
      <c r="M49" s="82" t="s">
        <v>237</v>
      </c>
      <c r="N49" s="82">
        <v>90.6</v>
      </c>
      <c r="O49" s="82" t="s">
        <v>237</v>
      </c>
      <c r="P49" s="82">
        <v>44.2</v>
      </c>
      <c r="Q49" s="82" t="s">
        <v>237</v>
      </c>
      <c r="R49" s="82">
        <v>59.4</v>
      </c>
      <c r="S49" s="82" t="s">
        <v>237</v>
      </c>
      <c r="T49" s="82">
        <v>57.4</v>
      </c>
      <c r="U49" s="82" t="s">
        <v>237</v>
      </c>
      <c r="V49" s="82">
        <v>2.7</v>
      </c>
      <c r="W49" s="82" t="s">
        <v>237</v>
      </c>
      <c r="X49" s="275">
        <v>610</v>
      </c>
      <c r="Y49" s="275" t="s">
        <v>237</v>
      </c>
      <c r="Z49" s="275">
        <v>720</v>
      </c>
      <c r="AA49" s="275">
        <v>29</v>
      </c>
      <c r="AB49" s="26"/>
    </row>
    <row r="50" spans="1:28" x14ac:dyDescent="0.25">
      <c r="A50" s="15"/>
      <c r="B50" s="45" t="s">
        <v>61</v>
      </c>
      <c r="C50" s="82">
        <v>109.09510493307633</v>
      </c>
      <c r="D50" s="82">
        <v>99.03262243744247</v>
      </c>
      <c r="E50" s="82" t="s">
        <v>237</v>
      </c>
      <c r="F50" s="82">
        <v>99.665804798449159</v>
      </c>
      <c r="G50" s="82" t="s">
        <v>237</v>
      </c>
      <c r="H50" s="82">
        <v>103.77860433623123</v>
      </c>
      <c r="I50" s="82" t="s">
        <v>237</v>
      </c>
      <c r="J50" s="82">
        <v>100.71906726115643</v>
      </c>
      <c r="K50" s="82" t="s">
        <v>237</v>
      </c>
      <c r="L50" s="82" t="s">
        <v>238</v>
      </c>
      <c r="M50" s="82" t="s">
        <v>237</v>
      </c>
      <c r="N50" s="82" t="s">
        <v>238</v>
      </c>
      <c r="O50" s="82" t="s">
        <v>237</v>
      </c>
      <c r="P50" s="82" t="s">
        <v>238</v>
      </c>
      <c r="Q50" s="82" t="s">
        <v>237</v>
      </c>
      <c r="R50" s="82">
        <v>100</v>
      </c>
      <c r="S50" s="82" t="s">
        <v>237</v>
      </c>
      <c r="T50" s="82" t="s">
        <v>238</v>
      </c>
      <c r="U50" s="82" t="s">
        <v>237</v>
      </c>
      <c r="V50" s="82">
        <v>18.899999999999999</v>
      </c>
      <c r="W50" s="82" t="s">
        <v>237</v>
      </c>
      <c r="X50" s="275">
        <v>7.2</v>
      </c>
      <c r="Y50" s="275" t="s">
        <v>237</v>
      </c>
      <c r="Z50" s="275">
        <v>13</v>
      </c>
      <c r="AA50" s="275">
        <v>5200</v>
      </c>
      <c r="AB50" s="26"/>
    </row>
    <row r="51" spans="1:28" x14ac:dyDescent="0.25">
      <c r="A51" s="15"/>
      <c r="B51" s="45" t="s">
        <v>62</v>
      </c>
      <c r="C51" s="82">
        <v>105.1157676885267</v>
      </c>
      <c r="D51" s="82">
        <v>99.984946655273006</v>
      </c>
      <c r="E51" s="82" t="s">
        <v>237</v>
      </c>
      <c r="F51" s="82">
        <v>98.617090387457097</v>
      </c>
      <c r="G51" s="82" t="s">
        <v>237</v>
      </c>
      <c r="H51" s="82">
        <v>100.49166575263489</v>
      </c>
      <c r="I51" s="82" t="s">
        <v>237</v>
      </c>
      <c r="J51" s="82">
        <v>102.28232176562793</v>
      </c>
      <c r="K51" s="82" t="s">
        <v>237</v>
      </c>
      <c r="L51" s="82">
        <v>74.3</v>
      </c>
      <c r="M51" s="82" t="s">
        <v>237</v>
      </c>
      <c r="N51" s="82">
        <v>100</v>
      </c>
      <c r="O51" s="82" t="s">
        <v>237</v>
      </c>
      <c r="P51" s="82">
        <v>100</v>
      </c>
      <c r="Q51" s="82" t="s">
        <v>237</v>
      </c>
      <c r="R51" s="82">
        <v>100</v>
      </c>
      <c r="S51" s="82" t="s">
        <v>237</v>
      </c>
      <c r="T51" s="82">
        <v>99.9</v>
      </c>
      <c r="U51" s="82" t="s">
        <v>237</v>
      </c>
      <c r="V51" s="82" t="s">
        <v>238</v>
      </c>
      <c r="W51" s="82" t="s">
        <v>237</v>
      </c>
      <c r="X51" s="275">
        <v>38.9</v>
      </c>
      <c r="Y51" s="275" t="s">
        <v>237</v>
      </c>
      <c r="Z51" s="275">
        <v>80</v>
      </c>
      <c r="AA51" s="275">
        <v>970</v>
      </c>
      <c r="AB51" s="26"/>
    </row>
    <row r="52" spans="1:28" x14ac:dyDescent="0.25">
      <c r="A52" s="15"/>
      <c r="B52" s="45" t="s">
        <v>63</v>
      </c>
      <c r="C52" s="82">
        <v>105.12734885752084</v>
      </c>
      <c r="D52" s="82">
        <v>98.821663439837408</v>
      </c>
      <c r="E52" s="82" t="s">
        <v>237</v>
      </c>
      <c r="F52" s="82">
        <v>99.770051171865532</v>
      </c>
      <c r="G52" s="82" t="s">
        <v>237</v>
      </c>
      <c r="H52" s="82">
        <v>101.83311979208685</v>
      </c>
      <c r="I52" s="82" t="s">
        <v>237</v>
      </c>
      <c r="J52" s="82" t="s">
        <v>238</v>
      </c>
      <c r="K52" s="82" t="s">
        <v>237</v>
      </c>
      <c r="L52" s="82" t="s">
        <v>238</v>
      </c>
      <c r="M52" s="82" t="s">
        <v>237</v>
      </c>
      <c r="N52" s="82">
        <v>99.2</v>
      </c>
      <c r="O52" s="82" t="s">
        <v>239</v>
      </c>
      <c r="P52" s="82" t="s">
        <v>238</v>
      </c>
      <c r="Q52" s="82" t="s">
        <v>237</v>
      </c>
      <c r="R52" s="82" t="s">
        <v>238</v>
      </c>
      <c r="S52" s="82" t="s">
        <v>237</v>
      </c>
      <c r="T52" s="82">
        <v>100</v>
      </c>
      <c r="U52" s="82" t="s">
        <v>239</v>
      </c>
      <c r="V52" s="82" t="s">
        <v>238</v>
      </c>
      <c r="W52" s="82" t="s">
        <v>237</v>
      </c>
      <c r="X52" s="275" t="s">
        <v>238</v>
      </c>
      <c r="Y52" s="275" t="s">
        <v>237</v>
      </c>
      <c r="Z52" s="275">
        <v>10</v>
      </c>
      <c r="AA52" s="275">
        <v>6600</v>
      </c>
      <c r="AB52" s="26"/>
    </row>
    <row r="53" spans="1:28" x14ac:dyDescent="0.25">
      <c r="A53" s="15"/>
      <c r="B53" s="45" t="s">
        <v>64</v>
      </c>
      <c r="C53" s="82">
        <v>108.16383953694026</v>
      </c>
      <c r="D53" s="82" t="s">
        <v>238</v>
      </c>
      <c r="E53" s="82" t="s">
        <v>237</v>
      </c>
      <c r="F53" s="82">
        <v>100.5812763698745</v>
      </c>
      <c r="G53" s="82" t="s">
        <v>237</v>
      </c>
      <c r="H53" s="82">
        <v>100.18716797898493</v>
      </c>
      <c r="I53" s="82" t="s">
        <v>237</v>
      </c>
      <c r="J53" s="82">
        <v>100.25774014882126</v>
      </c>
      <c r="K53" s="82" t="s">
        <v>237</v>
      </c>
      <c r="L53" s="82">
        <v>86.3</v>
      </c>
      <c r="M53" s="82" t="s">
        <v>239</v>
      </c>
      <c r="N53" s="82" t="s">
        <v>238</v>
      </c>
      <c r="O53" s="82" t="s">
        <v>237</v>
      </c>
      <c r="P53" s="82" t="s">
        <v>238</v>
      </c>
      <c r="Q53" s="82" t="s">
        <v>237</v>
      </c>
      <c r="R53" s="82">
        <v>99.9</v>
      </c>
      <c r="S53" s="82" t="s">
        <v>237</v>
      </c>
      <c r="T53" s="82" t="s">
        <v>238</v>
      </c>
      <c r="U53" s="82" t="s">
        <v>237</v>
      </c>
      <c r="V53" s="82">
        <v>19.600000000000001</v>
      </c>
      <c r="W53" s="82" t="s">
        <v>239</v>
      </c>
      <c r="X53" s="275">
        <v>1.8</v>
      </c>
      <c r="Y53" s="275" t="s">
        <v>237</v>
      </c>
      <c r="Z53" s="275">
        <v>5</v>
      </c>
      <c r="AA53" s="275">
        <v>12100</v>
      </c>
      <c r="AB53" s="26"/>
    </row>
    <row r="54" spans="1:28" x14ac:dyDescent="0.25">
      <c r="A54" s="15"/>
      <c r="B54" s="45" t="s">
        <v>65</v>
      </c>
      <c r="C54" s="82">
        <v>110.50222121828178</v>
      </c>
      <c r="D54" s="82">
        <v>99.998652293505543</v>
      </c>
      <c r="E54" s="82" t="s">
        <v>239</v>
      </c>
      <c r="F54" s="82" t="s">
        <v>238</v>
      </c>
      <c r="G54" s="82" t="s">
        <v>237</v>
      </c>
      <c r="H54" s="82" t="s">
        <v>238</v>
      </c>
      <c r="I54" s="82" t="s">
        <v>237</v>
      </c>
      <c r="J54" s="82" t="s">
        <v>238</v>
      </c>
      <c r="K54" s="82" t="s">
        <v>237</v>
      </c>
      <c r="L54" s="82">
        <v>70.599999999999994</v>
      </c>
      <c r="M54" s="82" t="s">
        <v>237</v>
      </c>
      <c r="N54" s="82">
        <v>100</v>
      </c>
      <c r="O54" s="82" t="s">
        <v>237</v>
      </c>
      <c r="P54" s="82">
        <v>93.5</v>
      </c>
      <c r="Q54" s="82" t="s">
        <v>237</v>
      </c>
      <c r="R54" s="82">
        <v>100</v>
      </c>
      <c r="S54" s="82" t="s">
        <v>237</v>
      </c>
      <c r="T54" s="82">
        <v>94.7</v>
      </c>
      <c r="U54" s="82" t="s">
        <v>237</v>
      </c>
      <c r="V54" s="82">
        <v>12.5</v>
      </c>
      <c r="W54" s="82" t="s">
        <v>237</v>
      </c>
      <c r="X54" s="275">
        <v>77</v>
      </c>
      <c r="Y54" s="275" t="s">
        <v>239</v>
      </c>
      <c r="Z54" s="275">
        <v>87</v>
      </c>
      <c r="AA54" s="275">
        <v>630</v>
      </c>
      <c r="AB54" s="26"/>
    </row>
    <row r="55" spans="1:28" x14ac:dyDescent="0.25">
      <c r="A55" s="15"/>
      <c r="B55" s="45" t="s">
        <v>67</v>
      </c>
      <c r="C55" s="82">
        <v>107.3375088141358</v>
      </c>
      <c r="D55" s="82">
        <v>59.941288109601757</v>
      </c>
      <c r="E55" s="82" t="s">
        <v>239</v>
      </c>
      <c r="F55" s="82">
        <v>87.62351090182058</v>
      </c>
      <c r="G55" s="82" t="s">
        <v>237</v>
      </c>
      <c r="H55" s="82">
        <v>59.041674936341096</v>
      </c>
      <c r="I55" s="82" t="s">
        <v>237</v>
      </c>
      <c r="J55" s="82">
        <v>87.940853277463091</v>
      </c>
      <c r="K55" s="82" t="s">
        <v>237</v>
      </c>
      <c r="L55" s="82">
        <v>17.3</v>
      </c>
      <c r="M55" s="82" t="s">
        <v>237</v>
      </c>
      <c r="N55" s="82">
        <v>88.8</v>
      </c>
      <c r="O55" s="82" t="s">
        <v>237</v>
      </c>
      <c r="P55" s="82">
        <v>44.7</v>
      </c>
      <c r="Q55" s="82" t="s">
        <v>237</v>
      </c>
      <c r="R55" s="82">
        <v>80.400000000000006</v>
      </c>
      <c r="S55" s="82" t="s">
        <v>237</v>
      </c>
      <c r="T55" s="82">
        <v>74.900000000000006</v>
      </c>
      <c r="U55" s="82" t="s">
        <v>237</v>
      </c>
      <c r="V55" s="82">
        <v>7.2</v>
      </c>
      <c r="W55" s="82" t="s">
        <v>237</v>
      </c>
      <c r="X55" s="275">
        <v>550</v>
      </c>
      <c r="Y55" s="275" t="s">
        <v>239</v>
      </c>
      <c r="Z55" s="275">
        <v>730</v>
      </c>
      <c r="AA55" s="275">
        <v>23</v>
      </c>
      <c r="AB55" s="26"/>
    </row>
    <row r="56" spans="1:28" x14ac:dyDescent="0.25">
      <c r="A56" s="15"/>
      <c r="B56" s="45" t="s">
        <v>68</v>
      </c>
      <c r="C56" s="82">
        <v>105.5102516309413</v>
      </c>
      <c r="D56" s="82" t="s">
        <v>238</v>
      </c>
      <c r="E56" s="82" t="s">
        <v>237</v>
      </c>
      <c r="F56" s="82">
        <v>99.006672302094572</v>
      </c>
      <c r="G56" s="82" t="s">
        <v>237</v>
      </c>
      <c r="H56" s="82">
        <v>101.01214649964861</v>
      </c>
      <c r="I56" s="82" t="s">
        <v>237</v>
      </c>
      <c r="J56" s="82">
        <v>100.55592318535824</v>
      </c>
      <c r="K56" s="82" t="s">
        <v>237</v>
      </c>
      <c r="L56" s="82" t="s">
        <v>238</v>
      </c>
      <c r="M56" s="82" t="s">
        <v>237</v>
      </c>
      <c r="N56" s="82" t="s">
        <v>238</v>
      </c>
      <c r="O56" s="82" t="s">
        <v>237</v>
      </c>
      <c r="P56" s="82" t="s">
        <v>238</v>
      </c>
      <c r="Q56" s="82" t="s">
        <v>237</v>
      </c>
      <c r="R56" s="82" t="s">
        <v>238</v>
      </c>
      <c r="S56" s="82" t="s">
        <v>237</v>
      </c>
      <c r="T56" s="82" t="s">
        <v>238</v>
      </c>
      <c r="U56" s="82" t="s">
        <v>237</v>
      </c>
      <c r="V56" s="82">
        <v>21.4</v>
      </c>
      <c r="W56" s="82" t="s">
        <v>239</v>
      </c>
      <c r="X56" s="275" t="s">
        <v>238</v>
      </c>
      <c r="Y56" s="275" t="s">
        <v>237</v>
      </c>
      <c r="Z56" s="275">
        <v>5</v>
      </c>
      <c r="AA56" s="275">
        <v>12000</v>
      </c>
      <c r="AB56" s="26"/>
    </row>
    <row r="57" spans="1:28" x14ac:dyDescent="0.25">
      <c r="A57" s="15"/>
      <c r="B57" s="45" t="s">
        <v>69</v>
      </c>
      <c r="C57" s="82">
        <v>105.31672893316728</v>
      </c>
      <c r="D57" s="82" t="s">
        <v>238</v>
      </c>
      <c r="E57" s="82" t="s">
        <v>237</v>
      </c>
      <c r="F57" s="82">
        <v>90.11273978748784</v>
      </c>
      <c r="G57" s="82" t="s">
        <v>237</v>
      </c>
      <c r="H57" s="82">
        <v>77.084067664642305</v>
      </c>
      <c r="I57" s="82" t="s">
        <v>237</v>
      </c>
      <c r="J57" s="82">
        <v>88.099202807467876</v>
      </c>
      <c r="K57" s="82" t="s">
        <v>237</v>
      </c>
      <c r="L57" s="82">
        <v>19</v>
      </c>
      <c r="M57" s="82" t="s">
        <v>237</v>
      </c>
      <c r="N57" s="82">
        <v>87.7</v>
      </c>
      <c r="O57" s="82" t="s">
        <v>237</v>
      </c>
      <c r="P57" s="82">
        <v>22.6</v>
      </c>
      <c r="Q57" s="82" t="s">
        <v>237</v>
      </c>
      <c r="R57" s="82">
        <v>87.4</v>
      </c>
      <c r="S57" s="82" t="s">
        <v>237</v>
      </c>
      <c r="T57" s="82">
        <v>86.7</v>
      </c>
      <c r="U57" s="82" t="s">
        <v>237</v>
      </c>
      <c r="V57" s="82">
        <v>11</v>
      </c>
      <c r="W57" s="82" t="s">
        <v>237</v>
      </c>
      <c r="X57" s="275">
        <v>380</v>
      </c>
      <c r="Y57" s="275" t="s">
        <v>237</v>
      </c>
      <c r="Z57" s="275">
        <v>230</v>
      </c>
      <c r="AA57" s="275">
        <v>130</v>
      </c>
      <c r="AB57" s="26"/>
    </row>
    <row r="58" spans="1:28" x14ac:dyDescent="0.25">
      <c r="A58" s="15"/>
      <c r="B58" s="45" t="s">
        <v>71</v>
      </c>
      <c r="C58" s="82" t="s">
        <v>238</v>
      </c>
      <c r="D58" s="82" t="s">
        <v>238</v>
      </c>
      <c r="E58" s="82" t="s">
        <v>237</v>
      </c>
      <c r="F58" s="82">
        <v>97.44318002684814</v>
      </c>
      <c r="G58" s="82" t="s">
        <v>237</v>
      </c>
      <c r="H58" s="82">
        <v>107.08258881230755</v>
      </c>
      <c r="I58" s="82" t="s">
        <v>237</v>
      </c>
      <c r="J58" s="82">
        <v>95.363605545100299</v>
      </c>
      <c r="K58" s="82" t="s">
        <v>237</v>
      </c>
      <c r="L58" s="82" t="s">
        <v>238</v>
      </c>
      <c r="M58" s="82" t="s">
        <v>237</v>
      </c>
      <c r="N58" s="82">
        <v>100</v>
      </c>
      <c r="O58" s="82" t="s">
        <v>239</v>
      </c>
      <c r="P58" s="82" t="s">
        <v>238</v>
      </c>
      <c r="Q58" s="82" t="s">
        <v>237</v>
      </c>
      <c r="R58" s="82">
        <v>100</v>
      </c>
      <c r="S58" s="82" t="s">
        <v>237</v>
      </c>
      <c r="T58" s="82" t="s">
        <v>238</v>
      </c>
      <c r="U58" s="82" t="s">
        <v>237</v>
      </c>
      <c r="V58" s="82" t="s">
        <v>238</v>
      </c>
      <c r="W58" s="82" t="s">
        <v>237</v>
      </c>
      <c r="X58" s="275">
        <v>110</v>
      </c>
      <c r="Y58" s="275" t="s">
        <v>237</v>
      </c>
      <c r="Z58" s="275" t="s">
        <v>238</v>
      </c>
      <c r="AA58" s="275" t="s">
        <v>238</v>
      </c>
      <c r="AB58" s="26"/>
    </row>
    <row r="59" spans="1:28" x14ac:dyDescent="0.25">
      <c r="A59" s="15"/>
      <c r="B59" s="45" t="s">
        <v>72</v>
      </c>
      <c r="C59" s="82">
        <v>108.97838536855717</v>
      </c>
      <c r="D59" s="82">
        <v>100.15469470732764</v>
      </c>
      <c r="E59" s="82" t="s">
        <v>237</v>
      </c>
      <c r="F59" s="82">
        <v>90.548371215679126</v>
      </c>
      <c r="G59" s="82" t="s">
        <v>237</v>
      </c>
      <c r="H59" s="82">
        <v>111.9674440649796</v>
      </c>
      <c r="I59" s="82" t="s">
        <v>237</v>
      </c>
      <c r="J59" s="82">
        <v>108.74345084922763</v>
      </c>
      <c r="K59" s="82" t="s">
        <v>237</v>
      </c>
      <c r="L59" s="82">
        <v>71.900000000000006</v>
      </c>
      <c r="M59" s="82" t="s">
        <v>237</v>
      </c>
      <c r="N59" s="82">
        <v>99.3</v>
      </c>
      <c r="O59" s="82" t="s">
        <v>237</v>
      </c>
      <c r="P59" s="82">
        <v>94.5</v>
      </c>
      <c r="Q59" s="82" t="s">
        <v>239</v>
      </c>
      <c r="R59" s="82">
        <v>98.6</v>
      </c>
      <c r="S59" s="82" t="s">
        <v>237</v>
      </c>
      <c r="T59" s="82">
        <v>98.5</v>
      </c>
      <c r="U59" s="82" t="s">
        <v>237</v>
      </c>
      <c r="V59" s="82">
        <v>41.9</v>
      </c>
      <c r="W59" s="82" t="s">
        <v>239</v>
      </c>
      <c r="X59" s="275">
        <v>110</v>
      </c>
      <c r="Y59" s="275" t="s">
        <v>237</v>
      </c>
      <c r="Z59" s="275">
        <v>100</v>
      </c>
      <c r="AA59" s="275">
        <v>360</v>
      </c>
      <c r="AB59" s="26"/>
    </row>
    <row r="60" spans="1:28" x14ac:dyDescent="0.25">
      <c r="A60" s="15"/>
      <c r="B60" s="45" t="s">
        <v>73</v>
      </c>
      <c r="C60" s="82">
        <v>107.78356952815334</v>
      </c>
      <c r="D60" s="82">
        <v>97.662029721484629</v>
      </c>
      <c r="E60" s="82" t="s">
        <v>237</v>
      </c>
      <c r="F60" s="82">
        <v>99.896684649299928</v>
      </c>
      <c r="G60" s="82" t="s">
        <v>237</v>
      </c>
      <c r="H60" s="82">
        <v>101.6406224879296</v>
      </c>
      <c r="I60" s="82" t="s">
        <v>237</v>
      </c>
      <c r="J60" s="82">
        <v>103.58456374725202</v>
      </c>
      <c r="K60" s="82" t="s">
        <v>237</v>
      </c>
      <c r="L60" s="82">
        <v>72.7</v>
      </c>
      <c r="M60" s="82" t="s">
        <v>239</v>
      </c>
      <c r="N60" s="82">
        <v>84.2</v>
      </c>
      <c r="O60" s="82" t="s">
        <v>239</v>
      </c>
      <c r="P60" s="82">
        <v>57.5</v>
      </c>
      <c r="Q60" s="82" t="s">
        <v>239</v>
      </c>
      <c r="R60" s="82">
        <v>90.5</v>
      </c>
      <c r="S60" s="82" t="s">
        <v>237</v>
      </c>
      <c r="T60" s="82">
        <v>92</v>
      </c>
      <c r="U60" s="82" t="s">
        <v>237</v>
      </c>
      <c r="V60" s="82">
        <v>25.8</v>
      </c>
      <c r="W60" s="82" t="s">
        <v>239</v>
      </c>
      <c r="X60" s="275">
        <v>70.400000000000006</v>
      </c>
      <c r="Y60" s="275" t="s">
        <v>237</v>
      </c>
      <c r="Z60" s="275">
        <v>87</v>
      </c>
      <c r="AA60" s="275">
        <v>420</v>
      </c>
      <c r="AB60" s="26"/>
    </row>
    <row r="61" spans="1:28" x14ac:dyDescent="0.25">
      <c r="A61" s="15"/>
      <c r="B61" s="45" t="s">
        <v>74</v>
      </c>
      <c r="C61" s="82">
        <v>106.9205057404447</v>
      </c>
      <c r="D61" s="82">
        <v>80.505978941797167</v>
      </c>
      <c r="E61" s="82" t="s">
        <v>237</v>
      </c>
      <c r="F61" s="82">
        <v>96.003320855345024</v>
      </c>
      <c r="G61" s="82" t="s">
        <v>237</v>
      </c>
      <c r="H61" s="82">
        <v>98.103715023670858</v>
      </c>
      <c r="I61" s="82" t="s">
        <v>237</v>
      </c>
      <c r="J61" s="82">
        <v>101.07409212720155</v>
      </c>
      <c r="K61" s="82" t="s">
        <v>237</v>
      </c>
      <c r="L61" s="82">
        <v>60.3</v>
      </c>
      <c r="M61" s="82" t="s">
        <v>239</v>
      </c>
      <c r="N61" s="82">
        <v>73.599999999999994</v>
      </c>
      <c r="O61" s="82" t="s">
        <v>239</v>
      </c>
      <c r="P61" s="82">
        <v>66</v>
      </c>
      <c r="Q61" s="82" t="s">
        <v>239</v>
      </c>
      <c r="R61" s="82">
        <v>78.900000000000006</v>
      </c>
      <c r="S61" s="82" t="s">
        <v>239</v>
      </c>
      <c r="T61" s="82">
        <v>71.7</v>
      </c>
      <c r="U61" s="82" t="s">
        <v>239</v>
      </c>
      <c r="V61" s="82">
        <v>27.6</v>
      </c>
      <c r="W61" s="82" t="s">
        <v>239</v>
      </c>
      <c r="X61" s="275">
        <v>50</v>
      </c>
      <c r="Y61" s="275" t="s">
        <v>237</v>
      </c>
      <c r="Z61" s="275">
        <v>45</v>
      </c>
      <c r="AA61" s="275">
        <v>710</v>
      </c>
      <c r="AB61" s="26"/>
    </row>
    <row r="62" spans="1:28" x14ac:dyDescent="0.25">
      <c r="A62" s="15"/>
      <c r="B62" s="45" t="s">
        <v>75</v>
      </c>
      <c r="C62" s="82">
        <v>113.73679863118767</v>
      </c>
      <c r="D62" s="82">
        <v>93.917968735921377</v>
      </c>
      <c r="E62" s="82" t="s">
        <v>237</v>
      </c>
      <c r="F62" s="82">
        <v>95.555180063270939</v>
      </c>
      <c r="G62" s="82" t="s">
        <v>237</v>
      </c>
      <c r="H62" s="82">
        <v>100.22073555094464</v>
      </c>
      <c r="I62" s="82" t="s">
        <v>237</v>
      </c>
      <c r="J62" s="82">
        <v>103.97724705988645</v>
      </c>
      <c r="K62" s="82" t="s">
        <v>237</v>
      </c>
      <c r="L62" s="82">
        <v>72.5</v>
      </c>
      <c r="M62" s="82" t="s">
        <v>239</v>
      </c>
      <c r="N62" s="82">
        <v>94</v>
      </c>
      <c r="O62" s="82" t="s">
        <v>239</v>
      </c>
      <c r="P62" s="82">
        <v>78.3</v>
      </c>
      <c r="Q62" s="82" t="s">
        <v>239</v>
      </c>
      <c r="R62" s="82">
        <v>99.5</v>
      </c>
      <c r="S62" s="82" t="s">
        <v>237</v>
      </c>
      <c r="T62" s="82">
        <v>83.5</v>
      </c>
      <c r="U62" s="82" t="s">
        <v>237</v>
      </c>
      <c r="V62" s="82">
        <v>29.9</v>
      </c>
      <c r="W62" s="82" t="s">
        <v>237</v>
      </c>
      <c r="X62" s="275">
        <v>42</v>
      </c>
      <c r="Y62" s="275" t="s">
        <v>237</v>
      </c>
      <c r="Z62" s="275">
        <v>69</v>
      </c>
      <c r="AA62" s="275">
        <v>600</v>
      </c>
      <c r="AB62" s="26"/>
    </row>
    <row r="63" spans="1:28" x14ac:dyDescent="0.25">
      <c r="A63" s="15"/>
      <c r="B63" s="45" t="s">
        <v>76</v>
      </c>
      <c r="C63" s="82">
        <v>105.70273042165761</v>
      </c>
      <c r="D63" s="82">
        <v>94.254637857468026</v>
      </c>
      <c r="E63" s="82" t="s">
        <v>237</v>
      </c>
      <c r="F63" s="82">
        <v>97.626396711324261</v>
      </c>
      <c r="G63" s="82" t="s">
        <v>237</v>
      </c>
      <c r="H63" s="82" t="s">
        <v>238</v>
      </c>
      <c r="I63" s="82" t="s">
        <v>237</v>
      </c>
      <c r="J63" s="82">
        <v>99.852335424185753</v>
      </c>
      <c r="K63" s="82" t="s">
        <v>237</v>
      </c>
      <c r="L63" s="82">
        <v>12.6</v>
      </c>
      <c r="M63" s="82" t="s">
        <v>237</v>
      </c>
      <c r="N63" s="82">
        <v>91.3</v>
      </c>
      <c r="O63" s="82" t="s">
        <v>237</v>
      </c>
      <c r="P63" s="82">
        <v>66.900000000000006</v>
      </c>
      <c r="Q63" s="82" t="s">
        <v>237</v>
      </c>
      <c r="R63" s="82">
        <v>68.3</v>
      </c>
      <c r="S63" s="82" t="s">
        <v>237</v>
      </c>
      <c r="T63" s="82">
        <v>67.3</v>
      </c>
      <c r="U63" s="82" t="s">
        <v>237</v>
      </c>
      <c r="V63" s="82">
        <v>6.6</v>
      </c>
      <c r="W63" s="82" t="s">
        <v>237</v>
      </c>
      <c r="X63" s="275">
        <v>310</v>
      </c>
      <c r="Y63" s="275" t="s">
        <v>237</v>
      </c>
      <c r="Z63" s="275">
        <v>290</v>
      </c>
      <c r="AA63" s="275">
        <v>72</v>
      </c>
      <c r="AB63" s="26"/>
    </row>
    <row r="64" spans="1:28" x14ac:dyDescent="0.25">
      <c r="A64" s="15"/>
      <c r="B64" s="45" t="s">
        <v>77</v>
      </c>
      <c r="C64" s="82">
        <v>107.78035064505458</v>
      </c>
      <c r="D64" s="82">
        <v>76.471896798509775</v>
      </c>
      <c r="E64" s="82" t="s">
        <v>237</v>
      </c>
      <c r="F64" s="82">
        <v>84.477466630427756</v>
      </c>
      <c r="G64" s="82" t="s">
        <v>237</v>
      </c>
      <c r="H64" s="82">
        <v>80.022535729479273</v>
      </c>
      <c r="I64" s="82" t="s">
        <v>237</v>
      </c>
      <c r="J64" s="82">
        <v>94.27298102594078</v>
      </c>
      <c r="K64" s="82" t="s">
        <v>237</v>
      </c>
      <c r="L64" s="82">
        <v>8.4</v>
      </c>
      <c r="M64" s="82" t="s">
        <v>237</v>
      </c>
      <c r="N64" s="82">
        <v>88.5</v>
      </c>
      <c r="O64" s="82" t="s">
        <v>237</v>
      </c>
      <c r="P64" s="82">
        <v>57.4</v>
      </c>
      <c r="Q64" s="82" t="s">
        <v>237</v>
      </c>
      <c r="R64" s="82">
        <v>34.1</v>
      </c>
      <c r="S64" s="82" t="s">
        <v>237</v>
      </c>
      <c r="T64" s="82">
        <v>33.700000000000003</v>
      </c>
      <c r="U64" s="82" t="s">
        <v>237</v>
      </c>
      <c r="V64" s="82">
        <v>2.8</v>
      </c>
      <c r="W64" s="82" t="s">
        <v>237</v>
      </c>
      <c r="X64" s="275">
        <v>490</v>
      </c>
      <c r="Y64" s="275" t="s">
        <v>237</v>
      </c>
      <c r="Z64" s="275">
        <v>380</v>
      </c>
      <c r="AA64" s="275">
        <v>52</v>
      </c>
      <c r="AB64" s="26"/>
    </row>
    <row r="65" spans="1:28" x14ac:dyDescent="0.25">
      <c r="A65" s="15"/>
      <c r="B65" s="45" t="s">
        <v>78</v>
      </c>
      <c r="C65" s="82">
        <v>115.34250543084723</v>
      </c>
      <c r="D65" s="82">
        <v>100.02435336446428</v>
      </c>
      <c r="E65" s="82" t="s">
        <v>237</v>
      </c>
      <c r="F65" s="82">
        <v>100.64893474742607</v>
      </c>
      <c r="G65" s="82" t="s">
        <v>237</v>
      </c>
      <c r="H65" s="82">
        <v>99.013826874142595</v>
      </c>
      <c r="I65" s="82" t="s">
        <v>237</v>
      </c>
      <c r="J65" s="82">
        <v>99.19018826073912</v>
      </c>
      <c r="K65" s="82" t="s">
        <v>237</v>
      </c>
      <c r="L65" s="82">
        <v>63.4</v>
      </c>
      <c r="M65" s="82" t="s">
        <v>239</v>
      </c>
      <c r="N65" s="82" t="s">
        <v>238</v>
      </c>
      <c r="O65" s="82" t="s">
        <v>237</v>
      </c>
      <c r="P65" s="82" t="s">
        <v>238</v>
      </c>
      <c r="Q65" s="82" t="s">
        <v>237</v>
      </c>
      <c r="R65" s="82">
        <v>99.8</v>
      </c>
      <c r="S65" s="82" t="s">
        <v>239</v>
      </c>
      <c r="T65" s="82" t="s">
        <v>238</v>
      </c>
      <c r="U65" s="82" t="s">
        <v>237</v>
      </c>
      <c r="V65" s="82" t="s">
        <v>238</v>
      </c>
      <c r="W65" s="82" t="s">
        <v>237</v>
      </c>
      <c r="X65" s="275">
        <v>13.6</v>
      </c>
      <c r="Y65" s="275" t="s">
        <v>237</v>
      </c>
      <c r="Z65" s="275">
        <v>11</v>
      </c>
      <c r="AA65" s="275">
        <v>5700</v>
      </c>
      <c r="AB65" s="26"/>
    </row>
    <row r="66" spans="1:28" x14ac:dyDescent="0.25">
      <c r="A66" s="15"/>
      <c r="B66" s="45" t="s">
        <v>79</v>
      </c>
      <c r="C66" s="82">
        <v>105.44609575446582</v>
      </c>
      <c r="D66" s="82">
        <v>58.861985043094236</v>
      </c>
      <c r="E66" s="82" t="s">
        <v>239</v>
      </c>
      <c r="F66" s="82" t="s">
        <v>238</v>
      </c>
      <c r="G66" s="82" t="s">
        <v>237</v>
      </c>
      <c r="H66" s="82" t="s">
        <v>238</v>
      </c>
      <c r="I66" s="82" t="s">
        <v>237</v>
      </c>
      <c r="J66" s="82">
        <v>116.49223881843488</v>
      </c>
      <c r="K66" s="82" t="s">
        <v>237</v>
      </c>
      <c r="L66" s="82">
        <v>28.6</v>
      </c>
      <c r="M66" s="82" t="s">
        <v>237</v>
      </c>
      <c r="N66" s="82">
        <v>42.5</v>
      </c>
      <c r="O66" s="82" t="s">
        <v>237</v>
      </c>
      <c r="P66" s="82">
        <v>19.100000000000001</v>
      </c>
      <c r="Q66" s="82" t="s">
        <v>237</v>
      </c>
      <c r="R66" s="82">
        <v>10</v>
      </c>
      <c r="S66" s="82" t="s">
        <v>237</v>
      </c>
      <c r="T66" s="82">
        <v>9.9</v>
      </c>
      <c r="U66" s="82" t="s">
        <v>237</v>
      </c>
      <c r="V66" s="82">
        <v>1.5</v>
      </c>
      <c r="W66" s="82" t="s">
        <v>237</v>
      </c>
      <c r="X66" s="275">
        <v>680</v>
      </c>
      <c r="Y66" s="275" t="s">
        <v>237</v>
      </c>
      <c r="Z66" s="275">
        <v>420</v>
      </c>
      <c r="AA66" s="275">
        <v>52</v>
      </c>
      <c r="AB66" s="26"/>
    </row>
    <row r="67" spans="1:28" x14ac:dyDescent="0.25">
      <c r="A67" s="15"/>
      <c r="B67" s="45" t="s">
        <v>80</v>
      </c>
      <c r="C67" s="82">
        <v>108.93392833156726</v>
      </c>
      <c r="D67" s="82" t="s">
        <v>238</v>
      </c>
      <c r="E67" s="82" t="s">
        <v>237</v>
      </c>
      <c r="F67" s="82">
        <v>100.91800181987813</v>
      </c>
      <c r="G67" s="82" t="s">
        <v>237</v>
      </c>
      <c r="H67" s="82">
        <v>110.81704015457616</v>
      </c>
      <c r="I67" s="82" t="s">
        <v>237</v>
      </c>
      <c r="J67" s="82">
        <v>103.26103977780268</v>
      </c>
      <c r="K67" s="82" t="s">
        <v>237</v>
      </c>
      <c r="L67" s="82">
        <v>44.3</v>
      </c>
      <c r="M67" s="82" t="s">
        <v>237</v>
      </c>
      <c r="N67" s="82">
        <v>100</v>
      </c>
      <c r="O67" s="82" t="s">
        <v>239</v>
      </c>
      <c r="P67" s="82">
        <v>93.6</v>
      </c>
      <c r="Q67" s="82" t="s">
        <v>237</v>
      </c>
      <c r="R67" s="82">
        <v>99.6</v>
      </c>
      <c r="S67" s="82" t="s">
        <v>237</v>
      </c>
      <c r="T67" s="82">
        <v>98.7</v>
      </c>
      <c r="U67" s="82" t="s">
        <v>237</v>
      </c>
      <c r="V67" s="82" t="s">
        <v>238</v>
      </c>
      <c r="W67" s="82" t="s">
        <v>237</v>
      </c>
      <c r="X67" s="275">
        <v>59.47</v>
      </c>
      <c r="Y67" s="275" t="s">
        <v>237</v>
      </c>
      <c r="Z67" s="275">
        <v>59</v>
      </c>
      <c r="AA67" s="275">
        <v>620</v>
      </c>
      <c r="AB67" s="26"/>
    </row>
    <row r="68" spans="1:28" x14ac:dyDescent="0.25">
      <c r="A68" s="15"/>
      <c r="B68" s="45" t="s">
        <v>81</v>
      </c>
      <c r="C68" s="82">
        <v>108.19360593642135</v>
      </c>
      <c r="D68" s="82" t="s">
        <v>238</v>
      </c>
      <c r="E68" s="82" t="s">
        <v>237</v>
      </c>
      <c r="F68" s="82">
        <v>99.470923343795548</v>
      </c>
      <c r="G68" s="82" t="s">
        <v>237</v>
      </c>
      <c r="H68" s="82">
        <v>104.70690593684758</v>
      </c>
      <c r="I68" s="82" t="s">
        <v>237</v>
      </c>
      <c r="J68" s="82">
        <v>100.84788647185243</v>
      </c>
      <c r="K68" s="82" t="s">
        <v>237</v>
      </c>
      <c r="L68" s="82" t="s">
        <v>238</v>
      </c>
      <c r="M68" s="82" t="s">
        <v>237</v>
      </c>
      <c r="N68" s="82">
        <v>99.8</v>
      </c>
      <c r="O68" s="82" t="s">
        <v>239</v>
      </c>
      <c r="P68" s="82" t="s">
        <v>238</v>
      </c>
      <c r="Q68" s="82" t="s">
        <v>237</v>
      </c>
      <c r="R68" s="82" t="s">
        <v>238</v>
      </c>
      <c r="S68" s="82" t="s">
        <v>237</v>
      </c>
      <c r="T68" s="82">
        <v>100</v>
      </c>
      <c r="U68" s="82" t="s">
        <v>237</v>
      </c>
      <c r="V68" s="82">
        <v>16</v>
      </c>
      <c r="W68" s="82" t="s">
        <v>239</v>
      </c>
      <c r="X68" s="275" t="s">
        <v>238</v>
      </c>
      <c r="Y68" s="275" t="s">
        <v>237</v>
      </c>
      <c r="Z68" s="275">
        <v>4</v>
      </c>
      <c r="AA68" s="275">
        <v>15100</v>
      </c>
      <c r="AB68" s="26"/>
    </row>
    <row r="69" spans="1:28" x14ac:dyDescent="0.25">
      <c r="A69" s="15"/>
      <c r="B69" s="45" t="s">
        <v>82</v>
      </c>
      <c r="C69" s="82">
        <v>108.83183240723</v>
      </c>
      <c r="D69" s="82" t="s">
        <v>238</v>
      </c>
      <c r="E69" s="82" t="s">
        <v>237</v>
      </c>
      <c r="F69" s="82">
        <v>100.04383019420419</v>
      </c>
      <c r="G69" s="82" t="s">
        <v>237</v>
      </c>
      <c r="H69" s="82">
        <v>100.82193413050958</v>
      </c>
      <c r="I69" s="82" t="s">
        <v>237</v>
      </c>
      <c r="J69" s="82" t="s">
        <v>238</v>
      </c>
      <c r="K69" s="82" t="s">
        <v>237</v>
      </c>
      <c r="L69" s="82">
        <v>76.400000000000006</v>
      </c>
      <c r="M69" s="82" t="s">
        <v>239</v>
      </c>
      <c r="N69" s="82">
        <v>99.8</v>
      </c>
      <c r="O69" s="82" t="s">
        <v>239</v>
      </c>
      <c r="P69" s="82" t="s">
        <v>238</v>
      </c>
      <c r="Q69" s="82" t="s">
        <v>237</v>
      </c>
      <c r="R69" s="82" t="s">
        <v>238</v>
      </c>
      <c r="S69" s="82" t="s">
        <v>237</v>
      </c>
      <c r="T69" s="82" t="s">
        <v>238</v>
      </c>
      <c r="U69" s="82" t="s">
        <v>237</v>
      </c>
      <c r="V69" s="82">
        <v>20.8</v>
      </c>
      <c r="W69" s="82" t="s">
        <v>239</v>
      </c>
      <c r="X69" s="275" t="s">
        <v>238</v>
      </c>
      <c r="Y69" s="275" t="s">
        <v>237</v>
      </c>
      <c r="Z69" s="275">
        <v>12</v>
      </c>
      <c r="AA69" s="275">
        <v>4300</v>
      </c>
      <c r="AB69" s="26"/>
    </row>
    <row r="70" spans="1:28" x14ac:dyDescent="0.25">
      <c r="A70" s="15"/>
      <c r="B70" s="45" t="s">
        <v>83</v>
      </c>
      <c r="C70" s="82">
        <v>103.28309924568792</v>
      </c>
      <c r="D70" s="82">
        <v>94.115552174087284</v>
      </c>
      <c r="E70" s="82" t="s">
        <v>237</v>
      </c>
      <c r="F70" s="82">
        <v>97.081738882162895</v>
      </c>
      <c r="G70" s="82" t="s">
        <v>237</v>
      </c>
      <c r="H70" s="82" t="s">
        <v>238</v>
      </c>
      <c r="I70" s="82" t="s">
        <v>237</v>
      </c>
      <c r="J70" s="82" t="s">
        <v>238</v>
      </c>
      <c r="K70" s="82" t="s">
        <v>237</v>
      </c>
      <c r="L70" s="82">
        <v>31.1</v>
      </c>
      <c r="M70" s="82" t="s">
        <v>237</v>
      </c>
      <c r="N70" s="82">
        <v>94.7</v>
      </c>
      <c r="O70" s="82" t="s">
        <v>237</v>
      </c>
      <c r="P70" s="82">
        <v>77.599999999999994</v>
      </c>
      <c r="Q70" s="82" t="s">
        <v>237</v>
      </c>
      <c r="R70" s="82">
        <v>89.3</v>
      </c>
      <c r="S70" s="82" t="s">
        <v>237</v>
      </c>
      <c r="T70" s="82">
        <v>90.2</v>
      </c>
      <c r="U70" s="82" t="s">
        <v>237</v>
      </c>
      <c r="V70" s="82">
        <v>10</v>
      </c>
      <c r="W70" s="82" t="s">
        <v>237</v>
      </c>
      <c r="X70" s="275">
        <v>320</v>
      </c>
      <c r="Y70" s="275" t="s">
        <v>237</v>
      </c>
      <c r="Z70" s="275">
        <v>240</v>
      </c>
      <c r="AA70" s="275">
        <v>94</v>
      </c>
      <c r="AB70" s="26"/>
    </row>
    <row r="71" spans="1:28" x14ac:dyDescent="0.25">
      <c r="A71" s="15"/>
      <c r="B71" s="45" t="s">
        <v>84</v>
      </c>
      <c r="C71" s="82">
        <v>104.58250065166392</v>
      </c>
      <c r="D71" s="82">
        <v>70.246126525358846</v>
      </c>
      <c r="E71" s="82" t="s">
        <v>237</v>
      </c>
      <c r="F71" s="82">
        <v>104.3040931550848</v>
      </c>
      <c r="G71" s="82" t="s">
        <v>237</v>
      </c>
      <c r="H71" s="82">
        <v>94.846196758069908</v>
      </c>
      <c r="I71" s="82" t="s">
        <v>237</v>
      </c>
      <c r="J71" s="82">
        <v>97.676182405491843</v>
      </c>
      <c r="K71" s="82" t="s">
        <v>237</v>
      </c>
      <c r="L71" s="82">
        <v>13.3</v>
      </c>
      <c r="M71" s="82" t="s">
        <v>237</v>
      </c>
      <c r="N71" s="82">
        <v>98.1</v>
      </c>
      <c r="O71" s="82" t="s">
        <v>237</v>
      </c>
      <c r="P71" s="82">
        <v>72</v>
      </c>
      <c r="Q71" s="82" t="s">
        <v>237</v>
      </c>
      <c r="R71" s="82">
        <v>56.6</v>
      </c>
      <c r="S71" s="82" t="s">
        <v>237</v>
      </c>
      <c r="T71" s="82">
        <v>55.7</v>
      </c>
      <c r="U71" s="82" t="s">
        <v>237</v>
      </c>
      <c r="V71" s="82">
        <v>2.5</v>
      </c>
      <c r="W71" s="82" t="s">
        <v>237</v>
      </c>
      <c r="X71" s="275">
        <v>730</v>
      </c>
      <c r="Y71" s="275" t="s">
        <v>239</v>
      </c>
      <c r="Z71" s="275">
        <v>430</v>
      </c>
      <c r="AA71" s="275">
        <v>39</v>
      </c>
      <c r="AB71" s="26"/>
    </row>
    <row r="72" spans="1:28" x14ac:dyDescent="0.25">
      <c r="A72" s="15"/>
      <c r="B72" s="45" t="s">
        <v>85</v>
      </c>
      <c r="C72" s="82">
        <v>110.28636234760421</v>
      </c>
      <c r="D72" s="82">
        <v>99.909007368599319</v>
      </c>
      <c r="E72" s="82" t="s">
        <v>237</v>
      </c>
      <c r="F72" s="82">
        <v>101.21749368433561</v>
      </c>
      <c r="G72" s="82" t="s">
        <v>237</v>
      </c>
      <c r="H72" s="82" t="s">
        <v>238</v>
      </c>
      <c r="I72" s="82" t="s">
        <v>237</v>
      </c>
      <c r="J72" s="82">
        <v>91.940158740401372</v>
      </c>
      <c r="K72" s="82" t="s">
        <v>237</v>
      </c>
      <c r="L72" s="82">
        <v>53.4</v>
      </c>
      <c r="M72" s="82" t="s">
        <v>237</v>
      </c>
      <c r="N72" s="82">
        <v>97.6</v>
      </c>
      <c r="O72" s="82" t="s">
        <v>237</v>
      </c>
      <c r="P72" s="82">
        <v>84.2</v>
      </c>
      <c r="Q72" s="82" t="s">
        <v>237</v>
      </c>
      <c r="R72" s="82">
        <v>99.8</v>
      </c>
      <c r="S72" s="82" t="s">
        <v>237</v>
      </c>
      <c r="T72" s="82">
        <v>99.8</v>
      </c>
      <c r="U72" s="82" t="s">
        <v>237</v>
      </c>
      <c r="V72" s="82">
        <v>36.5</v>
      </c>
      <c r="W72" s="82" t="s">
        <v>237</v>
      </c>
      <c r="X72" s="275">
        <v>22.9</v>
      </c>
      <c r="Y72" s="275" t="s">
        <v>237</v>
      </c>
      <c r="Z72" s="275">
        <v>41</v>
      </c>
      <c r="AA72" s="275">
        <v>1300</v>
      </c>
      <c r="AB72" s="26"/>
    </row>
    <row r="73" spans="1:28" x14ac:dyDescent="0.25">
      <c r="A73" s="15"/>
      <c r="B73" s="45" t="s">
        <v>86</v>
      </c>
      <c r="C73" s="82">
        <v>106.19483720989642</v>
      </c>
      <c r="D73" s="82" t="s">
        <v>238</v>
      </c>
      <c r="E73" s="82" t="s">
        <v>237</v>
      </c>
      <c r="F73" s="82">
        <v>99.57366495264462</v>
      </c>
      <c r="G73" s="82" t="s">
        <v>237</v>
      </c>
      <c r="H73" s="82">
        <v>94.778617070900694</v>
      </c>
      <c r="I73" s="82" t="s">
        <v>237</v>
      </c>
      <c r="J73" s="82" t="s">
        <v>238</v>
      </c>
      <c r="K73" s="82" t="s">
        <v>237</v>
      </c>
      <c r="L73" s="82">
        <v>66.2</v>
      </c>
      <c r="M73" s="82" t="s">
        <v>239</v>
      </c>
      <c r="N73" s="82">
        <v>100</v>
      </c>
      <c r="O73" s="82" t="s">
        <v>239</v>
      </c>
      <c r="P73" s="82" t="s">
        <v>238</v>
      </c>
      <c r="Q73" s="82" t="s">
        <v>237</v>
      </c>
      <c r="R73" s="82" t="s">
        <v>238</v>
      </c>
      <c r="S73" s="82" t="s">
        <v>237</v>
      </c>
      <c r="T73" s="82" t="s">
        <v>238</v>
      </c>
      <c r="U73" s="82" t="s">
        <v>237</v>
      </c>
      <c r="V73" s="82">
        <v>28.5</v>
      </c>
      <c r="W73" s="82" t="s">
        <v>239</v>
      </c>
      <c r="X73" s="275" t="s">
        <v>238</v>
      </c>
      <c r="Y73" s="275" t="s">
        <v>237</v>
      </c>
      <c r="Z73" s="275">
        <v>7</v>
      </c>
      <c r="AA73" s="275">
        <v>11000</v>
      </c>
      <c r="AB73" s="26"/>
    </row>
    <row r="74" spans="1:28" x14ac:dyDescent="0.25">
      <c r="A74" s="15"/>
      <c r="B74" s="45" t="s">
        <v>87</v>
      </c>
      <c r="C74" s="82">
        <v>103.18462868160361</v>
      </c>
      <c r="D74" s="82">
        <v>83.338341847655983</v>
      </c>
      <c r="E74" s="82" t="s">
        <v>237</v>
      </c>
      <c r="F74" s="82">
        <v>93.734088745963234</v>
      </c>
      <c r="G74" s="82" t="s">
        <v>237</v>
      </c>
      <c r="H74" s="82">
        <v>89.524052063525815</v>
      </c>
      <c r="I74" s="82" t="s">
        <v>237</v>
      </c>
      <c r="J74" s="82">
        <v>90.796414512927456</v>
      </c>
      <c r="K74" s="82" t="s">
        <v>239</v>
      </c>
      <c r="L74" s="82">
        <v>34.299999999999997</v>
      </c>
      <c r="M74" s="82" t="s">
        <v>237</v>
      </c>
      <c r="N74" s="82">
        <v>96.4</v>
      </c>
      <c r="O74" s="82" t="s">
        <v>237</v>
      </c>
      <c r="P74" s="82">
        <v>86.6</v>
      </c>
      <c r="Q74" s="82" t="s">
        <v>237</v>
      </c>
      <c r="R74" s="82">
        <v>68.400000000000006</v>
      </c>
      <c r="S74" s="82" t="s">
        <v>237</v>
      </c>
      <c r="T74" s="82">
        <v>67.400000000000006</v>
      </c>
      <c r="U74" s="82" t="s">
        <v>237</v>
      </c>
      <c r="V74" s="82">
        <v>11.4</v>
      </c>
      <c r="W74" s="82" t="s">
        <v>237</v>
      </c>
      <c r="X74" s="275">
        <v>450</v>
      </c>
      <c r="Y74" s="275" t="s">
        <v>239</v>
      </c>
      <c r="Z74" s="275">
        <v>380</v>
      </c>
      <c r="AA74" s="275">
        <v>66</v>
      </c>
      <c r="AB74" s="26"/>
    </row>
    <row r="75" spans="1:28" x14ac:dyDescent="0.25">
      <c r="A75" s="15"/>
      <c r="B75" s="45" t="s">
        <v>88</v>
      </c>
      <c r="C75" s="82">
        <v>105.92735200744583</v>
      </c>
      <c r="D75" s="82">
        <v>97.952716820273551</v>
      </c>
      <c r="E75" s="82" t="s">
        <v>237</v>
      </c>
      <c r="F75" s="82">
        <v>100.27077599966083</v>
      </c>
      <c r="G75" s="82" t="s">
        <v>237</v>
      </c>
      <c r="H75" s="82">
        <v>97.306886126315689</v>
      </c>
      <c r="I75" s="82" t="s">
        <v>237</v>
      </c>
      <c r="J75" s="82">
        <v>100.63743659541973</v>
      </c>
      <c r="K75" s="82" t="s">
        <v>237</v>
      </c>
      <c r="L75" s="82">
        <v>76.2</v>
      </c>
      <c r="M75" s="82" t="s">
        <v>239</v>
      </c>
      <c r="N75" s="82" t="s">
        <v>238</v>
      </c>
      <c r="O75" s="82" t="s">
        <v>237</v>
      </c>
      <c r="P75" s="82" t="s">
        <v>238</v>
      </c>
      <c r="Q75" s="82" t="s">
        <v>237</v>
      </c>
      <c r="R75" s="82" t="s">
        <v>238</v>
      </c>
      <c r="S75" s="82" t="s">
        <v>237</v>
      </c>
      <c r="T75" s="82" t="s">
        <v>238</v>
      </c>
      <c r="U75" s="82" t="s">
        <v>237</v>
      </c>
      <c r="V75" s="82" t="s">
        <v>238</v>
      </c>
      <c r="W75" s="82" t="s">
        <v>237</v>
      </c>
      <c r="X75" s="275" t="s">
        <v>238</v>
      </c>
      <c r="Y75" s="275" t="s">
        <v>237</v>
      </c>
      <c r="Z75" s="275">
        <v>5</v>
      </c>
      <c r="AA75" s="275">
        <v>12000</v>
      </c>
      <c r="AB75" s="26"/>
    </row>
    <row r="76" spans="1:28" x14ac:dyDescent="0.25">
      <c r="A76" s="15"/>
      <c r="B76" s="45" t="s">
        <v>89</v>
      </c>
      <c r="C76" s="82">
        <v>107.1342200725514</v>
      </c>
      <c r="D76" s="82" t="s">
        <v>238</v>
      </c>
      <c r="E76" s="82" t="s">
        <v>237</v>
      </c>
      <c r="F76" s="82">
        <v>96.575846588430636</v>
      </c>
      <c r="G76" s="82" t="s">
        <v>237</v>
      </c>
      <c r="H76" s="82">
        <v>102.95851343731056</v>
      </c>
      <c r="I76" s="82" t="s">
        <v>237</v>
      </c>
      <c r="J76" s="82" t="s">
        <v>238</v>
      </c>
      <c r="K76" s="82" t="s">
        <v>237</v>
      </c>
      <c r="L76" s="82">
        <v>54</v>
      </c>
      <c r="M76" s="82" t="s">
        <v>239</v>
      </c>
      <c r="N76" s="82">
        <v>100</v>
      </c>
      <c r="O76" s="82" t="s">
        <v>239</v>
      </c>
      <c r="P76" s="82" t="s">
        <v>238</v>
      </c>
      <c r="Q76" s="82" t="s">
        <v>237</v>
      </c>
      <c r="R76" s="82">
        <v>99</v>
      </c>
      <c r="S76" s="82" t="s">
        <v>237</v>
      </c>
      <c r="T76" s="82" t="s">
        <v>238</v>
      </c>
      <c r="U76" s="82" t="s">
        <v>237</v>
      </c>
      <c r="V76" s="82" t="s">
        <v>238</v>
      </c>
      <c r="W76" s="82" t="s">
        <v>237</v>
      </c>
      <c r="X76" s="275">
        <v>60.3</v>
      </c>
      <c r="Y76" s="275" t="s">
        <v>237</v>
      </c>
      <c r="Z76" s="275">
        <v>23</v>
      </c>
      <c r="AA76" s="275">
        <v>1800</v>
      </c>
      <c r="AB76" s="26"/>
    </row>
    <row r="77" spans="1:28" x14ac:dyDescent="0.25">
      <c r="A77" s="15"/>
      <c r="B77" s="45" t="s">
        <v>90</v>
      </c>
      <c r="C77" s="82">
        <v>110.30840603390422</v>
      </c>
      <c r="D77" s="82">
        <v>85.36137451846038</v>
      </c>
      <c r="E77" s="82" t="s">
        <v>237</v>
      </c>
      <c r="F77" s="82">
        <v>96.835753749505088</v>
      </c>
      <c r="G77" s="82" t="s">
        <v>237</v>
      </c>
      <c r="H77" s="82">
        <v>91.41636382259972</v>
      </c>
      <c r="I77" s="82" t="s">
        <v>237</v>
      </c>
      <c r="J77" s="82">
        <v>99.337821962954948</v>
      </c>
      <c r="K77" s="82" t="s">
        <v>237</v>
      </c>
      <c r="L77" s="82">
        <v>54.1</v>
      </c>
      <c r="M77" s="82" t="s">
        <v>237</v>
      </c>
      <c r="N77" s="82">
        <v>93.2</v>
      </c>
      <c r="O77" s="82" t="s">
        <v>237</v>
      </c>
      <c r="P77" s="82" t="s">
        <v>238</v>
      </c>
      <c r="Q77" s="82" t="s">
        <v>237</v>
      </c>
      <c r="R77" s="82">
        <v>52.3</v>
      </c>
      <c r="S77" s="82" t="s">
        <v>237</v>
      </c>
      <c r="T77" s="82">
        <v>51.3</v>
      </c>
      <c r="U77" s="82" t="s">
        <v>237</v>
      </c>
      <c r="V77" s="82">
        <v>16.3</v>
      </c>
      <c r="W77" s="82" t="s">
        <v>237</v>
      </c>
      <c r="X77" s="275">
        <v>110</v>
      </c>
      <c r="Y77" s="275" t="s">
        <v>237</v>
      </c>
      <c r="Z77" s="275">
        <v>140</v>
      </c>
      <c r="AA77" s="275">
        <v>170</v>
      </c>
      <c r="AB77" s="26"/>
    </row>
    <row r="78" spans="1:28" x14ac:dyDescent="0.25">
      <c r="A78" s="15"/>
      <c r="B78" s="45" t="s">
        <v>91</v>
      </c>
      <c r="C78" s="82">
        <v>102.79193321045213</v>
      </c>
      <c r="D78" s="82">
        <v>33.139558511737469</v>
      </c>
      <c r="E78" s="82" t="s">
        <v>237</v>
      </c>
      <c r="F78" s="82">
        <v>84.475932661695495</v>
      </c>
      <c r="G78" s="82" t="s">
        <v>237</v>
      </c>
      <c r="H78" s="82" t="s">
        <v>238</v>
      </c>
      <c r="I78" s="82" t="s">
        <v>237</v>
      </c>
      <c r="J78" s="82">
        <v>86.429859862905474</v>
      </c>
      <c r="K78" s="82" t="s">
        <v>237</v>
      </c>
      <c r="L78" s="82">
        <v>5.6</v>
      </c>
      <c r="M78" s="82" t="s">
        <v>237</v>
      </c>
      <c r="N78" s="82">
        <v>85.2</v>
      </c>
      <c r="O78" s="82" t="s">
        <v>237</v>
      </c>
      <c r="P78" s="82">
        <v>56.6</v>
      </c>
      <c r="Q78" s="82" t="s">
        <v>237</v>
      </c>
      <c r="R78" s="82">
        <v>45.3</v>
      </c>
      <c r="S78" s="82" t="s">
        <v>237</v>
      </c>
      <c r="T78" s="82">
        <v>40.299999999999997</v>
      </c>
      <c r="U78" s="82" t="s">
        <v>237</v>
      </c>
      <c r="V78" s="82">
        <v>2.4</v>
      </c>
      <c r="W78" s="82" t="s">
        <v>237</v>
      </c>
      <c r="X78" s="275">
        <v>720</v>
      </c>
      <c r="Y78" s="275" t="s">
        <v>237</v>
      </c>
      <c r="Z78" s="275">
        <v>650</v>
      </c>
      <c r="AA78" s="275">
        <v>30</v>
      </c>
      <c r="AB78" s="26"/>
    </row>
    <row r="79" spans="1:28" x14ac:dyDescent="0.25">
      <c r="A79" s="15"/>
      <c r="B79" s="45" t="s">
        <v>92</v>
      </c>
      <c r="C79" s="82">
        <v>105.79386131110269</v>
      </c>
      <c r="D79" s="82">
        <v>62.88912566216559</v>
      </c>
      <c r="E79" s="82" t="s">
        <v>237</v>
      </c>
      <c r="F79" s="82">
        <v>93.416945219481207</v>
      </c>
      <c r="G79" s="82" t="s">
        <v>237</v>
      </c>
      <c r="H79" s="82" t="s">
        <v>238</v>
      </c>
      <c r="I79" s="82" t="s">
        <v>237</v>
      </c>
      <c r="J79" s="82" t="s">
        <v>238</v>
      </c>
      <c r="K79" s="82" t="s">
        <v>237</v>
      </c>
      <c r="L79" s="82">
        <v>14.2</v>
      </c>
      <c r="M79" s="82" t="s">
        <v>237</v>
      </c>
      <c r="N79" s="82">
        <v>92.6</v>
      </c>
      <c r="O79" s="82" t="s">
        <v>237</v>
      </c>
      <c r="P79" s="82">
        <v>67.599999999999994</v>
      </c>
      <c r="Q79" s="82" t="s">
        <v>237</v>
      </c>
      <c r="R79" s="82">
        <v>43</v>
      </c>
      <c r="S79" s="82" t="s">
        <v>237</v>
      </c>
      <c r="T79" s="82">
        <v>41.4</v>
      </c>
      <c r="U79" s="82" t="s">
        <v>237</v>
      </c>
      <c r="V79" s="82">
        <v>2.2999999999999998</v>
      </c>
      <c r="W79" s="82" t="s">
        <v>237</v>
      </c>
      <c r="X79" s="275">
        <v>410</v>
      </c>
      <c r="Y79" s="275" t="s">
        <v>239</v>
      </c>
      <c r="Z79" s="275">
        <v>560</v>
      </c>
      <c r="AA79" s="275">
        <v>36</v>
      </c>
      <c r="AB79" s="26"/>
    </row>
    <row r="80" spans="1:28" x14ac:dyDescent="0.25">
      <c r="A80" s="15"/>
      <c r="B80" s="45" t="s">
        <v>93</v>
      </c>
      <c r="C80" s="82">
        <v>108.32547466364895</v>
      </c>
      <c r="D80" s="82">
        <v>105.84135940799497</v>
      </c>
      <c r="E80" s="82" t="s">
        <v>237</v>
      </c>
      <c r="F80" s="82">
        <v>113.4389336017519</v>
      </c>
      <c r="G80" s="82" t="s">
        <v>237</v>
      </c>
      <c r="H80" s="82">
        <v>115.37485079496443</v>
      </c>
      <c r="I80" s="82" t="s">
        <v>237</v>
      </c>
      <c r="J80" s="82">
        <v>105.47821061200491</v>
      </c>
      <c r="K80" s="82" t="s">
        <v>237</v>
      </c>
      <c r="L80" s="82">
        <v>42.5</v>
      </c>
      <c r="M80" s="82" t="s">
        <v>237</v>
      </c>
      <c r="N80" s="82">
        <v>92.1</v>
      </c>
      <c r="O80" s="82" t="s">
        <v>237</v>
      </c>
      <c r="P80" s="82">
        <v>78.5</v>
      </c>
      <c r="Q80" s="82" t="s">
        <v>237</v>
      </c>
      <c r="R80" s="82">
        <v>91.9</v>
      </c>
      <c r="S80" s="82" t="s">
        <v>237</v>
      </c>
      <c r="T80" s="82">
        <v>89</v>
      </c>
      <c r="U80" s="82" t="s">
        <v>237</v>
      </c>
      <c r="V80" s="82">
        <v>13.3</v>
      </c>
      <c r="W80" s="82" t="s">
        <v>237</v>
      </c>
      <c r="X80" s="275">
        <v>86.2</v>
      </c>
      <c r="Y80" s="275" t="s">
        <v>239</v>
      </c>
      <c r="Z80" s="275">
        <v>250</v>
      </c>
      <c r="AA80" s="275">
        <v>150</v>
      </c>
      <c r="AB80" s="26"/>
    </row>
    <row r="81" spans="1:28" x14ac:dyDescent="0.25">
      <c r="A81" s="15"/>
      <c r="B81" s="45" t="s">
        <v>94</v>
      </c>
      <c r="C81" s="82">
        <v>106.18169343113391</v>
      </c>
      <c r="D81" s="82">
        <v>83.589943036872825</v>
      </c>
      <c r="E81" s="82" t="s">
        <v>239</v>
      </c>
      <c r="F81" s="82" t="s">
        <v>238</v>
      </c>
      <c r="G81" s="82" t="s">
        <v>237</v>
      </c>
      <c r="H81" s="82" t="s">
        <v>238</v>
      </c>
      <c r="I81" s="82" t="s">
        <v>237</v>
      </c>
      <c r="J81" s="82" t="s">
        <v>238</v>
      </c>
      <c r="K81" s="82" t="s">
        <v>237</v>
      </c>
      <c r="L81" s="82">
        <v>34.5</v>
      </c>
      <c r="M81" s="82" t="s">
        <v>237</v>
      </c>
      <c r="N81" s="82">
        <v>90.3</v>
      </c>
      <c r="O81" s="82" t="s">
        <v>237</v>
      </c>
      <c r="P81" s="82">
        <v>67.3</v>
      </c>
      <c r="Q81" s="82" t="s">
        <v>237</v>
      </c>
      <c r="R81" s="82">
        <v>37.299999999999997</v>
      </c>
      <c r="S81" s="82" t="s">
        <v>237</v>
      </c>
      <c r="T81" s="82">
        <v>35.9</v>
      </c>
      <c r="U81" s="82" t="s">
        <v>237</v>
      </c>
      <c r="V81" s="82">
        <v>5.5</v>
      </c>
      <c r="W81" s="82" t="s">
        <v>237</v>
      </c>
      <c r="X81" s="275">
        <v>630</v>
      </c>
      <c r="Y81" s="275" t="s">
        <v>239</v>
      </c>
      <c r="Z81" s="275">
        <v>380</v>
      </c>
      <c r="AA81" s="275">
        <v>80</v>
      </c>
      <c r="AB81" s="26"/>
    </row>
    <row r="82" spans="1:28" x14ac:dyDescent="0.25">
      <c r="A82" s="15"/>
      <c r="B82" s="45" t="s">
        <v>95</v>
      </c>
      <c r="C82" s="82" t="s">
        <v>238</v>
      </c>
      <c r="D82" s="82" t="s">
        <v>238</v>
      </c>
      <c r="E82" s="82" t="s">
        <v>237</v>
      </c>
      <c r="F82" s="82" t="s">
        <v>238</v>
      </c>
      <c r="G82" s="82" t="s">
        <v>237</v>
      </c>
      <c r="H82" s="82" t="s">
        <v>238</v>
      </c>
      <c r="I82" s="82" t="s">
        <v>237</v>
      </c>
      <c r="J82" s="82" t="s">
        <v>238</v>
      </c>
      <c r="K82" s="82" t="s">
        <v>237</v>
      </c>
      <c r="L82" s="82" t="s">
        <v>238</v>
      </c>
      <c r="M82" s="82" t="s">
        <v>237</v>
      </c>
      <c r="N82" s="82" t="s">
        <v>238</v>
      </c>
      <c r="O82" s="82" t="s">
        <v>237</v>
      </c>
      <c r="P82" s="82" t="s">
        <v>238</v>
      </c>
      <c r="Q82" s="82" t="s">
        <v>237</v>
      </c>
      <c r="R82" s="82" t="s">
        <v>238</v>
      </c>
      <c r="S82" s="82" t="s">
        <v>237</v>
      </c>
      <c r="T82" s="82" t="s">
        <v>238</v>
      </c>
      <c r="U82" s="82" t="s">
        <v>237</v>
      </c>
      <c r="V82" s="82" t="s">
        <v>238</v>
      </c>
      <c r="W82" s="82" t="s">
        <v>237</v>
      </c>
      <c r="X82" s="275" t="s">
        <v>238</v>
      </c>
      <c r="Y82" s="275" t="s">
        <v>237</v>
      </c>
      <c r="Z82" s="275" t="s">
        <v>238</v>
      </c>
      <c r="AA82" s="275" t="s">
        <v>238</v>
      </c>
      <c r="AB82" s="26"/>
    </row>
    <row r="83" spans="1:28" x14ac:dyDescent="0.25">
      <c r="A83" s="15"/>
      <c r="B83" s="45" t="s">
        <v>96</v>
      </c>
      <c r="C83" s="82">
        <v>106.58835046500243</v>
      </c>
      <c r="D83" s="82">
        <v>99.247674081403929</v>
      </c>
      <c r="E83" s="82" t="s">
        <v>237</v>
      </c>
      <c r="F83" s="82">
        <v>99.595668178266493</v>
      </c>
      <c r="G83" s="82" t="s">
        <v>237</v>
      </c>
      <c r="H83" s="82">
        <v>121.80385953438342</v>
      </c>
      <c r="I83" s="82" t="s">
        <v>237</v>
      </c>
      <c r="J83" s="82">
        <v>110.06339022385099</v>
      </c>
      <c r="K83" s="82" t="s">
        <v>237</v>
      </c>
      <c r="L83" s="82">
        <v>73.2</v>
      </c>
      <c r="M83" s="82" t="s">
        <v>237</v>
      </c>
      <c r="N83" s="82">
        <v>96.6</v>
      </c>
      <c r="O83" s="82" t="s">
        <v>237</v>
      </c>
      <c r="P83" s="82">
        <v>88.9</v>
      </c>
      <c r="Q83" s="82" t="s">
        <v>237</v>
      </c>
      <c r="R83" s="82">
        <v>82.9</v>
      </c>
      <c r="S83" s="82" t="s">
        <v>237</v>
      </c>
      <c r="T83" s="82">
        <v>82.7</v>
      </c>
      <c r="U83" s="82" t="s">
        <v>237</v>
      </c>
      <c r="V83" s="82">
        <v>18.600000000000001</v>
      </c>
      <c r="W83" s="82" t="s">
        <v>237</v>
      </c>
      <c r="X83" s="275">
        <v>73</v>
      </c>
      <c r="Y83" s="275" t="s">
        <v>237</v>
      </c>
      <c r="Z83" s="275">
        <v>120</v>
      </c>
      <c r="AA83" s="275">
        <v>260</v>
      </c>
      <c r="AB83" s="26"/>
    </row>
    <row r="84" spans="1:28" x14ac:dyDescent="0.25">
      <c r="A84" s="15"/>
      <c r="B84" s="45" t="s">
        <v>97</v>
      </c>
      <c r="C84" s="82">
        <v>111.47520063522674</v>
      </c>
      <c r="D84" s="82">
        <v>99.956618177687815</v>
      </c>
      <c r="E84" s="82" t="s">
        <v>237</v>
      </c>
      <c r="F84" s="82">
        <v>98.938865020180685</v>
      </c>
      <c r="G84" s="82" t="s">
        <v>237</v>
      </c>
      <c r="H84" s="82">
        <v>97.95846470154342</v>
      </c>
      <c r="I84" s="82" t="s">
        <v>237</v>
      </c>
      <c r="J84" s="82">
        <v>99.894927334251435</v>
      </c>
      <c r="K84" s="82" t="s">
        <v>237</v>
      </c>
      <c r="L84" s="82" t="s">
        <v>238</v>
      </c>
      <c r="M84" s="82" t="s">
        <v>237</v>
      </c>
      <c r="N84" s="82" t="s">
        <v>238</v>
      </c>
      <c r="O84" s="82" t="s">
        <v>237</v>
      </c>
      <c r="P84" s="82" t="s">
        <v>238</v>
      </c>
      <c r="Q84" s="82" t="s">
        <v>237</v>
      </c>
      <c r="R84" s="82">
        <v>99.1</v>
      </c>
      <c r="S84" s="82" t="s">
        <v>237</v>
      </c>
      <c r="T84" s="82" t="s">
        <v>238</v>
      </c>
      <c r="U84" s="82" t="s">
        <v>237</v>
      </c>
      <c r="V84" s="82">
        <v>30.8</v>
      </c>
      <c r="W84" s="82" t="s">
        <v>239</v>
      </c>
      <c r="X84" s="275">
        <v>10.199999999999999</v>
      </c>
      <c r="Y84" s="275" t="s">
        <v>237</v>
      </c>
      <c r="Z84" s="275">
        <v>14</v>
      </c>
      <c r="AA84" s="275">
        <v>5000</v>
      </c>
      <c r="AB84" s="26"/>
    </row>
    <row r="85" spans="1:28" x14ac:dyDescent="0.25">
      <c r="A85" s="15"/>
      <c r="B85" s="45" t="s">
        <v>98</v>
      </c>
      <c r="C85" s="82">
        <v>104.43412319914331</v>
      </c>
      <c r="D85" s="82" t="s">
        <v>238</v>
      </c>
      <c r="E85" s="82" t="s">
        <v>237</v>
      </c>
      <c r="F85" s="82">
        <v>100.59225138366696</v>
      </c>
      <c r="G85" s="82" t="s">
        <v>237</v>
      </c>
      <c r="H85" s="82">
        <v>100.7751003262203</v>
      </c>
      <c r="I85" s="82" t="s">
        <v>237</v>
      </c>
      <c r="J85" s="82">
        <v>99.560211147976858</v>
      </c>
      <c r="K85" s="82" t="s">
        <v>237</v>
      </c>
      <c r="L85" s="82" t="s">
        <v>238</v>
      </c>
      <c r="M85" s="82" t="s">
        <v>237</v>
      </c>
      <c r="N85" s="82" t="s">
        <v>238</v>
      </c>
      <c r="O85" s="82" t="s">
        <v>237</v>
      </c>
      <c r="P85" s="82" t="s">
        <v>238</v>
      </c>
      <c r="Q85" s="82" t="s">
        <v>237</v>
      </c>
      <c r="R85" s="82" t="s">
        <v>238</v>
      </c>
      <c r="S85" s="82" t="s">
        <v>237</v>
      </c>
      <c r="T85" s="82" t="s">
        <v>238</v>
      </c>
      <c r="U85" s="82" t="s">
        <v>237</v>
      </c>
      <c r="V85" s="82">
        <v>16.899999999999999</v>
      </c>
      <c r="W85" s="82" t="s">
        <v>239</v>
      </c>
      <c r="X85" s="275" t="s">
        <v>238</v>
      </c>
      <c r="Y85" s="275" t="s">
        <v>237</v>
      </c>
      <c r="Z85" s="275">
        <v>4</v>
      </c>
      <c r="AA85" s="275">
        <v>11500</v>
      </c>
      <c r="AB85" s="26"/>
    </row>
    <row r="86" spans="1:28" x14ac:dyDescent="0.25">
      <c r="A86" s="15"/>
      <c r="B86" s="45" t="s">
        <v>99</v>
      </c>
      <c r="C86" s="82">
        <v>105.41500633243753</v>
      </c>
      <c r="D86" s="82">
        <v>67.592064416567993</v>
      </c>
      <c r="E86" s="82" t="s">
        <v>239</v>
      </c>
      <c r="F86" s="82">
        <v>102.29804141126988</v>
      </c>
      <c r="G86" s="82" t="s">
        <v>237</v>
      </c>
      <c r="H86" s="82">
        <v>93.999232283350125</v>
      </c>
      <c r="I86" s="82" t="s">
        <v>237</v>
      </c>
      <c r="J86" s="82" t="s">
        <v>238</v>
      </c>
      <c r="K86" s="82" t="s">
        <v>237</v>
      </c>
      <c r="L86" s="82">
        <v>54.8</v>
      </c>
      <c r="M86" s="82" t="s">
        <v>239</v>
      </c>
      <c r="N86" s="82">
        <v>74.2</v>
      </c>
      <c r="O86" s="82" t="s">
        <v>239</v>
      </c>
      <c r="P86" s="82">
        <v>37</v>
      </c>
      <c r="Q86" s="82" t="s">
        <v>239</v>
      </c>
      <c r="R86" s="82">
        <v>52.3</v>
      </c>
      <c r="S86" s="82" t="s">
        <v>239</v>
      </c>
      <c r="T86" s="82">
        <v>46.9</v>
      </c>
      <c r="U86" s="82" t="s">
        <v>239</v>
      </c>
      <c r="V86" s="82">
        <v>8.5</v>
      </c>
      <c r="W86" s="82" t="s">
        <v>239</v>
      </c>
      <c r="X86" s="275">
        <v>180</v>
      </c>
      <c r="Y86" s="275" t="s">
        <v>237</v>
      </c>
      <c r="Z86" s="275">
        <v>190</v>
      </c>
      <c r="AA86" s="275">
        <v>190</v>
      </c>
      <c r="AB86" s="26"/>
    </row>
    <row r="87" spans="1:28" x14ac:dyDescent="0.25">
      <c r="A87" s="15"/>
      <c r="B87" s="45" t="s">
        <v>100</v>
      </c>
      <c r="C87" s="82">
        <v>105.96526920002907</v>
      </c>
      <c r="D87" s="82">
        <v>94.222897377239789</v>
      </c>
      <c r="E87" s="82" t="s">
        <v>237</v>
      </c>
      <c r="F87" s="82">
        <v>100.04559352035616</v>
      </c>
      <c r="G87" s="82" t="s">
        <v>237</v>
      </c>
      <c r="H87" s="82">
        <v>103.24423819304475</v>
      </c>
      <c r="I87" s="82" t="s">
        <v>237</v>
      </c>
      <c r="J87" s="82" t="s">
        <v>238</v>
      </c>
      <c r="K87" s="82" t="s">
        <v>237</v>
      </c>
      <c r="L87" s="82">
        <v>61.9</v>
      </c>
      <c r="M87" s="82" t="s">
        <v>237</v>
      </c>
      <c r="N87" s="82">
        <v>95.7</v>
      </c>
      <c r="O87" s="82" t="s">
        <v>237</v>
      </c>
      <c r="P87" s="82">
        <v>87.8</v>
      </c>
      <c r="Q87" s="82" t="s">
        <v>237</v>
      </c>
      <c r="R87" s="82">
        <v>83.1</v>
      </c>
      <c r="S87" s="82" t="s">
        <v>237</v>
      </c>
      <c r="T87" s="82">
        <v>63.2</v>
      </c>
      <c r="U87" s="82" t="s">
        <v>237</v>
      </c>
      <c r="V87" s="82">
        <v>12.3</v>
      </c>
      <c r="W87" s="82" t="s">
        <v>237</v>
      </c>
      <c r="X87" s="275">
        <v>360</v>
      </c>
      <c r="Y87" s="275" t="s">
        <v>237</v>
      </c>
      <c r="Z87" s="275">
        <v>190</v>
      </c>
      <c r="AA87" s="275">
        <v>220</v>
      </c>
      <c r="AB87" s="26"/>
    </row>
    <row r="88" spans="1:28" x14ac:dyDescent="0.25">
      <c r="A88" s="15"/>
      <c r="B88" s="45" t="s">
        <v>101</v>
      </c>
      <c r="C88" s="82">
        <v>105.36721206999265</v>
      </c>
      <c r="D88" s="82">
        <v>88.666719405246482</v>
      </c>
      <c r="E88" s="82" t="s">
        <v>237</v>
      </c>
      <c r="F88" s="82">
        <v>98.685107452833293</v>
      </c>
      <c r="G88" s="82" t="s">
        <v>237</v>
      </c>
      <c r="H88" s="82">
        <v>93.739083526218181</v>
      </c>
      <c r="I88" s="82" t="s">
        <v>237</v>
      </c>
      <c r="J88" s="82">
        <v>100.76557469709722</v>
      </c>
      <c r="K88" s="82" t="s">
        <v>237</v>
      </c>
      <c r="L88" s="82">
        <v>77.42</v>
      </c>
      <c r="M88" s="82" t="s">
        <v>237</v>
      </c>
      <c r="N88" s="82">
        <v>96.9</v>
      </c>
      <c r="O88" s="82" t="s">
        <v>237</v>
      </c>
      <c r="P88" s="82">
        <v>94.3</v>
      </c>
      <c r="Q88" s="82" t="s">
        <v>239</v>
      </c>
      <c r="R88" s="82">
        <v>96.4</v>
      </c>
      <c r="S88" s="82" t="s">
        <v>237</v>
      </c>
      <c r="T88" s="82">
        <v>95.34</v>
      </c>
      <c r="U88" s="82" t="s">
        <v>237</v>
      </c>
      <c r="V88" s="82">
        <v>45.55</v>
      </c>
      <c r="W88" s="82" t="s">
        <v>237</v>
      </c>
      <c r="X88" s="275">
        <v>25</v>
      </c>
      <c r="Y88" s="275" t="s">
        <v>239</v>
      </c>
      <c r="Z88" s="275">
        <v>23</v>
      </c>
      <c r="AA88" s="275">
        <v>2000</v>
      </c>
      <c r="AB88" s="26"/>
    </row>
    <row r="89" spans="1:28" x14ac:dyDescent="0.25">
      <c r="A89" s="15"/>
      <c r="B89" s="45" t="s">
        <v>102</v>
      </c>
      <c r="C89" s="82">
        <v>110.98287811462109</v>
      </c>
      <c r="D89" s="82">
        <v>84.067611599679864</v>
      </c>
      <c r="E89" s="82" t="s">
        <v>237</v>
      </c>
      <c r="F89" s="82" t="s">
        <v>238</v>
      </c>
      <c r="G89" s="82" t="s">
        <v>237</v>
      </c>
      <c r="H89" s="82" t="s">
        <v>238</v>
      </c>
      <c r="I89" s="82" t="s">
        <v>237</v>
      </c>
      <c r="J89" s="82" t="s">
        <v>238</v>
      </c>
      <c r="K89" s="82" t="s">
        <v>237</v>
      </c>
      <c r="L89" s="82">
        <v>52.5</v>
      </c>
      <c r="M89" s="82" t="s">
        <v>237</v>
      </c>
      <c r="N89" s="82">
        <v>77.7</v>
      </c>
      <c r="O89" s="82" t="s">
        <v>237</v>
      </c>
      <c r="P89" s="82">
        <v>49.6</v>
      </c>
      <c r="Q89" s="82" t="s">
        <v>237</v>
      </c>
      <c r="R89" s="82">
        <v>90.9</v>
      </c>
      <c r="S89" s="82" t="s">
        <v>237</v>
      </c>
      <c r="T89" s="82">
        <v>76.599999999999994</v>
      </c>
      <c r="U89" s="82" t="s">
        <v>237</v>
      </c>
      <c r="V89" s="82">
        <v>22.2</v>
      </c>
      <c r="W89" s="82" t="s">
        <v>237</v>
      </c>
      <c r="X89" s="275">
        <v>35</v>
      </c>
      <c r="Y89" s="275" t="s">
        <v>237</v>
      </c>
      <c r="Z89" s="275">
        <v>67</v>
      </c>
      <c r="AA89" s="275">
        <v>340</v>
      </c>
      <c r="AB89" s="26"/>
    </row>
    <row r="90" spans="1:28" x14ac:dyDescent="0.25">
      <c r="A90" s="15"/>
      <c r="B90" s="45" t="s">
        <v>103</v>
      </c>
      <c r="C90" s="82">
        <v>105.47287749360288</v>
      </c>
      <c r="D90" s="82" t="s">
        <v>238</v>
      </c>
      <c r="E90" s="82" t="s">
        <v>237</v>
      </c>
      <c r="F90" s="82">
        <v>100.03720538512506</v>
      </c>
      <c r="G90" s="82" t="s">
        <v>237</v>
      </c>
      <c r="H90" s="82">
        <v>102.12220791523856</v>
      </c>
      <c r="I90" s="82" t="s">
        <v>237</v>
      </c>
      <c r="J90" s="82" t="s">
        <v>238</v>
      </c>
      <c r="K90" s="82" t="s">
        <v>237</v>
      </c>
      <c r="L90" s="82">
        <v>64.8</v>
      </c>
      <c r="M90" s="82" t="s">
        <v>239</v>
      </c>
      <c r="N90" s="82">
        <v>99.5</v>
      </c>
      <c r="O90" s="82" t="s">
        <v>239</v>
      </c>
      <c r="P90" s="82" t="s">
        <v>238</v>
      </c>
      <c r="Q90" s="82" t="s">
        <v>237</v>
      </c>
      <c r="R90" s="82">
        <v>100</v>
      </c>
      <c r="S90" s="82" t="s">
        <v>239</v>
      </c>
      <c r="T90" s="82">
        <v>100</v>
      </c>
      <c r="U90" s="82" t="s">
        <v>239</v>
      </c>
      <c r="V90" s="82">
        <v>24.6</v>
      </c>
      <c r="W90" s="82" t="s">
        <v>239</v>
      </c>
      <c r="X90" s="275" t="s">
        <v>238</v>
      </c>
      <c r="Y90" s="275" t="s">
        <v>237</v>
      </c>
      <c r="Z90" s="275">
        <v>9</v>
      </c>
      <c r="AA90" s="275">
        <v>5500</v>
      </c>
      <c r="AB90" s="26"/>
    </row>
    <row r="91" spans="1:28" x14ac:dyDescent="0.25">
      <c r="A91" s="15"/>
      <c r="B91" s="45" t="s">
        <v>104</v>
      </c>
      <c r="C91" s="82">
        <v>104.55603383552732</v>
      </c>
      <c r="D91" s="82">
        <v>98.087532755431724</v>
      </c>
      <c r="E91" s="82" t="s">
        <v>237</v>
      </c>
      <c r="F91" s="82">
        <v>100.46636790479945</v>
      </c>
      <c r="G91" s="82" t="s">
        <v>237</v>
      </c>
      <c r="H91" s="82">
        <v>102.03466600411473</v>
      </c>
      <c r="I91" s="82" t="s">
        <v>237</v>
      </c>
      <c r="J91" s="82">
        <v>99.219140857563389</v>
      </c>
      <c r="K91" s="82" t="s">
        <v>237</v>
      </c>
      <c r="L91" s="82" t="s">
        <v>238</v>
      </c>
      <c r="M91" s="82" t="s">
        <v>237</v>
      </c>
      <c r="N91" s="82" t="s">
        <v>238</v>
      </c>
      <c r="O91" s="82" t="s">
        <v>237</v>
      </c>
      <c r="P91" s="82" t="s">
        <v>238</v>
      </c>
      <c r="Q91" s="82" t="s">
        <v>237</v>
      </c>
      <c r="R91" s="82" t="s">
        <v>238</v>
      </c>
      <c r="S91" s="82" t="s">
        <v>237</v>
      </c>
      <c r="T91" s="82" t="s">
        <v>238</v>
      </c>
      <c r="U91" s="82" t="s">
        <v>237</v>
      </c>
      <c r="V91" s="82" t="s">
        <v>238</v>
      </c>
      <c r="W91" s="82" t="s">
        <v>237</v>
      </c>
      <c r="X91" s="275" t="s">
        <v>238</v>
      </c>
      <c r="Y91" s="275" t="s">
        <v>237</v>
      </c>
      <c r="Z91" s="275">
        <v>2</v>
      </c>
      <c r="AA91" s="275">
        <v>17400</v>
      </c>
      <c r="AB91" s="26"/>
    </row>
    <row r="92" spans="1:28" x14ac:dyDescent="0.25">
      <c r="A92" s="15"/>
      <c r="B92" s="45" t="s">
        <v>105</v>
      </c>
      <c r="C92" s="82">
        <v>106.69864269301759</v>
      </c>
      <c r="D92" s="82">
        <v>99.547435319045945</v>
      </c>
      <c r="E92" s="82" t="s">
        <v>237</v>
      </c>
      <c r="F92" s="82">
        <v>98.938606157542935</v>
      </c>
      <c r="G92" s="82" t="s">
        <v>237</v>
      </c>
      <c r="H92" s="82">
        <v>98.663792333402654</v>
      </c>
      <c r="I92" s="82" t="s">
        <v>237</v>
      </c>
      <c r="J92" s="82">
        <v>99.006479999999996</v>
      </c>
      <c r="K92" s="82" t="s">
        <v>237</v>
      </c>
      <c r="L92" s="82" t="s">
        <v>238</v>
      </c>
      <c r="M92" s="82" t="s">
        <v>237</v>
      </c>
      <c r="N92" s="82">
        <v>99</v>
      </c>
      <c r="O92" s="82" t="s">
        <v>239</v>
      </c>
      <c r="P92" s="82">
        <v>68.099999999999994</v>
      </c>
      <c r="Q92" s="82" t="s">
        <v>239</v>
      </c>
      <c r="R92" s="82" t="s">
        <v>238</v>
      </c>
      <c r="S92" s="82" t="s">
        <v>237</v>
      </c>
      <c r="T92" s="82">
        <v>99.3</v>
      </c>
      <c r="U92" s="82" t="s">
        <v>239</v>
      </c>
      <c r="V92" s="82">
        <v>39.700000000000003</v>
      </c>
      <c r="W92" s="82" t="s">
        <v>239</v>
      </c>
      <c r="X92" s="275" t="s">
        <v>238</v>
      </c>
      <c r="Y92" s="275" t="s">
        <v>237</v>
      </c>
      <c r="Z92" s="275">
        <v>4</v>
      </c>
      <c r="AA92" s="275">
        <v>17100</v>
      </c>
      <c r="AB92" s="26"/>
    </row>
    <row r="93" spans="1:28" x14ac:dyDescent="0.25">
      <c r="A93" s="15"/>
      <c r="B93" s="45" t="s">
        <v>106</v>
      </c>
      <c r="C93" s="82">
        <v>107.11066670422218</v>
      </c>
      <c r="D93" s="82">
        <v>111.55058733185295</v>
      </c>
      <c r="E93" s="82" t="s">
        <v>237</v>
      </c>
      <c r="F93" s="82" t="s">
        <v>238</v>
      </c>
      <c r="G93" s="82" t="s">
        <v>237</v>
      </c>
      <c r="H93" s="82">
        <v>105.64471005365512</v>
      </c>
      <c r="I93" s="82" t="s">
        <v>237</v>
      </c>
      <c r="J93" s="82">
        <v>103.24550863446514</v>
      </c>
      <c r="K93" s="82" t="s">
        <v>237</v>
      </c>
      <c r="L93" s="82">
        <v>72.3</v>
      </c>
      <c r="M93" s="82" t="s">
        <v>239</v>
      </c>
      <c r="N93" s="82">
        <v>97.7</v>
      </c>
      <c r="O93" s="82" t="s">
        <v>237</v>
      </c>
      <c r="P93" s="82">
        <v>85.6</v>
      </c>
      <c r="Q93" s="82" t="s">
        <v>237</v>
      </c>
      <c r="R93" s="82">
        <v>99.1</v>
      </c>
      <c r="S93" s="82" t="s">
        <v>237</v>
      </c>
      <c r="T93" s="82">
        <v>98.6</v>
      </c>
      <c r="U93" s="82" t="s">
        <v>237</v>
      </c>
      <c r="V93" s="82">
        <v>21.2</v>
      </c>
      <c r="W93" s="82" t="s">
        <v>237</v>
      </c>
      <c r="X93" s="275">
        <v>81.3</v>
      </c>
      <c r="Y93" s="275" t="s">
        <v>237</v>
      </c>
      <c r="Z93" s="275">
        <v>80</v>
      </c>
      <c r="AA93" s="275">
        <v>540</v>
      </c>
      <c r="AB93" s="26"/>
    </row>
    <row r="94" spans="1:28" x14ac:dyDescent="0.25">
      <c r="A94" s="15"/>
      <c r="B94" s="45" t="s">
        <v>107</v>
      </c>
      <c r="C94" s="82">
        <v>108.53544368579379</v>
      </c>
      <c r="D94" s="82" t="s">
        <v>238</v>
      </c>
      <c r="E94" s="82" t="s">
        <v>237</v>
      </c>
      <c r="F94" s="82">
        <v>99.829996869699926</v>
      </c>
      <c r="G94" s="82" t="s">
        <v>237</v>
      </c>
      <c r="H94" s="82">
        <v>100.378846660439</v>
      </c>
      <c r="I94" s="82" t="s">
        <v>237</v>
      </c>
      <c r="J94" s="82">
        <v>99.936546959005256</v>
      </c>
      <c r="K94" s="82" t="s">
        <v>237</v>
      </c>
      <c r="L94" s="82">
        <v>54.3</v>
      </c>
      <c r="M94" s="82" t="s">
        <v>239</v>
      </c>
      <c r="N94" s="82" t="s">
        <v>238</v>
      </c>
      <c r="O94" s="82" t="s">
        <v>237</v>
      </c>
      <c r="P94" s="82" t="s">
        <v>238</v>
      </c>
      <c r="Q94" s="82" t="s">
        <v>237</v>
      </c>
      <c r="R94" s="82" t="s">
        <v>238</v>
      </c>
      <c r="S94" s="82" t="s">
        <v>237</v>
      </c>
      <c r="T94" s="82">
        <v>99.8</v>
      </c>
      <c r="U94" s="82" t="s">
        <v>239</v>
      </c>
      <c r="V94" s="82" t="s">
        <v>238</v>
      </c>
      <c r="W94" s="82" t="s">
        <v>237</v>
      </c>
      <c r="X94" s="275" t="s">
        <v>238</v>
      </c>
      <c r="Y94" s="275" t="s">
        <v>237</v>
      </c>
      <c r="Z94" s="275">
        <v>6</v>
      </c>
      <c r="AA94" s="275">
        <v>12100</v>
      </c>
      <c r="AB94" s="26"/>
    </row>
    <row r="95" spans="1:28" x14ac:dyDescent="0.25">
      <c r="A95" s="15"/>
      <c r="B95" s="45" t="s">
        <v>108</v>
      </c>
      <c r="C95" s="82">
        <v>104.60444395251665</v>
      </c>
      <c r="D95" s="82">
        <v>98.910503536203535</v>
      </c>
      <c r="E95" s="82" t="s">
        <v>237</v>
      </c>
      <c r="F95" s="82">
        <v>98.242068476061533</v>
      </c>
      <c r="G95" s="82" t="s">
        <v>237</v>
      </c>
      <c r="H95" s="82">
        <v>102.77564742004348</v>
      </c>
      <c r="I95" s="82" t="s">
        <v>237</v>
      </c>
      <c r="J95" s="82">
        <v>101.82783662307446</v>
      </c>
      <c r="K95" s="82" t="s">
        <v>237</v>
      </c>
      <c r="L95" s="82">
        <v>61.2</v>
      </c>
      <c r="M95" s="82" t="s">
        <v>237</v>
      </c>
      <c r="N95" s="82">
        <v>99.1</v>
      </c>
      <c r="O95" s="82" t="s">
        <v>237</v>
      </c>
      <c r="P95" s="82">
        <v>94.5</v>
      </c>
      <c r="Q95" s="82" t="s">
        <v>237</v>
      </c>
      <c r="R95" s="82">
        <v>99.6</v>
      </c>
      <c r="S95" s="82" t="s">
        <v>237</v>
      </c>
      <c r="T95" s="82">
        <v>98.8</v>
      </c>
      <c r="U95" s="82" t="s">
        <v>237</v>
      </c>
      <c r="V95" s="82">
        <v>28</v>
      </c>
      <c r="W95" s="82" t="s">
        <v>237</v>
      </c>
      <c r="X95" s="275">
        <v>19</v>
      </c>
      <c r="Y95" s="275" t="s">
        <v>237</v>
      </c>
      <c r="Z95" s="275">
        <v>50</v>
      </c>
      <c r="AA95" s="275">
        <v>580</v>
      </c>
      <c r="AB95" s="26"/>
    </row>
    <row r="96" spans="1:28" x14ac:dyDescent="0.25">
      <c r="A96" s="15"/>
      <c r="B96" s="45" t="s">
        <v>109</v>
      </c>
      <c r="C96" s="82">
        <v>118.54649733715692</v>
      </c>
      <c r="D96" s="82">
        <v>99.897817529545975</v>
      </c>
      <c r="E96" s="82" t="s">
        <v>237</v>
      </c>
      <c r="F96" s="82">
        <v>101.28943997522913</v>
      </c>
      <c r="G96" s="82" t="s">
        <v>237</v>
      </c>
      <c r="H96" s="82">
        <v>96.790329870731384</v>
      </c>
      <c r="I96" s="82" t="s">
        <v>237</v>
      </c>
      <c r="J96" s="82">
        <v>100.34954990770117</v>
      </c>
      <c r="K96" s="82" t="s">
        <v>237</v>
      </c>
      <c r="L96" s="82">
        <v>51</v>
      </c>
      <c r="M96" s="82" t="s">
        <v>237</v>
      </c>
      <c r="N96" s="82">
        <v>99.2</v>
      </c>
      <c r="O96" s="82" t="s">
        <v>237</v>
      </c>
      <c r="P96" s="82">
        <v>87</v>
      </c>
      <c r="Q96" s="82" t="s">
        <v>237</v>
      </c>
      <c r="R96" s="82">
        <v>99.9</v>
      </c>
      <c r="S96" s="82" t="s">
        <v>237</v>
      </c>
      <c r="T96" s="82">
        <v>99.6</v>
      </c>
      <c r="U96" s="82" t="s">
        <v>237</v>
      </c>
      <c r="V96" s="82">
        <v>15.9</v>
      </c>
      <c r="W96" s="82" t="s">
        <v>237</v>
      </c>
      <c r="X96" s="275">
        <v>13.5</v>
      </c>
      <c r="Y96" s="275" t="s">
        <v>237</v>
      </c>
      <c r="Z96" s="275">
        <v>26</v>
      </c>
      <c r="AA96" s="275">
        <v>1500</v>
      </c>
      <c r="AB96" s="26"/>
    </row>
    <row r="97" spans="1:28" x14ac:dyDescent="0.25">
      <c r="A97" s="15"/>
      <c r="B97" s="45" t="s">
        <v>110</v>
      </c>
      <c r="C97" s="82">
        <v>106.37714591377897</v>
      </c>
      <c r="D97" s="82">
        <v>85.63505206764701</v>
      </c>
      <c r="E97" s="82" t="s">
        <v>239</v>
      </c>
      <c r="F97" s="82">
        <v>97.768852271507853</v>
      </c>
      <c r="G97" s="82" t="s">
        <v>237</v>
      </c>
      <c r="H97" s="82">
        <v>90.330995379872974</v>
      </c>
      <c r="I97" s="82" t="s">
        <v>237</v>
      </c>
      <c r="J97" s="82" t="s">
        <v>238</v>
      </c>
      <c r="K97" s="82" t="s">
        <v>237</v>
      </c>
      <c r="L97" s="82">
        <v>45.5</v>
      </c>
      <c r="M97" s="82" t="s">
        <v>237</v>
      </c>
      <c r="N97" s="82">
        <v>91.5</v>
      </c>
      <c r="O97" s="82" t="s">
        <v>237</v>
      </c>
      <c r="P97" s="82">
        <v>47.1</v>
      </c>
      <c r="Q97" s="82" t="s">
        <v>237</v>
      </c>
      <c r="R97" s="82">
        <v>43.8</v>
      </c>
      <c r="S97" s="82" t="s">
        <v>237</v>
      </c>
      <c r="T97" s="82">
        <v>42.6</v>
      </c>
      <c r="U97" s="82" t="s">
        <v>237</v>
      </c>
      <c r="V97" s="82">
        <v>6.2</v>
      </c>
      <c r="W97" s="82" t="s">
        <v>237</v>
      </c>
      <c r="X97" s="275">
        <v>490</v>
      </c>
      <c r="Y97" s="275" t="s">
        <v>239</v>
      </c>
      <c r="Z97" s="275">
        <v>400</v>
      </c>
      <c r="AA97" s="275">
        <v>53</v>
      </c>
      <c r="AB97" s="26"/>
    </row>
    <row r="98" spans="1:28" x14ac:dyDescent="0.25">
      <c r="A98" s="15"/>
      <c r="B98" s="45" t="s">
        <v>111</v>
      </c>
      <c r="C98" s="82">
        <v>108.61635791258021</v>
      </c>
      <c r="D98" s="82" t="s">
        <v>238</v>
      </c>
      <c r="E98" s="82" t="s">
        <v>237</v>
      </c>
      <c r="F98" s="82">
        <v>103.58880541960093</v>
      </c>
      <c r="G98" s="82" t="s">
        <v>237</v>
      </c>
      <c r="H98" s="82">
        <v>110.71068798821561</v>
      </c>
      <c r="I98" s="82" t="s">
        <v>239</v>
      </c>
      <c r="J98" s="82" t="s">
        <v>238</v>
      </c>
      <c r="K98" s="82" t="s">
        <v>237</v>
      </c>
      <c r="L98" s="82">
        <v>22.3</v>
      </c>
      <c r="M98" s="82" t="s">
        <v>237</v>
      </c>
      <c r="N98" s="82">
        <v>88.4</v>
      </c>
      <c r="O98" s="82" t="s">
        <v>237</v>
      </c>
      <c r="P98" s="82">
        <v>70.8</v>
      </c>
      <c r="Q98" s="82" t="s">
        <v>237</v>
      </c>
      <c r="R98" s="82">
        <v>79.8</v>
      </c>
      <c r="S98" s="82" t="s">
        <v>237</v>
      </c>
      <c r="T98" s="82">
        <v>65.900000000000006</v>
      </c>
      <c r="U98" s="82" t="s">
        <v>237</v>
      </c>
      <c r="V98" s="82">
        <v>9.6</v>
      </c>
      <c r="W98" s="82" t="s">
        <v>237</v>
      </c>
      <c r="X98" s="275">
        <v>33</v>
      </c>
      <c r="Y98" s="275" t="s">
        <v>237</v>
      </c>
      <c r="Z98" s="275">
        <v>130</v>
      </c>
      <c r="AA98" s="275">
        <v>260</v>
      </c>
      <c r="AB98" s="26"/>
    </row>
    <row r="99" spans="1:28" x14ac:dyDescent="0.25">
      <c r="A99" s="15"/>
      <c r="B99" s="45" t="s">
        <v>112</v>
      </c>
      <c r="C99" s="82">
        <v>102.81812859924031</v>
      </c>
      <c r="D99" s="82">
        <v>99.087571704062498</v>
      </c>
      <c r="E99" s="82" t="s">
        <v>237</v>
      </c>
      <c r="F99" s="82" t="s">
        <v>238</v>
      </c>
      <c r="G99" s="82" t="s">
        <v>237</v>
      </c>
      <c r="H99" s="82" t="s">
        <v>238</v>
      </c>
      <c r="I99" s="82" t="s">
        <v>237</v>
      </c>
      <c r="J99" s="82">
        <v>102.3153493196011</v>
      </c>
      <c r="K99" s="82" t="s">
        <v>237</v>
      </c>
      <c r="L99" s="82" t="s">
        <v>238</v>
      </c>
      <c r="M99" s="82" t="s">
        <v>237</v>
      </c>
      <c r="N99" s="82">
        <v>100</v>
      </c>
      <c r="O99" s="82" t="s">
        <v>239</v>
      </c>
      <c r="P99" s="82" t="s">
        <v>238</v>
      </c>
      <c r="Q99" s="82" t="s">
        <v>237</v>
      </c>
      <c r="R99" s="82">
        <v>100</v>
      </c>
      <c r="S99" s="82" t="s">
        <v>239</v>
      </c>
      <c r="T99" s="82" t="s">
        <v>238</v>
      </c>
      <c r="U99" s="82" t="s">
        <v>237</v>
      </c>
      <c r="V99" s="82" t="s">
        <v>238</v>
      </c>
      <c r="W99" s="82" t="s">
        <v>237</v>
      </c>
      <c r="X99" s="275" t="s">
        <v>238</v>
      </c>
      <c r="Y99" s="275" t="s">
        <v>237</v>
      </c>
      <c r="Z99" s="275">
        <v>14</v>
      </c>
      <c r="AA99" s="275">
        <v>2600</v>
      </c>
      <c r="AB99" s="26"/>
    </row>
    <row r="100" spans="1:28" x14ac:dyDescent="0.25">
      <c r="A100" s="15"/>
      <c r="B100" s="45" t="s">
        <v>113</v>
      </c>
      <c r="C100" s="82">
        <v>113.36056653470656</v>
      </c>
      <c r="D100" s="82">
        <v>99.462472386615005</v>
      </c>
      <c r="E100" s="82" t="s">
        <v>237</v>
      </c>
      <c r="F100" s="82">
        <v>98.175368248381787</v>
      </c>
      <c r="G100" s="82" t="s">
        <v>237</v>
      </c>
      <c r="H100" s="82">
        <v>99.554148191334207</v>
      </c>
      <c r="I100" s="82" t="s">
        <v>237</v>
      </c>
      <c r="J100" s="82">
        <v>100.76176110057462</v>
      </c>
      <c r="K100" s="82" t="s">
        <v>237</v>
      </c>
      <c r="L100" s="82">
        <v>36.299999999999997</v>
      </c>
      <c r="M100" s="82" t="s">
        <v>237</v>
      </c>
      <c r="N100" s="82">
        <v>97</v>
      </c>
      <c r="O100" s="82" t="s">
        <v>237</v>
      </c>
      <c r="P100" s="82">
        <v>83.6</v>
      </c>
      <c r="Q100" s="82" t="s">
        <v>237</v>
      </c>
      <c r="R100" s="82">
        <v>99.1</v>
      </c>
      <c r="S100" s="82" t="s">
        <v>237</v>
      </c>
      <c r="T100" s="82">
        <v>98.9</v>
      </c>
      <c r="U100" s="82" t="s">
        <v>237</v>
      </c>
      <c r="V100" s="82">
        <v>5.8</v>
      </c>
      <c r="W100" s="82" t="s">
        <v>237</v>
      </c>
      <c r="X100" s="275">
        <v>49.1</v>
      </c>
      <c r="Y100" s="275" t="s">
        <v>237</v>
      </c>
      <c r="Z100" s="275">
        <v>75</v>
      </c>
      <c r="AA100" s="275">
        <v>390</v>
      </c>
      <c r="AB100" s="26"/>
    </row>
    <row r="101" spans="1:28" x14ac:dyDescent="0.25">
      <c r="A101" s="15"/>
      <c r="B101" s="45" t="s">
        <v>114</v>
      </c>
      <c r="C101" s="82">
        <v>104.11622276029053</v>
      </c>
      <c r="D101" s="82">
        <v>76.683623345404527</v>
      </c>
      <c r="E101" s="82" t="s">
        <v>239</v>
      </c>
      <c r="F101" s="82">
        <v>94.518209420225048</v>
      </c>
      <c r="G101" s="82" t="s">
        <v>237</v>
      </c>
      <c r="H101" s="82">
        <v>87.249821723780514</v>
      </c>
      <c r="I101" s="82" t="s">
        <v>237</v>
      </c>
      <c r="J101" s="82">
        <v>103.34113989559037</v>
      </c>
      <c r="K101" s="82" t="s">
        <v>237</v>
      </c>
      <c r="L101" s="82">
        <v>49.8</v>
      </c>
      <c r="M101" s="82" t="s">
        <v>237</v>
      </c>
      <c r="N101" s="82">
        <v>54.2</v>
      </c>
      <c r="O101" s="82" t="s">
        <v>237</v>
      </c>
      <c r="P101" s="82">
        <v>36.9</v>
      </c>
      <c r="Q101" s="82" t="s">
        <v>237</v>
      </c>
      <c r="R101" s="82">
        <v>41.5</v>
      </c>
      <c r="S101" s="82" t="s">
        <v>237</v>
      </c>
      <c r="T101" s="82">
        <v>37.5</v>
      </c>
      <c r="U101" s="82" t="s">
        <v>237</v>
      </c>
      <c r="V101" s="82">
        <v>3.7</v>
      </c>
      <c r="W101" s="82" t="s">
        <v>237</v>
      </c>
      <c r="X101" s="275">
        <v>360</v>
      </c>
      <c r="Y101" s="275" t="s">
        <v>237</v>
      </c>
      <c r="Z101" s="275">
        <v>220</v>
      </c>
      <c r="AA101" s="275">
        <v>130</v>
      </c>
      <c r="AB101" s="26"/>
    </row>
    <row r="102" spans="1:28" x14ac:dyDescent="0.25">
      <c r="A102" s="15"/>
      <c r="B102" s="45" t="s">
        <v>115</v>
      </c>
      <c r="C102" s="82">
        <v>116.29232869724386</v>
      </c>
      <c r="D102" s="82">
        <v>100.02685236832988</v>
      </c>
      <c r="E102" s="82" t="s">
        <v>237</v>
      </c>
      <c r="F102" s="82">
        <v>99.217248238561908</v>
      </c>
      <c r="G102" s="82" t="s">
        <v>237</v>
      </c>
      <c r="H102" s="82">
        <v>96.70183507624678</v>
      </c>
      <c r="I102" s="82" t="s">
        <v>237</v>
      </c>
      <c r="J102" s="82">
        <v>99.190507767536445</v>
      </c>
      <c r="K102" s="82" t="s">
        <v>237</v>
      </c>
      <c r="L102" s="82" t="s">
        <v>238</v>
      </c>
      <c r="M102" s="82" t="s">
        <v>237</v>
      </c>
      <c r="N102" s="82">
        <v>91.8</v>
      </c>
      <c r="O102" s="82" t="s">
        <v>239</v>
      </c>
      <c r="P102" s="82" t="s">
        <v>238</v>
      </c>
      <c r="Q102" s="82" t="s">
        <v>237</v>
      </c>
      <c r="R102" s="82">
        <v>100</v>
      </c>
      <c r="S102" s="82" t="s">
        <v>239</v>
      </c>
      <c r="T102" s="82" t="s">
        <v>238</v>
      </c>
      <c r="U102" s="82" t="s">
        <v>237</v>
      </c>
      <c r="V102" s="82" t="s">
        <v>238</v>
      </c>
      <c r="W102" s="82" t="s">
        <v>237</v>
      </c>
      <c r="X102" s="275">
        <v>20.2</v>
      </c>
      <c r="Y102" s="275" t="s">
        <v>237</v>
      </c>
      <c r="Z102" s="275">
        <v>13</v>
      </c>
      <c r="AA102" s="275">
        <v>4600</v>
      </c>
      <c r="AB102" s="26"/>
    </row>
    <row r="103" spans="1:28" x14ac:dyDescent="0.25">
      <c r="A103" s="15"/>
      <c r="B103" s="45" t="s">
        <v>116</v>
      </c>
      <c r="C103" s="82">
        <v>105.31470859366998</v>
      </c>
      <c r="D103" s="82">
        <v>92.063348393242038</v>
      </c>
      <c r="E103" s="82" t="s">
        <v>239</v>
      </c>
      <c r="F103" s="82">
        <v>91.434395591927256</v>
      </c>
      <c r="G103" s="82" t="s">
        <v>237</v>
      </c>
      <c r="H103" s="82">
        <v>100.81228489109384</v>
      </c>
      <c r="I103" s="82" t="s">
        <v>237</v>
      </c>
      <c r="J103" s="82">
        <v>106.39276531246864</v>
      </c>
      <c r="K103" s="82" t="s">
        <v>237</v>
      </c>
      <c r="L103" s="82">
        <v>53.7</v>
      </c>
      <c r="M103" s="82" t="s">
        <v>237</v>
      </c>
      <c r="N103" s="82">
        <v>95.6</v>
      </c>
      <c r="O103" s="82" t="s">
        <v>239</v>
      </c>
      <c r="P103" s="82" t="s">
        <v>238</v>
      </c>
      <c r="Q103" s="82" t="s">
        <v>237</v>
      </c>
      <c r="R103" s="82">
        <v>98</v>
      </c>
      <c r="S103" s="82" t="s">
        <v>239</v>
      </c>
      <c r="T103" s="82" t="s">
        <v>238</v>
      </c>
      <c r="U103" s="82" t="s">
        <v>237</v>
      </c>
      <c r="V103" s="82" t="s">
        <v>238</v>
      </c>
      <c r="W103" s="82" t="s">
        <v>237</v>
      </c>
      <c r="X103" s="275" t="s">
        <v>238</v>
      </c>
      <c r="Y103" s="275" t="s">
        <v>237</v>
      </c>
      <c r="Z103" s="275">
        <v>16</v>
      </c>
      <c r="AA103" s="275">
        <v>3900</v>
      </c>
      <c r="AB103" s="26"/>
    </row>
    <row r="104" spans="1:28" x14ac:dyDescent="0.25">
      <c r="A104" s="15"/>
      <c r="B104" s="45" t="s">
        <v>117</v>
      </c>
      <c r="C104" s="82">
        <v>100.67317470002033</v>
      </c>
      <c r="D104" s="82">
        <v>129.67249535861188</v>
      </c>
      <c r="E104" s="82" t="s">
        <v>237</v>
      </c>
      <c r="F104" s="82">
        <v>97.494645981752697</v>
      </c>
      <c r="G104" s="82" t="s">
        <v>237</v>
      </c>
      <c r="H104" s="82">
        <v>139.86216068075012</v>
      </c>
      <c r="I104" s="82" t="s">
        <v>237</v>
      </c>
      <c r="J104" s="82">
        <v>139.47823107917901</v>
      </c>
      <c r="K104" s="82" t="s">
        <v>237</v>
      </c>
      <c r="L104" s="82">
        <v>47</v>
      </c>
      <c r="M104" s="82" t="s">
        <v>237</v>
      </c>
      <c r="N104" s="82">
        <v>91.8</v>
      </c>
      <c r="O104" s="82" t="s">
        <v>237</v>
      </c>
      <c r="P104" s="82">
        <v>70.400000000000006</v>
      </c>
      <c r="Q104" s="82" t="s">
        <v>237</v>
      </c>
      <c r="R104" s="82">
        <v>61.5</v>
      </c>
      <c r="S104" s="82" t="s">
        <v>237</v>
      </c>
      <c r="T104" s="82">
        <v>58.7</v>
      </c>
      <c r="U104" s="82" t="s">
        <v>237</v>
      </c>
      <c r="V104" s="82">
        <v>6.7</v>
      </c>
      <c r="W104" s="82" t="s">
        <v>237</v>
      </c>
      <c r="X104" s="275">
        <v>1200</v>
      </c>
      <c r="Y104" s="275" t="s">
        <v>237</v>
      </c>
      <c r="Z104" s="275">
        <v>490</v>
      </c>
      <c r="AA104" s="275">
        <v>64</v>
      </c>
      <c r="AB104" s="26"/>
    </row>
    <row r="105" spans="1:28" x14ac:dyDescent="0.25">
      <c r="A105" s="15"/>
      <c r="B105" s="45" t="s">
        <v>118</v>
      </c>
      <c r="C105" s="82">
        <v>103.25070904727541</v>
      </c>
      <c r="D105" s="82">
        <v>44.483739429440597</v>
      </c>
      <c r="E105" s="82" t="s">
        <v>239</v>
      </c>
      <c r="F105" s="82">
        <v>91.567360031877726</v>
      </c>
      <c r="G105" s="82" t="s">
        <v>237</v>
      </c>
      <c r="H105" s="82">
        <v>82.047587931654348</v>
      </c>
      <c r="I105" s="82" t="s">
        <v>237</v>
      </c>
      <c r="J105" s="82">
        <v>84.519615557032239</v>
      </c>
      <c r="K105" s="82" t="s">
        <v>239</v>
      </c>
      <c r="L105" s="82">
        <v>11.4</v>
      </c>
      <c r="M105" s="82" t="s">
        <v>239</v>
      </c>
      <c r="N105" s="82">
        <v>79.3</v>
      </c>
      <c r="O105" s="82" t="s">
        <v>239</v>
      </c>
      <c r="P105" s="82">
        <v>66</v>
      </c>
      <c r="Q105" s="82" t="s">
        <v>239</v>
      </c>
      <c r="R105" s="82">
        <v>46.3</v>
      </c>
      <c r="S105" s="82" t="s">
        <v>239</v>
      </c>
      <c r="T105" s="82">
        <v>36.9</v>
      </c>
      <c r="U105" s="82" t="s">
        <v>239</v>
      </c>
      <c r="V105" s="82">
        <v>3.5</v>
      </c>
      <c r="W105" s="82" t="s">
        <v>239</v>
      </c>
      <c r="X105" s="275">
        <v>990</v>
      </c>
      <c r="Y105" s="275" t="s">
        <v>239</v>
      </c>
      <c r="Z105" s="275">
        <v>640</v>
      </c>
      <c r="AA105" s="275">
        <v>31</v>
      </c>
      <c r="AB105" s="26"/>
    </row>
    <row r="106" spans="1:28" x14ac:dyDescent="0.25">
      <c r="A106" s="15"/>
      <c r="B106" s="45" t="s">
        <v>119</v>
      </c>
      <c r="C106" s="82">
        <v>105.2239110615194</v>
      </c>
      <c r="D106" s="82">
        <v>87.131032787057606</v>
      </c>
      <c r="E106" s="82" t="s">
        <v>237</v>
      </c>
      <c r="F106" s="82" t="s">
        <v>238</v>
      </c>
      <c r="G106" s="82" t="s">
        <v>237</v>
      </c>
      <c r="H106" s="82" t="s">
        <v>238</v>
      </c>
      <c r="I106" s="82" t="s">
        <v>237</v>
      </c>
      <c r="J106" s="82" t="s">
        <v>238</v>
      </c>
      <c r="K106" s="82" t="s">
        <v>237</v>
      </c>
      <c r="L106" s="82">
        <v>41.9</v>
      </c>
      <c r="M106" s="82" t="s">
        <v>239</v>
      </c>
      <c r="N106" s="82">
        <v>93</v>
      </c>
      <c r="O106" s="82" t="s">
        <v>239</v>
      </c>
      <c r="P106" s="82" t="s">
        <v>238</v>
      </c>
      <c r="Q106" s="82" t="s">
        <v>237</v>
      </c>
      <c r="R106" s="82">
        <v>99.8</v>
      </c>
      <c r="S106" s="82" t="s">
        <v>239</v>
      </c>
      <c r="T106" s="82" t="s">
        <v>238</v>
      </c>
      <c r="U106" s="82" t="s">
        <v>237</v>
      </c>
      <c r="V106" s="82" t="s">
        <v>238</v>
      </c>
      <c r="W106" s="82" t="s">
        <v>237</v>
      </c>
      <c r="X106" s="275" t="s">
        <v>238</v>
      </c>
      <c r="Y106" s="275" t="s">
        <v>237</v>
      </c>
      <c r="Z106" s="275">
        <v>15</v>
      </c>
      <c r="AA106" s="275">
        <v>2700</v>
      </c>
      <c r="AB106" s="26"/>
    </row>
    <row r="107" spans="1:28" x14ac:dyDescent="0.25">
      <c r="A107" s="15"/>
      <c r="B107" s="45" t="s">
        <v>120</v>
      </c>
      <c r="C107" s="82" t="s">
        <v>238</v>
      </c>
      <c r="D107" s="82" t="s">
        <v>238</v>
      </c>
      <c r="E107" s="82" t="s">
        <v>237</v>
      </c>
      <c r="F107" s="82">
        <v>100.86124342396099</v>
      </c>
      <c r="G107" s="82" t="s">
        <v>237</v>
      </c>
      <c r="H107" s="82">
        <v>82.758481203708158</v>
      </c>
      <c r="I107" s="82" t="s">
        <v>237</v>
      </c>
      <c r="J107" s="82" t="s">
        <v>238</v>
      </c>
      <c r="K107" s="82" t="s">
        <v>237</v>
      </c>
      <c r="L107" s="82" t="s">
        <v>238</v>
      </c>
      <c r="M107" s="82" t="s">
        <v>237</v>
      </c>
      <c r="N107" s="82" t="s">
        <v>238</v>
      </c>
      <c r="O107" s="82" t="s">
        <v>237</v>
      </c>
      <c r="P107" s="82" t="s">
        <v>238</v>
      </c>
      <c r="Q107" s="82" t="s">
        <v>237</v>
      </c>
      <c r="R107" s="82" t="s">
        <v>238</v>
      </c>
      <c r="S107" s="82" t="s">
        <v>237</v>
      </c>
      <c r="T107" s="82" t="s">
        <v>238</v>
      </c>
      <c r="U107" s="82" t="s">
        <v>237</v>
      </c>
      <c r="V107" s="82" t="s">
        <v>238</v>
      </c>
      <c r="W107" s="82" t="s">
        <v>237</v>
      </c>
      <c r="X107" s="275" t="s">
        <v>238</v>
      </c>
      <c r="Y107" s="275" t="s">
        <v>237</v>
      </c>
      <c r="Z107" s="275" t="s">
        <v>238</v>
      </c>
      <c r="AA107" s="275" t="s">
        <v>238</v>
      </c>
      <c r="AB107" s="26"/>
    </row>
    <row r="108" spans="1:28" x14ac:dyDescent="0.25">
      <c r="A108" s="15"/>
      <c r="B108" s="45" t="s">
        <v>121</v>
      </c>
      <c r="C108" s="82">
        <v>118.34824876209512</v>
      </c>
      <c r="D108" s="82">
        <v>100.03913441047936</v>
      </c>
      <c r="E108" s="82" t="s">
        <v>237</v>
      </c>
      <c r="F108" s="82">
        <v>99.267290376524812</v>
      </c>
      <c r="G108" s="82" t="s">
        <v>237</v>
      </c>
      <c r="H108" s="82">
        <v>95.587280171244942</v>
      </c>
      <c r="I108" s="82" t="s">
        <v>237</v>
      </c>
      <c r="J108" s="82">
        <v>99.85719685617849</v>
      </c>
      <c r="K108" s="82" t="s">
        <v>237</v>
      </c>
      <c r="L108" s="82">
        <v>62.9</v>
      </c>
      <c r="M108" s="82" t="s">
        <v>239</v>
      </c>
      <c r="N108" s="82">
        <v>100</v>
      </c>
      <c r="O108" s="82" t="s">
        <v>239</v>
      </c>
      <c r="P108" s="82" t="s">
        <v>238</v>
      </c>
      <c r="Q108" s="82" t="s">
        <v>237</v>
      </c>
      <c r="R108" s="82">
        <v>100</v>
      </c>
      <c r="S108" s="82" t="s">
        <v>239</v>
      </c>
      <c r="T108" s="82" t="s">
        <v>238</v>
      </c>
      <c r="U108" s="82" t="s">
        <v>237</v>
      </c>
      <c r="V108" s="82" t="s">
        <v>238</v>
      </c>
      <c r="W108" s="82" t="s">
        <v>237</v>
      </c>
      <c r="X108" s="275">
        <v>5.8</v>
      </c>
      <c r="Y108" s="275" t="s">
        <v>237</v>
      </c>
      <c r="Z108" s="275">
        <v>11</v>
      </c>
      <c r="AA108" s="275">
        <v>5900</v>
      </c>
      <c r="AB108" s="26"/>
    </row>
    <row r="109" spans="1:28" x14ac:dyDescent="0.25">
      <c r="A109" s="15"/>
      <c r="B109" s="45" t="s">
        <v>122</v>
      </c>
      <c r="C109" s="82">
        <v>106.43515491802226</v>
      </c>
      <c r="D109" s="82" t="s">
        <v>238</v>
      </c>
      <c r="E109" s="82" t="s">
        <v>237</v>
      </c>
      <c r="F109" s="82">
        <v>102.03564126564142</v>
      </c>
      <c r="G109" s="82" t="s">
        <v>237</v>
      </c>
      <c r="H109" s="82">
        <v>103.11515334477505</v>
      </c>
      <c r="I109" s="82" t="s">
        <v>237</v>
      </c>
      <c r="J109" s="82" t="s">
        <v>238</v>
      </c>
      <c r="K109" s="82" t="s">
        <v>237</v>
      </c>
      <c r="L109" s="82" t="s">
        <v>238</v>
      </c>
      <c r="M109" s="82" t="s">
        <v>237</v>
      </c>
      <c r="N109" s="82" t="s">
        <v>238</v>
      </c>
      <c r="O109" s="82" t="s">
        <v>237</v>
      </c>
      <c r="P109" s="82" t="s">
        <v>238</v>
      </c>
      <c r="Q109" s="82" t="s">
        <v>237</v>
      </c>
      <c r="R109" s="82">
        <v>99.9</v>
      </c>
      <c r="S109" s="82" t="s">
        <v>239</v>
      </c>
      <c r="T109" s="82">
        <v>100</v>
      </c>
      <c r="U109" s="82" t="s">
        <v>239</v>
      </c>
      <c r="V109" s="82">
        <v>29.2</v>
      </c>
      <c r="W109" s="82" t="s">
        <v>239</v>
      </c>
      <c r="X109" s="275" t="s">
        <v>238</v>
      </c>
      <c r="Y109" s="275" t="s">
        <v>237</v>
      </c>
      <c r="Z109" s="275">
        <v>11</v>
      </c>
      <c r="AA109" s="275">
        <v>5300</v>
      </c>
      <c r="AB109" s="26"/>
    </row>
    <row r="110" spans="1:28" x14ac:dyDescent="0.25">
      <c r="A110" s="15"/>
      <c r="B110" s="45" t="s">
        <v>123</v>
      </c>
      <c r="C110" s="82">
        <v>104.74797159441378</v>
      </c>
      <c r="D110" s="82">
        <v>91.432611831490689</v>
      </c>
      <c r="E110" s="82" t="s">
        <v>237</v>
      </c>
      <c r="F110" s="82">
        <v>98.719561220023166</v>
      </c>
      <c r="G110" s="82" t="s">
        <v>237</v>
      </c>
      <c r="H110" s="82">
        <v>95.37642918812584</v>
      </c>
      <c r="I110" s="82" t="s">
        <v>237</v>
      </c>
      <c r="J110" s="82">
        <v>106.48556781243295</v>
      </c>
      <c r="K110" s="82" t="s">
        <v>237</v>
      </c>
      <c r="L110" s="82">
        <v>39.799999999999997</v>
      </c>
      <c r="M110" s="82" t="s">
        <v>237</v>
      </c>
      <c r="N110" s="82">
        <v>82.1</v>
      </c>
      <c r="O110" s="82" t="s">
        <v>237</v>
      </c>
      <c r="P110" s="82">
        <v>51.1</v>
      </c>
      <c r="Q110" s="82" t="s">
        <v>237</v>
      </c>
      <c r="R110" s="82">
        <v>44.3</v>
      </c>
      <c r="S110" s="82" t="s">
        <v>237</v>
      </c>
      <c r="T110" s="82">
        <v>37.9</v>
      </c>
      <c r="U110" s="82" t="s">
        <v>237</v>
      </c>
      <c r="V110" s="82">
        <v>1.9</v>
      </c>
      <c r="W110" s="82" t="s">
        <v>237</v>
      </c>
      <c r="X110" s="275">
        <v>480</v>
      </c>
      <c r="Y110" s="275" t="s">
        <v>237</v>
      </c>
      <c r="Z110" s="275">
        <v>440</v>
      </c>
      <c r="AA110" s="275">
        <v>47</v>
      </c>
      <c r="AB110" s="26"/>
    </row>
    <row r="111" spans="1:28" x14ac:dyDescent="0.25">
      <c r="A111" s="15"/>
      <c r="B111" s="45" t="s">
        <v>124</v>
      </c>
      <c r="C111" s="82">
        <v>100.48999147051885</v>
      </c>
      <c r="D111" s="82">
        <v>71.086869616168073</v>
      </c>
      <c r="E111" s="82" t="s">
        <v>237</v>
      </c>
      <c r="F111" s="82">
        <v>103.7460140465885</v>
      </c>
      <c r="G111" s="82" t="s">
        <v>237</v>
      </c>
      <c r="H111" s="82">
        <v>89.897473251841561</v>
      </c>
      <c r="I111" s="82" t="s">
        <v>237</v>
      </c>
      <c r="J111" s="82">
        <v>94.334752154426781</v>
      </c>
      <c r="K111" s="82" t="s">
        <v>237</v>
      </c>
      <c r="L111" s="82">
        <v>46.1</v>
      </c>
      <c r="M111" s="82" t="s">
        <v>237</v>
      </c>
      <c r="N111" s="82">
        <v>94.7</v>
      </c>
      <c r="O111" s="82" t="s">
        <v>237</v>
      </c>
      <c r="P111" s="82">
        <v>45.5</v>
      </c>
      <c r="Q111" s="82" t="s">
        <v>237</v>
      </c>
      <c r="R111" s="82">
        <v>71.400000000000006</v>
      </c>
      <c r="S111" s="82" t="s">
        <v>237</v>
      </c>
      <c r="T111" s="82">
        <v>73.2</v>
      </c>
      <c r="U111" s="82" t="s">
        <v>237</v>
      </c>
      <c r="V111" s="82">
        <v>4.5999999999999996</v>
      </c>
      <c r="W111" s="82" t="s">
        <v>237</v>
      </c>
      <c r="X111" s="275">
        <v>680</v>
      </c>
      <c r="Y111" s="275" t="s">
        <v>237</v>
      </c>
      <c r="Z111" s="275">
        <v>510</v>
      </c>
      <c r="AA111" s="275">
        <v>34</v>
      </c>
      <c r="AB111" s="26"/>
    </row>
    <row r="112" spans="1:28" x14ac:dyDescent="0.25">
      <c r="A112" s="15"/>
      <c r="B112" s="45" t="s">
        <v>125</v>
      </c>
      <c r="C112" s="82">
        <v>106.45289919837199</v>
      </c>
      <c r="D112" s="82">
        <v>95.089717214750124</v>
      </c>
      <c r="E112" s="82" t="s">
        <v>237</v>
      </c>
      <c r="F112" s="82" t="s">
        <v>238</v>
      </c>
      <c r="G112" s="82" t="s">
        <v>237</v>
      </c>
      <c r="H112" s="82">
        <v>97.146432201333354</v>
      </c>
      <c r="I112" s="82" t="s">
        <v>237</v>
      </c>
      <c r="J112" s="82">
        <v>101.23027936778826</v>
      </c>
      <c r="K112" s="82" t="s">
        <v>237</v>
      </c>
      <c r="L112" s="82">
        <v>49</v>
      </c>
      <c r="M112" s="82" t="s">
        <v>239</v>
      </c>
      <c r="N112" s="82">
        <v>96.52</v>
      </c>
      <c r="O112" s="82" t="s">
        <v>237</v>
      </c>
      <c r="P112" s="82" t="s">
        <v>238</v>
      </c>
      <c r="Q112" s="82" t="s">
        <v>237</v>
      </c>
      <c r="R112" s="82">
        <v>98.68</v>
      </c>
      <c r="S112" s="82" t="s">
        <v>237</v>
      </c>
      <c r="T112" s="82">
        <v>98.68</v>
      </c>
      <c r="U112" s="82" t="s">
        <v>237</v>
      </c>
      <c r="V112" s="82" t="s">
        <v>238</v>
      </c>
      <c r="W112" s="82" t="s">
        <v>237</v>
      </c>
      <c r="X112" s="275">
        <v>26.2</v>
      </c>
      <c r="Y112" s="275" t="s">
        <v>237</v>
      </c>
      <c r="Z112" s="275">
        <v>29</v>
      </c>
      <c r="AA112" s="275">
        <v>1600</v>
      </c>
      <c r="AB112" s="26"/>
    </row>
    <row r="113" spans="1:28" x14ac:dyDescent="0.25">
      <c r="A113" s="15"/>
      <c r="B113" s="45" t="s">
        <v>126</v>
      </c>
      <c r="C113" s="82">
        <v>102.73306462098557</v>
      </c>
      <c r="D113" s="82">
        <v>100.06522549453636</v>
      </c>
      <c r="E113" s="82" t="s">
        <v>239</v>
      </c>
      <c r="F113" s="82">
        <v>97.352684117490412</v>
      </c>
      <c r="G113" s="82" t="s">
        <v>237</v>
      </c>
      <c r="H113" s="82" t="s">
        <v>238</v>
      </c>
      <c r="I113" s="82" t="s">
        <v>237</v>
      </c>
      <c r="J113" s="82" t="s">
        <v>238</v>
      </c>
      <c r="K113" s="82" t="s">
        <v>237</v>
      </c>
      <c r="L113" s="82">
        <v>34.700000000000003</v>
      </c>
      <c r="M113" s="82" t="s">
        <v>237</v>
      </c>
      <c r="N113" s="82">
        <v>99.1</v>
      </c>
      <c r="O113" s="82" t="s">
        <v>237</v>
      </c>
      <c r="P113" s="82">
        <v>85.1</v>
      </c>
      <c r="Q113" s="82" t="s">
        <v>237</v>
      </c>
      <c r="R113" s="82">
        <v>98.8</v>
      </c>
      <c r="S113" s="82" t="s">
        <v>237</v>
      </c>
      <c r="T113" s="82">
        <v>95.1</v>
      </c>
      <c r="U113" s="82" t="s">
        <v>237</v>
      </c>
      <c r="V113" s="82">
        <v>32.4</v>
      </c>
      <c r="W113" s="82" t="s">
        <v>237</v>
      </c>
      <c r="X113" s="275">
        <v>140</v>
      </c>
      <c r="Y113" s="275" t="s">
        <v>239</v>
      </c>
      <c r="Z113" s="275">
        <v>31</v>
      </c>
      <c r="AA113" s="275">
        <v>1200</v>
      </c>
      <c r="AB113" s="26"/>
    </row>
    <row r="114" spans="1:28" x14ac:dyDescent="0.25">
      <c r="A114" s="15"/>
      <c r="B114" s="45" t="s">
        <v>127</v>
      </c>
      <c r="C114" s="82">
        <v>99.552000580404112</v>
      </c>
      <c r="D114" s="82">
        <v>56.932193247591535</v>
      </c>
      <c r="E114" s="82" t="s">
        <v>237</v>
      </c>
      <c r="F114" s="82">
        <v>88.37129617560791</v>
      </c>
      <c r="G114" s="82" t="s">
        <v>237</v>
      </c>
      <c r="H114" s="82">
        <v>71.501638150709866</v>
      </c>
      <c r="I114" s="82" t="s">
        <v>237</v>
      </c>
      <c r="J114" s="82">
        <v>93.504256880075616</v>
      </c>
      <c r="K114" s="82" t="s">
        <v>237</v>
      </c>
      <c r="L114" s="82">
        <v>9.8000000000000007</v>
      </c>
      <c r="M114" s="82" t="s">
        <v>237</v>
      </c>
      <c r="N114" s="82">
        <v>74.599999999999994</v>
      </c>
      <c r="O114" s="82" t="s">
        <v>237</v>
      </c>
      <c r="P114" s="82">
        <v>34.9</v>
      </c>
      <c r="Q114" s="82" t="s">
        <v>237</v>
      </c>
      <c r="R114" s="82">
        <v>56.1</v>
      </c>
      <c r="S114" s="82" t="s">
        <v>237</v>
      </c>
      <c r="T114" s="82">
        <v>55.5</v>
      </c>
      <c r="U114" s="82" t="s">
        <v>237</v>
      </c>
      <c r="V114" s="82">
        <v>3.8</v>
      </c>
      <c r="W114" s="82" t="s">
        <v>237</v>
      </c>
      <c r="X114" s="275">
        <v>460</v>
      </c>
      <c r="Y114" s="275" t="s">
        <v>239</v>
      </c>
      <c r="Z114" s="275">
        <v>550</v>
      </c>
      <c r="AA114" s="275">
        <v>26</v>
      </c>
      <c r="AB114" s="26"/>
    </row>
    <row r="115" spans="1:28" x14ac:dyDescent="0.25">
      <c r="A115" s="15"/>
      <c r="B115" s="45" t="s">
        <v>128</v>
      </c>
      <c r="C115" s="82">
        <v>105.87301587301587</v>
      </c>
      <c r="D115" s="82">
        <v>102.54167551705518</v>
      </c>
      <c r="E115" s="82" t="s">
        <v>239</v>
      </c>
      <c r="F115" s="82">
        <v>99.920035779892729</v>
      </c>
      <c r="G115" s="82" t="s">
        <v>237</v>
      </c>
      <c r="H115" s="82">
        <v>104.20388353302867</v>
      </c>
      <c r="I115" s="82" t="s">
        <v>237</v>
      </c>
      <c r="J115" s="82">
        <v>101.25873891833956</v>
      </c>
      <c r="K115" s="82" t="s">
        <v>237</v>
      </c>
      <c r="L115" s="82" t="s">
        <v>238</v>
      </c>
      <c r="M115" s="82" t="s">
        <v>237</v>
      </c>
      <c r="N115" s="82">
        <v>100</v>
      </c>
      <c r="O115" s="82" t="s">
        <v>239</v>
      </c>
      <c r="P115" s="82" t="s">
        <v>238</v>
      </c>
      <c r="Q115" s="82" t="s">
        <v>237</v>
      </c>
      <c r="R115" s="82" t="s">
        <v>238</v>
      </c>
      <c r="S115" s="82" t="s">
        <v>237</v>
      </c>
      <c r="T115" s="82">
        <v>99.9</v>
      </c>
      <c r="U115" s="82" t="s">
        <v>239</v>
      </c>
      <c r="V115" s="82" t="s">
        <v>238</v>
      </c>
      <c r="W115" s="82" t="s">
        <v>237</v>
      </c>
      <c r="X115" s="275" t="s">
        <v>238</v>
      </c>
      <c r="Y115" s="275" t="s">
        <v>237</v>
      </c>
      <c r="Z115" s="275">
        <v>9</v>
      </c>
      <c r="AA115" s="275">
        <v>8300</v>
      </c>
      <c r="AB115" s="26"/>
    </row>
    <row r="116" spans="1:28" x14ac:dyDescent="0.25">
      <c r="A116" s="15"/>
      <c r="B116" s="45" t="s">
        <v>129</v>
      </c>
      <c r="C116" s="82" t="s">
        <v>238</v>
      </c>
      <c r="D116" s="82" t="s">
        <v>238</v>
      </c>
      <c r="E116" s="82" t="s">
        <v>237</v>
      </c>
      <c r="F116" s="82">
        <v>99.353199862254556</v>
      </c>
      <c r="G116" s="82" t="s">
        <v>237</v>
      </c>
      <c r="H116" s="82">
        <v>102.91360701322552</v>
      </c>
      <c r="I116" s="82" t="s">
        <v>237</v>
      </c>
      <c r="J116" s="82">
        <v>91.0844531124295</v>
      </c>
      <c r="K116" s="82" t="s">
        <v>239</v>
      </c>
      <c r="L116" s="82">
        <v>44.6</v>
      </c>
      <c r="M116" s="82" t="s">
        <v>239</v>
      </c>
      <c r="N116" s="82">
        <v>81.2</v>
      </c>
      <c r="O116" s="82" t="s">
        <v>239</v>
      </c>
      <c r="P116" s="82">
        <v>77.099999999999994</v>
      </c>
      <c r="Q116" s="82" t="s">
        <v>239</v>
      </c>
      <c r="R116" s="82">
        <v>99</v>
      </c>
      <c r="S116" s="82" t="s">
        <v>237</v>
      </c>
      <c r="T116" s="82">
        <v>85.1</v>
      </c>
      <c r="U116" s="82" t="s">
        <v>239</v>
      </c>
      <c r="V116" s="82">
        <v>9.3000000000000007</v>
      </c>
      <c r="W116" s="82" t="s">
        <v>239</v>
      </c>
      <c r="X116" s="275">
        <v>110</v>
      </c>
      <c r="Y116" s="275" t="s">
        <v>237</v>
      </c>
      <c r="Z116" s="275" t="s">
        <v>238</v>
      </c>
      <c r="AA116" s="275" t="s">
        <v>238</v>
      </c>
      <c r="AB116" s="26"/>
    </row>
    <row r="117" spans="1:28" x14ac:dyDescent="0.25">
      <c r="A117" s="15"/>
      <c r="B117" s="45" t="s">
        <v>130</v>
      </c>
      <c r="C117" s="82">
        <v>105.15816139462018</v>
      </c>
      <c r="D117" s="82">
        <v>61.577940820303347</v>
      </c>
      <c r="E117" s="82" t="s">
        <v>239</v>
      </c>
      <c r="F117" s="82">
        <v>105.32521069969559</v>
      </c>
      <c r="G117" s="82" t="s">
        <v>237</v>
      </c>
      <c r="H117" s="82">
        <v>84.66242317837802</v>
      </c>
      <c r="I117" s="82" t="s">
        <v>237</v>
      </c>
      <c r="J117" s="82">
        <v>101.91329328410508</v>
      </c>
      <c r="K117" s="82" t="s">
        <v>239</v>
      </c>
      <c r="L117" s="82">
        <v>11.4</v>
      </c>
      <c r="M117" s="82" t="s">
        <v>237</v>
      </c>
      <c r="N117" s="82">
        <v>84.2</v>
      </c>
      <c r="O117" s="82" t="s">
        <v>237</v>
      </c>
      <c r="P117" s="82">
        <v>48.4</v>
      </c>
      <c r="Q117" s="82" t="s">
        <v>237</v>
      </c>
      <c r="R117" s="82">
        <v>65.099999999999994</v>
      </c>
      <c r="S117" s="82" t="s">
        <v>237</v>
      </c>
      <c r="T117" s="82">
        <v>64.5</v>
      </c>
      <c r="U117" s="82" t="s">
        <v>237</v>
      </c>
      <c r="V117" s="82">
        <v>9.6</v>
      </c>
      <c r="W117" s="82" t="s">
        <v>237</v>
      </c>
      <c r="X117" s="275">
        <v>630</v>
      </c>
      <c r="Y117" s="275" t="s">
        <v>237</v>
      </c>
      <c r="Z117" s="275">
        <v>320</v>
      </c>
      <c r="AA117" s="275">
        <v>66</v>
      </c>
      <c r="AB117" s="26"/>
    </row>
    <row r="118" spans="1:28" x14ac:dyDescent="0.25">
      <c r="A118" s="15"/>
      <c r="B118" s="45" t="s">
        <v>131</v>
      </c>
      <c r="C118" s="82">
        <v>109.76599197198735</v>
      </c>
      <c r="D118" s="82">
        <v>94.243013652698735</v>
      </c>
      <c r="E118" s="82" t="s">
        <v>237</v>
      </c>
      <c r="F118" s="82">
        <v>98.624512825720529</v>
      </c>
      <c r="G118" s="82" t="s">
        <v>237</v>
      </c>
      <c r="H118" s="82">
        <v>104.18375043407136</v>
      </c>
      <c r="I118" s="82" t="s">
        <v>237</v>
      </c>
      <c r="J118" s="82">
        <v>100.42376528338872</v>
      </c>
      <c r="K118" s="82" t="s">
        <v>237</v>
      </c>
      <c r="L118" s="82">
        <v>75.900000000000006</v>
      </c>
      <c r="M118" s="82" t="s">
        <v>239</v>
      </c>
      <c r="N118" s="82" t="s">
        <v>238</v>
      </c>
      <c r="O118" s="82" t="s">
        <v>237</v>
      </c>
      <c r="P118" s="82" t="s">
        <v>238</v>
      </c>
      <c r="Q118" s="82" t="s">
        <v>237</v>
      </c>
      <c r="R118" s="82">
        <v>98.4</v>
      </c>
      <c r="S118" s="82" t="s">
        <v>239</v>
      </c>
      <c r="T118" s="82">
        <v>98.4</v>
      </c>
      <c r="U118" s="82" t="s">
        <v>239</v>
      </c>
      <c r="V118" s="82" t="s">
        <v>238</v>
      </c>
      <c r="W118" s="82" t="s">
        <v>237</v>
      </c>
      <c r="X118" s="275">
        <v>22</v>
      </c>
      <c r="Y118" s="275" t="s">
        <v>239</v>
      </c>
      <c r="Z118" s="275">
        <v>73</v>
      </c>
      <c r="AA118" s="275">
        <v>900</v>
      </c>
      <c r="AB118" s="26"/>
    </row>
    <row r="119" spans="1:28" x14ac:dyDescent="0.25">
      <c r="A119" s="15"/>
      <c r="B119" s="45" t="s">
        <v>132</v>
      </c>
      <c r="C119" s="82">
        <v>106.27939511025248</v>
      </c>
      <c r="D119" s="82">
        <v>97.680737058364372</v>
      </c>
      <c r="E119" s="82" t="s">
        <v>237</v>
      </c>
      <c r="F119" s="82">
        <v>100.23147962792436</v>
      </c>
      <c r="G119" s="82" t="s">
        <v>237</v>
      </c>
      <c r="H119" s="82">
        <v>107.99067811226679</v>
      </c>
      <c r="I119" s="82" t="s">
        <v>237</v>
      </c>
      <c r="J119" s="82">
        <v>101.589053916205</v>
      </c>
      <c r="K119" s="82" t="s">
        <v>237</v>
      </c>
      <c r="L119" s="82">
        <v>72.5</v>
      </c>
      <c r="M119" s="82" t="s">
        <v>237</v>
      </c>
      <c r="N119" s="82">
        <v>97.58</v>
      </c>
      <c r="O119" s="82" t="s">
        <v>237</v>
      </c>
      <c r="P119" s="82">
        <v>92.62</v>
      </c>
      <c r="Q119" s="82" t="s">
        <v>237</v>
      </c>
      <c r="R119" s="82">
        <v>96</v>
      </c>
      <c r="S119" s="82" t="s">
        <v>237</v>
      </c>
      <c r="T119" s="82">
        <v>94.16</v>
      </c>
      <c r="U119" s="82" t="s">
        <v>237</v>
      </c>
      <c r="V119" s="82">
        <v>46.2</v>
      </c>
      <c r="W119" s="82" t="s">
        <v>237</v>
      </c>
      <c r="X119" s="275">
        <v>42.3</v>
      </c>
      <c r="Y119" s="275" t="s">
        <v>237</v>
      </c>
      <c r="Z119" s="275">
        <v>49</v>
      </c>
      <c r="AA119" s="275">
        <v>900</v>
      </c>
      <c r="AB119" s="26"/>
    </row>
    <row r="120" spans="1:28" x14ac:dyDescent="0.25">
      <c r="A120" s="15"/>
      <c r="B120" s="45" t="s">
        <v>133</v>
      </c>
      <c r="C120" s="82">
        <v>102.77483833039386</v>
      </c>
      <c r="D120" s="82" t="s">
        <v>238</v>
      </c>
      <c r="E120" s="82" t="s">
        <v>237</v>
      </c>
      <c r="F120" s="82" t="s">
        <v>238</v>
      </c>
      <c r="G120" s="82" t="s">
        <v>237</v>
      </c>
      <c r="H120" s="82" t="s">
        <v>238</v>
      </c>
      <c r="I120" s="82" t="s">
        <v>237</v>
      </c>
      <c r="J120" s="82" t="s">
        <v>238</v>
      </c>
      <c r="K120" s="82" t="s">
        <v>237</v>
      </c>
      <c r="L120" s="82">
        <v>55</v>
      </c>
      <c r="M120" s="82" t="s">
        <v>237</v>
      </c>
      <c r="N120" s="82">
        <v>80</v>
      </c>
      <c r="O120" s="82" t="s">
        <v>239</v>
      </c>
      <c r="P120" s="82" t="s">
        <v>238</v>
      </c>
      <c r="Q120" s="82" t="s">
        <v>237</v>
      </c>
      <c r="R120" s="82">
        <v>100</v>
      </c>
      <c r="S120" s="82" t="s">
        <v>237</v>
      </c>
      <c r="T120" s="82">
        <v>87</v>
      </c>
      <c r="U120" s="82" t="s">
        <v>239</v>
      </c>
      <c r="V120" s="82">
        <v>10.5</v>
      </c>
      <c r="W120" s="82" t="s">
        <v>239</v>
      </c>
      <c r="X120" s="275">
        <v>160</v>
      </c>
      <c r="Y120" s="275" t="s">
        <v>237</v>
      </c>
      <c r="Z120" s="275">
        <v>96</v>
      </c>
      <c r="AA120" s="275">
        <v>320</v>
      </c>
      <c r="AB120" s="26"/>
    </row>
    <row r="121" spans="1:28" x14ac:dyDescent="0.25">
      <c r="A121" s="15"/>
      <c r="B121" s="45" t="s">
        <v>134</v>
      </c>
      <c r="C121" s="82" t="s">
        <v>238</v>
      </c>
      <c r="D121" s="82" t="s">
        <v>238</v>
      </c>
      <c r="E121" s="82" t="s">
        <v>237</v>
      </c>
      <c r="F121" s="82" t="s">
        <v>238</v>
      </c>
      <c r="G121" s="82" t="s">
        <v>237</v>
      </c>
      <c r="H121" s="82" t="s">
        <v>238</v>
      </c>
      <c r="I121" s="82" t="s">
        <v>237</v>
      </c>
      <c r="J121" s="82" t="s">
        <v>238</v>
      </c>
      <c r="K121" s="82" t="s">
        <v>237</v>
      </c>
      <c r="L121" s="82" t="s">
        <v>238</v>
      </c>
      <c r="M121" s="82" t="s">
        <v>237</v>
      </c>
      <c r="N121" s="82" t="s">
        <v>238</v>
      </c>
      <c r="O121" s="82" t="s">
        <v>237</v>
      </c>
      <c r="P121" s="82" t="s">
        <v>238</v>
      </c>
      <c r="Q121" s="82" t="s">
        <v>237</v>
      </c>
      <c r="R121" s="82" t="s">
        <v>238</v>
      </c>
      <c r="S121" s="82" t="s">
        <v>237</v>
      </c>
      <c r="T121" s="82" t="s">
        <v>238</v>
      </c>
      <c r="U121" s="82" t="s">
        <v>237</v>
      </c>
      <c r="V121" s="82" t="s">
        <v>238</v>
      </c>
      <c r="W121" s="82" t="s">
        <v>237</v>
      </c>
      <c r="X121" s="275" t="s">
        <v>238</v>
      </c>
      <c r="Y121" s="275" t="s">
        <v>237</v>
      </c>
      <c r="Z121" s="275" t="s">
        <v>238</v>
      </c>
      <c r="AA121" s="275" t="s">
        <v>238</v>
      </c>
      <c r="AB121" s="26"/>
    </row>
    <row r="122" spans="1:28" x14ac:dyDescent="0.25">
      <c r="A122" s="15"/>
      <c r="B122" s="45" t="s">
        <v>135</v>
      </c>
      <c r="C122" s="82">
        <v>112.46623531628872</v>
      </c>
      <c r="D122" s="82">
        <v>100.16494319530891</v>
      </c>
      <c r="E122" s="82" t="s">
        <v>237</v>
      </c>
      <c r="F122" s="82">
        <v>97.191193407449504</v>
      </c>
      <c r="G122" s="82" t="s">
        <v>237</v>
      </c>
      <c r="H122" s="82">
        <v>103.165786875173</v>
      </c>
      <c r="I122" s="82" t="s">
        <v>237</v>
      </c>
      <c r="J122" s="82">
        <v>101.43719533337634</v>
      </c>
      <c r="K122" s="82" t="s">
        <v>237</v>
      </c>
      <c r="L122" s="82">
        <v>54.9</v>
      </c>
      <c r="M122" s="82" t="s">
        <v>237</v>
      </c>
      <c r="N122" s="82">
        <v>99</v>
      </c>
      <c r="O122" s="82" t="s">
        <v>237</v>
      </c>
      <c r="P122" s="82">
        <v>81.400000000000006</v>
      </c>
      <c r="Q122" s="82" t="s">
        <v>237</v>
      </c>
      <c r="R122" s="82">
        <v>98.8</v>
      </c>
      <c r="S122" s="82" t="s">
        <v>237</v>
      </c>
      <c r="T122" s="82">
        <v>98.5</v>
      </c>
      <c r="U122" s="82" t="s">
        <v>237</v>
      </c>
      <c r="V122" s="82">
        <v>20.9</v>
      </c>
      <c r="W122" s="82" t="s">
        <v>237</v>
      </c>
      <c r="X122" s="275">
        <v>50.8</v>
      </c>
      <c r="Y122" s="275" t="s">
        <v>237</v>
      </c>
      <c r="Z122" s="275">
        <v>68</v>
      </c>
      <c r="AA122" s="275">
        <v>560</v>
      </c>
      <c r="AB122" s="26"/>
    </row>
    <row r="123" spans="1:28" x14ac:dyDescent="0.25">
      <c r="A123" s="15"/>
      <c r="B123" s="45" t="s">
        <v>136</v>
      </c>
      <c r="C123" s="82">
        <v>106.46447642570335</v>
      </c>
      <c r="D123" s="82">
        <v>98.058253012261616</v>
      </c>
      <c r="E123" s="82" t="s">
        <v>237</v>
      </c>
      <c r="F123" s="82">
        <v>101.00996004296618</v>
      </c>
      <c r="G123" s="82" t="s">
        <v>237</v>
      </c>
      <c r="H123" s="82">
        <v>100.65065489798761</v>
      </c>
      <c r="I123" s="82" t="s">
        <v>237</v>
      </c>
      <c r="J123" s="82">
        <v>102.13576331587862</v>
      </c>
      <c r="K123" s="82" t="s">
        <v>237</v>
      </c>
      <c r="L123" s="82">
        <v>39.4</v>
      </c>
      <c r="M123" s="82" t="s">
        <v>239</v>
      </c>
      <c r="N123" s="82">
        <v>97.4</v>
      </c>
      <c r="O123" s="82" t="s">
        <v>239</v>
      </c>
      <c r="P123" s="82" t="s">
        <v>238</v>
      </c>
      <c r="Q123" s="82" t="s">
        <v>237</v>
      </c>
      <c r="R123" s="82">
        <v>100</v>
      </c>
      <c r="S123" s="82" t="s">
        <v>237</v>
      </c>
      <c r="T123" s="82">
        <v>100</v>
      </c>
      <c r="U123" s="82" t="s">
        <v>237</v>
      </c>
      <c r="V123" s="82" t="s">
        <v>238</v>
      </c>
      <c r="W123" s="82" t="s">
        <v>237</v>
      </c>
      <c r="X123" s="275">
        <v>13</v>
      </c>
      <c r="Y123" s="275" t="s">
        <v>239</v>
      </c>
      <c r="Z123" s="275">
        <v>7</v>
      </c>
      <c r="AA123" s="275">
        <v>8900</v>
      </c>
      <c r="AB123" s="26"/>
    </row>
    <row r="124" spans="1:28" x14ac:dyDescent="0.25">
      <c r="A124" s="15"/>
      <c r="B124" s="45" t="s">
        <v>137</v>
      </c>
      <c r="C124" s="82">
        <v>105.20566575516877</v>
      </c>
      <c r="D124" s="82">
        <v>75.768739048822766</v>
      </c>
      <c r="E124" s="82" t="s">
        <v>237</v>
      </c>
      <c r="F124" s="82">
        <v>95.200583186696576</v>
      </c>
      <c r="G124" s="82" t="s">
        <v>237</v>
      </c>
      <c r="H124" s="82">
        <v>85.649406144985136</v>
      </c>
      <c r="I124" s="82" t="s">
        <v>237</v>
      </c>
      <c r="J124" s="82">
        <v>99.484584715320452</v>
      </c>
      <c r="K124" s="82" t="s">
        <v>237</v>
      </c>
      <c r="L124" s="82">
        <v>67.400000000000006</v>
      </c>
      <c r="M124" s="82" t="s">
        <v>237</v>
      </c>
      <c r="N124" s="82">
        <v>77.099999999999994</v>
      </c>
      <c r="O124" s="82" t="s">
        <v>237</v>
      </c>
      <c r="P124" s="82">
        <v>55.3</v>
      </c>
      <c r="Q124" s="82" t="s">
        <v>237</v>
      </c>
      <c r="R124" s="82">
        <v>73.599999999999994</v>
      </c>
      <c r="S124" s="82" t="s">
        <v>237</v>
      </c>
      <c r="T124" s="82">
        <v>72.7</v>
      </c>
      <c r="U124" s="82" t="s">
        <v>237</v>
      </c>
      <c r="V124" s="82">
        <v>16</v>
      </c>
      <c r="W124" s="82" t="s">
        <v>237</v>
      </c>
      <c r="X124" s="275">
        <v>110</v>
      </c>
      <c r="Y124" s="275" t="s">
        <v>237</v>
      </c>
      <c r="Z124" s="275">
        <v>120</v>
      </c>
      <c r="AA124" s="275">
        <v>300</v>
      </c>
      <c r="AB124" s="26"/>
    </row>
    <row r="125" spans="1:28" x14ac:dyDescent="0.25">
      <c r="A125" s="15"/>
      <c r="B125" s="45" t="s">
        <v>138</v>
      </c>
      <c r="C125" s="82">
        <v>103.42871038339953</v>
      </c>
      <c r="D125" s="82">
        <v>54.119875691342891</v>
      </c>
      <c r="E125" s="82" t="s">
        <v>237</v>
      </c>
      <c r="F125" s="82">
        <v>90.55273426715263</v>
      </c>
      <c r="G125" s="82" t="s">
        <v>237</v>
      </c>
      <c r="H125" s="82">
        <v>88.935695077366901</v>
      </c>
      <c r="I125" s="82" t="s">
        <v>237</v>
      </c>
      <c r="J125" s="82">
        <v>92.744820692681969</v>
      </c>
      <c r="K125" s="82" t="s">
        <v>237</v>
      </c>
      <c r="L125" s="82">
        <v>11.6</v>
      </c>
      <c r="M125" s="82" t="s">
        <v>237</v>
      </c>
      <c r="N125" s="82">
        <v>90.6</v>
      </c>
      <c r="O125" s="82" t="s">
        <v>237</v>
      </c>
      <c r="P125" s="82">
        <v>50.6</v>
      </c>
      <c r="Q125" s="82" t="s">
        <v>237</v>
      </c>
      <c r="R125" s="82">
        <v>54.3</v>
      </c>
      <c r="S125" s="82" t="s">
        <v>237</v>
      </c>
      <c r="T125" s="82">
        <v>54.8</v>
      </c>
      <c r="U125" s="82" t="s">
        <v>237</v>
      </c>
      <c r="V125" s="82">
        <v>3.9</v>
      </c>
      <c r="W125" s="82" t="s">
        <v>237</v>
      </c>
      <c r="X125" s="275">
        <v>410</v>
      </c>
      <c r="Y125" s="275" t="s">
        <v>237</v>
      </c>
      <c r="Z125" s="275">
        <v>480</v>
      </c>
      <c r="AA125" s="275">
        <v>41</v>
      </c>
      <c r="AB125" s="26"/>
    </row>
    <row r="126" spans="1:28" x14ac:dyDescent="0.25">
      <c r="A126" s="15"/>
      <c r="B126" s="45" t="s">
        <v>139</v>
      </c>
      <c r="C126" s="82">
        <v>106.60725894683432</v>
      </c>
      <c r="D126" s="82">
        <v>95.228486699367991</v>
      </c>
      <c r="E126" s="82" t="s">
        <v>237</v>
      </c>
      <c r="F126" s="82">
        <v>99.053962620734964</v>
      </c>
      <c r="G126" s="82" t="s">
        <v>237</v>
      </c>
      <c r="H126" s="82">
        <v>105.02892065293359</v>
      </c>
      <c r="I126" s="82" t="s">
        <v>237</v>
      </c>
      <c r="J126" s="82">
        <v>107.21280826309547</v>
      </c>
      <c r="K126" s="82" t="s">
        <v>237</v>
      </c>
      <c r="L126" s="82">
        <v>46</v>
      </c>
      <c r="M126" s="82" t="s">
        <v>237</v>
      </c>
      <c r="N126" s="82">
        <v>83.1</v>
      </c>
      <c r="O126" s="82" t="s">
        <v>237</v>
      </c>
      <c r="P126" s="82">
        <v>73.400000000000006</v>
      </c>
      <c r="Q126" s="82" t="s">
        <v>239</v>
      </c>
      <c r="R126" s="82">
        <v>70.599999999999994</v>
      </c>
      <c r="S126" s="82" t="s">
        <v>237</v>
      </c>
      <c r="T126" s="82">
        <v>36.200000000000003</v>
      </c>
      <c r="U126" s="82" t="s">
        <v>237</v>
      </c>
      <c r="V126" s="82" t="s">
        <v>238</v>
      </c>
      <c r="W126" s="82" t="s">
        <v>237</v>
      </c>
      <c r="X126" s="275">
        <v>320</v>
      </c>
      <c r="Y126" s="275" t="s">
        <v>239</v>
      </c>
      <c r="Z126" s="275">
        <v>200</v>
      </c>
      <c r="AA126" s="275">
        <v>250</v>
      </c>
      <c r="AB126" s="26"/>
    </row>
    <row r="127" spans="1:28" x14ac:dyDescent="0.25">
      <c r="A127" s="15"/>
      <c r="B127" s="45" t="s">
        <v>140</v>
      </c>
      <c r="C127" s="82">
        <v>108.64931404784657</v>
      </c>
      <c r="D127" s="82">
        <v>105.41197011150471</v>
      </c>
      <c r="E127" s="82" t="s">
        <v>239</v>
      </c>
      <c r="F127" s="82">
        <v>96.86686864830007</v>
      </c>
      <c r="G127" s="82" t="s">
        <v>237</v>
      </c>
      <c r="H127" s="82" t="s">
        <v>238</v>
      </c>
      <c r="I127" s="82" t="s">
        <v>237</v>
      </c>
      <c r="J127" s="82">
        <v>106.36268614842608</v>
      </c>
      <c r="K127" s="82" t="s">
        <v>237</v>
      </c>
      <c r="L127" s="82">
        <v>55.1</v>
      </c>
      <c r="M127" s="82" t="s">
        <v>239</v>
      </c>
      <c r="N127" s="82">
        <v>94.6</v>
      </c>
      <c r="O127" s="82" t="s">
        <v>239</v>
      </c>
      <c r="P127" s="82">
        <v>70.400000000000006</v>
      </c>
      <c r="Q127" s="82" t="s">
        <v>239</v>
      </c>
      <c r="R127" s="82">
        <v>81.400000000000006</v>
      </c>
      <c r="S127" s="82" t="s">
        <v>239</v>
      </c>
      <c r="T127" s="82">
        <v>80.8</v>
      </c>
      <c r="U127" s="82" t="s">
        <v>239</v>
      </c>
      <c r="V127" s="82">
        <v>12.7</v>
      </c>
      <c r="W127" s="82" t="s">
        <v>239</v>
      </c>
      <c r="X127" s="275">
        <v>450</v>
      </c>
      <c r="Y127" s="275" t="s">
        <v>239</v>
      </c>
      <c r="Z127" s="275">
        <v>130</v>
      </c>
      <c r="AA127" s="275">
        <v>230</v>
      </c>
      <c r="AB127" s="26"/>
    </row>
    <row r="128" spans="1:28" x14ac:dyDescent="0.25">
      <c r="A128" s="15"/>
      <c r="B128" s="45" t="s">
        <v>141</v>
      </c>
      <c r="C128" s="82" t="s">
        <v>238</v>
      </c>
      <c r="D128" s="82" t="s">
        <v>238</v>
      </c>
      <c r="E128" s="82" t="s">
        <v>237</v>
      </c>
      <c r="F128" s="82">
        <v>102.92780401935578</v>
      </c>
      <c r="G128" s="82" t="s">
        <v>237</v>
      </c>
      <c r="H128" s="82">
        <v>97.026536344224795</v>
      </c>
      <c r="I128" s="82" t="s">
        <v>237</v>
      </c>
      <c r="J128" s="82" t="s">
        <v>238</v>
      </c>
      <c r="K128" s="82" t="s">
        <v>237</v>
      </c>
      <c r="L128" s="82">
        <v>35.6</v>
      </c>
      <c r="M128" s="82" t="s">
        <v>239</v>
      </c>
      <c r="N128" s="82">
        <v>94.5</v>
      </c>
      <c r="O128" s="82" t="s">
        <v>239</v>
      </c>
      <c r="P128" s="82">
        <v>40.200000000000003</v>
      </c>
      <c r="Q128" s="82" t="s">
        <v>239</v>
      </c>
      <c r="R128" s="82">
        <v>97.4</v>
      </c>
      <c r="S128" s="82" t="s">
        <v>239</v>
      </c>
      <c r="T128" s="82">
        <v>98.7</v>
      </c>
      <c r="U128" s="82" t="s">
        <v>239</v>
      </c>
      <c r="V128" s="82">
        <v>7.5</v>
      </c>
      <c r="W128" s="82" t="s">
        <v>239</v>
      </c>
      <c r="X128" s="275">
        <v>0</v>
      </c>
      <c r="Y128" s="275" t="s">
        <v>237</v>
      </c>
      <c r="Z128" s="275" t="s">
        <v>238</v>
      </c>
      <c r="AA128" s="275" t="s">
        <v>238</v>
      </c>
      <c r="AB128" s="26"/>
    </row>
    <row r="129" spans="1:28" x14ac:dyDescent="0.25">
      <c r="A129" s="15"/>
      <c r="B129" s="45" t="s">
        <v>142</v>
      </c>
      <c r="C129" s="82">
        <v>103.3685993640227</v>
      </c>
      <c r="D129" s="82">
        <v>65.685585730067842</v>
      </c>
      <c r="E129" s="82" t="s">
        <v>237</v>
      </c>
      <c r="F129" s="82">
        <v>108.39960835950906</v>
      </c>
      <c r="G129" s="82" t="s">
        <v>237</v>
      </c>
      <c r="H129" s="82">
        <v>104.06478626017255</v>
      </c>
      <c r="I129" s="82" t="s">
        <v>237</v>
      </c>
      <c r="J129" s="82">
        <v>102.39025154894716</v>
      </c>
      <c r="K129" s="82" t="s">
        <v>237</v>
      </c>
      <c r="L129" s="82">
        <v>49.7</v>
      </c>
      <c r="M129" s="82" t="s">
        <v>237</v>
      </c>
      <c r="N129" s="82">
        <v>58.3</v>
      </c>
      <c r="O129" s="82" t="s">
        <v>237</v>
      </c>
      <c r="P129" s="82">
        <v>50.1</v>
      </c>
      <c r="Q129" s="82" t="s">
        <v>237</v>
      </c>
      <c r="R129" s="82">
        <v>36</v>
      </c>
      <c r="S129" s="82" t="s">
        <v>237</v>
      </c>
      <c r="T129" s="82">
        <v>35.299999999999997</v>
      </c>
      <c r="U129" s="82" t="s">
        <v>237</v>
      </c>
      <c r="V129" s="82">
        <v>4.5999999999999996</v>
      </c>
      <c r="W129" s="82" t="s">
        <v>237</v>
      </c>
      <c r="X129" s="275">
        <v>280</v>
      </c>
      <c r="Y129" s="275" t="s">
        <v>239</v>
      </c>
      <c r="Z129" s="275">
        <v>190</v>
      </c>
      <c r="AA129" s="275">
        <v>200</v>
      </c>
      <c r="AB129" s="26"/>
    </row>
    <row r="130" spans="1:28" x14ac:dyDescent="0.25">
      <c r="A130" s="15"/>
      <c r="B130" s="45" t="s">
        <v>143</v>
      </c>
      <c r="C130" s="82">
        <v>104.87345214454662</v>
      </c>
      <c r="D130" s="82" t="s">
        <v>238</v>
      </c>
      <c r="E130" s="82" t="s">
        <v>237</v>
      </c>
      <c r="F130" s="82">
        <v>99.050627432871295</v>
      </c>
      <c r="G130" s="82" t="s">
        <v>237</v>
      </c>
      <c r="H130" s="82">
        <v>98.258281690824518</v>
      </c>
      <c r="I130" s="82" t="s">
        <v>237</v>
      </c>
      <c r="J130" s="82" t="s">
        <v>238</v>
      </c>
      <c r="K130" s="82" t="s">
        <v>237</v>
      </c>
      <c r="L130" s="82">
        <v>69</v>
      </c>
      <c r="M130" s="82" t="s">
        <v>239</v>
      </c>
      <c r="N130" s="82" t="s">
        <v>238</v>
      </c>
      <c r="O130" s="82" t="s">
        <v>237</v>
      </c>
      <c r="P130" s="82" t="s">
        <v>238</v>
      </c>
      <c r="Q130" s="82" t="s">
        <v>237</v>
      </c>
      <c r="R130" s="82" t="s">
        <v>238</v>
      </c>
      <c r="S130" s="82" t="s">
        <v>237</v>
      </c>
      <c r="T130" s="82">
        <v>100</v>
      </c>
      <c r="U130" s="82" t="s">
        <v>239</v>
      </c>
      <c r="V130" s="82">
        <v>14</v>
      </c>
      <c r="W130" s="82" t="s">
        <v>239</v>
      </c>
      <c r="X130" s="275" t="s">
        <v>238</v>
      </c>
      <c r="Y130" s="275" t="s">
        <v>237</v>
      </c>
      <c r="Z130" s="275">
        <v>6</v>
      </c>
      <c r="AA130" s="275">
        <v>10700</v>
      </c>
      <c r="AB130" s="26"/>
    </row>
    <row r="131" spans="1:28" x14ac:dyDescent="0.25">
      <c r="A131" s="15"/>
      <c r="B131" s="45" t="s">
        <v>144</v>
      </c>
      <c r="C131" s="82">
        <v>104.70289845928656</v>
      </c>
      <c r="D131" s="82" t="s">
        <v>238</v>
      </c>
      <c r="E131" s="82" t="s">
        <v>237</v>
      </c>
      <c r="F131" s="82">
        <v>100.47404391390667</v>
      </c>
      <c r="G131" s="82" t="s">
        <v>237</v>
      </c>
      <c r="H131" s="82">
        <v>104.76013168552663</v>
      </c>
      <c r="I131" s="82" t="s">
        <v>237</v>
      </c>
      <c r="J131" s="82" t="s">
        <v>238</v>
      </c>
      <c r="K131" s="82" t="s">
        <v>237</v>
      </c>
      <c r="L131" s="82" t="s">
        <v>238</v>
      </c>
      <c r="M131" s="82" t="s">
        <v>237</v>
      </c>
      <c r="N131" s="82" t="s">
        <v>238</v>
      </c>
      <c r="O131" s="82" t="s">
        <v>237</v>
      </c>
      <c r="P131" s="82" t="s">
        <v>238</v>
      </c>
      <c r="Q131" s="82" t="s">
        <v>237</v>
      </c>
      <c r="R131" s="82" t="s">
        <v>238</v>
      </c>
      <c r="S131" s="82" t="s">
        <v>237</v>
      </c>
      <c r="T131" s="82" t="s">
        <v>238</v>
      </c>
      <c r="U131" s="82" t="s">
        <v>237</v>
      </c>
      <c r="V131" s="82">
        <v>22.8</v>
      </c>
      <c r="W131" s="82" t="s">
        <v>239</v>
      </c>
      <c r="X131" s="275" t="s">
        <v>238</v>
      </c>
      <c r="Y131" s="275" t="s">
        <v>237</v>
      </c>
      <c r="Z131" s="275">
        <v>8</v>
      </c>
      <c r="AA131" s="275">
        <v>6600</v>
      </c>
      <c r="AB131" s="26"/>
    </row>
    <row r="132" spans="1:28" x14ac:dyDescent="0.25">
      <c r="A132" s="15"/>
      <c r="B132" s="45" t="s">
        <v>145</v>
      </c>
      <c r="C132" s="82">
        <v>108.4870848708487</v>
      </c>
      <c r="D132" s="82">
        <v>99.769023259711105</v>
      </c>
      <c r="E132" s="82" t="s">
        <v>239</v>
      </c>
      <c r="F132" s="82">
        <v>97.977545415006276</v>
      </c>
      <c r="G132" s="82" t="s">
        <v>237</v>
      </c>
      <c r="H132" s="82">
        <v>109.91589531636829</v>
      </c>
      <c r="I132" s="82" t="s">
        <v>237</v>
      </c>
      <c r="J132" s="82" t="s">
        <v>238</v>
      </c>
      <c r="K132" s="82" t="s">
        <v>237</v>
      </c>
      <c r="L132" s="82">
        <v>80.400000000000006</v>
      </c>
      <c r="M132" s="82" t="s">
        <v>237</v>
      </c>
      <c r="N132" s="82">
        <v>94.7</v>
      </c>
      <c r="O132" s="82" t="s">
        <v>237</v>
      </c>
      <c r="P132" s="82">
        <v>87.8</v>
      </c>
      <c r="Q132" s="82" t="s">
        <v>237</v>
      </c>
      <c r="R132" s="82">
        <v>88</v>
      </c>
      <c r="S132" s="82" t="s">
        <v>237</v>
      </c>
      <c r="T132" s="82">
        <v>88.2</v>
      </c>
      <c r="U132" s="82" t="s">
        <v>237</v>
      </c>
      <c r="V132" s="82">
        <v>29.7</v>
      </c>
      <c r="W132" s="82" t="s">
        <v>237</v>
      </c>
      <c r="X132" s="275">
        <v>62.7</v>
      </c>
      <c r="Y132" s="275" t="s">
        <v>237</v>
      </c>
      <c r="Z132" s="275">
        <v>100</v>
      </c>
      <c r="AA132" s="275">
        <v>340</v>
      </c>
      <c r="AB132" s="26"/>
    </row>
    <row r="133" spans="1:28" x14ac:dyDescent="0.25">
      <c r="A133" s="15"/>
      <c r="B133" s="45" t="s">
        <v>146</v>
      </c>
      <c r="C133" s="82">
        <v>100.67466652932997</v>
      </c>
      <c r="D133" s="82">
        <v>38.454655674408087</v>
      </c>
      <c r="E133" s="82" t="s">
        <v>237</v>
      </c>
      <c r="F133" s="82">
        <v>84.074665915838537</v>
      </c>
      <c r="G133" s="82" t="s">
        <v>237</v>
      </c>
      <c r="H133" s="82">
        <v>66.818876777377781</v>
      </c>
      <c r="I133" s="82" t="s">
        <v>237</v>
      </c>
      <c r="J133" s="82">
        <v>93.667831187360079</v>
      </c>
      <c r="K133" s="82" t="s">
        <v>237</v>
      </c>
      <c r="L133" s="82">
        <v>13.9</v>
      </c>
      <c r="M133" s="82" t="s">
        <v>237</v>
      </c>
      <c r="N133" s="82">
        <v>82.8</v>
      </c>
      <c r="O133" s="82" t="s">
        <v>237</v>
      </c>
      <c r="P133" s="82">
        <v>32.799999999999997</v>
      </c>
      <c r="Q133" s="82" t="s">
        <v>237</v>
      </c>
      <c r="R133" s="82">
        <v>29.3</v>
      </c>
      <c r="S133" s="82" t="s">
        <v>237</v>
      </c>
      <c r="T133" s="82">
        <v>29.8</v>
      </c>
      <c r="U133" s="82" t="s">
        <v>237</v>
      </c>
      <c r="V133" s="82">
        <v>1.4</v>
      </c>
      <c r="W133" s="82" t="s">
        <v>237</v>
      </c>
      <c r="X133" s="275">
        <v>540</v>
      </c>
      <c r="Y133" s="275" t="s">
        <v>237</v>
      </c>
      <c r="Z133" s="275">
        <v>630</v>
      </c>
      <c r="AA133" s="275">
        <v>20</v>
      </c>
      <c r="AB133" s="26"/>
    </row>
    <row r="134" spans="1:28" x14ac:dyDescent="0.25">
      <c r="A134" s="15"/>
      <c r="B134" s="45" t="s">
        <v>147</v>
      </c>
      <c r="C134" s="82">
        <v>101.21285279071104</v>
      </c>
      <c r="D134" s="82">
        <v>67.565740443159271</v>
      </c>
      <c r="E134" s="82" t="s">
        <v>239</v>
      </c>
      <c r="F134" s="82">
        <v>91.588381369648388</v>
      </c>
      <c r="G134" s="82" t="s">
        <v>237</v>
      </c>
      <c r="H134" s="82">
        <v>88.783716634905787</v>
      </c>
      <c r="I134" s="82" t="s">
        <v>237</v>
      </c>
      <c r="J134" s="82">
        <v>106.95079464579437</v>
      </c>
      <c r="K134" s="82" t="s">
        <v>237</v>
      </c>
      <c r="L134" s="82">
        <v>15.1</v>
      </c>
      <c r="M134" s="82" t="s">
        <v>237</v>
      </c>
      <c r="N134" s="82">
        <v>60.6</v>
      </c>
      <c r="O134" s="82" t="s">
        <v>237</v>
      </c>
      <c r="P134" s="82">
        <v>51.1</v>
      </c>
      <c r="Q134" s="82" t="s">
        <v>237</v>
      </c>
      <c r="R134" s="82">
        <v>38.1</v>
      </c>
      <c r="S134" s="82" t="s">
        <v>237</v>
      </c>
      <c r="T134" s="82">
        <v>35.799999999999997</v>
      </c>
      <c r="U134" s="82" t="s">
        <v>237</v>
      </c>
      <c r="V134" s="82">
        <v>2</v>
      </c>
      <c r="W134" s="82" t="s">
        <v>237</v>
      </c>
      <c r="X134" s="275">
        <v>550</v>
      </c>
      <c r="Y134" s="275" t="s">
        <v>237</v>
      </c>
      <c r="Z134" s="275">
        <v>560</v>
      </c>
      <c r="AA134" s="275">
        <v>31</v>
      </c>
      <c r="AB134" s="26"/>
    </row>
    <row r="135" spans="1:28" x14ac:dyDescent="0.25">
      <c r="A135" s="15"/>
      <c r="B135" s="45" t="s">
        <v>148</v>
      </c>
      <c r="C135" s="82" t="s">
        <v>238</v>
      </c>
      <c r="D135" s="82" t="s">
        <v>238</v>
      </c>
      <c r="E135" s="82" t="s">
        <v>237</v>
      </c>
      <c r="F135" s="82" t="s">
        <v>238</v>
      </c>
      <c r="G135" s="82" t="s">
        <v>237</v>
      </c>
      <c r="H135" s="82" t="s">
        <v>238</v>
      </c>
      <c r="I135" s="82" t="s">
        <v>237</v>
      </c>
      <c r="J135" s="82" t="s">
        <v>238</v>
      </c>
      <c r="K135" s="82" t="s">
        <v>237</v>
      </c>
      <c r="L135" s="82">
        <v>22.6</v>
      </c>
      <c r="M135" s="82" t="s">
        <v>239</v>
      </c>
      <c r="N135" s="82">
        <v>100</v>
      </c>
      <c r="O135" s="82" t="s">
        <v>239</v>
      </c>
      <c r="P135" s="82" t="s">
        <v>238</v>
      </c>
      <c r="Q135" s="82" t="s">
        <v>237</v>
      </c>
      <c r="R135" s="82">
        <v>100</v>
      </c>
      <c r="S135" s="82" t="s">
        <v>237</v>
      </c>
      <c r="T135" s="82" t="s">
        <v>238</v>
      </c>
      <c r="U135" s="82" t="s">
        <v>237</v>
      </c>
      <c r="V135" s="82" t="s">
        <v>238</v>
      </c>
      <c r="W135" s="82" t="s">
        <v>237</v>
      </c>
      <c r="X135" s="275">
        <v>0</v>
      </c>
      <c r="Y135" s="275" t="s">
        <v>237</v>
      </c>
      <c r="Z135" s="275" t="s">
        <v>238</v>
      </c>
      <c r="AA135" s="275" t="s">
        <v>238</v>
      </c>
      <c r="AB135" s="26"/>
    </row>
    <row r="136" spans="1:28" x14ac:dyDescent="0.25">
      <c r="A136" s="15"/>
      <c r="B136" s="45" t="s">
        <v>149</v>
      </c>
      <c r="C136" s="82">
        <v>105.30904326353718</v>
      </c>
      <c r="D136" s="82" t="s">
        <v>238</v>
      </c>
      <c r="E136" s="82" t="s">
        <v>237</v>
      </c>
      <c r="F136" s="82">
        <v>100.44986443090713</v>
      </c>
      <c r="G136" s="82" t="s">
        <v>237</v>
      </c>
      <c r="H136" s="82">
        <v>98.456825428600027</v>
      </c>
      <c r="I136" s="82" t="s">
        <v>237</v>
      </c>
      <c r="J136" s="82">
        <v>102.32216979267368</v>
      </c>
      <c r="K136" s="82" t="s">
        <v>237</v>
      </c>
      <c r="L136" s="82">
        <v>88.4</v>
      </c>
      <c r="M136" s="82" t="s">
        <v>239</v>
      </c>
      <c r="N136" s="82" t="s">
        <v>238</v>
      </c>
      <c r="O136" s="82" t="s">
        <v>237</v>
      </c>
      <c r="P136" s="82" t="s">
        <v>238</v>
      </c>
      <c r="Q136" s="82" t="s">
        <v>237</v>
      </c>
      <c r="R136" s="82" t="s">
        <v>238</v>
      </c>
      <c r="S136" s="82" t="s">
        <v>237</v>
      </c>
      <c r="T136" s="82" t="s">
        <v>238</v>
      </c>
      <c r="U136" s="82" t="s">
        <v>237</v>
      </c>
      <c r="V136" s="82">
        <v>15.9</v>
      </c>
      <c r="W136" s="82" t="s">
        <v>239</v>
      </c>
      <c r="X136" s="275" t="s">
        <v>238</v>
      </c>
      <c r="Y136" s="275" t="s">
        <v>237</v>
      </c>
      <c r="Z136" s="275">
        <v>4</v>
      </c>
      <c r="AA136" s="275">
        <v>14900</v>
      </c>
      <c r="AB136" s="26"/>
    </row>
    <row r="137" spans="1:28" x14ac:dyDescent="0.25">
      <c r="A137" s="15"/>
      <c r="B137" s="45" t="s">
        <v>150</v>
      </c>
      <c r="C137" s="82">
        <v>105.58726424551881</v>
      </c>
      <c r="D137" s="82">
        <v>90.647692102047202</v>
      </c>
      <c r="E137" s="82" t="s">
        <v>237</v>
      </c>
      <c r="F137" s="82">
        <v>100.83528581234611</v>
      </c>
      <c r="G137" s="82" t="s">
        <v>237</v>
      </c>
      <c r="H137" s="82" t="s">
        <v>238</v>
      </c>
      <c r="I137" s="82" t="s">
        <v>237</v>
      </c>
      <c r="J137" s="82">
        <v>103.26371192320707</v>
      </c>
      <c r="K137" s="82" t="s">
        <v>237</v>
      </c>
      <c r="L137" s="82">
        <v>24.4</v>
      </c>
      <c r="M137" s="82" t="s">
        <v>239</v>
      </c>
      <c r="N137" s="82">
        <v>99</v>
      </c>
      <c r="O137" s="82" t="s">
        <v>237</v>
      </c>
      <c r="P137" s="82">
        <v>96.4</v>
      </c>
      <c r="Q137" s="82" t="s">
        <v>239</v>
      </c>
      <c r="R137" s="82">
        <v>98.6</v>
      </c>
      <c r="S137" s="82" t="s">
        <v>237</v>
      </c>
      <c r="T137" s="82">
        <v>98.6</v>
      </c>
      <c r="U137" s="82" t="s">
        <v>239</v>
      </c>
      <c r="V137" s="82">
        <v>14.1</v>
      </c>
      <c r="W137" s="82" t="s">
        <v>239</v>
      </c>
      <c r="X137" s="275">
        <v>15.9</v>
      </c>
      <c r="Y137" s="275" t="s">
        <v>237</v>
      </c>
      <c r="Z137" s="275">
        <v>11</v>
      </c>
      <c r="AA137" s="275">
        <v>2800</v>
      </c>
    </row>
    <row r="138" spans="1:28" x14ac:dyDescent="0.25">
      <c r="A138" s="15"/>
      <c r="B138" s="45" t="s">
        <v>151</v>
      </c>
      <c r="C138" s="82">
        <v>102.76255707762556</v>
      </c>
      <c r="D138" s="82">
        <v>62.658125462078154</v>
      </c>
      <c r="E138" s="82" t="s">
        <v>237</v>
      </c>
      <c r="F138" s="82">
        <v>87.218418402638292</v>
      </c>
      <c r="G138" s="82" t="s">
        <v>237</v>
      </c>
      <c r="H138" s="82">
        <v>73.548337272572113</v>
      </c>
      <c r="I138" s="82" t="s">
        <v>237</v>
      </c>
      <c r="J138" s="82">
        <v>100.85719857388644</v>
      </c>
      <c r="K138" s="82" t="s">
        <v>237</v>
      </c>
      <c r="L138" s="82">
        <v>35.4</v>
      </c>
      <c r="M138" s="82" t="s">
        <v>237</v>
      </c>
      <c r="N138" s="82">
        <v>73.099999999999994</v>
      </c>
      <c r="O138" s="82" t="s">
        <v>237</v>
      </c>
      <c r="P138" s="82">
        <v>36.6</v>
      </c>
      <c r="Q138" s="82" t="s">
        <v>237</v>
      </c>
      <c r="R138" s="82">
        <v>52.1</v>
      </c>
      <c r="S138" s="82" t="s">
        <v>237</v>
      </c>
      <c r="T138" s="82">
        <v>48.2</v>
      </c>
      <c r="U138" s="82" t="s">
        <v>237</v>
      </c>
      <c r="V138" s="82">
        <v>14.1</v>
      </c>
      <c r="W138" s="82" t="s">
        <v>237</v>
      </c>
      <c r="X138" s="275">
        <v>250</v>
      </c>
      <c r="Y138" s="275" t="s">
        <v>239</v>
      </c>
      <c r="Z138" s="275">
        <v>170</v>
      </c>
      <c r="AA138" s="275">
        <v>170</v>
      </c>
      <c r="AB138" s="26"/>
    </row>
    <row r="139" spans="1:28" x14ac:dyDescent="0.25">
      <c r="A139" s="15"/>
      <c r="B139" s="45" t="s">
        <v>152</v>
      </c>
      <c r="C139" s="82" t="s">
        <v>238</v>
      </c>
      <c r="D139" s="82">
        <v>100.05479184158494</v>
      </c>
      <c r="E139" s="82" t="s">
        <v>237</v>
      </c>
      <c r="F139" s="82" t="s">
        <v>238</v>
      </c>
      <c r="G139" s="82" t="s">
        <v>237</v>
      </c>
      <c r="H139" s="82" t="s">
        <v>238</v>
      </c>
      <c r="I139" s="82" t="s">
        <v>237</v>
      </c>
      <c r="J139" s="82" t="s">
        <v>238</v>
      </c>
      <c r="K139" s="82" t="s">
        <v>237</v>
      </c>
      <c r="L139" s="82">
        <v>22.26</v>
      </c>
      <c r="M139" s="82" t="s">
        <v>237</v>
      </c>
      <c r="N139" s="82">
        <v>90.3</v>
      </c>
      <c r="O139" s="82" t="s">
        <v>237</v>
      </c>
      <c r="P139" s="82">
        <v>81</v>
      </c>
      <c r="Q139" s="82" t="s">
        <v>237</v>
      </c>
      <c r="R139" s="82">
        <v>100</v>
      </c>
      <c r="S139" s="82" t="s">
        <v>237</v>
      </c>
      <c r="T139" s="82">
        <v>100</v>
      </c>
      <c r="U139" s="82" t="s">
        <v>237</v>
      </c>
      <c r="V139" s="82" t="s">
        <v>238</v>
      </c>
      <c r="W139" s="82" t="s">
        <v>237</v>
      </c>
      <c r="X139" s="275">
        <v>0</v>
      </c>
      <c r="Y139" s="275" t="s">
        <v>237</v>
      </c>
      <c r="Z139" s="275" t="s">
        <v>238</v>
      </c>
      <c r="AA139" s="275" t="s">
        <v>238</v>
      </c>
      <c r="AB139" s="26"/>
    </row>
    <row r="140" spans="1:28" x14ac:dyDescent="0.25">
      <c r="A140" s="15"/>
      <c r="B140" s="45" t="s">
        <v>153</v>
      </c>
      <c r="C140" s="82">
        <v>107.62463735176544</v>
      </c>
      <c r="D140" s="82">
        <v>98.709559468076506</v>
      </c>
      <c r="E140" s="82" t="s">
        <v>237</v>
      </c>
      <c r="F140" s="82">
        <v>97.074959666880858</v>
      </c>
      <c r="G140" s="82" t="s">
        <v>237</v>
      </c>
      <c r="H140" s="82">
        <v>105.41949453651027</v>
      </c>
      <c r="I140" s="82" t="s">
        <v>237</v>
      </c>
      <c r="J140" s="82" t="s">
        <v>238</v>
      </c>
      <c r="K140" s="82" t="s">
        <v>237</v>
      </c>
      <c r="L140" s="82">
        <v>52.2</v>
      </c>
      <c r="M140" s="82" t="s">
        <v>237</v>
      </c>
      <c r="N140" s="82">
        <v>95.8</v>
      </c>
      <c r="O140" s="82" t="s">
        <v>237</v>
      </c>
      <c r="P140" s="82" t="s">
        <v>238</v>
      </c>
      <c r="Q140" s="82" t="s">
        <v>237</v>
      </c>
      <c r="R140" s="82">
        <v>93.5</v>
      </c>
      <c r="S140" s="82" t="s">
        <v>237</v>
      </c>
      <c r="T140" s="82">
        <v>88.2</v>
      </c>
      <c r="U140" s="82" t="s">
        <v>237</v>
      </c>
      <c r="V140" s="82" t="s">
        <v>238</v>
      </c>
      <c r="W140" s="82" t="s">
        <v>237</v>
      </c>
      <c r="X140" s="275">
        <v>80.5</v>
      </c>
      <c r="Y140" s="275" t="s">
        <v>237</v>
      </c>
      <c r="Z140" s="275">
        <v>85</v>
      </c>
      <c r="AA140" s="275">
        <v>450</v>
      </c>
      <c r="AB140" s="26"/>
    </row>
    <row r="141" spans="1:28" x14ac:dyDescent="0.25">
      <c r="A141" s="15"/>
      <c r="B141" s="45" t="s">
        <v>154</v>
      </c>
      <c r="C141" s="82">
        <v>107.03280318091453</v>
      </c>
      <c r="D141" s="82">
        <v>92.043035129386624</v>
      </c>
      <c r="E141" s="82" t="s">
        <v>237</v>
      </c>
      <c r="F141" s="82">
        <v>91.234478902979063</v>
      </c>
      <c r="G141" s="82" t="s">
        <v>237</v>
      </c>
      <c r="H141" s="82">
        <v>75.508836440733944</v>
      </c>
      <c r="I141" s="82" t="s">
        <v>237</v>
      </c>
      <c r="J141" s="82" t="s">
        <v>238</v>
      </c>
      <c r="K141" s="82" t="s">
        <v>237</v>
      </c>
      <c r="L141" s="82">
        <v>32.4</v>
      </c>
      <c r="M141" s="82" t="s">
        <v>239</v>
      </c>
      <c r="N141" s="82">
        <v>78.8</v>
      </c>
      <c r="O141" s="82" t="s">
        <v>239</v>
      </c>
      <c r="P141" s="82">
        <v>54.9</v>
      </c>
      <c r="Q141" s="82" t="s">
        <v>239</v>
      </c>
      <c r="R141" s="82">
        <v>53</v>
      </c>
      <c r="S141" s="82" t="s">
        <v>239</v>
      </c>
      <c r="T141" s="82">
        <v>51.8</v>
      </c>
      <c r="U141" s="82" t="s">
        <v>239</v>
      </c>
      <c r="V141" s="82" t="s">
        <v>238</v>
      </c>
      <c r="W141" s="82" t="s">
        <v>237</v>
      </c>
      <c r="X141" s="275">
        <v>730</v>
      </c>
      <c r="Y141" s="275" t="s">
        <v>239</v>
      </c>
      <c r="Z141" s="275">
        <v>220</v>
      </c>
      <c r="AA141" s="275">
        <v>120</v>
      </c>
      <c r="AB141" s="26"/>
    </row>
    <row r="142" spans="1:28" x14ac:dyDescent="0.25">
      <c r="A142" s="15"/>
      <c r="B142" s="45" t="s">
        <v>155</v>
      </c>
      <c r="C142" s="82">
        <v>106.43757224608623</v>
      </c>
      <c r="D142" s="82">
        <v>98.009344234093248</v>
      </c>
      <c r="E142" s="82" t="s">
        <v>237</v>
      </c>
      <c r="F142" s="82">
        <v>96.123453625390937</v>
      </c>
      <c r="G142" s="82" t="s">
        <v>237</v>
      </c>
      <c r="H142" s="82">
        <v>105.18291214037903</v>
      </c>
      <c r="I142" s="82" t="s">
        <v>237</v>
      </c>
      <c r="J142" s="82">
        <v>106.96699934736455</v>
      </c>
      <c r="K142" s="82" t="s">
        <v>237</v>
      </c>
      <c r="L142" s="82">
        <v>79.400000000000006</v>
      </c>
      <c r="M142" s="82" t="s">
        <v>239</v>
      </c>
      <c r="N142" s="82">
        <v>96.3</v>
      </c>
      <c r="O142" s="82" t="s">
        <v>239</v>
      </c>
      <c r="P142" s="82">
        <v>90.5</v>
      </c>
      <c r="Q142" s="82" t="s">
        <v>239</v>
      </c>
      <c r="R142" s="82">
        <v>95.8</v>
      </c>
      <c r="S142" s="82" t="s">
        <v>237</v>
      </c>
      <c r="T142" s="82">
        <v>93.2</v>
      </c>
      <c r="U142" s="82" t="s">
        <v>237</v>
      </c>
      <c r="V142" s="82">
        <v>33.1</v>
      </c>
      <c r="W142" s="82" t="s">
        <v>239</v>
      </c>
      <c r="X142" s="275">
        <v>84.9</v>
      </c>
      <c r="Y142" s="275" t="s">
        <v>237</v>
      </c>
      <c r="Z142" s="275">
        <v>110</v>
      </c>
      <c r="AA142" s="275">
        <v>290</v>
      </c>
      <c r="AB142" s="26"/>
    </row>
    <row r="143" spans="1:28" x14ac:dyDescent="0.25">
      <c r="A143" s="15"/>
      <c r="B143" s="45" t="s">
        <v>156</v>
      </c>
      <c r="C143" s="82">
        <v>107.4855567408803</v>
      </c>
      <c r="D143" s="82">
        <v>93.521107542209037</v>
      </c>
      <c r="E143" s="82" t="s">
        <v>237</v>
      </c>
      <c r="F143" s="82">
        <v>98.706214504381279</v>
      </c>
      <c r="G143" s="82" t="s">
        <v>237</v>
      </c>
      <c r="H143" s="82">
        <v>96.40745463174872</v>
      </c>
      <c r="I143" s="82" t="s">
        <v>237</v>
      </c>
      <c r="J143" s="82">
        <v>96.812233019486499</v>
      </c>
      <c r="K143" s="82" t="s">
        <v>237</v>
      </c>
      <c r="L143" s="82">
        <v>74</v>
      </c>
      <c r="M143" s="82" t="s">
        <v>237</v>
      </c>
      <c r="N143" s="82">
        <v>96</v>
      </c>
      <c r="O143" s="82" t="s">
        <v>237</v>
      </c>
      <c r="P143" s="82">
        <v>94.4</v>
      </c>
      <c r="Q143" s="82" t="s">
        <v>237</v>
      </c>
      <c r="R143" s="82">
        <v>86.7</v>
      </c>
      <c r="S143" s="82" t="s">
        <v>237</v>
      </c>
      <c r="T143" s="82">
        <v>86.8</v>
      </c>
      <c r="U143" s="82" t="s">
        <v>237</v>
      </c>
      <c r="V143" s="82">
        <v>25.3</v>
      </c>
      <c r="W143" s="82" t="s">
        <v>237</v>
      </c>
      <c r="X143" s="275">
        <v>93</v>
      </c>
      <c r="Y143" s="275" t="s">
        <v>237</v>
      </c>
      <c r="Z143" s="275">
        <v>89</v>
      </c>
      <c r="AA143" s="275">
        <v>440</v>
      </c>
      <c r="AB143" s="26"/>
    </row>
    <row r="144" spans="1:28" x14ac:dyDescent="0.25">
      <c r="A144" s="15"/>
      <c r="B144" s="45" t="s">
        <v>157</v>
      </c>
      <c r="C144" s="82">
        <v>110.54105334026991</v>
      </c>
      <c r="D144" s="82">
        <v>100.85620451852594</v>
      </c>
      <c r="E144" s="82" t="s">
        <v>239</v>
      </c>
      <c r="F144" s="82">
        <v>97.842932509298052</v>
      </c>
      <c r="G144" s="82" t="s">
        <v>237</v>
      </c>
      <c r="H144" s="82">
        <v>108.2665414210702</v>
      </c>
      <c r="I144" s="82" t="s">
        <v>237</v>
      </c>
      <c r="J144" s="82">
        <v>111.07737641201938</v>
      </c>
      <c r="K144" s="82" t="s">
        <v>239</v>
      </c>
      <c r="L144" s="82">
        <v>48.9</v>
      </c>
      <c r="M144" s="82" t="s">
        <v>237</v>
      </c>
      <c r="N144" s="82">
        <v>94.5</v>
      </c>
      <c r="O144" s="82" t="s">
        <v>237</v>
      </c>
      <c r="P144" s="82">
        <v>78.099999999999994</v>
      </c>
      <c r="Q144" s="82" t="s">
        <v>237</v>
      </c>
      <c r="R144" s="82">
        <v>72.2</v>
      </c>
      <c r="S144" s="82" t="s">
        <v>237</v>
      </c>
      <c r="T144" s="82">
        <v>55.2</v>
      </c>
      <c r="U144" s="82" t="s">
        <v>237</v>
      </c>
      <c r="V144" s="82">
        <v>11.2</v>
      </c>
      <c r="W144" s="82" t="s">
        <v>237</v>
      </c>
      <c r="X144" s="275">
        <v>220</v>
      </c>
      <c r="Y144" s="275" t="s">
        <v>237</v>
      </c>
      <c r="Z144" s="275">
        <v>120</v>
      </c>
      <c r="AA144" s="275">
        <v>250</v>
      </c>
      <c r="AB144" s="26"/>
    </row>
    <row r="145" spans="1:28" x14ac:dyDescent="0.25">
      <c r="A145" s="15"/>
      <c r="B145" s="45" t="s">
        <v>158</v>
      </c>
      <c r="C145" s="82">
        <v>111.41406595838868</v>
      </c>
      <c r="D145" s="82">
        <v>99.715674472046246</v>
      </c>
      <c r="E145" s="82" t="s">
        <v>237</v>
      </c>
      <c r="F145" s="82">
        <v>100.3758649530624</v>
      </c>
      <c r="G145" s="82" t="s">
        <v>237</v>
      </c>
      <c r="H145" s="82">
        <v>98.574571337782018</v>
      </c>
      <c r="I145" s="82" t="s">
        <v>237</v>
      </c>
      <c r="J145" s="82">
        <v>100.51559849247775</v>
      </c>
      <c r="K145" s="82" t="s">
        <v>237</v>
      </c>
      <c r="L145" s="82" t="s">
        <v>238</v>
      </c>
      <c r="M145" s="82" t="s">
        <v>237</v>
      </c>
      <c r="N145" s="82" t="s">
        <v>238</v>
      </c>
      <c r="O145" s="82" t="s">
        <v>237</v>
      </c>
      <c r="P145" s="82" t="s">
        <v>238</v>
      </c>
      <c r="Q145" s="82" t="s">
        <v>237</v>
      </c>
      <c r="R145" s="82">
        <v>99.9</v>
      </c>
      <c r="S145" s="82" t="s">
        <v>239</v>
      </c>
      <c r="T145" s="82" t="s">
        <v>238</v>
      </c>
      <c r="U145" s="82" t="s">
        <v>237</v>
      </c>
      <c r="V145" s="82">
        <v>20.6</v>
      </c>
      <c r="W145" s="82" t="s">
        <v>239</v>
      </c>
      <c r="X145" s="275">
        <v>2.2999999999999998</v>
      </c>
      <c r="Y145" s="275" t="s">
        <v>237</v>
      </c>
      <c r="Z145" s="275">
        <v>3</v>
      </c>
      <c r="AA145" s="275">
        <v>19800</v>
      </c>
      <c r="AB145" s="26"/>
    </row>
    <row r="146" spans="1:28" x14ac:dyDescent="0.25">
      <c r="A146" s="15"/>
      <c r="B146" s="45" t="s">
        <v>159</v>
      </c>
      <c r="C146" s="82">
        <v>107.74581052795797</v>
      </c>
      <c r="D146" s="82">
        <v>96.443069213558047</v>
      </c>
      <c r="E146" s="82" t="s">
        <v>237</v>
      </c>
      <c r="F146" s="82">
        <v>98.315303274712534</v>
      </c>
      <c r="G146" s="82" t="s">
        <v>237</v>
      </c>
      <c r="H146" s="82">
        <v>100.48816688931839</v>
      </c>
      <c r="I146" s="82" t="s">
        <v>237</v>
      </c>
      <c r="J146" s="82" t="s">
        <v>238</v>
      </c>
      <c r="K146" s="82" t="s">
        <v>237</v>
      </c>
      <c r="L146" s="82">
        <v>67.099999999999994</v>
      </c>
      <c r="M146" s="82" t="s">
        <v>239</v>
      </c>
      <c r="N146" s="82">
        <v>100</v>
      </c>
      <c r="O146" s="82" t="s">
        <v>239</v>
      </c>
      <c r="P146" s="82" t="s">
        <v>238</v>
      </c>
      <c r="Q146" s="82" t="s">
        <v>237</v>
      </c>
      <c r="R146" s="82">
        <v>99.7</v>
      </c>
      <c r="S146" s="82" t="s">
        <v>239</v>
      </c>
      <c r="T146" s="82" t="s">
        <v>238</v>
      </c>
      <c r="U146" s="82" t="s">
        <v>237</v>
      </c>
      <c r="V146" s="82">
        <v>31.2</v>
      </c>
      <c r="W146" s="82" t="s">
        <v>239</v>
      </c>
      <c r="X146" s="275" t="s">
        <v>238</v>
      </c>
      <c r="Y146" s="275" t="s">
        <v>237</v>
      </c>
      <c r="Z146" s="275">
        <v>8</v>
      </c>
      <c r="AA146" s="275">
        <v>8800</v>
      </c>
      <c r="AB146" s="26"/>
    </row>
    <row r="147" spans="1:28" x14ac:dyDescent="0.25">
      <c r="A147" s="15"/>
      <c r="B147" s="45" t="s">
        <v>160</v>
      </c>
      <c r="C147" s="82">
        <v>102.22470840888337</v>
      </c>
      <c r="D147" s="82">
        <v>98.816879405539382</v>
      </c>
      <c r="E147" s="82" t="s">
        <v>237</v>
      </c>
      <c r="F147" s="82" t="s">
        <v>238</v>
      </c>
      <c r="G147" s="82" t="s">
        <v>237</v>
      </c>
      <c r="H147" s="82">
        <v>109.81717191711635</v>
      </c>
      <c r="I147" s="82" t="s">
        <v>237</v>
      </c>
      <c r="J147" s="82" t="s">
        <v>238</v>
      </c>
      <c r="K147" s="82" t="s">
        <v>237</v>
      </c>
      <c r="L147" s="82" t="s">
        <v>238</v>
      </c>
      <c r="M147" s="82" t="s">
        <v>237</v>
      </c>
      <c r="N147" s="82">
        <v>100</v>
      </c>
      <c r="O147" s="82" t="s">
        <v>237</v>
      </c>
      <c r="P147" s="82" t="s">
        <v>238</v>
      </c>
      <c r="Q147" s="82" t="s">
        <v>237</v>
      </c>
      <c r="R147" s="82">
        <v>100</v>
      </c>
      <c r="S147" s="82" t="s">
        <v>237</v>
      </c>
      <c r="T147" s="82" t="s">
        <v>238</v>
      </c>
      <c r="U147" s="82" t="s">
        <v>237</v>
      </c>
      <c r="V147" s="82" t="s">
        <v>238</v>
      </c>
      <c r="W147" s="82" t="s">
        <v>237</v>
      </c>
      <c r="X147" s="275">
        <v>12.9</v>
      </c>
      <c r="Y147" s="275" t="s">
        <v>237</v>
      </c>
      <c r="Z147" s="275">
        <v>6</v>
      </c>
      <c r="AA147" s="275">
        <v>7200</v>
      </c>
      <c r="AB147" s="26"/>
    </row>
    <row r="148" spans="1:28" x14ac:dyDescent="0.25">
      <c r="A148" s="15"/>
      <c r="B148" s="45" t="s">
        <v>161</v>
      </c>
      <c r="C148" s="82">
        <v>108.63789503349859</v>
      </c>
      <c r="D148" s="82" t="s">
        <v>238</v>
      </c>
      <c r="E148" s="82" t="s">
        <v>237</v>
      </c>
      <c r="F148" s="82">
        <v>98.979877569036077</v>
      </c>
      <c r="G148" s="82" t="s">
        <v>237</v>
      </c>
      <c r="H148" s="82">
        <v>98.674235027855374</v>
      </c>
      <c r="I148" s="82" t="s">
        <v>237</v>
      </c>
      <c r="J148" s="82">
        <v>100.09621230734847</v>
      </c>
      <c r="K148" s="82" t="s">
        <v>237</v>
      </c>
      <c r="L148" s="82">
        <v>80</v>
      </c>
      <c r="M148" s="82" t="s">
        <v>237</v>
      </c>
      <c r="N148" s="82" t="s">
        <v>238</v>
      </c>
      <c r="O148" s="82" t="s">
        <v>237</v>
      </c>
      <c r="P148" s="82" t="s">
        <v>238</v>
      </c>
      <c r="Q148" s="82" t="s">
        <v>237</v>
      </c>
      <c r="R148" s="82" t="s">
        <v>238</v>
      </c>
      <c r="S148" s="82" t="s">
        <v>237</v>
      </c>
      <c r="T148" s="82" t="s">
        <v>238</v>
      </c>
      <c r="U148" s="82" t="s">
        <v>237</v>
      </c>
      <c r="V148" s="82">
        <v>32</v>
      </c>
      <c r="W148" s="82" t="s">
        <v>239</v>
      </c>
      <c r="X148" s="275" t="s">
        <v>238</v>
      </c>
      <c r="Y148" s="275" t="s">
        <v>237</v>
      </c>
      <c r="Z148" s="275">
        <v>27</v>
      </c>
      <c r="AA148" s="275">
        <v>2900</v>
      </c>
      <c r="AB148" s="26"/>
    </row>
    <row r="149" spans="1:28" x14ac:dyDescent="0.25">
      <c r="A149" s="15"/>
      <c r="B149" s="55" t="s">
        <v>162</v>
      </c>
      <c r="C149" s="82">
        <v>112.04763663220088</v>
      </c>
      <c r="D149" s="82">
        <v>99.040755465200306</v>
      </c>
      <c r="E149" s="82" t="s">
        <v>237</v>
      </c>
      <c r="F149" s="82">
        <v>99.766070549637831</v>
      </c>
      <c r="G149" s="82" t="s">
        <v>237</v>
      </c>
      <c r="H149" s="82">
        <v>101.71270105506748</v>
      </c>
      <c r="I149" s="82" t="s">
        <v>237</v>
      </c>
      <c r="J149" s="82">
        <v>101.20353144821972</v>
      </c>
      <c r="K149" s="82" t="s">
        <v>237</v>
      </c>
      <c r="L149" s="82">
        <v>59.5</v>
      </c>
      <c r="M149" s="82" t="s">
        <v>237</v>
      </c>
      <c r="N149" s="82">
        <v>98.8</v>
      </c>
      <c r="O149" s="82" t="s">
        <v>237</v>
      </c>
      <c r="P149" s="82">
        <v>95.4</v>
      </c>
      <c r="Q149" s="82" t="s">
        <v>237</v>
      </c>
      <c r="R149" s="82">
        <v>99.2</v>
      </c>
      <c r="S149" s="82" t="s">
        <v>237</v>
      </c>
      <c r="T149" s="82">
        <v>98.9</v>
      </c>
      <c r="U149" s="82" t="s">
        <v>237</v>
      </c>
      <c r="V149" s="82">
        <v>16.2</v>
      </c>
      <c r="W149" s="82" t="s">
        <v>237</v>
      </c>
      <c r="X149" s="275">
        <v>30.4</v>
      </c>
      <c r="Y149" s="275" t="s">
        <v>237</v>
      </c>
      <c r="Z149" s="275">
        <v>21</v>
      </c>
      <c r="AA149" s="275">
        <v>2900</v>
      </c>
      <c r="AB149" s="26"/>
    </row>
    <row r="150" spans="1:28" x14ac:dyDescent="0.25">
      <c r="A150" s="15"/>
      <c r="B150" s="45" t="s">
        <v>163</v>
      </c>
      <c r="C150" s="82">
        <v>110.28206295895713</v>
      </c>
      <c r="D150" s="82">
        <v>99.162831562104088</v>
      </c>
      <c r="E150" s="82" t="s">
        <v>237</v>
      </c>
      <c r="F150" s="82">
        <v>98.531796270274867</v>
      </c>
      <c r="G150" s="82" t="s">
        <v>237</v>
      </c>
      <c r="H150" s="82">
        <v>98.399230066504501</v>
      </c>
      <c r="I150" s="82" t="s">
        <v>237</v>
      </c>
      <c r="J150" s="82">
        <v>100.47372379277004</v>
      </c>
      <c r="K150" s="82" t="s">
        <v>237</v>
      </c>
      <c r="L150" s="82">
        <v>69.8</v>
      </c>
      <c r="M150" s="82" t="s">
        <v>239</v>
      </c>
      <c r="N150" s="82">
        <v>93.5</v>
      </c>
      <c r="O150" s="82" t="s">
        <v>239</v>
      </c>
      <c r="P150" s="82">
        <v>76</v>
      </c>
      <c r="Q150" s="82" t="s">
        <v>239</v>
      </c>
      <c r="R150" s="82">
        <v>98.5</v>
      </c>
      <c r="S150" s="82" t="s">
        <v>237</v>
      </c>
      <c r="T150" s="82">
        <v>97.8</v>
      </c>
      <c r="U150" s="82" t="s">
        <v>239</v>
      </c>
      <c r="V150" s="82">
        <v>19.100000000000001</v>
      </c>
      <c r="W150" s="82" t="s">
        <v>239</v>
      </c>
      <c r="X150" s="275">
        <v>25.5</v>
      </c>
      <c r="Y150" s="275" t="s">
        <v>237</v>
      </c>
      <c r="Z150" s="275">
        <v>33</v>
      </c>
      <c r="AA150" s="275">
        <v>2100</v>
      </c>
      <c r="AB150" s="26"/>
    </row>
    <row r="151" spans="1:28" x14ac:dyDescent="0.25">
      <c r="A151" s="15"/>
      <c r="B151" s="45" t="s">
        <v>164</v>
      </c>
      <c r="C151" s="82">
        <v>120.43170822478599</v>
      </c>
      <c r="D151" s="82">
        <v>99.919248183173465</v>
      </c>
      <c r="E151" s="82" t="s">
        <v>237</v>
      </c>
      <c r="F151" s="82">
        <v>100.80803381334074</v>
      </c>
      <c r="G151" s="82" t="s">
        <v>237</v>
      </c>
      <c r="H151" s="82">
        <v>97.695698582019432</v>
      </c>
      <c r="I151" s="82" t="s">
        <v>237</v>
      </c>
      <c r="J151" s="82" t="s">
        <v>238</v>
      </c>
      <c r="K151" s="82" t="s">
        <v>237</v>
      </c>
      <c r="L151" s="82">
        <v>68</v>
      </c>
      <c r="M151" s="82" t="s">
        <v>237</v>
      </c>
      <c r="N151" s="82" t="s">
        <v>238</v>
      </c>
      <c r="O151" s="82" t="s">
        <v>237</v>
      </c>
      <c r="P151" s="82" t="s">
        <v>238</v>
      </c>
      <c r="Q151" s="82" t="s">
        <v>237</v>
      </c>
      <c r="R151" s="82">
        <v>99.7</v>
      </c>
      <c r="S151" s="82" t="s">
        <v>237</v>
      </c>
      <c r="T151" s="82" t="s">
        <v>238</v>
      </c>
      <c r="U151" s="82" t="s">
        <v>237</v>
      </c>
      <c r="V151" s="82" t="s">
        <v>238</v>
      </c>
      <c r="W151" s="82" t="s">
        <v>237</v>
      </c>
      <c r="X151" s="275">
        <v>16.2</v>
      </c>
      <c r="Y151" s="275" t="s">
        <v>237</v>
      </c>
      <c r="Z151" s="275">
        <v>24</v>
      </c>
      <c r="AA151" s="275">
        <v>2600</v>
      </c>
      <c r="AB151" s="26"/>
    </row>
    <row r="152" spans="1:28" x14ac:dyDescent="0.25">
      <c r="A152" s="15"/>
      <c r="B152" s="45" t="s">
        <v>165</v>
      </c>
      <c r="C152" s="82">
        <v>105.39508924991581</v>
      </c>
      <c r="D152" s="82">
        <v>86.529101300909062</v>
      </c>
      <c r="E152" s="82" t="s">
        <v>237</v>
      </c>
      <c r="F152" s="82">
        <v>102.09809017826367</v>
      </c>
      <c r="G152" s="82" t="s">
        <v>237</v>
      </c>
      <c r="H152" s="82">
        <v>106.52937980757684</v>
      </c>
      <c r="I152" s="82" t="s">
        <v>237</v>
      </c>
      <c r="J152" s="82">
        <v>111.66894680706503</v>
      </c>
      <c r="K152" s="82" t="s">
        <v>237</v>
      </c>
      <c r="L152" s="82">
        <v>51.6</v>
      </c>
      <c r="M152" s="82" t="s">
        <v>237</v>
      </c>
      <c r="N152" s="82">
        <v>98</v>
      </c>
      <c r="O152" s="82" t="s">
        <v>237</v>
      </c>
      <c r="P152" s="82">
        <v>35.4</v>
      </c>
      <c r="Q152" s="82" t="s">
        <v>237</v>
      </c>
      <c r="R152" s="82">
        <v>69</v>
      </c>
      <c r="S152" s="82" t="s">
        <v>237</v>
      </c>
      <c r="T152" s="82">
        <v>68.900000000000006</v>
      </c>
      <c r="U152" s="82" t="s">
        <v>237</v>
      </c>
      <c r="V152" s="82">
        <v>7.1</v>
      </c>
      <c r="W152" s="82" t="s">
        <v>237</v>
      </c>
      <c r="X152" s="275">
        <v>480</v>
      </c>
      <c r="Y152" s="275" t="s">
        <v>237</v>
      </c>
      <c r="Z152" s="275">
        <v>320</v>
      </c>
      <c r="AA152" s="275">
        <v>66</v>
      </c>
      <c r="AB152" s="26"/>
    </row>
    <row r="153" spans="1:28" x14ac:dyDescent="0.25">
      <c r="A153" s="15"/>
      <c r="B153" s="45" t="s">
        <v>166</v>
      </c>
      <c r="C153" s="82" t="s">
        <v>238</v>
      </c>
      <c r="D153" s="82" t="s">
        <v>238</v>
      </c>
      <c r="E153" s="82" t="s">
        <v>237</v>
      </c>
      <c r="F153" s="82">
        <v>101.24588384038435</v>
      </c>
      <c r="G153" s="82" t="s">
        <v>237</v>
      </c>
      <c r="H153" s="82">
        <v>103.80547052023073</v>
      </c>
      <c r="I153" s="82" t="s">
        <v>237</v>
      </c>
      <c r="J153" s="82">
        <v>89.650909157409444</v>
      </c>
      <c r="K153" s="82" t="s">
        <v>237</v>
      </c>
      <c r="L153" s="82">
        <v>54</v>
      </c>
      <c r="M153" s="82" t="s">
        <v>239</v>
      </c>
      <c r="N153" s="82">
        <v>100</v>
      </c>
      <c r="O153" s="82" t="s">
        <v>239</v>
      </c>
      <c r="P153" s="82" t="s">
        <v>238</v>
      </c>
      <c r="Q153" s="82" t="s">
        <v>237</v>
      </c>
      <c r="R153" s="82">
        <v>100</v>
      </c>
      <c r="S153" s="82" t="s">
        <v>237</v>
      </c>
      <c r="T153" s="82" t="s">
        <v>238</v>
      </c>
      <c r="U153" s="82" t="s">
        <v>237</v>
      </c>
      <c r="V153" s="82" t="s">
        <v>238</v>
      </c>
      <c r="W153" s="82" t="s">
        <v>237</v>
      </c>
      <c r="X153" s="275">
        <v>310</v>
      </c>
      <c r="Y153" s="275" t="s">
        <v>237</v>
      </c>
      <c r="Z153" s="275" t="s">
        <v>238</v>
      </c>
      <c r="AA153" s="275" t="s">
        <v>238</v>
      </c>
      <c r="AB153" s="26"/>
    </row>
    <row r="154" spans="1:28" x14ac:dyDescent="0.25">
      <c r="A154" s="15"/>
      <c r="B154" s="45" t="s">
        <v>167</v>
      </c>
      <c r="C154" s="82">
        <v>107.33000969394821</v>
      </c>
      <c r="D154" s="82" t="s">
        <v>238</v>
      </c>
      <c r="E154" s="82" t="s">
        <v>237</v>
      </c>
      <c r="F154" s="82">
        <v>96.739895966945454</v>
      </c>
      <c r="G154" s="82" t="s">
        <v>237</v>
      </c>
      <c r="H154" s="82">
        <v>98.5135867039739</v>
      </c>
      <c r="I154" s="82" t="s">
        <v>237</v>
      </c>
      <c r="J154" s="82">
        <v>96.765146831173453</v>
      </c>
      <c r="K154" s="82" t="s">
        <v>237</v>
      </c>
      <c r="L154" s="82">
        <v>55.5</v>
      </c>
      <c r="M154" s="82" t="s">
        <v>237</v>
      </c>
      <c r="N154" s="82">
        <v>96.9</v>
      </c>
      <c r="O154" s="82" t="s">
        <v>237</v>
      </c>
      <c r="P154" s="82">
        <v>90.3</v>
      </c>
      <c r="Q154" s="82" t="s">
        <v>237</v>
      </c>
      <c r="R154" s="82">
        <v>98.7</v>
      </c>
      <c r="S154" s="82" t="s">
        <v>237</v>
      </c>
      <c r="T154" s="82">
        <v>100</v>
      </c>
      <c r="U154" s="82" t="s">
        <v>237</v>
      </c>
      <c r="V154" s="82">
        <v>18.5</v>
      </c>
      <c r="W154" s="82" t="s">
        <v>237</v>
      </c>
      <c r="X154" s="275">
        <v>0</v>
      </c>
      <c r="Y154" s="275" t="s">
        <v>239</v>
      </c>
      <c r="Z154" s="275">
        <v>34</v>
      </c>
      <c r="AA154" s="275">
        <v>1500</v>
      </c>
      <c r="AB154" s="26"/>
    </row>
    <row r="155" spans="1:28" x14ac:dyDescent="0.25">
      <c r="A155" s="15"/>
      <c r="B155" s="45" t="s">
        <v>168</v>
      </c>
      <c r="C155" s="82">
        <v>106.17789144643363</v>
      </c>
      <c r="D155" s="82" t="s">
        <v>238</v>
      </c>
      <c r="E155" s="82" t="s">
        <v>237</v>
      </c>
      <c r="F155" s="82">
        <v>96.257698144466502</v>
      </c>
      <c r="G155" s="82" t="s">
        <v>237</v>
      </c>
      <c r="H155" s="82">
        <v>96.177518544643675</v>
      </c>
      <c r="I155" s="82" t="s">
        <v>237</v>
      </c>
      <c r="J155" s="82">
        <v>126.98374303672711</v>
      </c>
      <c r="K155" s="82" t="s">
        <v>237</v>
      </c>
      <c r="L155" s="82">
        <v>48</v>
      </c>
      <c r="M155" s="82" t="s">
        <v>239</v>
      </c>
      <c r="N155" s="82">
        <v>99.5</v>
      </c>
      <c r="O155" s="82" t="s">
        <v>239</v>
      </c>
      <c r="P155" s="82" t="s">
        <v>238</v>
      </c>
      <c r="Q155" s="82" t="s">
        <v>237</v>
      </c>
      <c r="R155" s="82">
        <v>99.2</v>
      </c>
      <c r="S155" s="82" t="s">
        <v>237</v>
      </c>
      <c r="T155" s="82" t="s">
        <v>238</v>
      </c>
      <c r="U155" s="82" t="s">
        <v>237</v>
      </c>
      <c r="V155" s="82" t="s">
        <v>238</v>
      </c>
      <c r="W155" s="82" t="s">
        <v>237</v>
      </c>
      <c r="X155" s="275">
        <v>53.5</v>
      </c>
      <c r="Y155" s="275" t="s">
        <v>237</v>
      </c>
      <c r="Z155" s="275">
        <v>45</v>
      </c>
      <c r="AA155" s="275">
        <v>1000</v>
      </c>
      <c r="AB155" s="26"/>
    </row>
    <row r="156" spans="1:28" x14ac:dyDescent="0.25">
      <c r="A156" s="15"/>
      <c r="B156" s="45" t="s">
        <v>169</v>
      </c>
      <c r="C156" s="82">
        <v>109.07212086659067</v>
      </c>
      <c r="D156" s="82">
        <v>99.608947199240149</v>
      </c>
      <c r="E156" s="82" t="s">
        <v>237</v>
      </c>
      <c r="F156" s="82">
        <v>99.752242520996234</v>
      </c>
      <c r="G156" s="82" t="s">
        <v>237</v>
      </c>
      <c r="H156" s="82">
        <v>110.95997343143893</v>
      </c>
      <c r="I156" s="82" t="s">
        <v>237</v>
      </c>
      <c r="J156" s="82">
        <v>98.452439712408605</v>
      </c>
      <c r="K156" s="82" t="s">
        <v>237</v>
      </c>
      <c r="L156" s="82">
        <v>28.7</v>
      </c>
      <c r="M156" s="82" t="s">
        <v>237</v>
      </c>
      <c r="N156" s="82">
        <v>93</v>
      </c>
      <c r="O156" s="82" t="s">
        <v>237</v>
      </c>
      <c r="P156" s="82">
        <v>58.4</v>
      </c>
      <c r="Q156" s="82" t="s">
        <v>237</v>
      </c>
      <c r="R156" s="82">
        <v>80.8</v>
      </c>
      <c r="S156" s="82" t="s">
        <v>237</v>
      </c>
      <c r="T156" s="82">
        <v>80.5</v>
      </c>
      <c r="U156" s="82" t="s">
        <v>237</v>
      </c>
      <c r="V156" s="82">
        <v>12.8</v>
      </c>
      <c r="W156" s="82" t="s">
        <v>237</v>
      </c>
      <c r="X156" s="275">
        <v>29</v>
      </c>
      <c r="Y156" s="275" t="s">
        <v>239</v>
      </c>
      <c r="Z156" s="275">
        <v>58</v>
      </c>
      <c r="AA156" s="275">
        <v>430</v>
      </c>
      <c r="AB156" s="26"/>
    </row>
    <row r="157" spans="1:28" x14ac:dyDescent="0.25">
      <c r="A157" s="15"/>
      <c r="B157" s="45" t="s">
        <v>170</v>
      </c>
      <c r="C157" s="82" t="s">
        <v>238</v>
      </c>
      <c r="D157" s="82" t="s">
        <v>238</v>
      </c>
      <c r="E157" s="82" t="s">
        <v>237</v>
      </c>
      <c r="F157" s="82">
        <v>98.706057395270491</v>
      </c>
      <c r="G157" s="82" t="s">
        <v>237</v>
      </c>
      <c r="H157" s="82">
        <v>102.61419879094549</v>
      </c>
      <c r="I157" s="82" t="s">
        <v>237</v>
      </c>
      <c r="J157" s="82">
        <v>103.38669110047772</v>
      </c>
      <c r="K157" s="82" t="s">
        <v>237</v>
      </c>
      <c r="L157" s="82" t="s">
        <v>238</v>
      </c>
      <c r="M157" s="82" t="s">
        <v>237</v>
      </c>
      <c r="N157" s="82" t="s">
        <v>238</v>
      </c>
      <c r="O157" s="82" t="s">
        <v>237</v>
      </c>
      <c r="P157" s="82" t="s">
        <v>238</v>
      </c>
      <c r="Q157" s="82" t="s">
        <v>237</v>
      </c>
      <c r="R157" s="82" t="s">
        <v>238</v>
      </c>
      <c r="S157" s="82" t="s">
        <v>237</v>
      </c>
      <c r="T157" s="82" t="s">
        <v>238</v>
      </c>
      <c r="U157" s="82" t="s">
        <v>237</v>
      </c>
      <c r="V157" s="82" t="s">
        <v>238</v>
      </c>
      <c r="W157" s="82" t="s">
        <v>237</v>
      </c>
      <c r="X157" s="275" t="s">
        <v>238</v>
      </c>
      <c r="Y157" s="275" t="s">
        <v>237</v>
      </c>
      <c r="Z157" s="275" t="s">
        <v>238</v>
      </c>
      <c r="AA157" s="275" t="s">
        <v>238</v>
      </c>
      <c r="AB157" s="26"/>
    </row>
    <row r="158" spans="1:28" x14ac:dyDescent="0.25">
      <c r="A158" s="15"/>
      <c r="B158" s="45" t="s">
        <v>171</v>
      </c>
      <c r="C158" s="82">
        <v>106.1862562189055</v>
      </c>
      <c r="D158" s="82">
        <v>74.795030436736127</v>
      </c>
      <c r="E158" s="82" t="s">
        <v>239</v>
      </c>
      <c r="F158" s="82">
        <v>96.844664416650758</v>
      </c>
      <c r="G158" s="82" t="s">
        <v>237</v>
      </c>
      <c r="H158" s="82">
        <v>113.61211222322936</v>
      </c>
      <c r="I158" s="82" t="s">
        <v>237</v>
      </c>
      <c r="J158" s="82" t="s">
        <v>238</v>
      </c>
      <c r="K158" s="82" t="s">
        <v>237</v>
      </c>
      <c r="L158" s="82">
        <v>38.4</v>
      </c>
      <c r="M158" s="82" t="s">
        <v>237</v>
      </c>
      <c r="N158" s="82">
        <v>97.9</v>
      </c>
      <c r="O158" s="82" t="s">
        <v>237</v>
      </c>
      <c r="P158" s="82">
        <v>72.400000000000006</v>
      </c>
      <c r="Q158" s="82" t="s">
        <v>237</v>
      </c>
      <c r="R158" s="82">
        <v>81.7</v>
      </c>
      <c r="S158" s="82" t="s">
        <v>237</v>
      </c>
      <c r="T158" s="82">
        <v>78.8</v>
      </c>
      <c r="U158" s="82" t="s">
        <v>237</v>
      </c>
      <c r="V158" s="82">
        <v>5.3</v>
      </c>
      <c r="W158" s="82" t="s">
        <v>237</v>
      </c>
      <c r="X158" s="275">
        <v>160</v>
      </c>
      <c r="Y158" s="275" t="s">
        <v>239</v>
      </c>
      <c r="Z158" s="275">
        <v>210</v>
      </c>
      <c r="AA158" s="275">
        <v>100</v>
      </c>
      <c r="AB158" s="26"/>
    </row>
    <row r="159" spans="1:28" x14ac:dyDescent="0.25">
      <c r="A159" s="15"/>
      <c r="B159" s="45" t="s">
        <v>172</v>
      </c>
      <c r="C159" s="82">
        <v>104.9514326686328</v>
      </c>
      <c r="D159" s="82">
        <v>94.652330990858786</v>
      </c>
      <c r="E159" s="82" t="s">
        <v>237</v>
      </c>
      <c r="F159" s="82">
        <v>106.1269690116097</v>
      </c>
      <c r="G159" s="82" t="s">
        <v>237</v>
      </c>
      <c r="H159" s="82">
        <v>97.551017230776154</v>
      </c>
      <c r="I159" s="82" t="s">
        <v>237</v>
      </c>
      <c r="J159" s="82" t="s">
        <v>238</v>
      </c>
      <c r="K159" s="82" t="s">
        <v>237</v>
      </c>
      <c r="L159" s="82">
        <v>23.8</v>
      </c>
      <c r="M159" s="82" t="s">
        <v>239</v>
      </c>
      <c r="N159" s="82">
        <v>97</v>
      </c>
      <c r="O159" s="82" t="s">
        <v>239</v>
      </c>
      <c r="P159" s="82" t="s">
        <v>238</v>
      </c>
      <c r="Q159" s="82" t="s">
        <v>237</v>
      </c>
      <c r="R159" s="82">
        <v>97</v>
      </c>
      <c r="S159" s="82" t="s">
        <v>239</v>
      </c>
      <c r="T159" s="82" t="s">
        <v>238</v>
      </c>
      <c r="U159" s="82" t="s">
        <v>237</v>
      </c>
      <c r="V159" s="82" t="s">
        <v>238</v>
      </c>
      <c r="W159" s="82" t="s">
        <v>237</v>
      </c>
      <c r="X159" s="275" t="s">
        <v>238</v>
      </c>
      <c r="Y159" s="275" t="s">
        <v>237</v>
      </c>
      <c r="Z159" s="275">
        <v>16</v>
      </c>
      <c r="AA159" s="275">
        <v>2200</v>
      </c>
      <c r="AB159" s="26"/>
    </row>
    <row r="160" spans="1:28" x14ac:dyDescent="0.25">
      <c r="A160" s="15"/>
      <c r="B160" s="45" t="s">
        <v>173</v>
      </c>
      <c r="C160" s="82">
        <v>104.73675710594314</v>
      </c>
      <c r="D160" s="82">
        <v>60.934555650396405</v>
      </c>
      <c r="E160" s="82" t="s">
        <v>237</v>
      </c>
      <c r="F160" s="82">
        <v>107.90953886376012</v>
      </c>
      <c r="G160" s="82" t="s">
        <v>237</v>
      </c>
      <c r="H160" s="82">
        <v>91.189604003224559</v>
      </c>
      <c r="I160" s="82" t="s">
        <v>237</v>
      </c>
      <c r="J160" s="82">
        <v>108.08697980531612</v>
      </c>
      <c r="K160" s="82" t="s">
        <v>237</v>
      </c>
      <c r="L160" s="82">
        <v>17.8</v>
      </c>
      <c r="M160" s="82" t="s">
        <v>237</v>
      </c>
      <c r="N160" s="82">
        <v>94.5</v>
      </c>
      <c r="O160" s="82" t="s">
        <v>237</v>
      </c>
      <c r="P160" s="82">
        <v>46.5</v>
      </c>
      <c r="Q160" s="82" t="s">
        <v>237</v>
      </c>
      <c r="R160" s="82">
        <v>65.099999999999994</v>
      </c>
      <c r="S160" s="82" t="s">
        <v>237</v>
      </c>
      <c r="T160" s="82">
        <v>71.3</v>
      </c>
      <c r="U160" s="82" t="s">
        <v>237</v>
      </c>
      <c r="V160" s="82">
        <v>3.8</v>
      </c>
      <c r="W160" s="82" t="s">
        <v>237</v>
      </c>
      <c r="X160" s="275">
        <v>390</v>
      </c>
      <c r="Y160" s="275" t="s">
        <v>237</v>
      </c>
      <c r="Z160" s="275">
        <v>320</v>
      </c>
      <c r="AA160" s="275">
        <v>60</v>
      </c>
      <c r="AB160" s="26"/>
    </row>
    <row r="161" spans="1:28" x14ac:dyDescent="0.25">
      <c r="A161" s="15"/>
      <c r="B161" s="45" t="s">
        <v>174</v>
      </c>
      <c r="C161" s="82">
        <v>107.88399208654292</v>
      </c>
      <c r="D161" s="82">
        <v>97.877298151926183</v>
      </c>
      <c r="E161" s="82" t="s">
        <v>237</v>
      </c>
      <c r="F161" s="82">
        <v>99.779758972758714</v>
      </c>
      <c r="G161" s="82" t="s">
        <v>237</v>
      </c>
      <c r="H161" s="82">
        <v>101.98582086537043</v>
      </c>
      <c r="I161" s="82" t="s">
        <v>237</v>
      </c>
      <c r="J161" s="82">
        <v>100.01273461598934</v>
      </c>
      <c r="K161" s="82" t="s">
        <v>237</v>
      </c>
      <c r="L161" s="82">
        <v>60.8</v>
      </c>
      <c r="M161" s="82" t="s">
        <v>237</v>
      </c>
      <c r="N161" s="82">
        <v>99</v>
      </c>
      <c r="O161" s="82" t="s">
        <v>237</v>
      </c>
      <c r="P161" s="82">
        <v>94.2</v>
      </c>
      <c r="Q161" s="82" t="s">
        <v>237</v>
      </c>
      <c r="R161" s="82">
        <v>99.7</v>
      </c>
      <c r="S161" s="82" t="s">
        <v>237</v>
      </c>
      <c r="T161" s="82">
        <v>99.8</v>
      </c>
      <c r="U161" s="82" t="s">
        <v>237</v>
      </c>
      <c r="V161" s="82">
        <v>24.6</v>
      </c>
      <c r="W161" s="82" t="s">
        <v>237</v>
      </c>
      <c r="X161" s="275">
        <v>14.9</v>
      </c>
      <c r="Y161" s="275" t="s">
        <v>237</v>
      </c>
      <c r="Z161" s="275">
        <v>16</v>
      </c>
      <c r="AA161" s="275">
        <v>4500</v>
      </c>
      <c r="AB161" s="26"/>
    </row>
    <row r="162" spans="1:28" x14ac:dyDescent="0.25">
      <c r="A162" s="15"/>
      <c r="B162" s="45" t="s">
        <v>175</v>
      </c>
      <c r="C162" s="82">
        <v>113.15400446389749</v>
      </c>
      <c r="D162" s="82">
        <v>100.93171580971396</v>
      </c>
      <c r="E162" s="82" t="s">
        <v>237</v>
      </c>
      <c r="F162" s="82">
        <v>105.05633589571104</v>
      </c>
      <c r="G162" s="82" t="s">
        <v>237</v>
      </c>
      <c r="H162" s="82">
        <v>109.42061107012044</v>
      </c>
      <c r="I162" s="82" t="s">
        <v>237</v>
      </c>
      <c r="J162" s="82">
        <v>98.566379614413137</v>
      </c>
      <c r="K162" s="82" t="s">
        <v>237</v>
      </c>
      <c r="L162" s="82" t="s">
        <v>238</v>
      </c>
      <c r="M162" s="82" t="s">
        <v>237</v>
      </c>
      <c r="N162" s="82" t="s">
        <v>238</v>
      </c>
      <c r="O162" s="82" t="s">
        <v>237</v>
      </c>
      <c r="P162" s="82" t="s">
        <v>238</v>
      </c>
      <c r="Q162" s="82" t="s">
        <v>237</v>
      </c>
      <c r="R162" s="82" t="s">
        <v>238</v>
      </c>
      <c r="S162" s="82" t="s">
        <v>237</v>
      </c>
      <c r="T162" s="82" t="s">
        <v>238</v>
      </c>
      <c r="U162" s="82" t="s">
        <v>237</v>
      </c>
      <c r="V162" s="82" t="s">
        <v>238</v>
      </c>
      <c r="W162" s="82" t="s">
        <v>237</v>
      </c>
      <c r="X162" s="275">
        <v>57</v>
      </c>
      <c r="Y162" s="275" t="s">
        <v>239</v>
      </c>
      <c r="Z162" s="275" t="s">
        <v>238</v>
      </c>
      <c r="AA162" s="275" t="s">
        <v>238</v>
      </c>
      <c r="AB162" s="26"/>
    </row>
    <row r="163" spans="1:28" x14ac:dyDescent="0.25">
      <c r="A163" s="15"/>
      <c r="B163" s="45" t="s">
        <v>176</v>
      </c>
      <c r="C163" s="82">
        <v>100.91291979977508</v>
      </c>
      <c r="D163" s="82">
        <v>60.600242560444272</v>
      </c>
      <c r="E163" s="82" t="s">
        <v>237</v>
      </c>
      <c r="F163" s="82">
        <v>98.890791306623186</v>
      </c>
      <c r="G163" s="82" t="s">
        <v>237</v>
      </c>
      <c r="H163" s="82" t="s">
        <v>238</v>
      </c>
      <c r="I163" s="82" t="s">
        <v>237</v>
      </c>
      <c r="J163" s="82" t="s">
        <v>238</v>
      </c>
      <c r="K163" s="82" t="s">
        <v>237</v>
      </c>
      <c r="L163" s="82">
        <v>16.600000000000001</v>
      </c>
      <c r="M163" s="82" t="s">
        <v>237</v>
      </c>
      <c r="N163" s="82">
        <v>97.1</v>
      </c>
      <c r="O163" s="82" t="s">
        <v>237</v>
      </c>
      <c r="P163" s="82">
        <v>74.7</v>
      </c>
      <c r="Q163" s="82" t="s">
        <v>237</v>
      </c>
      <c r="R163" s="82">
        <v>59.7</v>
      </c>
      <c r="S163" s="82" t="s">
        <v>237</v>
      </c>
      <c r="T163" s="82">
        <v>54.4</v>
      </c>
      <c r="U163" s="82" t="s">
        <v>237</v>
      </c>
      <c r="V163" s="82">
        <v>4.5</v>
      </c>
      <c r="W163" s="82" t="s">
        <v>237</v>
      </c>
      <c r="X163" s="275">
        <v>860</v>
      </c>
      <c r="Y163" s="275" t="s">
        <v>239</v>
      </c>
      <c r="Z163" s="275">
        <v>1100</v>
      </c>
      <c r="AA163" s="275">
        <v>21</v>
      </c>
      <c r="AB163" s="26"/>
    </row>
    <row r="164" spans="1:28" x14ac:dyDescent="0.25">
      <c r="A164" s="15"/>
      <c r="B164" s="45" t="s">
        <v>177</v>
      </c>
      <c r="C164" s="82">
        <v>106.18366809928955</v>
      </c>
      <c r="D164" s="82">
        <v>95.832305928472465</v>
      </c>
      <c r="E164" s="82" t="s">
        <v>237</v>
      </c>
      <c r="F164" s="82" t="s">
        <v>238</v>
      </c>
      <c r="G164" s="82" t="s">
        <v>237</v>
      </c>
      <c r="H164" s="82" t="s">
        <v>238</v>
      </c>
      <c r="I164" s="82" t="s">
        <v>237</v>
      </c>
      <c r="J164" s="82">
        <v>100.27700426237682</v>
      </c>
      <c r="K164" s="82" t="s">
        <v>239</v>
      </c>
      <c r="L164" s="82" t="s">
        <v>238</v>
      </c>
      <c r="M164" s="82" t="s">
        <v>237</v>
      </c>
      <c r="N164" s="82" t="s">
        <v>238</v>
      </c>
      <c r="O164" s="82" t="s">
        <v>237</v>
      </c>
      <c r="P164" s="82" t="s">
        <v>238</v>
      </c>
      <c r="Q164" s="82" t="s">
        <v>237</v>
      </c>
      <c r="R164" s="82" t="s">
        <v>238</v>
      </c>
      <c r="S164" s="82" t="s">
        <v>237</v>
      </c>
      <c r="T164" s="82">
        <v>99.7</v>
      </c>
      <c r="U164" s="82" t="s">
        <v>239</v>
      </c>
      <c r="V164" s="82" t="s">
        <v>238</v>
      </c>
      <c r="W164" s="82" t="s">
        <v>237</v>
      </c>
      <c r="X164" s="275" t="s">
        <v>238</v>
      </c>
      <c r="Y164" s="275" t="s">
        <v>237</v>
      </c>
      <c r="Z164" s="275">
        <v>6</v>
      </c>
      <c r="AA164" s="275">
        <v>13900</v>
      </c>
      <c r="AB164" s="26"/>
    </row>
    <row r="165" spans="1:28" x14ac:dyDescent="0.25">
      <c r="A165" s="15"/>
      <c r="B165" s="45" t="s">
        <v>178</v>
      </c>
      <c r="C165" s="82">
        <v>110.72516843252916</v>
      </c>
      <c r="D165" s="82" t="s">
        <v>238</v>
      </c>
      <c r="E165" s="82" t="s">
        <v>237</v>
      </c>
      <c r="F165" s="82">
        <v>99.515087523625084</v>
      </c>
      <c r="G165" s="82" t="s">
        <v>237</v>
      </c>
      <c r="H165" s="82">
        <v>100.5533019596903</v>
      </c>
      <c r="I165" s="82" t="s">
        <v>237</v>
      </c>
      <c r="J165" s="82">
        <v>99.464949710547216</v>
      </c>
      <c r="K165" s="82" t="s">
        <v>237</v>
      </c>
      <c r="L165" s="82" t="s">
        <v>238</v>
      </c>
      <c r="M165" s="82" t="s">
        <v>237</v>
      </c>
      <c r="N165" s="82">
        <v>96.9</v>
      </c>
      <c r="O165" s="82" t="s">
        <v>239</v>
      </c>
      <c r="P165" s="82" t="s">
        <v>238</v>
      </c>
      <c r="Q165" s="82" t="s">
        <v>237</v>
      </c>
      <c r="R165" s="82">
        <v>99.2</v>
      </c>
      <c r="S165" s="82" t="s">
        <v>237</v>
      </c>
      <c r="T165" s="82" t="s">
        <v>238</v>
      </c>
      <c r="U165" s="82" t="s">
        <v>237</v>
      </c>
      <c r="V165" s="82">
        <v>23.5</v>
      </c>
      <c r="W165" s="82" t="s">
        <v>239</v>
      </c>
      <c r="X165" s="275">
        <v>6.6</v>
      </c>
      <c r="Y165" s="275" t="s">
        <v>237</v>
      </c>
      <c r="Z165" s="275">
        <v>7</v>
      </c>
      <c r="AA165" s="275">
        <v>10200</v>
      </c>
      <c r="AB165" s="26"/>
    </row>
    <row r="166" spans="1:28" x14ac:dyDescent="0.25">
      <c r="A166" s="15"/>
      <c r="B166" s="45" t="s">
        <v>179</v>
      </c>
      <c r="C166" s="82">
        <v>108.47182388454539</v>
      </c>
      <c r="D166" s="82">
        <v>99.955847662703817</v>
      </c>
      <c r="E166" s="82" t="s">
        <v>237</v>
      </c>
      <c r="F166" s="82">
        <v>100.20255454068617</v>
      </c>
      <c r="G166" s="82" t="s">
        <v>237</v>
      </c>
      <c r="H166" s="82">
        <v>99.237077743893735</v>
      </c>
      <c r="I166" s="82" t="s">
        <v>237</v>
      </c>
      <c r="J166" s="82">
        <v>100.51858379483716</v>
      </c>
      <c r="K166" s="82" t="s">
        <v>237</v>
      </c>
      <c r="L166" s="82" t="s">
        <v>238</v>
      </c>
      <c r="M166" s="82" t="s">
        <v>237</v>
      </c>
      <c r="N166" s="82">
        <v>99.5</v>
      </c>
      <c r="O166" s="82" t="s">
        <v>239</v>
      </c>
      <c r="P166" s="82" t="s">
        <v>238</v>
      </c>
      <c r="Q166" s="82" t="s">
        <v>237</v>
      </c>
      <c r="R166" s="82">
        <v>99.9</v>
      </c>
      <c r="S166" s="82" t="s">
        <v>237</v>
      </c>
      <c r="T166" s="82" t="s">
        <v>238</v>
      </c>
      <c r="U166" s="82" t="s">
        <v>237</v>
      </c>
      <c r="V166" s="82" t="s">
        <v>238</v>
      </c>
      <c r="W166" s="82" t="s">
        <v>237</v>
      </c>
      <c r="X166" s="275">
        <v>4.5999999999999996</v>
      </c>
      <c r="Y166" s="275" t="s">
        <v>237</v>
      </c>
      <c r="Z166" s="275">
        <v>7</v>
      </c>
      <c r="AA166" s="275">
        <v>9300</v>
      </c>
      <c r="AB166" s="26"/>
    </row>
    <row r="167" spans="1:28" x14ac:dyDescent="0.25">
      <c r="A167" s="15"/>
      <c r="B167" s="45" t="s">
        <v>180</v>
      </c>
      <c r="C167" s="82">
        <v>104.27690591410008</v>
      </c>
      <c r="D167" s="82" t="s">
        <v>238</v>
      </c>
      <c r="E167" s="82" t="s">
        <v>237</v>
      </c>
      <c r="F167" s="82">
        <v>98.145714171236321</v>
      </c>
      <c r="G167" s="82" t="s">
        <v>237</v>
      </c>
      <c r="H167" s="82">
        <v>94.450037944491541</v>
      </c>
      <c r="I167" s="82" t="s">
        <v>237</v>
      </c>
      <c r="J167" s="82">
        <v>108.11775944596744</v>
      </c>
      <c r="K167" s="82" t="s">
        <v>237</v>
      </c>
      <c r="L167" s="82">
        <v>34.6</v>
      </c>
      <c r="M167" s="82" t="s">
        <v>239</v>
      </c>
      <c r="N167" s="82">
        <v>73.900000000000006</v>
      </c>
      <c r="O167" s="82" t="s">
        <v>239</v>
      </c>
      <c r="P167" s="82">
        <v>64.599999999999994</v>
      </c>
      <c r="Q167" s="82" t="s">
        <v>239</v>
      </c>
      <c r="R167" s="82">
        <v>85.5</v>
      </c>
      <c r="S167" s="82" t="s">
        <v>239</v>
      </c>
      <c r="T167" s="82">
        <v>84.5</v>
      </c>
      <c r="U167" s="82" t="s">
        <v>239</v>
      </c>
      <c r="V167" s="82">
        <v>6.2</v>
      </c>
      <c r="W167" s="82" t="s">
        <v>239</v>
      </c>
      <c r="X167" s="275">
        <v>150</v>
      </c>
      <c r="Y167" s="275" t="s">
        <v>237</v>
      </c>
      <c r="Z167" s="275">
        <v>130</v>
      </c>
      <c r="AA167" s="275">
        <v>180</v>
      </c>
      <c r="AB167" s="26"/>
    </row>
    <row r="168" spans="1:28" x14ac:dyDescent="0.25">
      <c r="A168" s="15"/>
      <c r="B168" s="45" t="s">
        <v>181</v>
      </c>
      <c r="C168" s="82">
        <v>106.05856487978296</v>
      </c>
      <c r="D168" s="82" t="s">
        <v>238</v>
      </c>
      <c r="E168" s="82" t="s">
        <v>237</v>
      </c>
      <c r="F168" s="82" t="s">
        <v>238</v>
      </c>
      <c r="G168" s="82" t="s">
        <v>237</v>
      </c>
      <c r="H168" s="82" t="s">
        <v>238</v>
      </c>
      <c r="I168" s="82" t="s">
        <v>237</v>
      </c>
      <c r="J168" s="82" t="s">
        <v>238</v>
      </c>
      <c r="K168" s="82" t="s">
        <v>237</v>
      </c>
      <c r="L168" s="82">
        <v>14.6</v>
      </c>
      <c r="M168" s="82" t="s">
        <v>239</v>
      </c>
      <c r="N168" s="82">
        <v>26.1</v>
      </c>
      <c r="O168" s="82" t="s">
        <v>239</v>
      </c>
      <c r="P168" s="82">
        <v>6.3</v>
      </c>
      <c r="Q168" s="82" t="s">
        <v>239</v>
      </c>
      <c r="R168" s="82">
        <v>33</v>
      </c>
      <c r="S168" s="82" t="s">
        <v>239</v>
      </c>
      <c r="T168" s="82">
        <v>9.4</v>
      </c>
      <c r="U168" s="82" t="s">
        <v>239</v>
      </c>
      <c r="V168" s="82" t="s">
        <v>238</v>
      </c>
      <c r="W168" s="82" t="s">
        <v>237</v>
      </c>
      <c r="X168" s="275">
        <v>1000</v>
      </c>
      <c r="Y168" s="275" t="s">
        <v>239</v>
      </c>
      <c r="Z168" s="275">
        <v>850</v>
      </c>
      <c r="AA168" s="275">
        <v>18</v>
      </c>
      <c r="AB168" s="26"/>
    </row>
    <row r="169" spans="1:28" x14ac:dyDescent="0.25">
      <c r="A169" s="15"/>
      <c r="B169" s="45" t="s">
        <v>182</v>
      </c>
      <c r="C169" s="82">
        <v>107.47716477895506</v>
      </c>
      <c r="D169" s="82">
        <v>97.496443034365527</v>
      </c>
      <c r="E169" s="82" t="s">
        <v>237</v>
      </c>
      <c r="F169" s="82">
        <v>94.779180383870454</v>
      </c>
      <c r="G169" s="82" t="s">
        <v>237</v>
      </c>
      <c r="H169" s="82">
        <v>103.1779242746272</v>
      </c>
      <c r="I169" s="82" t="s">
        <v>237</v>
      </c>
      <c r="J169" s="82" t="s">
        <v>238</v>
      </c>
      <c r="K169" s="82" t="s">
        <v>237</v>
      </c>
      <c r="L169" s="82">
        <v>59.9</v>
      </c>
      <c r="M169" s="82" t="s">
        <v>239</v>
      </c>
      <c r="N169" s="82">
        <v>97.1</v>
      </c>
      <c r="O169" s="82" t="s">
        <v>239</v>
      </c>
      <c r="P169" s="82">
        <v>87.1</v>
      </c>
      <c r="Q169" s="82" t="s">
        <v>239</v>
      </c>
      <c r="R169" s="82">
        <v>91.2</v>
      </c>
      <c r="S169" s="82" t="s">
        <v>239</v>
      </c>
      <c r="T169" s="82">
        <v>88.7</v>
      </c>
      <c r="U169" s="82" t="s">
        <v>239</v>
      </c>
      <c r="V169" s="82">
        <v>20.6</v>
      </c>
      <c r="W169" s="82" t="s">
        <v>239</v>
      </c>
      <c r="X169" s="275">
        <v>400</v>
      </c>
      <c r="Y169" s="275" t="s">
        <v>239</v>
      </c>
      <c r="Z169" s="275">
        <v>140</v>
      </c>
      <c r="AA169" s="275">
        <v>300</v>
      </c>
      <c r="AB169" s="26"/>
    </row>
    <row r="170" spans="1:28" x14ac:dyDescent="0.25">
      <c r="A170" s="15"/>
      <c r="B170" s="45" t="s">
        <v>183</v>
      </c>
      <c r="C170" s="82">
        <v>103.97674847757889</v>
      </c>
      <c r="D170" s="82" t="s">
        <v>238</v>
      </c>
      <c r="E170" s="82" t="s">
        <v>237</v>
      </c>
      <c r="F170" s="82">
        <v>66.201937597308998</v>
      </c>
      <c r="G170" s="82" t="s">
        <v>237</v>
      </c>
      <c r="H170" s="82" t="s">
        <v>238</v>
      </c>
      <c r="I170" s="82" t="s">
        <v>237</v>
      </c>
      <c r="J170" s="82" t="s">
        <v>238</v>
      </c>
      <c r="K170" s="82" t="s">
        <v>237</v>
      </c>
      <c r="L170" s="82">
        <v>4</v>
      </c>
      <c r="M170" s="82" t="s">
        <v>237</v>
      </c>
      <c r="N170" s="82">
        <v>40.299999999999997</v>
      </c>
      <c r="O170" s="82" t="s">
        <v>237</v>
      </c>
      <c r="P170" s="82">
        <v>17.3</v>
      </c>
      <c r="Q170" s="82" t="s">
        <v>237</v>
      </c>
      <c r="R170" s="82">
        <v>19.399999999999999</v>
      </c>
      <c r="S170" s="82" t="s">
        <v>237</v>
      </c>
      <c r="T170" s="82">
        <v>11.5</v>
      </c>
      <c r="U170" s="82" t="s">
        <v>237</v>
      </c>
      <c r="V170" s="82">
        <v>0.6</v>
      </c>
      <c r="W170" s="82" t="s">
        <v>237</v>
      </c>
      <c r="X170" s="275">
        <v>2100</v>
      </c>
      <c r="Y170" s="275" t="s">
        <v>239</v>
      </c>
      <c r="Z170" s="275">
        <v>730</v>
      </c>
      <c r="AA170" s="275">
        <v>28</v>
      </c>
      <c r="AB170" s="26"/>
    </row>
    <row r="171" spans="1:28" x14ac:dyDescent="0.25">
      <c r="A171" s="15"/>
      <c r="B171" s="45" t="s">
        <v>184</v>
      </c>
      <c r="C171" s="82">
        <v>108.20378870489185</v>
      </c>
      <c r="D171" s="82">
        <v>98.591879724641402</v>
      </c>
      <c r="E171" s="82" t="s">
        <v>237</v>
      </c>
      <c r="F171" s="82">
        <v>99.349965284988556</v>
      </c>
      <c r="G171" s="82" t="s">
        <v>237</v>
      </c>
      <c r="H171" s="82">
        <v>100.87277139350151</v>
      </c>
      <c r="I171" s="82" t="s">
        <v>237</v>
      </c>
      <c r="J171" s="82">
        <v>98.852842141121144</v>
      </c>
      <c r="K171" s="82" t="s">
        <v>237</v>
      </c>
      <c r="L171" s="82">
        <v>65.7</v>
      </c>
      <c r="M171" s="82" t="s">
        <v>239</v>
      </c>
      <c r="N171" s="82" t="s">
        <v>238</v>
      </c>
      <c r="O171" s="82" t="s">
        <v>237</v>
      </c>
      <c r="P171" s="82" t="s">
        <v>238</v>
      </c>
      <c r="Q171" s="82" t="s">
        <v>237</v>
      </c>
      <c r="R171" s="82" t="s">
        <v>238</v>
      </c>
      <c r="S171" s="82" t="s">
        <v>237</v>
      </c>
      <c r="T171" s="82" t="s">
        <v>238</v>
      </c>
      <c r="U171" s="82" t="s">
        <v>237</v>
      </c>
      <c r="V171" s="82">
        <v>26</v>
      </c>
      <c r="W171" s="82" t="s">
        <v>239</v>
      </c>
      <c r="X171" s="275" t="s">
        <v>238</v>
      </c>
      <c r="Y171" s="275" t="s">
        <v>237</v>
      </c>
      <c r="Z171" s="275">
        <v>4</v>
      </c>
      <c r="AA171" s="275">
        <v>15100</v>
      </c>
      <c r="AB171" s="26"/>
    </row>
    <row r="172" spans="1:28" x14ac:dyDescent="0.25">
      <c r="A172" s="15"/>
      <c r="B172" s="45" t="s">
        <v>185</v>
      </c>
      <c r="C172" s="82">
        <v>108.7176318597989</v>
      </c>
      <c r="D172" s="82">
        <v>97.170193525054557</v>
      </c>
      <c r="E172" s="82" t="s">
        <v>237</v>
      </c>
      <c r="F172" s="82">
        <v>99.584367750651879</v>
      </c>
      <c r="G172" s="82" t="s">
        <v>237</v>
      </c>
      <c r="H172" s="82">
        <v>106.14113093763832</v>
      </c>
      <c r="I172" s="82" t="s">
        <v>237</v>
      </c>
      <c r="J172" s="82">
        <v>107.09170937751766</v>
      </c>
      <c r="K172" s="82" t="s">
        <v>237</v>
      </c>
      <c r="L172" s="82">
        <v>68.400000000000006</v>
      </c>
      <c r="M172" s="82" t="s">
        <v>239</v>
      </c>
      <c r="N172" s="82">
        <v>99.4</v>
      </c>
      <c r="O172" s="82" t="s">
        <v>239</v>
      </c>
      <c r="P172" s="82">
        <v>92.5</v>
      </c>
      <c r="Q172" s="82" t="s">
        <v>239</v>
      </c>
      <c r="R172" s="82">
        <v>98.6</v>
      </c>
      <c r="S172" s="82" t="s">
        <v>239</v>
      </c>
      <c r="T172" s="82">
        <v>98.2</v>
      </c>
      <c r="U172" s="82" t="s">
        <v>239</v>
      </c>
      <c r="V172" s="82">
        <v>23.8</v>
      </c>
      <c r="W172" s="82" t="s">
        <v>239</v>
      </c>
      <c r="X172" s="275">
        <v>31.1</v>
      </c>
      <c r="Y172" s="275" t="s">
        <v>237</v>
      </c>
      <c r="Z172" s="275">
        <v>29</v>
      </c>
      <c r="AA172" s="275">
        <v>1400</v>
      </c>
      <c r="AB172" s="26"/>
    </row>
    <row r="173" spans="1:28" x14ac:dyDescent="0.25">
      <c r="A173" s="15"/>
      <c r="B173" s="45" t="s">
        <v>186</v>
      </c>
      <c r="C173" s="82">
        <v>104.83381573611869</v>
      </c>
      <c r="D173" s="82">
        <v>95.303551906484969</v>
      </c>
      <c r="E173" s="82" t="s">
        <v>237</v>
      </c>
      <c r="F173" s="82">
        <v>98.524977421406248</v>
      </c>
      <c r="G173" s="82" t="s">
        <v>237</v>
      </c>
      <c r="H173" s="82">
        <v>109.70854016364633</v>
      </c>
      <c r="I173" s="82" t="s">
        <v>237</v>
      </c>
      <c r="J173" s="82">
        <v>98.819428361214761</v>
      </c>
      <c r="K173" s="82" t="s">
        <v>237</v>
      </c>
      <c r="L173" s="82">
        <v>52.5</v>
      </c>
      <c r="M173" s="82" t="s">
        <v>237</v>
      </c>
      <c r="N173" s="82">
        <v>98</v>
      </c>
      <c r="O173" s="82" t="s">
        <v>237</v>
      </c>
      <c r="P173" s="82">
        <v>94</v>
      </c>
      <c r="Q173" s="82" t="s">
        <v>237</v>
      </c>
      <c r="R173" s="82">
        <v>99</v>
      </c>
      <c r="S173" s="82" t="s">
        <v>237</v>
      </c>
      <c r="T173" s="82">
        <v>98</v>
      </c>
      <c r="U173" s="82" t="s">
        <v>237</v>
      </c>
      <c r="V173" s="82">
        <v>16.7</v>
      </c>
      <c r="W173" s="82" t="s">
        <v>237</v>
      </c>
      <c r="X173" s="275" t="s">
        <v>238</v>
      </c>
      <c r="Y173" s="275" t="s">
        <v>237</v>
      </c>
      <c r="Z173" s="275">
        <v>47</v>
      </c>
      <c r="AA173" s="275">
        <v>500</v>
      </c>
      <c r="AB173" s="26"/>
    </row>
    <row r="174" spans="1:28" x14ac:dyDescent="0.25">
      <c r="A174" s="15"/>
      <c r="B174" s="45" t="s">
        <v>187</v>
      </c>
      <c r="C174" s="82">
        <v>105.98666312786148</v>
      </c>
      <c r="D174" s="82">
        <v>79.911053713771906</v>
      </c>
      <c r="E174" s="82" t="s">
        <v>237</v>
      </c>
      <c r="F174" s="82">
        <v>88.642691365840477</v>
      </c>
      <c r="G174" s="82" t="s">
        <v>237</v>
      </c>
      <c r="H174" s="82">
        <v>91.505673074631332</v>
      </c>
      <c r="I174" s="82" t="s">
        <v>237</v>
      </c>
      <c r="J174" s="82">
        <v>91.848656630015512</v>
      </c>
      <c r="K174" s="82" t="s">
        <v>237</v>
      </c>
      <c r="L174" s="82">
        <v>9</v>
      </c>
      <c r="M174" s="82" t="s">
        <v>237</v>
      </c>
      <c r="N174" s="82">
        <v>74.3</v>
      </c>
      <c r="O174" s="82" t="s">
        <v>237</v>
      </c>
      <c r="P174" s="82">
        <v>47.1</v>
      </c>
      <c r="Q174" s="82" t="s">
        <v>237</v>
      </c>
      <c r="R174" s="82">
        <v>23.1</v>
      </c>
      <c r="S174" s="82" t="s">
        <v>237</v>
      </c>
      <c r="T174" s="82">
        <v>20.5</v>
      </c>
      <c r="U174" s="82" t="s">
        <v>237</v>
      </c>
      <c r="V174" s="82">
        <v>6.6</v>
      </c>
      <c r="W174" s="82" t="s">
        <v>237</v>
      </c>
      <c r="X174" s="275">
        <v>220</v>
      </c>
      <c r="Y174" s="275" t="s">
        <v>237</v>
      </c>
      <c r="Z174" s="275">
        <v>360</v>
      </c>
      <c r="AA174" s="275">
        <v>60</v>
      </c>
      <c r="AB174" s="26"/>
    </row>
    <row r="175" spans="1:28" x14ac:dyDescent="0.25">
      <c r="A175" s="15"/>
      <c r="B175" s="45" t="s">
        <v>188</v>
      </c>
      <c r="C175" s="82">
        <v>109.33806320561699</v>
      </c>
      <c r="D175" s="82">
        <v>98.572591532192575</v>
      </c>
      <c r="E175" s="82" t="s">
        <v>237</v>
      </c>
      <c r="F175" s="82">
        <v>95.64006624589598</v>
      </c>
      <c r="G175" s="82" t="s">
        <v>237</v>
      </c>
      <c r="H175" s="82">
        <v>131.43355693910524</v>
      </c>
      <c r="I175" s="82" t="s">
        <v>237</v>
      </c>
      <c r="J175" s="82">
        <v>121.59491904935398</v>
      </c>
      <c r="K175" s="82" t="s">
        <v>239</v>
      </c>
      <c r="L175" s="82">
        <v>47.6</v>
      </c>
      <c r="M175" s="82" t="s">
        <v>237</v>
      </c>
      <c r="N175" s="82">
        <v>90.9</v>
      </c>
      <c r="O175" s="82" t="s">
        <v>237</v>
      </c>
      <c r="P175" s="82">
        <v>66.8</v>
      </c>
      <c r="Q175" s="82" t="s">
        <v>237</v>
      </c>
      <c r="R175" s="82">
        <v>91.2</v>
      </c>
      <c r="S175" s="82" t="s">
        <v>237</v>
      </c>
      <c r="T175" s="82">
        <v>92.3</v>
      </c>
      <c r="U175" s="82" t="s">
        <v>237</v>
      </c>
      <c r="V175" s="82">
        <v>19</v>
      </c>
      <c r="W175" s="82" t="s">
        <v>237</v>
      </c>
      <c r="X175" s="275">
        <v>82.5</v>
      </c>
      <c r="Y175" s="275" t="s">
        <v>237</v>
      </c>
      <c r="Z175" s="275">
        <v>130</v>
      </c>
      <c r="AA175" s="275">
        <v>330</v>
      </c>
      <c r="AB175" s="26"/>
    </row>
    <row r="176" spans="1:28" x14ac:dyDescent="0.25">
      <c r="A176" s="15"/>
      <c r="B176" s="45" t="s">
        <v>189</v>
      </c>
      <c r="C176" s="82">
        <v>97.447280799112107</v>
      </c>
      <c r="D176" s="82">
        <v>98.268651209214099</v>
      </c>
      <c r="E176" s="82" t="s">
        <v>237</v>
      </c>
      <c r="F176" s="82">
        <v>89.774118623416157</v>
      </c>
      <c r="G176" s="82" t="s">
        <v>237</v>
      </c>
      <c r="H176" s="82">
        <v>97.203347294106024</v>
      </c>
      <c r="I176" s="82" t="s">
        <v>237</v>
      </c>
      <c r="J176" s="82" t="s">
        <v>238</v>
      </c>
      <c r="K176" s="82" t="s">
        <v>237</v>
      </c>
      <c r="L176" s="82">
        <v>65.2</v>
      </c>
      <c r="M176" s="82" t="s">
        <v>237</v>
      </c>
      <c r="N176" s="82">
        <v>96.8</v>
      </c>
      <c r="O176" s="82" t="s">
        <v>237</v>
      </c>
      <c r="P176" s="82">
        <v>76.599999999999994</v>
      </c>
      <c r="Q176" s="82" t="s">
        <v>237</v>
      </c>
      <c r="R176" s="82">
        <v>82</v>
      </c>
      <c r="S176" s="82" t="s">
        <v>237</v>
      </c>
      <c r="T176" s="82">
        <v>80.400000000000006</v>
      </c>
      <c r="U176" s="82" t="s">
        <v>237</v>
      </c>
      <c r="V176" s="82">
        <v>12.3</v>
      </c>
      <c r="W176" s="82" t="s">
        <v>237</v>
      </c>
      <c r="X176" s="275">
        <v>590</v>
      </c>
      <c r="Y176" s="275" t="s">
        <v>239</v>
      </c>
      <c r="Z176" s="275">
        <v>310</v>
      </c>
      <c r="AA176" s="275">
        <v>94</v>
      </c>
      <c r="AB176" s="26"/>
    </row>
    <row r="177" spans="1:28" x14ac:dyDescent="0.25">
      <c r="A177" s="15"/>
      <c r="B177" s="45" t="s">
        <v>190</v>
      </c>
      <c r="C177" s="82">
        <v>105.16132268298495</v>
      </c>
      <c r="D177" s="82" t="s">
        <v>238</v>
      </c>
      <c r="E177" s="82" t="s">
        <v>237</v>
      </c>
      <c r="F177" s="82">
        <v>99.610175254518495</v>
      </c>
      <c r="G177" s="82" t="s">
        <v>237</v>
      </c>
      <c r="H177" s="82">
        <v>98.435356032841753</v>
      </c>
      <c r="I177" s="82" t="s">
        <v>237</v>
      </c>
      <c r="J177" s="82">
        <v>99.974809191130248</v>
      </c>
      <c r="K177" s="82" t="s">
        <v>237</v>
      </c>
      <c r="L177" s="82" t="s">
        <v>238</v>
      </c>
      <c r="M177" s="82" t="s">
        <v>237</v>
      </c>
      <c r="N177" s="82">
        <v>100</v>
      </c>
      <c r="O177" s="82" t="s">
        <v>239</v>
      </c>
      <c r="P177" s="82" t="s">
        <v>238</v>
      </c>
      <c r="Q177" s="82" t="s">
        <v>237</v>
      </c>
      <c r="R177" s="82" t="s">
        <v>238</v>
      </c>
      <c r="S177" s="82" t="s">
        <v>237</v>
      </c>
      <c r="T177" s="82" t="s">
        <v>238</v>
      </c>
      <c r="U177" s="82" t="s">
        <v>237</v>
      </c>
      <c r="V177" s="82" t="s">
        <v>238</v>
      </c>
      <c r="W177" s="82" t="s">
        <v>237</v>
      </c>
      <c r="X177" s="275" t="s">
        <v>238</v>
      </c>
      <c r="Y177" s="275" t="s">
        <v>237</v>
      </c>
      <c r="Z177" s="275">
        <v>4</v>
      </c>
      <c r="AA177" s="275">
        <v>13600</v>
      </c>
      <c r="AB177" s="26"/>
    </row>
    <row r="178" spans="1:28" x14ac:dyDescent="0.25">
      <c r="A178" s="15"/>
      <c r="B178" s="45" t="s">
        <v>191</v>
      </c>
      <c r="C178" s="82">
        <v>105.96880848409231</v>
      </c>
      <c r="D178" s="82" t="s">
        <v>238</v>
      </c>
      <c r="E178" s="82" t="s">
        <v>237</v>
      </c>
      <c r="F178" s="82">
        <v>99.99950386445812</v>
      </c>
      <c r="G178" s="82" t="s">
        <v>237</v>
      </c>
      <c r="H178" s="82">
        <v>96.88871677155791</v>
      </c>
      <c r="I178" s="82" t="s">
        <v>237</v>
      </c>
      <c r="J178" s="82" t="s">
        <v>238</v>
      </c>
      <c r="K178" s="82" t="s">
        <v>237</v>
      </c>
      <c r="L178" s="82" t="s">
        <v>238</v>
      </c>
      <c r="M178" s="82" t="s">
        <v>237</v>
      </c>
      <c r="N178" s="82" t="s">
        <v>238</v>
      </c>
      <c r="O178" s="82" t="s">
        <v>237</v>
      </c>
      <c r="P178" s="82" t="s">
        <v>238</v>
      </c>
      <c r="Q178" s="82" t="s">
        <v>237</v>
      </c>
      <c r="R178" s="82" t="s">
        <v>238</v>
      </c>
      <c r="S178" s="82" t="s">
        <v>237</v>
      </c>
      <c r="T178" s="82" t="s">
        <v>238</v>
      </c>
      <c r="U178" s="82" t="s">
        <v>237</v>
      </c>
      <c r="V178" s="82">
        <v>30</v>
      </c>
      <c r="W178" s="82" t="s">
        <v>239</v>
      </c>
      <c r="X178" s="275" t="s">
        <v>238</v>
      </c>
      <c r="Y178" s="275" t="s">
        <v>237</v>
      </c>
      <c r="Z178" s="275">
        <v>6</v>
      </c>
      <c r="AA178" s="275">
        <v>12300</v>
      </c>
      <c r="AB178" s="26"/>
    </row>
    <row r="179" spans="1:28" x14ac:dyDescent="0.25">
      <c r="A179" s="15"/>
      <c r="B179" s="45" t="s">
        <v>192</v>
      </c>
      <c r="C179" s="82">
        <v>108.36363129814588</v>
      </c>
      <c r="D179" s="82">
        <v>87.224255928170535</v>
      </c>
      <c r="E179" s="82" t="s">
        <v>237</v>
      </c>
      <c r="F179" s="82">
        <v>96.760786377055013</v>
      </c>
      <c r="G179" s="82" t="s">
        <v>237</v>
      </c>
      <c r="H179" s="82">
        <v>100.44759638626415</v>
      </c>
      <c r="I179" s="82" t="s">
        <v>237</v>
      </c>
      <c r="J179" s="82">
        <v>100.55747367859118</v>
      </c>
      <c r="K179" s="82" t="s">
        <v>237</v>
      </c>
      <c r="L179" s="82">
        <v>53.9</v>
      </c>
      <c r="M179" s="82" t="s">
        <v>237</v>
      </c>
      <c r="N179" s="82">
        <v>87.7</v>
      </c>
      <c r="O179" s="82" t="s">
        <v>237</v>
      </c>
      <c r="P179" s="82">
        <v>63.7</v>
      </c>
      <c r="Q179" s="82" t="s">
        <v>237</v>
      </c>
      <c r="R179" s="82">
        <v>96.2</v>
      </c>
      <c r="S179" s="82" t="s">
        <v>237</v>
      </c>
      <c r="T179" s="82">
        <v>78.2</v>
      </c>
      <c r="U179" s="82" t="s">
        <v>237</v>
      </c>
      <c r="V179" s="82">
        <v>26.4</v>
      </c>
      <c r="W179" s="82" t="s">
        <v>237</v>
      </c>
      <c r="X179" s="275">
        <v>65</v>
      </c>
      <c r="Y179" s="275" t="s">
        <v>239</v>
      </c>
      <c r="Z179" s="275">
        <v>49</v>
      </c>
      <c r="AA179" s="275">
        <v>630</v>
      </c>
      <c r="AB179" s="26"/>
    </row>
    <row r="180" spans="1:28" x14ac:dyDescent="0.25">
      <c r="A180" s="15"/>
      <c r="B180" s="45" t="s">
        <v>193</v>
      </c>
      <c r="C180" s="82">
        <v>110.47598246462502</v>
      </c>
      <c r="D180" s="82">
        <v>99.854253942392276</v>
      </c>
      <c r="E180" s="82" t="s">
        <v>237</v>
      </c>
      <c r="F180" s="82">
        <v>97.739980303718994</v>
      </c>
      <c r="G180" s="82" t="s">
        <v>237</v>
      </c>
      <c r="H180" s="82">
        <v>89.509424902466989</v>
      </c>
      <c r="I180" s="82" t="s">
        <v>237</v>
      </c>
      <c r="J180" s="82">
        <v>102.45101020243284</v>
      </c>
      <c r="K180" s="82" t="s">
        <v>237</v>
      </c>
      <c r="L180" s="82">
        <v>27.9</v>
      </c>
      <c r="M180" s="82" t="s">
        <v>237</v>
      </c>
      <c r="N180" s="82">
        <v>78.8</v>
      </c>
      <c r="O180" s="82" t="s">
        <v>237</v>
      </c>
      <c r="P180" s="82">
        <v>52.5</v>
      </c>
      <c r="Q180" s="82" t="s">
        <v>237</v>
      </c>
      <c r="R180" s="82">
        <v>87.4</v>
      </c>
      <c r="S180" s="82" t="s">
        <v>237</v>
      </c>
      <c r="T180" s="82">
        <v>76.5</v>
      </c>
      <c r="U180" s="82" t="s">
        <v>237</v>
      </c>
      <c r="V180" s="82">
        <v>4</v>
      </c>
      <c r="W180" s="82" t="s">
        <v>237</v>
      </c>
      <c r="X180" s="275">
        <v>33.299999999999997</v>
      </c>
      <c r="Y180" s="275" t="s">
        <v>237</v>
      </c>
      <c r="Z180" s="275">
        <v>44</v>
      </c>
      <c r="AA180" s="275">
        <v>530</v>
      </c>
      <c r="AB180" s="26"/>
    </row>
    <row r="181" spans="1:28" x14ac:dyDescent="0.25">
      <c r="A181" s="15"/>
      <c r="B181" s="45" t="s">
        <v>194</v>
      </c>
      <c r="C181" s="82">
        <v>109.38994205996511</v>
      </c>
      <c r="D181" s="82">
        <v>99.991735367504461</v>
      </c>
      <c r="E181" s="82" t="s">
        <v>237</v>
      </c>
      <c r="F181" s="82">
        <v>97.287902903721417</v>
      </c>
      <c r="G181" s="82" t="s">
        <v>237</v>
      </c>
      <c r="H181" s="82">
        <v>105.63967380656921</v>
      </c>
      <c r="I181" s="82" t="s">
        <v>237</v>
      </c>
      <c r="J181" s="82" t="s">
        <v>238</v>
      </c>
      <c r="K181" s="82" t="s">
        <v>237</v>
      </c>
      <c r="L181" s="82">
        <v>79.3</v>
      </c>
      <c r="M181" s="82" t="s">
        <v>237</v>
      </c>
      <c r="N181" s="82">
        <v>98.1</v>
      </c>
      <c r="O181" s="82" t="s">
        <v>237</v>
      </c>
      <c r="P181" s="82">
        <v>93.4</v>
      </c>
      <c r="Q181" s="82" t="s">
        <v>237</v>
      </c>
      <c r="R181" s="82">
        <v>99.6</v>
      </c>
      <c r="S181" s="82" t="s">
        <v>237</v>
      </c>
      <c r="T181" s="82">
        <v>99.6</v>
      </c>
      <c r="U181" s="82" t="s">
        <v>237</v>
      </c>
      <c r="V181" s="82">
        <v>32</v>
      </c>
      <c r="W181" s="82" t="s">
        <v>237</v>
      </c>
      <c r="X181" s="275">
        <v>12</v>
      </c>
      <c r="Y181" s="275" t="s">
        <v>239</v>
      </c>
      <c r="Z181" s="275">
        <v>26</v>
      </c>
      <c r="AA181" s="275">
        <v>2900</v>
      </c>
      <c r="AB181" s="26"/>
    </row>
    <row r="182" spans="1:28" x14ac:dyDescent="0.25">
      <c r="A182" s="15"/>
      <c r="B182" s="45" t="s">
        <v>195</v>
      </c>
      <c r="C182" s="82">
        <v>106.29206706054914</v>
      </c>
      <c r="D182" s="82">
        <v>97.569398906218368</v>
      </c>
      <c r="E182" s="82" t="s">
        <v>237</v>
      </c>
      <c r="F182" s="82">
        <v>100.0112606076605</v>
      </c>
      <c r="G182" s="82" t="s">
        <v>237</v>
      </c>
      <c r="H182" s="82">
        <v>99.06644344987717</v>
      </c>
      <c r="I182" s="82" t="s">
        <v>237</v>
      </c>
      <c r="J182" s="82" t="s">
        <v>238</v>
      </c>
      <c r="K182" s="82" t="s">
        <v>237</v>
      </c>
      <c r="L182" s="82">
        <v>40.200000000000003</v>
      </c>
      <c r="M182" s="82" t="s">
        <v>237</v>
      </c>
      <c r="N182" s="82">
        <v>98.6</v>
      </c>
      <c r="O182" s="82" t="s">
        <v>237</v>
      </c>
      <c r="P182" s="82">
        <v>93.9</v>
      </c>
      <c r="Q182" s="82" t="s">
        <v>237</v>
      </c>
      <c r="R182" s="82">
        <v>98.3</v>
      </c>
      <c r="S182" s="82" t="s">
        <v>237</v>
      </c>
      <c r="T182" s="82">
        <v>98.4</v>
      </c>
      <c r="U182" s="82" t="s">
        <v>237</v>
      </c>
      <c r="V182" s="82">
        <v>24.9</v>
      </c>
      <c r="W182" s="82" t="s">
        <v>237</v>
      </c>
      <c r="X182" s="275">
        <v>4.4000000000000004</v>
      </c>
      <c r="Y182" s="275" t="s">
        <v>237</v>
      </c>
      <c r="Z182" s="275">
        <v>7</v>
      </c>
      <c r="AA182" s="275">
        <v>10200</v>
      </c>
      <c r="AB182" s="26"/>
    </row>
    <row r="183" spans="1:28" x14ac:dyDescent="0.25">
      <c r="A183" s="15"/>
      <c r="B183" s="45" t="s">
        <v>196</v>
      </c>
      <c r="C183" s="82">
        <v>104.67455352409227</v>
      </c>
      <c r="D183" s="82">
        <v>83.279612900988212</v>
      </c>
      <c r="E183" s="82" t="s">
        <v>237</v>
      </c>
      <c r="F183" s="82">
        <v>95.34398077823019</v>
      </c>
      <c r="G183" s="82" t="s">
        <v>237</v>
      </c>
      <c r="H183" s="82">
        <v>101.94840914987344</v>
      </c>
      <c r="I183" s="82" t="s">
        <v>237</v>
      </c>
      <c r="J183" s="82">
        <v>103.75761986858569</v>
      </c>
      <c r="K183" s="82" t="s">
        <v>237</v>
      </c>
      <c r="L183" s="82">
        <v>22.3</v>
      </c>
      <c r="M183" s="82" t="s">
        <v>237</v>
      </c>
      <c r="N183" s="82">
        <v>84.4</v>
      </c>
      <c r="O183" s="82" t="s">
        <v>237</v>
      </c>
      <c r="P183" s="82">
        <v>55.1</v>
      </c>
      <c r="Q183" s="82" t="s">
        <v>237</v>
      </c>
      <c r="R183" s="82">
        <v>29.3</v>
      </c>
      <c r="S183" s="82" t="s">
        <v>237</v>
      </c>
      <c r="T183" s="82">
        <v>22.1</v>
      </c>
      <c r="U183" s="82" t="s">
        <v>237</v>
      </c>
      <c r="V183" s="82">
        <v>1.7</v>
      </c>
      <c r="W183" s="82" t="s">
        <v>237</v>
      </c>
      <c r="X183" s="275">
        <v>570</v>
      </c>
      <c r="Y183" s="275" t="s">
        <v>237</v>
      </c>
      <c r="Z183" s="275">
        <v>270</v>
      </c>
      <c r="AA183" s="275">
        <v>66</v>
      </c>
      <c r="AB183" s="26"/>
    </row>
    <row r="184" spans="1:28" x14ac:dyDescent="0.25">
      <c r="A184" s="15"/>
      <c r="B184" s="45" t="s">
        <v>197</v>
      </c>
      <c r="C184" s="82">
        <v>103.16741268043646</v>
      </c>
      <c r="D184" s="82">
        <v>64.784564035345099</v>
      </c>
      <c r="E184" s="82" t="s">
        <v>237</v>
      </c>
      <c r="F184" s="82">
        <v>92.220043566835443</v>
      </c>
      <c r="G184" s="82" t="s">
        <v>237</v>
      </c>
      <c r="H184" s="82" t="s">
        <v>238</v>
      </c>
      <c r="I184" s="82" t="s">
        <v>237</v>
      </c>
      <c r="J184" s="82">
        <v>92.183665460554337</v>
      </c>
      <c r="K184" s="82" t="s">
        <v>237</v>
      </c>
      <c r="L184" s="82">
        <v>15.2</v>
      </c>
      <c r="M184" s="82" t="s">
        <v>237</v>
      </c>
      <c r="N184" s="82">
        <v>71.599999999999994</v>
      </c>
      <c r="O184" s="82" t="s">
        <v>237</v>
      </c>
      <c r="P184" s="82">
        <v>54.9</v>
      </c>
      <c r="Q184" s="82" t="s">
        <v>237</v>
      </c>
      <c r="R184" s="82">
        <v>59.4</v>
      </c>
      <c r="S184" s="82" t="s">
        <v>237</v>
      </c>
      <c r="T184" s="82">
        <v>66.5</v>
      </c>
      <c r="U184" s="82" t="s">
        <v>237</v>
      </c>
      <c r="V184" s="82">
        <v>8.8000000000000007</v>
      </c>
      <c r="W184" s="82" t="s">
        <v>237</v>
      </c>
      <c r="X184" s="275" t="s">
        <v>238</v>
      </c>
      <c r="Y184" s="275" t="s">
        <v>237</v>
      </c>
      <c r="Z184" s="275">
        <v>450</v>
      </c>
      <c r="AA184" s="275">
        <v>46</v>
      </c>
      <c r="AB184" s="26"/>
    </row>
    <row r="185" spans="1:28" x14ac:dyDescent="0.25">
      <c r="A185" s="15"/>
      <c r="B185" s="45" t="s">
        <v>198</v>
      </c>
      <c r="C185" s="82">
        <v>108.42422070942315</v>
      </c>
      <c r="D185" s="82">
        <v>100.12998911454196</v>
      </c>
      <c r="E185" s="82" t="s">
        <v>239</v>
      </c>
      <c r="F185" s="82">
        <v>99.127149682294018</v>
      </c>
      <c r="G185" s="82" t="s">
        <v>237</v>
      </c>
      <c r="H185" s="82">
        <v>96.72848868269287</v>
      </c>
      <c r="I185" s="82" t="s">
        <v>237</v>
      </c>
      <c r="J185" s="82" t="s">
        <v>238</v>
      </c>
      <c r="K185" s="82" t="s">
        <v>237</v>
      </c>
      <c r="L185" s="82">
        <v>34.1</v>
      </c>
      <c r="M185" s="82" t="s">
        <v>237</v>
      </c>
      <c r="N185" s="82">
        <v>97.9</v>
      </c>
      <c r="O185" s="82" t="s">
        <v>237</v>
      </c>
      <c r="P185" s="82">
        <v>70.400000000000006</v>
      </c>
      <c r="Q185" s="82" t="s">
        <v>237</v>
      </c>
      <c r="R185" s="82">
        <v>98</v>
      </c>
      <c r="S185" s="82" t="s">
        <v>237</v>
      </c>
      <c r="T185" s="82">
        <v>98</v>
      </c>
      <c r="U185" s="82" t="s">
        <v>237</v>
      </c>
      <c r="V185" s="82">
        <v>17.399999999999999</v>
      </c>
      <c r="W185" s="82" t="s">
        <v>237</v>
      </c>
      <c r="X185" s="275">
        <v>36.4</v>
      </c>
      <c r="Y185" s="275" t="s">
        <v>237</v>
      </c>
      <c r="Z185" s="275">
        <v>120</v>
      </c>
      <c r="AA185" s="275">
        <v>220</v>
      </c>
      <c r="AB185" s="26"/>
    </row>
    <row r="186" spans="1:28" x14ac:dyDescent="0.25">
      <c r="A186" s="15"/>
      <c r="B186" s="45" t="s">
        <v>199</v>
      </c>
      <c r="C186" s="82">
        <v>110.90309365304091</v>
      </c>
      <c r="D186" s="82">
        <v>99.277486356704429</v>
      </c>
      <c r="E186" s="82" t="s">
        <v>237</v>
      </c>
      <c r="F186" s="82">
        <v>96.60258582733529</v>
      </c>
      <c r="G186" s="82" t="s">
        <v>237</v>
      </c>
      <c r="H186" s="82" t="s">
        <v>238</v>
      </c>
      <c r="I186" s="82" t="s">
        <v>237</v>
      </c>
      <c r="J186" s="82">
        <v>105.88329752138365</v>
      </c>
      <c r="K186" s="82" t="s">
        <v>237</v>
      </c>
      <c r="L186" s="82">
        <v>42.5</v>
      </c>
      <c r="M186" s="82" t="s">
        <v>239</v>
      </c>
      <c r="N186" s="82">
        <v>95.7</v>
      </c>
      <c r="O186" s="82" t="s">
        <v>239</v>
      </c>
      <c r="P186" s="82" t="s">
        <v>238</v>
      </c>
      <c r="Q186" s="82" t="s">
        <v>237</v>
      </c>
      <c r="R186" s="82">
        <v>100</v>
      </c>
      <c r="S186" s="82" t="s">
        <v>237</v>
      </c>
      <c r="T186" s="82">
        <v>97.4</v>
      </c>
      <c r="U186" s="82" t="s">
        <v>239</v>
      </c>
      <c r="V186" s="82" t="s">
        <v>238</v>
      </c>
      <c r="W186" s="82" t="s">
        <v>237</v>
      </c>
      <c r="X186" s="275" t="s">
        <v>238</v>
      </c>
      <c r="Y186" s="275" t="s">
        <v>237</v>
      </c>
      <c r="Z186" s="275">
        <v>84</v>
      </c>
      <c r="AA186" s="275">
        <v>640</v>
      </c>
      <c r="AB186" s="26"/>
    </row>
    <row r="187" spans="1:28" x14ac:dyDescent="0.25">
      <c r="A187" s="15"/>
      <c r="B187" s="45" t="s">
        <v>200</v>
      </c>
      <c r="C187" s="82">
        <v>106.31054111701333</v>
      </c>
      <c r="D187" s="82">
        <v>81.733103945984226</v>
      </c>
      <c r="E187" s="82" t="s">
        <v>237</v>
      </c>
      <c r="F187" s="82">
        <v>97.756839885710704</v>
      </c>
      <c r="G187" s="82" t="s">
        <v>237</v>
      </c>
      <c r="H187" s="82">
        <v>104.86339835059151</v>
      </c>
      <c r="I187" s="82" t="s">
        <v>237</v>
      </c>
      <c r="J187" s="82">
        <v>100.60309721375116</v>
      </c>
      <c r="K187" s="82" t="s">
        <v>237</v>
      </c>
      <c r="L187" s="82">
        <v>62.5</v>
      </c>
      <c r="M187" s="82" t="s">
        <v>237</v>
      </c>
      <c r="N187" s="82">
        <v>98.1</v>
      </c>
      <c r="O187" s="82" t="s">
        <v>237</v>
      </c>
      <c r="P187" s="82">
        <v>85.1</v>
      </c>
      <c r="Q187" s="82" t="s">
        <v>237</v>
      </c>
      <c r="R187" s="82">
        <v>98.6</v>
      </c>
      <c r="S187" s="82" t="s">
        <v>237</v>
      </c>
      <c r="T187" s="82">
        <v>98.5</v>
      </c>
      <c r="U187" s="82" t="s">
        <v>237</v>
      </c>
      <c r="V187" s="82">
        <v>26.7</v>
      </c>
      <c r="W187" s="82" t="s">
        <v>237</v>
      </c>
      <c r="X187" s="275" t="s">
        <v>238</v>
      </c>
      <c r="Y187" s="275" t="s">
        <v>237</v>
      </c>
      <c r="Z187" s="275">
        <v>46</v>
      </c>
      <c r="AA187" s="275">
        <v>1000</v>
      </c>
      <c r="AB187" s="26"/>
    </row>
    <row r="188" spans="1:28" x14ac:dyDescent="0.25">
      <c r="A188" s="15"/>
      <c r="B188" s="45" t="s">
        <v>201</v>
      </c>
      <c r="C188" s="82">
        <v>109.53726647548514</v>
      </c>
      <c r="D188" s="82">
        <v>93.223907970113899</v>
      </c>
      <c r="E188" s="82" t="s">
        <v>237</v>
      </c>
      <c r="F188" s="82">
        <v>98.550948325362171</v>
      </c>
      <c r="G188" s="82" t="s">
        <v>237</v>
      </c>
      <c r="H188" s="82">
        <v>94.823946595006092</v>
      </c>
      <c r="I188" s="82" t="s">
        <v>237</v>
      </c>
      <c r="J188" s="82">
        <v>98.304656232821557</v>
      </c>
      <c r="K188" s="82" t="s">
        <v>237</v>
      </c>
      <c r="L188" s="82">
        <v>73</v>
      </c>
      <c r="M188" s="82" t="s">
        <v>239</v>
      </c>
      <c r="N188" s="82">
        <v>92</v>
      </c>
      <c r="O188" s="82" t="s">
        <v>239</v>
      </c>
      <c r="P188" s="82">
        <v>73.7</v>
      </c>
      <c r="Q188" s="82" t="s">
        <v>239</v>
      </c>
      <c r="R188" s="82">
        <v>91.3</v>
      </c>
      <c r="S188" s="82" t="s">
        <v>239</v>
      </c>
      <c r="T188" s="82">
        <v>89.7</v>
      </c>
      <c r="U188" s="82" t="s">
        <v>239</v>
      </c>
      <c r="V188" s="82">
        <v>36.700000000000003</v>
      </c>
      <c r="W188" s="82" t="s">
        <v>239</v>
      </c>
      <c r="X188" s="275">
        <v>29</v>
      </c>
      <c r="Y188" s="275" t="s">
        <v>239</v>
      </c>
      <c r="Z188" s="275">
        <v>20</v>
      </c>
      <c r="AA188" s="275">
        <v>2300</v>
      </c>
      <c r="AB188" s="26"/>
    </row>
    <row r="189" spans="1:28" x14ac:dyDescent="0.25">
      <c r="A189" s="15"/>
      <c r="B189" s="45" t="s">
        <v>202</v>
      </c>
      <c r="C189" s="82">
        <v>113.68510249975556</v>
      </c>
      <c r="D189" s="82">
        <v>99.790831413548318</v>
      </c>
      <c r="E189" s="82" t="s">
        <v>237</v>
      </c>
      <c r="F189" s="82" t="s">
        <v>238</v>
      </c>
      <c r="G189" s="82" t="s">
        <v>237</v>
      </c>
      <c r="H189" s="82" t="s">
        <v>238</v>
      </c>
      <c r="I189" s="82" t="s">
        <v>237</v>
      </c>
      <c r="J189" s="82" t="s">
        <v>238</v>
      </c>
      <c r="K189" s="82" t="s">
        <v>237</v>
      </c>
      <c r="L189" s="82">
        <v>61.8</v>
      </c>
      <c r="M189" s="82" t="s">
        <v>239</v>
      </c>
      <c r="N189" s="82">
        <v>98.1</v>
      </c>
      <c r="O189" s="82" t="s">
        <v>239</v>
      </c>
      <c r="P189" s="82">
        <v>82.8</v>
      </c>
      <c r="Q189" s="82" t="s">
        <v>239</v>
      </c>
      <c r="R189" s="82">
        <v>97.2</v>
      </c>
      <c r="S189" s="82" t="s">
        <v>239</v>
      </c>
      <c r="T189" s="82">
        <v>94.5</v>
      </c>
      <c r="U189" s="82" t="s">
        <v>239</v>
      </c>
      <c r="V189" s="82">
        <v>3.1</v>
      </c>
      <c r="W189" s="82" t="s">
        <v>239</v>
      </c>
      <c r="X189" s="275">
        <v>6.9</v>
      </c>
      <c r="Y189" s="275" t="s">
        <v>237</v>
      </c>
      <c r="Z189" s="275">
        <v>61</v>
      </c>
      <c r="AA189" s="275">
        <v>640</v>
      </c>
      <c r="AB189" s="26"/>
    </row>
    <row r="190" spans="1:28" x14ac:dyDescent="0.25">
      <c r="A190" s="15"/>
      <c r="B190" s="45" t="s">
        <v>203</v>
      </c>
      <c r="C190" s="82" t="s">
        <v>238</v>
      </c>
      <c r="D190" s="82" t="s">
        <v>238</v>
      </c>
      <c r="E190" s="82" t="s">
        <v>237</v>
      </c>
      <c r="F190" s="82" t="s">
        <v>238</v>
      </c>
      <c r="G190" s="82" t="s">
        <v>237</v>
      </c>
      <c r="H190" s="82" t="s">
        <v>238</v>
      </c>
      <c r="I190" s="82" t="s">
        <v>237</v>
      </c>
      <c r="J190" s="82" t="s">
        <v>238</v>
      </c>
      <c r="K190" s="82" t="s">
        <v>237</v>
      </c>
      <c r="L190" s="82">
        <v>30.5</v>
      </c>
      <c r="M190" s="82" t="s">
        <v>239</v>
      </c>
      <c r="N190" s="82">
        <v>97.4</v>
      </c>
      <c r="O190" s="82" t="s">
        <v>239</v>
      </c>
      <c r="P190" s="82">
        <v>67.3</v>
      </c>
      <c r="Q190" s="82" t="s">
        <v>239</v>
      </c>
      <c r="R190" s="82">
        <v>97.9</v>
      </c>
      <c r="S190" s="82" t="s">
        <v>239</v>
      </c>
      <c r="T190" s="82">
        <v>93</v>
      </c>
      <c r="U190" s="82" t="s">
        <v>239</v>
      </c>
      <c r="V190" s="82">
        <v>7.1</v>
      </c>
      <c r="W190" s="82" t="s">
        <v>239</v>
      </c>
      <c r="X190" s="275">
        <v>0</v>
      </c>
      <c r="Y190" s="275" t="s">
        <v>237</v>
      </c>
      <c r="Z190" s="275" t="s">
        <v>238</v>
      </c>
      <c r="AA190" s="275" t="s">
        <v>238</v>
      </c>
      <c r="AB190" s="26"/>
    </row>
    <row r="191" spans="1:28" x14ac:dyDescent="0.25">
      <c r="A191" s="15"/>
      <c r="B191" s="45" t="s">
        <v>204</v>
      </c>
      <c r="C191" s="82">
        <v>104.09788040668619</v>
      </c>
      <c r="D191" s="82">
        <v>78.168174643298457</v>
      </c>
      <c r="E191" s="82" t="s">
        <v>237</v>
      </c>
      <c r="F191" s="82">
        <v>101.55190175777555</v>
      </c>
      <c r="G191" s="82" t="s">
        <v>237</v>
      </c>
      <c r="H191" s="82">
        <v>83.264963336464703</v>
      </c>
      <c r="I191" s="82" t="s">
        <v>237</v>
      </c>
      <c r="J191" s="82">
        <v>97.357333806890978</v>
      </c>
      <c r="K191" s="82" t="s">
        <v>237</v>
      </c>
      <c r="L191" s="82">
        <v>30</v>
      </c>
      <c r="M191" s="82" t="s">
        <v>237</v>
      </c>
      <c r="N191" s="82">
        <v>93.3</v>
      </c>
      <c r="O191" s="82" t="s">
        <v>237</v>
      </c>
      <c r="P191" s="82">
        <v>47.6</v>
      </c>
      <c r="Q191" s="82" t="s">
        <v>237</v>
      </c>
      <c r="R191" s="82">
        <v>57.4</v>
      </c>
      <c r="S191" s="82" t="s">
        <v>237</v>
      </c>
      <c r="T191" s="82">
        <v>57.4</v>
      </c>
      <c r="U191" s="82" t="s">
        <v>237</v>
      </c>
      <c r="V191" s="82">
        <v>5.3</v>
      </c>
      <c r="W191" s="82" t="s">
        <v>237</v>
      </c>
      <c r="X191" s="275">
        <v>440</v>
      </c>
      <c r="Y191" s="275" t="s">
        <v>237</v>
      </c>
      <c r="Z191" s="275">
        <v>360</v>
      </c>
      <c r="AA191" s="275">
        <v>44</v>
      </c>
      <c r="AB191" s="26"/>
    </row>
    <row r="192" spans="1:28" x14ac:dyDescent="0.25">
      <c r="A192" s="15"/>
      <c r="B192" s="45" t="s">
        <v>205</v>
      </c>
      <c r="C192" s="82">
        <v>118.35065327752756</v>
      </c>
      <c r="D192" s="82">
        <v>99.889588765752109</v>
      </c>
      <c r="E192" s="82" t="s">
        <v>237</v>
      </c>
      <c r="F192" s="82">
        <v>101.7826293080351</v>
      </c>
      <c r="G192" s="82" t="s">
        <v>237</v>
      </c>
      <c r="H192" s="82">
        <v>97.860876077891575</v>
      </c>
      <c r="I192" s="82" t="s">
        <v>237</v>
      </c>
      <c r="J192" s="82">
        <v>100.95870468635985</v>
      </c>
      <c r="K192" s="82" t="s">
        <v>237</v>
      </c>
      <c r="L192" s="82">
        <v>65.400000000000006</v>
      </c>
      <c r="M192" s="82" t="s">
        <v>237</v>
      </c>
      <c r="N192" s="82">
        <v>98.6</v>
      </c>
      <c r="O192" s="82" t="s">
        <v>237</v>
      </c>
      <c r="P192" s="82">
        <v>87.2</v>
      </c>
      <c r="Q192" s="82" t="s">
        <v>237</v>
      </c>
      <c r="R192" s="82">
        <v>99</v>
      </c>
      <c r="S192" s="82" t="s">
        <v>237</v>
      </c>
      <c r="T192" s="82">
        <v>98.9</v>
      </c>
      <c r="U192" s="82" t="s">
        <v>237</v>
      </c>
      <c r="V192" s="82">
        <v>12.1</v>
      </c>
      <c r="W192" s="82" t="s">
        <v>237</v>
      </c>
      <c r="X192" s="275">
        <v>16</v>
      </c>
      <c r="Y192" s="275" t="s">
        <v>239</v>
      </c>
      <c r="Z192" s="275">
        <v>23</v>
      </c>
      <c r="AA192" s="275">
        <v>2900</v>
      </c>
      <c r="AB192" s="26"/>
    </row>
    <row r="193" spans="1:30" x14ac:dyDescent="0.25">
      <c r="A193" s="15"/>
      <c r="B193" s="45" t="s">
        <v>206</v>
      </c>
      <c r="C193" s="82">
        <v>102.66078300040714</v>
      </c>
      <c r="D193" s="82">
        <v>102.22686553323858</v>
      </c>
      <c r="E193" s="82" t="s">
        <v>239</v>
      </c>
      <c r="F193" s="82">
        <v>97.373121974514376</v>
      </c>
      <c r="G193" s="82" t="s">
        <v>237</v>
      </c>
      <c r="H193" s="82" t="s">
        <v>238</v>
      </c>
      <c r="I193" s="82" t="s">
        <v>237</v>
      </c>
      <c r="J193" s="82">
        <v>99.755113259969434</v>
      </c>
      <c r="K193" s="82" t="s">
        <v>237</v>
      </c>
      <c r="L193" s="82" t="s">
        <v>238</v>
      </c>
      <c r="M193" s="82" t="s">
        <v>237</v>
      </c>
      <c r="N193" s="82">
        <v>100</v>
      </c>
      <c r="O193" s="82" t="s">
        <v>239</v>
      </c>
      <c r="P193" s="82" t="s">
        <v>238</v>
      </c>
      <c r="Q193" s="82" t="s">
        <v>237</v>
      </c>
      <c r="R193" s="82">
        <v>100</v>
      </c>
      <c r="S193" s="82" t="s">
        <v>239</v>
      </c>
      <c r="T193" s="82">
        <v>99.9</v>
      </c>
      <c r="U193" s="82" t="s">
        <v>237</v>
      </c>
      <c r="V193" s="82" t="s">
        <v>238</v>
      </c>
      <c r="W193" s="82" t="s">
        <v>237</v>
      </c>
      <c r="X193" s="275">
        <v>0</v>
      </c>
      <c r="Y193" s="275" t="s">
        <v>239</v>
      </c>
      <c r="Z193" s="275">
        <v>8</v>
      </c>
      <c r="AA193" s="275">
        <v>5800</v>
      </c>
      <c r="AB193" s="26"/>
    </row>
    <row r="194" spans="1:30" x14ac:dyDescent="0.25">
      <c r="A194" s="15"/>
      <c r="B194" s="45" t="s">
        <v>207</v>
      </c>
      <c r="C194" s="82">
        <v>104.96633532309181</v>
      </c>
      <c r="D194" s="82" t="s">
        <v>238</v>
      </c>
      <c r="E194" s="82" t="s">
        <v>237</v>
      </c>
      <c r="F194" s="82">
        <v>99.913955557520467</v>
      </c>
      <c r="G194" s="82" t="s">
        <v>237</v>
      </c>
      <c r="H194" s="82">
        <v>100.16586042257541</v>
      </c>
      <c r="I194" s="82" t="s">
        <v>237</v>
      </c>
      <c r="J194" s="82" t="s">
        <v>238</v>
      </c>
      <c r="K194" s="82" t="s">
        <v>237</v>
      </c>
      <c r="L194" s="82">
        <v>84</v>
      </c>
      <c r="M194" s="82" t="s">
        <v>237</v>
      </c>
      <c r="N194" s="82" t="s">
        <v>238</v>
      </c>
      <c r="O194" s="82" t="s">
        <v>237</v>
      </c>
      <c r="P194" s="82" t="s">
        <v>238</v>
      </c>
      <c r="Q194" s="82" t="s">
        <v>237</v>
      </c>
      <c r="R194" s="82" t="s">
        <v>238</v>
      </c>
      <c r="S194" s="82" t="s">
        <v>237</v>
      </c>
      <c r="T194" s="82" t="s">
        <v>238</v>
      </c>
      <c r="U194" s="82" t="s">
        <v>237</v>
      </c>
      <c r="V194" s="82">
        <v>25.8</v>
      </c>
      <c r="W194" s="82" t="s">
        <v>239</v>
      </c>
      <c r="X194" s="275" t="s">
        <v>238</v>
      </c>
      <c r="Y194" s="275" t="s">
        <v>237</v>
      </c>
      <c r="Z194" s="275">
        <v>8</v>
      </c>
      <c r="AA194" s="275">
        <v>6900</v>
      </c>
      <c r="AB194" s="26"/>
    </row>
    <row r="195" spans="1:30" x14ac:dyDescent="0.25">
      <c r="A195" s="15"/>
      <c r="B195" s="45" t="s">
        <v>208</v>
      </c>
      <c r="C195" s="82">
        <v>104.54628567629116</v>
      </c>
      <c r="D195" s="82">
        <v>80.501375303697273</v>
      </c>
      <c r="E195" s="82" t="s">
        <v>237</v>
      </c>
      <c r="F195" s="82">
        <v>103.21118449690137</v>
      </c>
      <c r="G195" s="82" t="s">
        <v>237</v>
      </c>
      <c r="H195" s="82">
        <v>87.502698018467981</v>
      </c>
      <c r="I195" s="82" t="s">
        <v>237</v>
      </c>
      <c r="J195" s="82">
        <v>113.42442032241544</v>
      </c>
      <c r="K195" s="82" t="s">
        <v>237</v>
      </c>
      <c r="L195" s="82">
        <v>34.4</v>
      </c>
      <c r="M195" s="82" t="s">
        <v>237</v>
      </c>
      <c r="N195" s="82">
        <v>87.8</v>
      </c>
      <c r="O195" s="82" t="s">
        <v>237</v>
      </c>
      <c r="P195" s="82">
        <v>42.8</v>
      </c>
      <c r="Q195" s="82" t="s">
        <v>237</v>
      </c>
      <c r="R195" s="82">
        <v>48.9</v>
      </c>
      <c r="S195" s="82" t="s">
        <v>237</v>
      </c>
      <c r="T195" s="82">
        <v>50.2</v>
      </c>
      <c r="U195" s="82" t="s">
        <v>237</v>
      </c>
      <c r="V195" s="82">
        <v>4.5</v>
      </c>
      <c r="W195" s="82" t="s">
        <v>237</v>
      </c>
      <c r="X195" s="275">
        <v>450</v>
      </c>
      <c r="Y195" s="275" t="s">
        <v>237</v>
      </c>
      <c r="Z195" s="275">
        <v>410</v>
      </c>
      <c r="AA195" s="275">
        <v>44</v>
      </c>
      <c r="AB195" s="26"/>
    </row>
    <row r="196" spans="1:30" x14ac:dyDescent="0.25">
      <c r="A196" s="15"/>
      <c r="B196" s="45" t="s">
        <v>209</v>
      </c>
      <c r="C196" s="82">
        <v>106.28447442030688</v>
      </c>
      <c r="D196" s="82" t="s">
        <v>238</v>
      </c>
      <c r="E196" s="82" t="s">
        <v>237</v>
      </c>
      <c r="F196" s="82">
        <v>98.379917733182907</v>
      </c>
      <c r="G196" s="82" t="s">
        <v>237</v>
      </c>
      <c r="H196" s="82">
        <v>100.38245169300033</v>
      </c>
      <c r="I196" s="82" t="s">
        <v>237</v>
      </c>
      <c r="J196" s="82" t="s">
        <v>238</v>
      </c>
      <c r="K196" s="82" t="s">
        <v>237</v>
      </c>
      <c r="L196" s="82">
        <v>76.400000000000006</v>
      </c>
      <c r="M196" s="82" t="s">
        <v>237</v>
      </c>
      <c r="N196" s="82" t="s">
        <v>238</v>
      </c>
      <c r="O196" s="82" t="s">
        <v>237</v>
      </c>
      <c r="P196" s="82" t="s">
        <v>238</v>
      </c>
      <c r="Q196" s="82" t="s">
        <v>237</v>
      </c>
      <c r="R196" s="82" t="s">
        <v>238</v>
      </c>
      <c r="S196" s="82" t="s">
        <v>237</v>
      </c>
      <c r="T196" s="82" t="s">
        <v>238</v>
      </c>
      <c r="U196" s="82" t="s">
        <v>237</v>
      </c>
      <c r="V196" s="82">
        <v>31.1</v>
      </c>
      <c r="W196" s="82" t="s">
        <v>239</v>
      </c>
      <c r="X196" s="275">
        <v>13</v>
      </c>
      <c r="Y196" s="275" t="s">
        <v>239</v>
      </c>
      <c r="Z196" s="275">
        <v>28</v>
      </c>
      <c r="AA196" s="275">
        <v>1800</v>
      </c>
      <c r="AB196" s="26"/>
    </row>
    <row r="197" spans="1:30" x14ac:dyDescent="0.25">
      <c r="A197" s="15"/>
      <c r="B197" s="45" t="s">
        <v>210</v>
      </c>
      <c r="C197" s="82">
        <v>109.29885494111902</v>
      </c>
      <c r="D197" s="82">
        <v>100.56733241364668</v>
      </c>
      <c r="E197" s="82" t="s">
        <v>237</v>
      </c>
      <c r="F197" s="82">
        <v>96.745513405567621</v>
      </c>
      <c r="G197" s="82" t="s">
        <v>237</v>
      </c>
      <c r="H197" s="82">
        <v>113.72884265636647</v>
      </c>
      <c r="I197" s="82" t="s">
        <v>237</v>
      </c>
      <c r="J197" s="82">
        <v>102.65476147710224</v>
      </c>
      <c r="K197" s="82" t="s">
        <v>237</v>
      </c>
      <c r="L197" s="82">
        <v>78</v>
      </c>
      <c r="M197" s="82" t="s">
        <v>239</v>
      </c>
      <c r="N197" s="82">
        <v>96.2</v>
      </c>
      <c r="O197" s="82" t="s">
        <v>239</v>
      </c>
      <c r="P197" s="82">
        <v>90</v>
      </c>
      <c r="Q197" s="82" t="s">
        <v>239</v>
      </c>
      <c r="R197" s="82">
        <v>99.5</v>
      </c>
      <c r="S197" s="82" t="s">
        <v>237</v>
      </c>
      <c r="T197" s="82" t="s">
        <v>238</v>
      </c>
      <c r="U197" s="82" t="s">
        <v>237</v>
      </c>
      <c r="V197" s="82">
        <v>33.6</v>
      </c>
      <c r="W197" s="82" t="s">
        <v>239</v>
      </c>
      <c r="X197" s="275">
        <v>10</v>
      </c>
      <c r="Y197" s="275" t="s">
        <v>237</v>
      </c>
      <c r="Z197" s="275">
        <v>14</v>
      </c>
      <c r="AA197" s="275">
        <v>3500</v>
      </c>
      <c r="AB197" s="26"/>
    </row>
    <row r="198" spans="1:30" x14ac:dyDescent="0.25">
      <c r="A198" s="15"/>
      <c r="B198" s="45" t="s">
        <v>211</v>
      </c>
      <c r="C198" s="82">
        <v>110.3416421610137</v>
      </c>
      <c r="D198" s="82">
        <v>99.632630569013742</v>
      </c>
      <c r="E198" s="82" t="s">
        <v>237</v>
      </c>
      <c r="F198" s="82">
        <v>97.045816070536674</v>
      </c>
      <c r="G198" s="82" t="s">
        <v>237</v>
      </c>
      <c r="H198" s="82">
        <v>97.842114022124221</v>
      </c>
      <c r="I198" s="82" t="s">
        <v>237</v>
      </c>
      <c r="J198" s="82">
        <v>100.50260521533654</v>
      </c>
      <c r="K198" s="82" t="s">
        <v>237</v>
      </c>
      <c r="L198" s="82">
        <v>64.900000000000006</v>
      </c>
      <c r="M198" s="82" t="s">
        <v>239</v>
      </c>
      <c r="N198" s="82">
        <v>99</v>
      </c>
      <c r="O198" s="82" t="s">
        <v>239</v>
      </c>
      <c r="P198" s="82" t="s">
        <v>238</v>
      </c>
      <c r="Q198" s="82" t="s">
        <v>237</v>
      </c>
      <c r="R198" s="82">
        <v>99.9</v>
      </c>
      <c r="S198" s="82" t="s">
        <v>239</v>
      </c>
      <c r="T198" s="82">
        <v>97.3</v>
      </c>
      <c r="U198" s="82" t="s">
        <v>239</v>
      </c>
      <c r="V198" s="82" t="s">
        <v>238</v>
      </c>
      <c r="W198" s="82" t="s">
        <v>237</v>
      </c>
      <c r="X198" s="275">
        <v>21.6</v>
      </c>
      <c r="Y198" s="275" t="s">
        <v>237</v>
      </c>
      <c r="Z198" s="275">
        <v>36</v>
      </c>
      <c r="AA198" s="275">
        <v>1100</v>
      </c>
      <c r="AB198" s="26"/>
    </row>
    <row r="199" spans="1:30" x14ac:dyDescent="0.25">
      <c r="A199" s="15"/>
      <c r="B199" s="45" t="s">
        <v>212</v>
      </c>
      <c r="C199" s="82">
        <v>105.78313253012048</v>
      </c>
      <c r="D199" s="82">
        <v>96.454511508497546</v>
      </c>
      <c r="E199" s="82" t="s">
        <v>237</v>
      </c>
      <c r="F199" s="82">
        <v>99.053521520516028</v>
      </c>
      <c r="G199" s="82" t="s">
        <v>237</v>
      </c>
      <c r="H199" s="82">
        <v>99.788503191917087</v>
      </c>
      <c r="I199" s="82" t="s">
        <v>237</v>
      </c>
      <c r="J199" s="82">
        <v>94.198685198878735</v>
      </c>
      <c r="K199" s="82" t="s">
        <v>239</v>
      </c>
      <c r="L199" s="82">
        <v>49</v>
      </c>
      <c r="M199" s="82" t="s">
        <v>237</v>
      </c>
      <c r="N199" s="82">
        <v>75.599999999999994</v>
      </c>
      <c r="O199" s="82" t="s">
        <v>237</v>
      </c>
      <c r="P199" s="82">
        <v>51.8</v>
      </c>
      <c r="Q199" s="82" t="s">
        <v>237</v>
      </c>
      <c r="R199" s="82">
        <v>89.4</v>
      </c>
      <c r="S199" s="82" t="s">
        <v>237</v>
      </c>
      <c r="T199" s="82">
        <v>88.5</v>
      </c>
      <c r="U199" s="82" t="s">
        <v>237</v>
      </c>
      <c r="V199" s="82">
        <v>11.9</v>
      </c>
      <c r="W199" s="82" t="s">
        <v>237</v>
      </c>
      <c r="X199" s="275">
        <v>86</v>
      </c>
      <c r="Y199" s="275" t="s">
        <v>239</v>
      </c>
      <c r="Z199" s="275">
        <v>86</v>
      </c>
      <c r="AA199" s="275">
        <v>320</v>
      </c>
      <c r="AB199" s="26"/>
    </row>
    <row r="200" spans="1:30" x14ac:dyDescent="0.25">
      <c r="A200" s="15"/>
      <c r="B200" s="45" t="s">
        <v>213</v>
      </c>
      <c r="C200" s="82">
        <v>108.27491044921737</v>
      </c>
      <c r="D200" s="82">
        <v>99.660341986709071</v>
      </c>
      <c r="E200" s="82" t="s">
        <v>237</v>
      </c>
      <c r="F200" s="82">
        <v>97.832462940658999</v>
      </c>
      <c r="G200" s="82" t="s">
        <v>237</v>
      </c>
      <c r="H200" s="82">
        <v>109.37635806124324</v>
      </c>
      <c r="I200" s="82" t="s">
        <v>237</v>
      </c>
      <c r="J200" s="82">
        <v>108.79954027464305</v>
      </c>
      <c r="K200" s="82" t="s">
        <v>237</v>
      </c>
      <c r="L200" s="82" t="s">
        <v>238</v>
      </c>
      <c r="M200" s="82" t="s">
        <v>237</v>
      </c>
      <c r="N200" s="82">
        <v>94.1</v>
      </c>
      <c r="O200" s="82" t="s">
        <v>239</v>
      </c>
      <c r="P200" s="82" t="s">
        <v>238</v>
      </c>
      <c r="Q200" s="82" t="s">
        <v>237</v>
      </c>
      <c r="R200" s="82">
        <v>95.7</v>
      </c>
      <c r="S200" s="82" t="s">
        <v>237</v>
      </c>
      <c r="T200" s="82">
        <v>95</v>
      </c>
      <c r="U200" s="82" t="s">
        <v>239</v>
      </c>
      <c r="V200" s="82" t="s">
        <v>238</v>
      </c>
      <c r="W200" s="82" t="s">
        <v>237</v>
      </c>
      <c r="X200" s="275">
        <v>72.2</v>
      </c>
      <c r="Y200" s="275" t="s">
        <v>237</v>
      </c>
      <c r="Z200" s="275">
        <v>110</v>
      </c>
      <c r="AA200" s="275">
        <v>360</v>
      </c>
      <c r="AB200" s="26"/>
    </row>
    <row r="201" spans="1:30" x14ac:dyDescent="0.25">
      <c r="A201" s="15"/>
      <c r="B201" s="45" t="s">
        <v>214</v>
      </c>
      <c r="C201" s="82">
        <v>112.88652561872159</v>
      </c>
      <c r="D201" s="82">
        <v>95.3998885410318</v>
      </c>
      <c r="E201" s="82" t="s">
        <v>237</v>
      </c>
      <c r="F201" s="82">
        <v>100.72775206984241</v>
      </c>
      <c r="G201" s="82" t="s">
        <v>237</v>
      </c>
      <c r="H201" s="82" t="s">
        <v>238</v>
      </c>
      <c r="I201" s="82" t="s">
        <v>237</v>
      </c>
      <c r="J201" s="82" t="s">
        <v>238</v>
      </c>
      <c r="K201" s="82" t="s">
        <v>237</v>
      </c>
      <c r="L201" s="82">
        <v>77.8</v>
      </c>
      <c r="M201" s="82" t="s">
        <v>237</v>
      </c>
      <c r="N201" s="82">
        <v>93.7</v>
      </c>
      <c r="O201" s="82" t="s">
        <v>237</v>
      </c>
      <c r="P201" s="82">
        <v>59.6</v>
      </c>
      <c r="Q201" s="82" t="s">
        <v>237</v>
      </c>
      <c r="R201" s="82">
        <v>92.9</v>
      </c>
      <c r="S201" s="82" t="s">
        <v>237</v>
      </c>
      <c r="T201" s="82">
        <v>92.4</v>
      </c>
      <c r="U201" s="82" t="s">
        <v>237</v>
      </c>
      <c r="V201" s="82">
        <v>20</v>
      </c>
      <c r="W201" s="82" t="s">
        <v>237</v>
      </c>
      <c r="X201" s="275">
        <v>67</v>
      </c>
      <c r="Y201" s="275" t="s">
        <v>237</v>
      </c>
      <c r="Z201" s="275">
        <v>49</v>
      </c>
      <c r="AA201" s="275">
        <v>1100</v>
      </c>
      <c r="AB201" s="26"/>
    </row>
    <row r="202" spans="1:30" x14ac:dyDescent="0.25">
      <c r="A202" s="15"/>
      <c r="B202" s="45" t="s">
        <v>215</v>
      </c>
      <c r="C202" s="82">
        <v>104.36922279960498</v>
      </c>
      <c r="D202" s="82">
        <v>60.738420135569314</v>
      </c>
      <c r="E202" s="82" t="s">
        <v>237</v>
      </c>
      <c r="F202" s="82">
        <v>82.760101178350723</v>
      </c>
      <c r="G202" s="82" t="s">
        <v>237</v>
      </c>
      <c r="H202" s="82">
        <v>65.4232509582977</v>
      </c>
      <c r="I202" s="82" t="s">
        <v>237</v>
      </c>
      <c r="J202" s="82" t="s">
        <v>238</v>
      </c>
      <c r="K202" s="82" t="s">
        <v>237</v>
      </c>
      <c r="L202" s="82">
        <v>27.7</v>
      </c>
      <c r="M202" s="82" t="s">
        <v>239</v>
      </c>
      <c r="N202" s="82">
        <v>47</v>
      </c>
      <c r="O202" s="82" t="s">
        <v>239</v>
      </c>
      <c r="P202" s="82">
        <v>13.9</v>
      </c>
      <c r="Q202" s="82" t="s">
        <v>239</v>
      </c>
      <c r="R202" s="82">
        <v>35.700000000000003</v>
      </c>
      <c r="S202" s="82" t="s">
        <v>239</v>
      </c>
      <c r="T202" s="82">
        <v>23.5</v>
      </c>
      <c r="U202" s="82" t="s">
        <v>239</v>
      </c>
      <c r="V202" s="82">
        <v>8.6</v>
      </c>
      <c r="W202" s="82" t="s">
        <v>239</v>
      </c>
      <c r="X202" s="275">
        <v>370</v>
      </c>
      <c r="Y202" s="275" t="s">
        <v>239</v>
      </c>
      <c r="Z202" s="275">
        <v>270</v>
      </c>
      <c r="AA202" s="275">
        <v>88</v>
      </c>
      <c r="AB202" s="26"/>
    </row>
    <row r="203" spans="1:30" x14ac:dyDescent="0.25">
      <c r="A203" s="15"/>
      <c r="B203" s="45" t="s">
        <v>216</v>
      </c>
      <c r="C203" s="82">
        <v>106.43775300049714</v>
      </c>
      <c r="D203" s="82">
        <v>71.978889969525568</v>
      </c>
      <c r="E203" s="82" t="s">
        <v>239</v>
      </c>
      <c r="F203" s="82">
        <v>99.391336697594809</v>
      </c>
      <c r="G203" s="82" t="s">
        <v>237</v>
      </c>
      <c r="H203" s="82" t="s">
        <v>238</v>
      </c>
      <c r="I203" s="82" t="s">
        <v>237</v>
      </c>
      <c r="J203" s="82">
        <v>94.593572626374652</v>
      </c>
      <c r="K203" s="82" t="s">
        <v>239</v>
      </c>
      <c r="L203" s="82">
        <v>40.799999999999997</v>
      </c>
      <c r="M203" s="82" t="s">
        <v>239</v>
      </c>
      <c r="N203" s="82">
        <v>93.7</v>
      </c>
      <c r="O203" s="82" t="s">
        <v>239</v>
      </c>
      <c r="P203" s="82">
        <v>60.3</v>
      </c>
      <c r="Q203" s="82" t="s">
        <v>239</v>
      </c>
      <c r="R203" s="82">
        <v>46.5</v>
      </c>
      <c r="S203" s="82" t="s">
        <v>239</v>
      </c>
      <c r="T203" s="82">
        <v>47.7</v>
      </c>
      <c r="U203" s="82" t="s">
        <v>239</v>
      </c>
      <c r="V203" s="82">
        <v>3</v>
      </c>
      <c r="W203" s="82" t="s">
        <v>239</v>
      </c>
      <c r="X203" s="275">
        <v>480</v>
      </c>
      <c r="Y203" s="275" t="s">
        <v>237</v>
      </c>
      <c r="Z203" s="275">
        <v>280</v>
      </c>
      <c r="AA203" s="275">
        <v>59</v>
      </c>
      <c r="AB203" s="26"/>
    </row>
    <row r="204" spans="1:30" x14ac:dyDescent="0.25">
      <c r="A204" s="15"/>
      <c r="B204" s="45" t="s">
        <v>217</v>
      </c>
      <c r="C204" s="82">
        <v>103.277072391345</v>
      </c>
      <c r="D204" s="82">
        <v>91.227522888341568</v>
      </c>
      <c r="E204" s="82" t="s">
        <v>237</v>
      </c>
      <c r="F204" s="82" t="s">
        <v>238</v>
      </c>
      <c r="G204" s="82" t="s">
        <v>237</v>
      </c>
      <c r="H204" s="82" t="s">
        <v>238</v>
      </c>
      <c r="I204" s="82" t="s">
        <v>237</v>
      </c>
      <c r="J204" s="82" t="s">
        <v>238</v>
      </c>
      <c r="K204" s="82" t="s">
        <v>237</v>
      </c>
      <c r="L204" s="82">
        <v>58.5</v>
      </c>
      <c r="M204" s="82" t="s">
        <v>237</v>
      </c>
      <c r="N204" s="82">
        <v>89.8</v>
      </c>
      <c r="O204" s="82" t="s">
        <v>237</v>
      </c>
      <c r="P204" s="82">
        <v>64.8</v>
      </c>
      <c r="Q204" s="82" t="s">
        <v>237</v>
      </c>
      <c r="R204" s="82">
        <v>66.2</v>
      </c>
      <c r="S204" s="82" t="s">
        <v>237</v>
      </c>
      <c r="T204" s="82">
        <v>65.099999999999994</v>
      </c>
      <c r="U204" s="82" t="s">
        <v>237</v>
      </c>
      <c r="V204" s="82">
        <v>4.5</v>
      </c>
      <c r="W204" s="82" t="s">
        <v>237</v>
      </c>
      <c r="X204" s="275">
        <v>530</v>
      </c>
      <c r="Y204" s="275" t="s">
        <v>237</v>
      </c>
      <c r="Z204" s="275">
        <v>470</v>
      </c>
      <c r="AA204" s="275">
        <v>53</v>
      </c>
      <c r="AB204" s="26"/>
    </row>
    <row r="205" spans="1:30" x14ac:dyDescent="0.25">
      <c r="A205" s="15"/>
      <c r="B205" s="45"/>
      <c r="C205" s="145"/>
      <c r="F205" s="276"/>
      <c r="G205" s="26"/>
      <c r="H205" s="82"/>
      <c r="I205" s="26"/>
      <c r="J205" s="82"/>
      <c r="K205" s="26"/>
      <c r="L205" s="86"/>
      <c r="M205" s="86"/>
      <c r="N205" s="86"/>
      <c r="O205" s="86"/>
      <c r="P205" s="86"/>
      <c r="Q205" s="86"/>
      <c r="R205" s="86"/>
      <c r="S205" s="86"/>
      <c r="T205" s="86"/>
      <c r="U205" s="86"/>
      <c r="V205" s="86"/>
      <c r="W205" s="86"/>
      <c r="X205" s="277"/>
      <c r="Y205" s="278"/>
      <c r="Z205" s="277"/>
      <c r="AA205" s="277"/>
      <c r="AB205" s="26"/>
    </row>
    <row r="206" spans="1:30" x14ac:dyDescent="0.25">
      <c r="A206" s="245"/>
      <c r="B206" s="56" t="s">
        <v>243</v>
      </c>
      <c r="C206" s="145"/>
      <c r="F206" s="26"/>
      <c r="G206" s="26"/>
      <c r="H206" s="82"/>
      <c r="I206" s="26"/>
      <c r="J206" s="26"/>
      <c r="K206" s="26"/>
      <c r="L206" s="86"/>
      <c r="M206" s="86"/>
      <c r="N206" s="86"/>
      <c r="O206" s="86"/>
      <c r="P206" s="86"/>
      <c r="Q206" s="86"/>
      <c r="R206" s="86"/>
      <c r="S206" s="86"/>
      <c r="T206" s="86"/>
      <c r="U206" s="86"/>
      <c r="V206" s="86"/>
      <c r="W206" s="86"/>
      <c r="X206" s="277"/>
      <c r="Y206" s="278"/>
      <c r="Z206" s="277"/>
      <c r="AA206" s="277"/>
      <c r="AB206" s="26"/>
      <c r="AC206" s="26"/>
      <c r="AD206" s="26"/>
    </row>
    <row r="207" spans="1:30" x14ac:dyDescent="0.25">
      <c r="A207" s="57"/>
      <c r="B207" s="57" t="s">
        <v>218</v>
      </c>
      <c r="C207" s="82">
        <v>104.28955251075432</v>
      </c>
      <c r="D207" s="82">
        <v>74.91400030256284</v>
      </c>
      <c r="F207" s="82">
        <v>92.103856746569235</v>
      </c>
      <c r="G207" s="82" t="s">
        <v>237</v>
      </c>
      <c r="H207" s="82">
        <v>83.779412555230621</v>
      </c>
      <c r="I207" s="82" t="s">
        <v>237</v>
      </c>
      <c r="J207" s="82">
        <v>100.45410320755357</v>
      </c>
      <c r="K207" s="82" t="s">
        <v>237</v>
      </c>
      <c r="L207" s="82">
        <v>23.408065954225687</v>
      </c>
      <c r="M207" s="82" t="s">
        <v>237</v>
      </c>
      <c r="N207" s="82">
        <v>76.286729747493951</v>
      </c>
      <c r="O207" s="82" t="s">
        <v>237</v>
      </c>
      <c r="P207" s="82">
        <v>45.357838157976779</v>
      </c>
      <c r="Q207" s="82" t="s">
        <v>237</v>
      </c>
      <c r="R207" s="82">
        <v>47.287487333421247</v>
      </c>
      <c r="S207" s="82" t="s">
        <v>237</v>
      </c>
      <c r="T207" s="82">
        <v>45.868089328615568</v>
      </c>
      <c r="U207" s="82" t="s">
        <v>237</v>
      </c>
      <c r="V207" s="82">
        <v>3.9333283829598091</v>
      </c>
      <c r="W207" s="82" t="s">
        <v>237</v>
      </c>
      <c r="X207" s="82" t="s">
        <v>238</v>
      </c>
      <c r="Y207" s="82" t="s">
        <v>237</v>
      </c>
      <c r="Z207" s="82">
        <v>510</v>
      </c>
      <c r="AA207" s="82">
        <v>38</v>
      </c>
      <c r="AB207" s="26"/>
    </row>
    <row r="208" spans="1:30" x14ac:dyDescent="0.25">
      <c r="A208" s="47"/>
      <c r="B208" s="58" t="s">
        <v>219</v>
      </c>
      <c r="C208" s="82">
        <v>105.16358968605553</v>
      </c>
      <c r="D208" s="82">
        <v>81.062684735042509</v>
      </c>
      <c r="F208" s="82">
        <v>93.627322334896803</v>
      </c>
      <c r="G208" s="82" t="s">
        <v>237</v>
      </c>
      <c r="H208" s="82">
        <v>90.827348936287848</v>
      </c>
      <c r="I208" s="82" t="s">
        <v>237</v>
      </c>
      <c r="J208" s="82">
        <v>104.93841802188835</v>
      </c>
      <c r="K208" s="82" t="s">
        <v>237</v>
      </c>
      <c r="L208" s="82">
        <v>33.057305282810475</v>
      </c>
      <c r="M208" s="82" t="s">
        <v>237</v>
      </c>
      <c r="N208" s="82">
        <v>77.453249036925499</v>
      </c>
      <c r="O208" s="82" t="s">
        <v>237</v>
      </c>
      <c r="P208" s="82">
        <v>39.299540984439865</v>
      </c>
      <c r="Q208" s="82" t="s">
        <v>237</v>
      </c>
      <c r="R208" s="82">
        <v>41.826656375149859</v>
      </c>
      <c r="S208" s="82" t="s">
        <v>237</v>
      </c>
      <c r="T208" s="82">
        <v>41.440883441018059</v>
      </c>
      <c r="U208" s="82" t="s">
        <v>237</v>
      </c>
      <c r="V208" s="82">
        <v>3.8255024586365107</v>
      </c>
      <c r="W208" s="82" t="s">
        <v>237</v>
      </c>
      <c r="X208" s="82" t="s">
        <v>238</v>
      </c>
      <c r="Y208" s="82" t="s">
        <v>237</v>
      </c>
      <c r="Z208" s="82">
        <v>420</v>
      </c>
      <c r="AA208" s="82">
        <v>49</v>
      </c>
      <c r="AB208" s="26"/>
    </row>
    <row r="209" spans="1:29" x14ac:dyDescent="0.25">
      <c r="A209" s="47"/>
      <c r="B209" s="58" t="s">
        <v>220</v>
      </c>
      <c r="C209" s="82">
        <v>103.02957533275261</v>
      </c>
      <c r="D209" s="82">
        <v>66.101020290652627</v>
      </c>
      <c r="F209" s="82">
        <v>90.379080637260174</v>
      </c>
      <c r="G209" s="82" t="s">
        <v>237</v>
      </c>
      <c r="H209" s="82">
        <v>76.994607590886105</v>
      </c>
      <c r="I209" s="82" t="s">
        <v>237</v>
      </c>
      <c r="J209" s="82">
        <v>97.914757768785748</v>
      </c>
      <c r="K209" s="82" t="s">
        <v>237</v>
      </c>
      <c r="L209" s="82">
        <v>16.948038105871412</v>
      </c>
      <c r="M209" s="82" t="s">
        <v>237</v>
      </c>
      <c r="N209" s="82">
        <v>75.579682296233088</v>
      </c>
      <c r="O209" s="82" t="s">
        <v>237</v>
      </c>
      <c r="P209" s="82">
        <v>49.593836402048467</v>
      </c>
      <c r="Q209" s="82" t="s">
        <v>237</v>
      </c>
      <c r="R209" s="82">
        <v>52.8656219433717</v>
      </c>
      <c r="S209" s="82" t="s">
        <v>237</v>
      </c>
      <c r="T209" s="82">
        <v>50.799962832659048</v>
      </c>
      <c r="U209" s="82" t="s">
        <v>237</v>
      </c>
      <c r="V209" s="82">
        <v>3.8102343218340105</v>
      </c>
      <c r="W209" s="82" t="s">
        <v>237</v>
      </c>
      <c r="X209" s="82" t="s">
        <v>238</v>
      </c>
      <c r="Y209" s="82" t="s">
        <v>237</v>
      </c>
      <c r="Z209" s="82">
        <v>590</v>
      </c>
      <c r="AA209" s="82">
        <v>30</v>
      </c>
      <c r="AB209" s="26"/>
    </row>
    <row r="210" spans="1:29" x14ac:dyDescent="0.25">
      <c r="A210" s="57"/>
      <c r="B210" s="57" t="s">
        <v>221</v>
      </c>
      <c r="C210" s="82">
        <v>105.62286644033935</v>
      </c>
      <c r="D210" s="82">
        <v>82.988211593010192</v>
      </c>
      <c r="F210" s="82">
        <v>93.796278188641836</v>
      </c>
      <c r="G210" s="82" t="s">
        <v>237</v>
      </c>
      <c r="H210" s="82">
        <v>94.609219093149775</v>
      </c>
      <c r="I210" s="82" t="s">
        <v>237</v>
      </c>
      <c r="J210" s="82">
        <v>98.392784742334626</v>
      </c>
      <c r="K210" s="82" t="s">
        <v>237</v>
      </c>
      <c r="L210" s="82">
        <v>57.860496717706212</v>
      </c>
      <c r="M210" s="82" t="s">
        <v>237</v>
      </c>
      <c r="N210" s="82">
        <v>86.112971467422582</v>
      </c>
      <c r="O210" s="82" t="s">
        <v>237</v>
      </c>
      <c r="P210" s="82">
        <v>58.667260928940316</v>
      </c>
      <c r="Q210" s="82" t="s">
        <v>237</v>
      </c>
      <c r="R210" s="82">
        <v>79.238582159005261</v>
      </c>
      <c r="S210" s="82" t="s">
        <v>237</v>
      </c>
      <c r="T210" s="82">
        <v>74.768944789826861</v>
      </c>
      <c r="U210" s="82" t="s">
        <v>237</v>
      </c>
      <c r="V210" s="82">
        <v>23.274067269232084</v>
      </c>
      <c r="W210" s="82" t="s">
        <v>237</v>
      </c>
      <c r="X210" s="82" t="s">
        <v>238</v>
      </c>
      <c r="Y210" s="82" t="s">
        <v>237</v>
      </c>
      <c r="Z210" s="82">
        <v>110</v>
      </c>
      <c r="AA210" s="82">
        <v>300</v>
      </c>
      <c r="AB210" s="26"/>
    </row>
    <row r="211" spans="1:29" x14ac:dyDescent="0.25">
      <c r="A211" s="248"/>
      <c r="B211" s="47" t="s">
        <v>222</v>
      </c>
      <c r="C211" s="82">
        <v>104.83419196718944</v>
      </c>
      <c r="D211" s="82">
        <v>69.190726318548414</v>
      </c>
      <c r="F211" s="82">
        <v>100.16920086328189</v>
      </c>
      <c r="G211" s="82" t="s">
        <v>237</v>
      </c>
      <c r="H211" s="82">
        <v>93.392463925725522</v>
      </c>
      <c r="I211" s="82" t="s">
        <v>237</v>
      </c>
      <c r="J211" s="82">
        <v>106.43709790282054</v>
      </c>
      <c r="K211" s="82" t="s">
        <v>237</v>
      </c>
      <c r="L211" s="82">
        <v>52.778632390209445</v>
      </c>
      <c r="M211" s="82" t="s">
        <v>237</v>
      </c>
      <c r="N211" s="82">
        <v>71.074937000028129</v>
      </c>
      <c r="O211" s="82" t="s">
        <v>237</v>
      </c>
      <c r="P211" s="82">
        <v>35.4495683452785</v>
      </c>
      <c r="Q211" s="82" t="s">
        <v>237</v>
      </c>
      <c r="R211" s="82">
        <v>50.003010734294151</v>
      </c>
      <c r="S211" s="82" t="s">
        <v>237</v>
      </c>
      <c r="T211" s="82">
        <v>45.212645599172667</v>
      </c>
      <c r="U211" s="82" t="s">
        <v>237</v>
      </c>
      <c r="V211" s="82">
        <v>10.153219476373554</v>
      </c>
      <c r="W211" s="82" t="s">
        <v>237</v>
      </c>
      <c r="X211" s="82" t="s">
        <v>238</v>
      </c>
      <c r="Y211" s="82" t="s">
        <v>237</v>
      </c>
      <c r="Z211" s="82">
        <v>190</v>
      </c>
      <c r="AA211" s="82">
        <v>190</v>
      </c>
      <c r="AB211" s="26"/>
    </row>
    <row r="212" spans="1:29" x14ac:dyDescent="0.25">
      <c r="A212" s="248"/>
      <c r="B212" s="47" t="s">
        <v>223</v>
      </c>
      <c r="C212" s="82">
        <v>104.95660102083086</v>
      </c>
      <c r="D212" s="82">
        <v>95.290847192872576</v>
      </c>
      <c r="F212" s="82">
        <v>98.796094814230727</v>
      </c>
      <c r="G212" s="82" t="s">
        <v>237</v>
      </c>
      <c r="H212" s="82">
        <v>101.43572949875239</v>
      </c>
      <c r="I212" s="82" t="s">
        <v>237</v>
      </c>
      <c r="J212" s="82">
        <v>102.29134165580524</v>
      </c>
      <c r="K212" s="82" t="s">
        <v>237</v>
      </c>
      <c r="L212" s="82">
        <v>63.848551997708469</v>
      </c>
      <c r="M212" s="82" t="s">
        <v>285</v>
      </c>
      <c r="N212" s="82">
        <v>94.471212282615397</v>
      </c>
      <c r="O212" s="82" t="s">
        <v>237</v>
      </c>
      <c r="P212" s="82">
        <v>80.016120756588947</v>
      </c>
      <c r="Q212" s="82" t="s">
        <v>285</v>
      </c>
      <c r="R212" s="82">
        <v>92.952087564404934</v>
      </c>
      <c r="S212" s="82" t="s">
        <v>237</v>
      </c>
      <c r="T212" s="82">
        <v>86.833999944563814</v>
      </c>
      <c r="U212" s="82" t="s">
        <v>237</v>
      </c>
      <c r="V212" s="82">
        <v>28.328918873068549</v>
      </c>
      <c r="W212" s="82" t="s">
        <v>237</v>
      </c>
      <c r="X212" s="82" t="s">
        <v>238</v>
      </c>
      <c r="Y212" s="82" t="s">
        <v>237</v>
      </c>
      <c r="Z212" s="82">
        <v>74</v>
      </c>
      <c r="AA212" s="82">
        <v>720</v>
      </c>
      <c r="AB212" s="26"/>
    </row>
    <row r="213" spans="1:29" x14ac:dyDescent="0.25">
      <c r="A213" s="57"/>
      <c r="B213" s="57" t="s">
        <v>224</v>
      </c>
      <c r="C213" s="82">
        <v>108.64902095885722</v>
      </c>
      <c r="D213" s="82">
        <v>98.828953051522987</v>
      </c>
      <c r="F213" s="82">
        <v>97.306854532035473</v>
      </c>
      <c r="G213" s="82" t="s">
        <v>237</v>
      </c>
      <c r="H213" s="82">
        <v>107.1209289423289</v>
      </c>
      <c r="I213" s="82" t="s">
        <v>237</v>
      </c>
      <c r="J213" s="82">
        <v>105.03688648488618</v>
      </c>
      <c r="K213" s="82" t="s">
        <v>237</v>
      </c>
      <c r="L213" s="82">
        <v>75.288608842773826</v>
      </c>
      <c r="M213" s="82" t="s">
        <v>237</v>
      </c>
      <c r="N213" s="82">
        <v>97.194123066500254</v>
      </c>
      <c r="O213" s="82" t="s">
        <v>237</v>
      </c>
      <c r="P213" s="82">
        <v>90.057622317698645</v>
      </c>
      <c r="Q213" s="82" t="s">
        <v>237</v>
      </c>
      <c r="R213" s="82">
        <v>92.521322029396927</v>
      </c>
      <c r="S213" s="82" t="s">
        <v>237</v>
      </c>
      <c r="T213" s="82">
        <v>91.233407469140715</v>
      </c>
      <c r="U213" s="82" t="s">
        <v>237</v>
      </c>
      <c r="V213" s="82">
        <v>42.841254710095406</v>
      </c>
      <c r="W213" s="82" t="s">
        <v>237</v>
      </c>
      <c r="X213" s="82" t="s">
        <v>238</v>
      </c>
      <c r="Y213" s="82" t="s">
        <v>237</v>
      </c>
      <c r="Z213" s="82">
        <v>85</v>
      </c>
      <c r="AA213" s="82">
        <v>510</v>
      </c>
      <c r="AB213" s="26"/>
    </row>
    <row r="214" spans="1:29" x14ac:dyDescent="0.25">
      <c r="A214" s="57"/>
      <c r="B214" s="57" t="s">
        <v>225</v>
      </c>
      <c r="C214" s="82">
        <v>114.51339162587463</v>
      </c>
      <c r="D214" s="82">
        <v>98.665436160437963</v>
      </c>
      <c r="F214" s="82">
        <v>99.517993493931215</v>
      </c>
      <c r="G214" s="82" t="s">
        <v>237</v>
      </c>
      <c r="H214" s="82">
        <v>97.12513593425345</v>
      </c>
      <c r="I214" s="82" t="s">
        <v>237</v>
      </c>
      <c r="J214" s="82">
        <v>100.70169256515923</v>
      </c>
      <c r="K214" s="82" t="s">
        <v>237</v>
      </c>
      <c r="L214" s="82">
        <v>62.849445879476356</v>
      </c>
      <c r="M214" s="82" t="s">
        <v>237</v>
      </c>
      <c r="N214" s="82" t="s">
        <v>238</v>
      </c>
      <c r="O214" s="82" t="s">
        <v>237</v>
      </c>
      <c r="P214" s="82" t="s">
        <v>238</v>
      </c>
      <c r="Q214" s="82" t="s">
        <v>237</v>
      </c>
      <c r="R214" s="82">
        <v>98.654973571464851</v>
      </c>
      <c r="S214" s="82" t="s">
        <v>237</v>
      </c>
      <c r="T214" s="82" t="s">
        <v>238</v>
      </c>
      <c r="U214" s="82" t="s">
        <v>237</v>
      </c>
      <c r="V214" s="82" t="s">
        <v>238</v>
      </c>
      <c r="W214" s="82" t="s">
        <v>237</v>
      </c>
      <c r="X214" s="82" t="s">
        <v>238</v>
      </c>
      <c r="Y214" s="82" t="s">
        <v>237</v>
      </c>
      <c r="Z214" s="82">
        <v>27</v>
      </c>
      <c r="AA214" s="82">
        <v>1900</v>
      </c>
      <c r="AB214" s="26"/>
    </row>
    <row r="215" spans="1:29" x14ac:dyDescent="0.25">
      <c r="A215" s="55"/>
      <c r="B215" s="55" t="s">
        <v>226</v>
      </c>
      <c r="C215" s="82">
        <v>104.27307130484978</v>
      </c>
      <c r="D215" s="82">
        <v>75.672816086599596</v>
      </c>
      <c r="F215" s="82">
        <v>93.056616046247427</v>
      </c>
      <c r="G215" s="82" t="s">
        <v>237</v>
      </c>
      <c r="H215" s="82">
        <v>86.878267837822392</v>
      </c>
      <c r="I215" s="82" t="s">
        <v>237</v>
      </c>
      <c r="J215" s="82">
        <v>101.72173734183538</v>
      </c>
      <c r="K215" s="82" t="s">
        <v>237</v>
      </c>
      <c r="L215" s="82">
        <v>34.71041135637963</v>
      </c>
      <c r="M215" s="82" t="s">
        <v>237</v>
      </c>
      <c r="N215" s="82">
        <v>74.096163613903968</v>
      </c>
      <c r="O215" s="82" t="s">
        <v>237</v>
      </c>
      <c r="P215" s="82">
        <v>37.993348094819055</v>
      </c>
      <c r="Q215" s="82" t="s">
        <v>237</v>
      </c>
      <c r="R215" s="82">
        <v>46.661564677556001</v>
      </c>
      <c r="S215" s="82" t="s">
        <v>237</v>
      </c>
      <c r="T215" s="82">
        <v>43.918722383594734</v>
      </c>
      <c r="U215" s="82" t="s">
        <v>237</v>
      </c>
      <c r="V215" s="82">
        <v>6.2025973440822924</v>
      </c>
      <c r="W215" s="82" t="s">
        <v>237</v>
      </c>
      <c r="X215" s="82" t="s">
        <v>238</v>
      </c>
      <c r="Y215" s="82" t="s">
        <v>237</v>
      </c>
      <c r="Z215" s="82">
        <v>440</v>
      </c>
      <c r="AA215" s="82">
        <v>51</v>
      </c>
      <c r="AB215" s="26"/>
    </row>
    <row r="216" spans="1:29" x14ac:dyDescent="0.25">
      <c r="A216" s="57"/>
      <c r="B216" s="55" t="s">
        <v>227</v>
      </c>
      <c r="C216" s="82">
        <v>106.17678697959876</v>
      </c>
      <c r="D216" s="82">
        <v>90.52263303414081</v>
      </c>
      <c r="F216" s="82">
        <v>97.173261244174796</v>
      </c>
      <c r="G216" s="82" t="s">
        <v>237</v>
      </c>
      <c r="H216" s="82">
        <v>96.931893168572259</v>
      </c>
      <c r="I216" s="82" t="s">
        <v>237</v>
      </c>
      <c r="J216" s="82">
        <v>102.83788520834352</v>
      </c>
      <c r="K216" s="82" t="s">
        <v>237</v>
      </c>
      <c r="L216" s="82">
        <v>55.338840703127616</v>
      </c>
      <c r="M216" s="82" t="s">
        <v>285</v>
      </c>
      <c r="N216" s="82">
        <v>82.080228428893648</v>
      </c>
      <c r="O216" s="82" t="s">
        <v>237</v>
      </c>
      <c r="P216" s="82">
        <v>50.9629690875203</v>
      </c>
      <c r="Q216" s="82" t="s">
        <v>285</v>
      </c>
      <c r="R216" s="82">
        <v>67.918196388487686</v>
      </c>
      <c r="S216" s="82" t="s">
        <v>237</v>
      </c>
      <c r="T216" s="82">
        <v>63.262479257761029</v>
      </c>
      <c r="U216" s="82" t="s">
        <v>237</v>
      </c>
      <c r="V216" s="82">
        <v>16.420362847467768</v>
      </c>
      <c r="W216" s="82" t="s">
        <v>237</v>
      </c>
      <c r="X216" s="82" t="s">
        <v>238</v>
      </c>
      <c r="Y216" s="82" t="s">
        <v>237</v>
      </c>
      <c r="Z216" s="82">
        <v>210</v>
      </c>
      <c r="AA216" s="82">
        <v>190</v>
      </c>
      <c r="AB216" s="26"/>
    </row>
    <row r="217" spans="1:29" ht="15.75" x14ac:dyDescent="0.25">
      <c r="A217" s="15"/>
      <c r="B217" s="57"/>
      <c r="C217" s="146"/>
      <c r="D217" s="82"/>
      <c r="F217" s="73"/>
      <c r="G217" s="91"/>
      <c r="H217" s="26"/>
      <c r="I217" s="279"/>
      <c r="J217" s="26"/>
      <c r="K217" s="26"/>
      <c r="L217" s="86"/>
      <c r="M217" s="86"/>
      <c r="N217" s="86"/>
      <c r="O217" s="86"/>
      <c r="P217" s="86"/>
      <c r="Q217" s="86"/>
      <c r="R217" s="86"/>
      <c r="S217" s="86"/>
      <c r="T217" s="86"/>
      <c r="U217" s="86"/>
      <c r="V217" s="86"/>
      <c r="W217" s="86"/>
      <c r="X217" s="86"/>
      <c r="Y217" s="280"/>
      <c r="Z217" s="86"/>
      <c r="AA217" s="86"/>
    </row>
    <row r="218" spans="1:29" x14ac:dyDescent="0.25">
      <c r="B218" s="57" t="s">
        <v>259</v>
      </c>
      <c r="C218" s="1"/>
      <c r="D218" s="1"/>
      <c r="E218" s="1"/>
      <c r="F218" s="49"/>
      <c r="G218" s="49"/>
      <c r="H218" s="1"/>
      <c r="I218" s="1"/>
      <c r="J218" s="1"/>
      <c r="K218" s="1"/>
      <c r="L218" s="281"/>
      <c r="M218" s="281"/>
      <c r="N218" s="281"/>
      <c r="O218" s="281"/>
      <c r="P218" s="281"/>
      <c r="Q218" s="281"/>
      <c r="R218" s="281"/>
      <c r="S218" s="281"/>
      <c r="T218" s="281"/>
      <c r="U218" s="281"/>
      <c r="V218" s="281"/>
      <c r="W218" s="281"/>
      <c r="X218" s="1"/>
      <c r="Y218" s="51"/>
      <c r="AB218" s="1"/>
      <c r="AC218" s="1"/>
    </row>
    <row r="219" spans="1:29" x14ac:dyDescent="0.25">
      <c r="B219" s="3" t="s">
        <v>242</v>
      </c>
      <c r="C219" s="49"/>
      <c r="D219" s="49"/>
      <c r="E219" s="95"/>
      <c r="F219" s="49"/>
      <c r="G219" s="95"/>
      <c r="H219" s="49"/>
      <c r="I219" s="95"/>
      <c r="J219" s="95"/>
      <c r="K219" s="95"/>
      <c r="W219" s="282"/>
      <c r="X219" s="49"/>
      <c r="Y219" s="51"/>
      <c r="AB219" s="43"/>
      <c r="AC219" s="43"/>
    </row>
    <row r="220" spans="1:29" x14ac:dyDescent="0.25">
      <c r="B220" s="208"/>
      <c r="C220" s="1"/>
      <c r="D220" s="1"/>
      <c r="E220" s="1"/>
      <c r="F220" s="49"/>
      <c r="G220" s="49"/>
      <c r="H220" s="1"/>
      <c r="I220" s="1"/>
      <c r="J220" s="1"/>
      <c r="K220" s="1"/>
      <c r="W220" s="281"/>
      <c r="X220" s="1"/>
      <c r="Y220" s="51"/>
      <c r="Z220" s="1"/>
      <c r="AA220" s="1"/>
      <c r="AB220" s="1"/>
      <c r="AC220" s="1"/>
    </row>
    <row r="221" spans="1:29" x14ac:dyDescent="0.25">
      <c r="B221" s="45" t="s">
        <v>228</v>
      </c>
      <c r="C221" s="1"/>
      <c r="D221" s="1"/>
      <c r="E221" s="1"/>
      <c r="F221" s="49"/>
      <c r="G221" s="49"/>
      <c r="H221" s="1"/>
      <c r="I221" s="1"/>
      <c r="J221" s="1"/>
      <c r="K221" s="1"/>
      <c r="L221" s="1"/>
      <c r="M221" s="1"/>
      <c r="N221" s="1"/>
      <c r="O221" s="1"/>
      <c r="P221" s="1"/>
      <c r="Q221" s="206"/>
      <c r="R221" s="1"/>
      <c r="S221" s="1"/>
      <c r="T221" s="1"/>
      <c r="U221" s="1"/>
      <c r="V221" s="1"/>
      <c r="W221" s="1"/>
      <c r="X221" s="1"/>
      <c r="Y221" s="51"/>
      <c r="Z221" s="1"/>
      <c r="AA221" s="1"/>
      <c r="AB221" s="1"/>
      <c r="AC221" s="1"/>
    </row>
    <row r="222" spans="1:29" x14ac:dyDescent="0.25">
      <c r="B222" s="45" t="s">
        <v>322</v>
      </c>
      <c r="C222" s="1"/>
      <c r="D222" s="1"/>
      <c r="E222" s="1"/>
      <c r="F222" s="49"/>
      <c r="G222" s="49"/>
      <c r="H222" s="1"/>
      <c r="I222" s="1"/>
      <c r="J222" s="1"/>
      <c r="K222" s="1"/>
      <c r="L222" s="1"/>
      <c r="M222" s="1"/>
      <c r="N222" s="1"/>
      <c r="O222" s="1"/>
      <c r="P222" s="1"/>
      <c r="Q222" s="206"/>
      <c r="R222" s="1"/>
      <c r="S222" s="1"/>
      <c r="T222" s="1"/>
      <c r="U222" s="1"/>
      <c r="V222" s="1"/>
      <c r="W222" s="1"/>
      <c r="X222" s="1"/>
      <c r="Y222" s="51"/>
      <c r="Z222" s="1"/>
      <c r="AA222" s="1"/>
      <c r="AB222" s="1"/>
      <c r="AC222" s="1"/>
    </row>
    <row r="223" spans="1:29" x14ac:dyDescent="0.25">
      <c r="B223" s="45" t="s">
        <v>430</v>
      </c>
      <c r="C223" s="43"/>
      <c r="D223" s="43"/>
      <c r="E223" s="43"/>
      <c r="F223" s="43"/>
      <c r="G223" s="43"/>
      <c r="H223" s="43"/>
      <c r="I223" s="1"/>
      <c r="J223" s="1"/>
      <c r="K223" s="46"/>
      <c r="L223" s="46"/>
      <c r="M223" s="46"/>
      <c r="N223" s="46"/>
      <c r="O223" s="46"/>
      <c r="P223" s="46"/>
      <c r="Q223" s="46"/>
      <c r="R223" s="46"/>
      <c r="S223" s="46"/>
      <c r="T223" s="46"/>
      <c r="U223" s="46"/>
      <c r="V223" s="46"/>
      <c r="W223" s="43"/>
      <c r="X223" s="43"/>
      <c r="Y223" s="283"/>
      <c r="Z223" s="46"/>
      <c r="AA223" s="43"/>
      <c r="AB223" s="43"/>
      <c r="AC223" s="46"/>
    </row>
    <row r="224" spans="1:29" ht="15.75" x14ac:dyDescent="0.25">
      <c r="B224" s="45" t="s">
        <v>431</v>
      </c>
      <c r="C224" s="43"/>
      <c r="D224" s="43"/>
      <c r="E224" s="43"/>
      <c r="F224" s="43"/>
      <c r="G224" s="43"/>
      <c r="H224" s="43"/>
      <c r="I224" s="1"/>
      <c r="J224" s="1"/>
      <c r="K224" s="46"/>
      <c r="L224" s="46"/>
      <c r="M224" s="46"/>
      <c r="N224" s="46"/>
      <c r="O224" s="46"/>
      <c r="P224" s="46"/>
      <c r="Q224" s="46"/>
      <c r="R224" s="46"/>
      <c r="S224" s="46"/>
      <c r="T224" s="46"/>
      <c r="U224" s="46"/>
      <c r="V224" s="46"/>
      <c r="W224" s="43"/>
      <c r="X224" s="43"/>
      <c r="Y224" s="283"/>
      <c r="Z224" s="46"/>
      <c r="AA224" s="43"/>
      <c r="AB224" s="43"/>
      <c r="AC224" s="46"/>
    </row>
    <row r="225" spans="2:29" ht="15.75" x14ac:dyDescent="0.25">
      <c r="B225" s="45" t="s">
        <v>432</v>
      </c>
      <c r="C225" s="43"/>
      <c r="D225" s="43"/>
      <c r="E225" s="43"/>
      <c r="F225" s="43"/>
      <c r="G225" s="43"/>
      <c r="H225" s="43"/>
      <c r="I225" s="1"/>
      <c r="J225" s="1"/>
      <c r="K225" s="46"/>
      <c r="L225" s="46"/>
      <c r="M225" s="46"/>
      <c r="N225" s="46"/>
      <c r="O225" s="46"/>
      <c r="P225" s="46"/>
      <c r="Q225" s="46"/>
      <c r="R225" s="46"/>
      <c r="S225" s="46"/>
      <c r="T225" s="46"/>
      <c r="U225" s="46"/>
      <c r="V225" s="46"/>
      <c r="W225" s="43"/>
      <c r="X225" s="43"/>
      <c r="Y225" s="283"/>
      <c r="Z225" s="46"/>
      <c r="AA225" s="43"/>
      <c r="AB225" s="43"/>
      <c r="AC225" s="46"/>
    </row>
    <row r="226" spans="2:29" ht="55.5" customHeight="1" x14ac:dyDescent="0.25">
      <c r="B226" s="807" t="s">
        <v>433</v>
      </c>
      <c r="C226" s="808"/>
      <c r="D226" s="808"/>
      <c r="E226" s="808"/>
      <c r="F226" s="808"/>
      <c r="G226" s="808"/>
      <c r="H226" s="808"/>
      <c r="I226" s="808"/>
      <c r="J226" s="808"/>
      <c r="K226" s="808"/>
      <c r="L226" s="808"/>
      <c r="M226" s="808"/>
      <c r="N226" s="808"/>
      <c r="O226" s="808"/>
      <c r="P226" s="808"/>
      <c r="Q226" s="808"/>
      <c r="R226" s="808"/>
      <c r="S226" s="808"/>
      <c r="T226" s="808"/>
      <c r="U226" s="808"/>
      <c r="V226" s="808"/>
      <c r="W226" s="808"/>
      <c r="X226" s="808"/>
      <c r="Y226" s="808"/>
      <c r="Z226" s="808"/>
      <c r="AA226" s="808"/>
      <c r="AB226" s="43"/>
      <c r="AC226" s="43"/>
    </row>
  </sheetData>
  <mergeCells count="26">
    <mergeCell ref="B226:AA226"/>
    <mergeCell ref="X5:Y5"/>
    <mergeCell ref="Z5:AA5"/>
    <mergeCell ref="D6:E6"/>
    <mergeCell ref="F6:I6"/>
    <mergeCell ref="J6:K6"/>
    <mergeCell ref="L6:M6"/>
    <mergeCell ref="N6:Q6"/>
    <mergeCell ref="R6:W6"/>
    <mergeCell ref="X6:Y6"/>
    <mergeCell ref="B4:B6"/>
    <mergeCell ref="C4:C5"/>
    <mergeCell ref="D4:E5"/>
    <mergeCell ref="N4:Q4"/>
    <mergeCell ref="R4:W4"/>
    <mergeCell ref="X4:AA4"/>
    <mergeCell ref="T5:U5"/>
    <mergeCell ref="V5:W5"/>
    <mergeCell ref="F4:I4"/>
    <mergeCell ref="J4:K5"/>
    <mergeCell ref="L4:M5"/>
    <mergeCell ref="F5:G5"/>
    <mergeCell ref="H5:I5"/>
    <mergeCell ref="N5:O5"/>
    <mergeCell ref="P5:Q5"/>
    <mergeCell ref="R5:S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382"/>
  <sheetViews>
    <sheetView workbookViewId="0">
      <selection activeCell="AA10" sqref="AA10"/>
    </sheetView>
  </sheetViews>
  <sheetFormatPr defaultRowHeight="13.5" x14ac:dyDescent="0.25"/>
  <cols>
    <col min="1" max="1" width="2.5703125" style="3" customWidth="1"/>
    <col min="2" max="2" width="27.85546875" style="3" customWidth="1"/>
    <col min="3" max="3" width="4.7109375" style="4" customWidth="1"/>
    <col min="4" max="4" width="2.28515625" style="83" customWidth="1"/>
    <col min="5" max="5" width="3.7109375" style="4" customWidth="1"/>
    <col min="6" max="6" width="2.5703125" style="3" customWidth="1"/>
    <col min="7" max="7" width="3.7109375" style="4" customWidth="1"/>
    <col min="8" max="8" width="2.7109375" style="3" customWidth="1"/>
    <col min="9" max="9" width="4.85546875" style="4" customWidth="1"/>
    <col min="10" max="10" width="1.85546875" style="3" customWidth="1"/>
    <col min="11" max="11" width="4.42578125" style="4" customWidth="1"/>
    <col min="12" max="12" width="1.85546875" style="3" customWidth="1"/>
    <col min="13" max="13" width="6.42578125" style="4" customWidth="1"/>
    <col min="14" max="14" width="2.7109375" style="3" customWidth="1"/>
    <col min="15" max="15" width="5.42578125" style="4" customWidth="1"/>
    <col min="16" max="16" width="3.28515625" style="4" customWidth="1"/>
    <col min="17" max="17" width="5.7109375" style="4" customWidth="1"/>
    <col min="18" max="18" width="2.7109375" style="3" customWidth="1"/>
    <col min="19" max="19" width="6.28515625" style="3" customWidth="1"/>
    <col min="20" max="20" width="2.7109375" style="3" customWidth="1"/>
    <col min="21" max="21" width="6" style="4" customWidth="1"/>
    <col min="22" max="22" width="1.85546875" style="3" customWidth="1"/>
    <col min="23" max="23" width="5.7109375" style="3" customWidth="1"/>
    <col min="24" max="24" width="1.85546875" style="3" customWidth="1"/>
    <col min="25" max="25" width="4.85546875" style="3" customWidth="1"/>
    <col min="26" max="26" width="1.85546875" style="3" customWidth="1"/>
    <col min="27" max="27" width="5.140625" style="3" customWidth="1"/>
    <col min="28" max="28" width="2" style="4" customWidth="1"/>
    <col min="29" max="29" width="4.85546875" style="3" customWidth="1"/>
    <col min="30" max="30" width="1.5703125" style="3" customWidth="1"/>
    <col min="31" max="16384" width="9.140625" style="3"/>
  </cols>
  <sheetData>
    <row r="1" spans="1:31" ht="20.25" x14ac:dyDescent="0.3">
      <c r="A1" s="3">
        <v>1</v>
      </c>
      <c r="B1" s="100">
        <v>2</v>
      </c>
      <c r="C1" s="3">
        <v>3</v>
      </c>
      <c r="D1" s="100">
        <v>4</v>
      </c>
      <c r="E1" s="3">
        <v>5</v>
      </c>
      <c r="F1" s="100">
        <v>6</v>
      </c>
      <c r="G1" s="3">
        <v>7</v>
      </c>
      <c r="H1" s="100">
        <v>8</v>
      </c>
      <c r="I1" s="3">
        <v>9</v>
      </c>
      <c r="J1" s="100">
        <v>10</v>
      </c>
      <c r="K1" s="3">
        <v>11</v>
      </c>
      <c r="L1" s="100">
        <v>12</v>
      </c>
      <c r="M1" s="3">
        <v>13</v>
      </c>
      <c r="N1" s="100">
        <v>14</v>
      </c>
      <c r="O1" s="3">
        <v>15</v>
      </c>
      <c r="P1" s="100">
        <v>16</v>
      </c>
      <c r="Q1" s="3">
        <v>17</v>
      </c>
      <c r="R1" s="100">
        <v>18</v>
      </c>
      <c r="S1" s="3">
        <v>19</v>
      </c>
      <c r="T1" s="100">
        <v>20</v>
      </c>
      <c r="U1" s="3">
        <v>21</v>
      </c>
      <c r="V1" s="100">
        <v>22</v>
      </c>
      <c r="W1" s="3">
        <v>23</v>
      </c>
      <c r="X1" s="100">
        <v>24</v>
      </c>
      <c r="Y1" s="3">
        <v>25</v>
      </c>
      <c r="Z1" s="100">
        <v>26</v>
      </c>
      <c r="AA1" s="3">
        <v>27</v>
      </c>
      <c r="AB1" s="100">
        <v>28</v>
      </c>
      <c r="AC1" s="3">
        <v>29</v>
      </c>
      <c r="AD1" s="100">
        <v>30</v>
      </c>
      <c r="AE1" s="3">
        <v>31</v>
      </c>
    </row>
    <row r="2" spans="1:31" s="62" customFormat="1" ht="20.25" x14ac:dyDescent="0.3">
      <c r="B2" s="284" t="s">
        <v>434</v>
      </c>
      <c r="C2" s="146"/>
      <c r="D2" s="191"/>
      <c r="E2" s="146"/>
      <c r="G2" s="146"/>
      <c r="I2" s="83"/>
      <c r="J2" s="83"/>
      <c r="K2" s="83"/>
      <c r="L2" s="83"/>
      <c r="M2" s="146"/>
      <c r="O2" s="146"/>
      <c r="P2" s="146"/>
      <c r="Q2" s="146"/>
      <c r="U2" s="285"/>
      <c r="AB2" s="146"/>
    </row>
    <row r="3" spans="1:31" x14ac:dyDescent="0.25">
      <c r="AB3" s="21"/>
    </row>
    <row r="4" spans="1:31" x14ac:dyDescent="0.25">
      <c r="B4" s="672" t="s">
        <v>1</v>
      </c>
      <c r="C4" s="604" t="s">
        <v>435</v>
      </c>
      <c r="D4" s="605"/>
      <c r="E4" s="605"/>
      <c r="F4" s="605"/>
      <c r="G4" s="605"/>
      <c r="H4" s="606"/>
      <c r="I4" s="675" t="s">
        <v>436</v>
      </c>
      <c r="J4" s="815"/>
      <c r="K4" s="815"/>
      <c r="L4" s="815"/>
      <c r="M4" s="675" t="s">
        <v>437</v>
      </c>
      <c r="N4" s="815"/>
      <c r="O4" s="655" t="s">
        <v>438</v>
      </c>
      <c r="P4" s="655"/>
      <c r="Q4" s="655"/>
      <c r="R4" s="655"/>
      <c r="S4" s="655"/>
      <c r="T4" s="655"/>
      <c r="U4" s="674" t="s">
        <v>439</v>
      </c>
      <c r="V4" s="674"/>
      <c r="W4" s="674"/>
      <c r="X4" s="674"/>
      <c r="Y4" s="674" t="s">
        <v>440</v>
      </c>
      <c r="Z4" s="674"/>
      <c r="AA4" s="674"/>
      <c r="AB4" s="674"/>
      <c r="AC4" s="674"/>
      <c r="AD4" s="674"/>
    </row>
    <row r="5" spans="1:31" x14ac:dyDescent="0.25">
      <c r="B5" s="673"/>
      <c r="C5" s="607"/>
      <c r="D5" s="608"/>
      <c r="E5" s="608"/>
      <c r="F5" s="608"/>
      <c r="G5" s="608"/>
      <c r="H5" s="609"/>
      <c r="I5" s="679"/>
      <c r="J5" s="816"/>
      <c r="K5" s="816"/>
      <c r="L5" s="816"/>
      <c r="M5" s="679"/>
      <c r="N5" s="816"/>
      <c r="O5" s="759" t="s">
        <v>441</v>
      </c>
      <c r="P5" s="759"/>
      <c r="Q5" s="759"/>
      <c r="R5" s="759"/>
      <c r="S5" s="614" t="s">
        <v>442</v>
      </c>
      <c r="T5" s="614"/>
      <c r="U5" s="674"/>
      <c r="V5" s="674"/>
      <c r="W5" s="674"/>
      <c r="X5" s="674"/>
      <c r="Y5" s="674"/>
      <c r="Z5" s="674"/>
      <c r="AA5" s="674"/>
      <c r="AB5" s="674"/>
      <c r="AC5" s="674"/>
      <c r="AD5" s="674"/>
    </row>
    <row r="6" spans="1:31" x14ac:dyDescent="0.25">
      <c r="B6" s="814"/>
      <c r="C6" s="598" t="s">
        <v>317</v>
      </c>
      <c r="D6" s="599"/>
      <c r="E6" s="598" t="s">
        <v>14</v>
      </c>
      <c r="F6" s="599"/>
      <c r="G6" s="598" t="s">
        <v>15</v>
      </c>
      <c r="H6" s="599"/>
      <c r="I6" s="600" t="s">
        <v>443</v>
      </c>
      <c r="J6" s="601"/>
      <c r="K6" s="600" t="s">
        <v>444</v>
      </c>
      <c r="L6" s="601"/>
      <c r="M6" s="602" t="s">
        <v>317</v>
      </c>
      <c r="N6" s="603"/>
      <c r="O6" s="812" t="s">
        <v>445</v>
      </c>
      <c r="P6" s="813"/>
      <c r="Q6" s="600" t="s">
        <v>446</v>
      </c>
      <c r="R6" s="601"/>
      <c r="S6" s="600" t="s">
        <v>447</v>
      </c>
      <c r="T6" s="601"/>
      <c r="U6" s="817" t="s">
        <v>14</v>
      </c>
      <c r="V6" s="817"/>
      <c r="W6" s="689" t="s">
        <v>15</v>
      </c>
      <c r="X6" s="690"/>
      <c r="Y6" s="817" t="s">
        <v>317</v>
      </c>
      <c r="Z6" s="817"/>
      <c r="AA6" s="817" t="s">
        <v>14</v>
      </c>
      <c r="AB6" s="817"/>
      <c r="AC6" s="817" t="s">
        <v>15</v>
      </c>
      <c r="AD6" s="817"/>
    </row>
    <row r="7" spans="1:31" x14ac:dyDescent="0.25">
      <c r="B7" s="286"/>
      <c r="C7" s="287"/>
      <c r="D7" s="287"/>
      <c r="E7" s="287"/>
      <c r="F7" s="287"/>
      <c r="G7" s="287"/>
      <c r="H7" s="287"/>
      <c r="I7" s="288"/>
      <c r="J7" s="288"/>
      <c r="K7" s="288"/>
      <c r="L7" s="288"/>
      <c r="M7" s="289"/>
      <c r="N7" s="289"/>
      <c r="O7" s="290"/>
      <c r="P7" s="290"/>
      <c r="Q7" s="288"/>
      <c r="R7" s="288"/>
      <c r="S7" s="288"/>
      <c r="T7" s="288"/>
      <c r="U7" s="291"/>
      <c r="V7" s="291"/>
      <c r="W7" s="292"/>
      <c r="X7" s="292"/>
      <c r="Y7" s="291"/>
      <c r="Z7" s="291"/>
      <c r="AA7" s="291"/>
      <c r="AB7" s="291"/>
      <c r="AC7" s="291"/>
      <c r="AD7" s="291"/>
    </row>
    <row r="8" spans="1:31" s="15" customFormat="1" x14ac:dyDescent="0.25">
      <c r="B8" s="45" t="s">
        <v>17</v>
      </c>
      <c r="C8" s="31">
        <v>10.3</v>
      </c>
      <c r="D8" s="31" t="s">
        <v>237</v>
      </c>
      <c r="E8" s="31">
        <v>11</v>
      </c>
      <c r="F8" s="31" t="s">
        <v>237</v>
      </c>
      <c r="G8" s="31">
        <v>9.6</v>
      </c>
      <c r="H8" s="31" t="s">
        <v>237</v>
      </c>
      <c r="I8" s="31">
        <v>15</v>
      </c>
      <c r="J8" s="31" t="s">
        <v>237</v>
      </c>
      <c r="K8" s="31">
        <v>40.4</v>
      </c>
      <c r="L8" s="31" t="s">
        <v>237</v>
      </c>
      <c r="M8" s="31">
        <v>37.4</v>
      </c>
      <c r="N8" s="31" t="s">
        <v>448</v>
      </c>
      <c r="O8" s="31" t="s">
        <v>238</v>
      </c>
      <c r="P8" s="31" t="s">
        <v>237</v>
      </c>
      <c r="Q8" s="31" t="s">
        <v>238</v>
      </c>
      <c r="R8" s="31" t="s">
        <v>237</v>
      </c>
      <c r="S8" s="31" t="s">
        <v>238</v>
      </c>
      <c r="T8" s="31" t="s">
        <v>237</v>
      </c>
      <c r="U8" s="31" t="s">
        <v>238</v>
      </c>
      <c r="V8" s="31" t="s">
        <v>237</v>
      </c>
      <c r="W8" s="31">
        <v>90.2</v>
      </c>
      <c r="X8" s="31" t="s">
        <v>237</v>
      </c>
      <c r="Y8" s="31">
        <v>74.400000000000006</v>
      </c>
      <c r="Z8" s="31" t="s">
        <v>237</v>
      </c>
      <c r="AA8" s="31">
        <v>74.8</v>
      </c>
      <c r="AB8" s="31" t="s">
        <v>237</v>
      </c>
      <c r="AC8" s="31">
        <v>74.099999999999994</v>
      </c>
      <c r="AD8" s="31" t="s">
        <v>237</v>
      </c>
    </row>
    <row r="9" spans="1:31" s="15" customFormat="1" x14ac:dyDescent="0.25">
      <c r="B9" s="45" t="s">
        <v>18</v>
      </c>
      <c r="C9" s="31">
        <v>5.0999999999999996</v>
      </c>
      <c r="D9" s="31" t="s">
        <v>283</v>
      </c>
      <c r="E9" s="31">
        <v>6.2</v>
      </c>
      <c r="F9" s="31" t="s">
        <v>283</v>
      </c>
      <c r="G9" s="31">
        <v>3.9</v>
      </c>
      <c r="H9" s="31" t="s">
        <v>283</v>
      </c>
      <c r="I9" s="31">
        <v>0.2</v>
      </c>
      <c r="J9" s="31" t="s">
        <v>237</v>
      </c>
      <c r="K9" s="31">
        <v>9.6</v>
      </c>
      <c r="L9" s="31" t="s">
        <v>237</v>
      </c>
      <c r="M9" s="31">
        <v>98.6</v>
      </c>
      <c r="N9" s="31" t="s">
        <v>448</v>
      </c>
      <c r="O9" s="31" t="s">
        <v>238</v>
      </c>
      <c r="P9" s="31" t="s">
        <v>237</v>
      </c>
      <c r="Q9" s="31" t="s">
        <v>238</v>
      </c>
      <c r="R9" s="31" t="s">
        <v>237</v>
      </c>
      <c r="S9" s="31" t="s">
        <v>238</v>
      </c>
      <c r="T9" s="31" t="s">
        <v>237</v>
      </c>
      <c r="U9" s="31">
        <v>36.4</v>
      </c>
      <c r="V9" s="31" t="s">
        <v>237</v>
      </c>
      <c r="W9" s="31">
        <v>29.8</v>
      </c>
      <c r="X9" s="31" t="s">
        <v>237</v>
      </c>
      <c r="Y9" s="31">
        <v>76.900000000000006</v>
      </c>
      <c r="Z9" s="31" t="s">
        <v>237</v>
      </c>
      <c r="AA9" s="31">
        <v>80.5</v>
      </c>
      <c r="AB9" s="31" t="s">
        <v>237</v>
      </c>
      <c r="AC9" s="31">
        <v>73.3</v>
      </c>
      <c r="AD9" s="31" t="s">
        <v>237</v>
      </c>
    </row>
    <row r="10" spans="1:31" s="15" customFormat="1" x14ac:dyDescent="0.25">
      <c r="B10" s="45" t="s">
        <v>19</v>
      </c>
      <c r="C10" s="31">
        <v>4.7</v>
      </c>
      <c r="D10" s="31" t="s">
        <v>283</v>
      </c>
      <c r="E10" s="31">
        <v>5.5</v>
      </c>
      <c r="F10" s="31" t="s">
        <v>283</v>
      </c>
      <c r="G10" s="31">
        <v>3.9</v>
      </c>
      <c r="H10" s="31" t="s">
        <v>283</v>
      </c>
      <c r="I10" s="31">
        <v>0.1</v>
      </c>
      <c r="J10" s="31" t="s">
        <v>237</v>
      </c>
      <c r="K10" s="31">
        <v>1.8</v>
      </c>
      <c r="L10" s="31" t="s">
        <v>237</v>
      </c>
      <c r="M10" s="31">
        <v>99.4</v>
      </c>
      <c r="N10" s="31" t="s">
        <v>448</v>
      </c>
      <c r="O10" s="31" t="s">
        <v>238</v>
      </c>
      <c r="P10" s="31" t="s">
        <v>237</v>
      </c>
      <c r="Q10" s="31" t="s">
        <v>238</v>
      </c>
      <c r="R10" s="31" t="s">
        <v>237</v>
      </c>
      <c r="S10" s="31" t="s">
        <v>238</v>
      </c>
      <c r="T10" s="31" t="s">
        <v>237</v>
      </c>
      <c r="U10" s="31" t="s">
        <v>238</v>
      </c>
      <c r="V10" s="31" t="s">
        <v>237</v>
      </c>
      <c r="W10" s="31">
        <v>67.900000000000006</v>
      </c>
      <c r="X10" s="31" t="s">
        <v>237</v>
      </c>
      <c r="Y10" s="31">
        <v>87.7</v>
      </c>
      <c r="Z10" s="31" t="s">
        <v>237</v>
      </c>
      <c r="AA10" s="31">
        <v>88.8</v>
      </c>
      <c r="AB10" s="31" t="s">
        <v>237</v>
      </c>
      <c r="AC10" s="31">
        <v>86.5</v>
      </c>
      <c r="AD10" s="31" t="s">
        <v>237</v>
      </c>
    </row>
    <row r="11" spans="1:31" s="15" customFormat="1" x14ac:dyDescent="0.25">
      <c r="B11" s="45" t="s">
        <v>20</v>
      </c>
      <c r="C11" s="31" t="s">
        <v>238</v>
      </c>
      <c r="D11" s="31" t="s">
        <v>279</v>
      </c>
      <c r="E11" s="31" t="s">
        <v>238</v>
      </c>
      <c r="F11" s="31" t="s">
        <v>279</v>
      </c>
      <c r="G11" s="31" t="s">
        <v>238</v>
      </c>
      <c r="H11" s="31" t="s">
        <v>448</v>
      </c>
      <c r="I11" s="31" t="s">
        <v>238</v>
      </c>
      <c r="J11" s="31" t="s">
        <v>237</v>
      </c>
      <c r="K11" s="31" t="s">
        <v>238</v>
      </c>
      <c r="L11" s="31" t="s">
        <v>237</v>
      </c>
      <c r="M11" s="31">
        <v>100</v>
      </c>
      <c r="N11" s="31" t="s">
        <v>449</v>
      </c>
      <c r="O11" s="31" t="s">
        <v>238</v>
      </c>
      <c r="P11" s="31" t="s">
        <v>237</v>
      </c>
      <c r="Q11" s="31" t="s">
        <v>238</v>
      </c>
      <c r="R11" s="31" t="s">
        <v>237</v>
      </c>
      <c r="S11" s="31" t="s">
        <v>238</v>
      </c>
      <c r="T11" s="31" t="s">
        <v>237</v>
      </c>
      <c r="U11" s="31" t="s">
        <v>238</v>
      </c>
      <c r="V11" s="31" t="s">
        <v>237</v>
      </c>
      <c r="W11" s="31" t="s">
        <v>238</v>
      </c>
      <c r="X11" s="31" t="s">
        <v>237</v>
      </c>
      <c r="Y11" s="31" t="s">
        <v>238</v>
      </c>
      <c r="Z11" s="31" t="s">
        <v>237</v>
      </c>
      <c r="AA11" s="31" t="s">
        <v>238</v>
      </c>
      <c r="AB11" s="31" t="s">
        <v>237</v>
      </c>
      <c r="AC11" s="31" t="s">
        <v>238</v>
      </c>
      <c r="AD11" s="31" t="s">
        <v>237</v>
      </c>
    </row>
    <row r="12" spans="1:31" s="15" customFormat="1" x14ac:dyDescent="0.25">
      <c r="B12" s="45" t="s">
        <v>22</v>
      </c>
      <c r="C12" s="31">
        <v>23.5</v>
      </c>
      <c r="D12" s="31" t="s">
        <v>239</v>
      </c>
      <c r="E12" s="31">
        <v>22.1</v>
      </c>
      <c r="F12" s="31" t="s">
        <v>239</v>
      </c>
      <c r="G12" s="31">
        <v>24.8</v>
      </c>
      <c r="H12" s="31" t="s">
        <v>239</v>
      </c>
      <c r="I12" s="31" t="s">
        <v>238</v>
      </c>
      <c r="J12" s="31" t="s">
        <v>237</v>
      </c>
      <c r="K12" s="31" t="s">
        <v>238</v>
      </c>
      <c r="L12" s="31" t="s">
        <v>237</v>
      </c>
      <c r="M12" s="31">
        <v>35.6</v>
      </c>
      <c r="N12" s="31" t="s">
        <v>239</v>
      </c>
      <c r="O12" s="31" t="s">
        <v>238</v>
      </c>
      <c r="P12" s="31" t="s">
        <v>237</v>
      </c>
      <c r="Q12" s="31" t="s">
        <v>238</v>
      </c>
      <c r="R12" s="31" t="s">
        <v>237</v>
      </c>
      <c r="S12" s="31" t="s">
        <v>238</v>
      </c>
      <c r="T12" s="31" t="s">
        <v>237</v>
      </c>
      <c r="U12" s="31" t="s">
        <v>238</v>
      </c>
      <c r="V12" s="31" t="s">
        <v>237</v>
      </c>
      <c r="W12" s="31" t="s">
        <v>238</v>
      </c>
      <c r="X12" s="31" t="s">
        <v>237</v>
      </c>
      <c r="Y12" s="31" t="s">
        <v>238</v>
      </c>
      <c r="Z12" s="31" t="s">
        <v>237</v>
      </c>
      <c r="AA12" s="31" t="s">
        <v>238</v>
      </c>
      <c r="AB12" s="31" t="s">
        <v>237</v>
      </c>
      <c r="AC12" s="31" t="s">
        <v>238</v>
      </c>
      <c r="AD12" s="31" t="s">
        <v>237</v>
      </c>
    </row>
    <row r="13" spans="1:31" s="15" customFormat="1" x14ac:dyDescent="0.25">
      <c r="B13" s="45" t="s">
        <v>23</v>
      </c>
      <c r="C13" s="31" t="s">
        <v>238</v>
      </c>
      <c r="D13" s="31" t="s">
        <v>279</v>
      </c>
      <c r="E13" s="31" t="s">
        <v>238</v>
      </c>
      <c r="F13" s="31" t="s">
        <v>279</v>
      </c>
      <c r="G13" s="31" t="s">
        <v>238</v>
      </c>
      <c r="H13" s="31" t="s">
        <v>448</v>
      </c>
      <c r="I13" s="31" t="s">
        <v>238</v>
      </c>
      <c r="J13" s="31" t="s">
        <v>237</v>
      </c>
      <c r="K13" s="31" t="s">
        <v>238</v>
      </c>
      <c r="L13" s="31" t="s">
        <v>237</v>
      </c>
      <c r="M13" s="31" t="s">
        <v>238</v>
      </c>
      <c r="N13" s="31" t="s">
        <v>448</v>
      </c>
      <c r="O13" s="31" t="s">
        <v>238</v>
      </c>
      <c r="P13" s="31" t="s">
        <v>237</v>
      </c>
      <c r="Q13" s="31" t="s">
        <v>238</v>
      </c>
      <c r="R13" s="31" t="s">
        <v>237</v>
      </c>
      <c r="S13" s="31" t="s">
        <v>238</v>
      </c>
      <c r="T13" s="31" t="s">
        <v>237</v>
      </c>
      <c r="U13" s="31" t="s">
        <v>238</v>
      </c>
      <c r="V13" s="31" t="s">
        <v>237</v>
      </c>
      <c r="W13" s="31" t="s">
        <v>238</v>
      </c>
      <c r="X13" s="31" t="s">
        <v>237</v>
      </c>
      <c r="Y13" s="31" t="s">
        <v>238</v>
      </c>
      <c r="Z13" s="31" t="s">
        <v>237</v>
      </c>
      <c r="AA13" s="31" t="s">
        <v>238</v>
      </c>
      <c r="AB13" s="31" t="s">
        <v>237</v>
      </c>
      <c r="AC13" s="31" t="s">
        <v>238</v>
      </c>
      <c r="AD13" s="31" t="s">
        <v>237</v>
      </c>
    </row>
    <row r="14" spans="1:31" s="15" customFormat="1" x14ac:dyDescent="0.25">
      <c r="B14" s="45" t="s">
        <v>24</v>
      </c>
      <c r="C14" s="31">
        <v>4.4000000000000004</v>
      </c>
      <c r="D14" s="31" t="s">
        <v>237</v>
      </c>
      <c r="E14" s="31">
        <v>4.8</v>
      </c>
      <c r="F14" s="31" t="s">
        <v>237</v>
      </c>
      <c r="G14" s="31">
        <v>3.9</v>
      </c>
      <c r="H14" s="31" t="s">
        <v>237</v>
      </c>
      <c r="I14" s="31" t="s">
        <v>238</v>
      </c>
      <c r="J14" s="31" t="s">
        <v>237</v>
      </c>
      <c r="K14" s="31" t="s">
        <v>238</v>
      </c>
      <c r="L14" s="31" t="s">
        <v>237</v>
      </c>
      <c r="M14" s="31">
        <v>99.5</v>
      </c>
      <c r="N14" s="31" t="s">
        <v>283</v>
      </c>
      <c r="O14" s="31" t="s">
        <v>238</v>
      </c>
      <c r="P14" s="31" t="s">
        <v>237</v>
      </c>
      <c r="Q14" s="31" t="s">
        <v>238</v>
      </c>
      <c r="R14" s="31" t="s">
        <v>237</v>
      </c>
      <c r="S14" s="31" t="s">
        <v>238</v>
      </c>
      <c r="T14" s="31" t="s">
        <v>237</v>
      </c>
      <c r="U14" s="31" t="s">
        <v>238</v>
      </c>
      <c r="V14" s="31" t="s">
        <v>237</v>
      </c>
      <c r="W14" s="31">
        <v>2</v>
      </c>
      <c r="X14" s="31" t="s">
        <v>237</v>
      </c>
      <c r="Y14" s="31">
        <v>72.400000000000006</v>
      </c>
      <c r="Z14" s="31" t="s">
        <v>237</v>
      </c>
      <c r="AA14" s="31">
        <v>74</v>
      </c>
      <c r="AB14" s="31" t="s">
        <v>237</v>
      </c>
      <c r="AC14" s="31">
        <v>70.8</v>
      </c>
      <c r="AD14" s="31" t="s">
        <v>237</v>
      </c>
    </row>
    <row r="15" spans="1:31" s="15" customFormat="1" x14ac:dyDescent="0.25">
      <c r="B15" s="45" t="s">
        <v>26</v>
      </c>
      <c r="C15" s="31">
        <v>3.9</v>
      </c>
      <c r="D15" s="31" t="s">
        <v>237</v>
      </c>
      <c r="E15" s="31">
        <v>4.7</v>
      </c>
      <c r="F15" s="31" t="s">
        <v>237</v>
      </c>
      <c r="G15" s="31">
        <v>2.9</v>
      </c>
      <c r="H15" s="31" t="s">
        <v>237</v>
      </c>
      <c r="I15" s="31">
        <v>0</v>
      </c>
      <c r="J15" s="31" t="s">
        <v>237</v>
      </c>
      <c r="K15" s="31">
        <v>7.2</v>
      </c>
      <c r="L15" s="31" t="s">
        <v>237</v>
      </c>
      <c r="M15" s="31">
        <v>99.6</v>
      </c>
      <c r="N15" s="31" t="s">
        <v>448</v>
      </c>
      <c r="O15" s="31" t="s">
        <v>238</v>
      </c>
      <c r="P15" s="31" t="s">
        <v>237</v>
      </c>
      <c r="Q15" s="31" t="s">
        <v>238</v>
      </c>
      <c r="R15" s="31" t="s">
        <v>237</v>
      </c>
      <c r="S15" s="31" t="s">
        <v>238</v>
      </c>
      <c r="T15" s="31" t="s">
        <v>237</v>
      </c>
      <c r="U15" s="31">
        <v>19.899999999999999</v>
      </c>
      <c r="V15" s="31" t="s">
        <v>237</v>
      </c>
      <c r="W15" s="31">
        <v>9.3000000000000007</v>
      </c>
      <c r="X15" s="31" t="s">
        <v>237</v>
      </c>
      <c r="Y15" s="31">
        <v>69.900000000000006</v>
      </c>
      <c r="Z15" s="31" t="s">
        <v>237</v>
      </c>
      <c r="AA15" s="31">
        <v>72.3</v>
      </c>
      <c r="AB15" s="31" t="s">
        <v>237</v>
      </c>
      <c r="AC15" s="31">
        <v>67.099999999999994</v>
      </c>
      <c r="AD15" s="31" t="s">
        <v>237</v>
      </c>
    </row>
    <row r="16" spans="1:31" s="15" customFormat="1" x14ac:dyDescent="0.25">
      <c r="B16" s="45" t="s">
        <v>27</v>
      </c>
      <c r="C16" s="31" t="s">
        <v>238</v>
      </c>
      <c r="D16" s="31" t="s">
        <v>279</v>
      </c>
      <c r="E16" s="31" t="s">
        <v>238</v>
      </c>
      <c r="F16" s="31" t="s">
        <v>279</v>
      </c>
      <c r="G16" s="31" t="s">
        <v>238</v>
      </c>
      <c r="H16" s="31" t="s">
        <v>448</v>
      </c>
      <c r="I16" s="31" t="s">
        <v>238</v>
      </c>
      <c r="J16" s="31" t="s">
        <v>237</v>
      </c>
      <c r="K16" s="31" t="s">
        <v>238</v>
      </c>
      <c r="L16" s="31" t="s">
        <v>237</v>
      </c>
      <c r="M16" s="31">
        <v>100</v>
      </c>
      <c r="N16" s="31" t="s">
        <v>449</v>
      </c>
      <c r="O16" s="31" t="s">
        <v>238</v>
      </c>
      <c r="P16" s="31" t="s">
        <v>237</v>
      </c>
      <c r="Q16" s="31" t="s">
        <v>238</v>
      </c>
      <c r="R16" s="31" t="s">
        <v>237</v>
      </c>
      <c r="S16" s="31" t="s">
        <v>238</v>
      </c>
      <c r="T16" s="31" t="s">
        <v>237</v>
      </c>
      <c r="U16" s="31" t="s">
        <v>238</v>
      </c>
      <c r="V16" s="31" t="s">
        <v>237</v>
      </c>
      <c r="W16" s="31" t="s">
        <v>238</v>
      </c>
      <c r="X16" s="31" t="s">
        <v>237</v>
      </c>
      <c r="Y16" s="31" t="s">
        <v>238</v>
      </c>
      <c r="Z16" s="31" t="s">
        <v>237</v>
      </c>
      <c r="AA16" s="31" t="s">
        <v>238</v>
      </c>
      <c r="AB16" s="31" t="s">
        <v>237</v>
      </c>
      <c r="AC16" s="31" t="s">
        <v>238</v>
      </c>
      <c r="AD16" s="31" t="s">
        <v>237</v>
      </c>
    </row>
    <row r="17" spans="2:30" s="15" customFormat="1" x14ac:dyDescent="0.25">
      <c r="B17" s="45" t="s">
        <v>28</v>
      </c>
      <c r="C17" s="31" t="s">
        <v>238</v>
      </c>
      <c r="D17" s="31" t="s">
        <v>279</v>
      </c>
      <c r="E17" s="31" t="s">
        <v>238</v>
      </c>
      <c r="F17" s="31" t="s">
        <v>279</v>
      </c>
      <c r="G17" s="31" t="s">
        <v>238</v>
      </c>
      <c r="H17" s="31" t="s">
        <v>448</v>
      </c>
      <c r="I17" s="31" t="s">
        <v>238</v>
      </c>
      <c r="J17" s="31" t="s">
        <v>237</v>
      </c>
      <c r="K17" s="31" t="s">
        <v>238</v>
      </c>
      <c r="L17" s="31" t="s">
        <v>237</v>
      </c>
      <c r="M17" s="31">
        <v>100</v>
      </c>
      <c r="N17" s="31" t="s">
        <v>449</v>
      </c>
      <c r="O17" s="31" t="s">
        <v>238</v>
      </c>
      <c r="P17" s="31" t="s">
        <v>237</v>
      </c>
      <c r="Q17" s="31" t="s">
        <v>238</v>
      </c>
      <c r="R17" s="31" t="s">
        <v>237</v>
      </c>
      <c r="S17" s="31" t="s">
        <v>238</v>
      </c>
      <c r="T17" s="31" t="s">
        <v>237</v>
      </c>
      <c r="U17" s="31" t="s">
        <v>238</v>
      </c>
      <c r="V17" s="31" t="s">
        <v>237</v>
      </c>
      <c r="W17" s="31" t="s">
        <v>238</v>
      </c>
      <c r="X17" s="31" t="s">
        <v>237</v>
      </c>
      <c r="Y17" s="31" t="s">
        <v>238</v>
      </c>
      <c r="Z17" s="31" t="s">
        <v>237</v>
      </c>
      <c r="AA17" s="31" t="s">
        <v>238</v>
      </c>
      <c r="AB17" s="31" t="s">
        <v>237</v>
      </c>
      <c r="AC17" s="31" t="s">
        <v>238</v>
      </c>
      <c r="AD17" s="31" t="s">
        <v>237</v>
      </c>
    </row>
    <row r="18" spans="2:30" s="15" customFormat="1" x14ac:dyDescent="0.25">
      <c r="B18" s="45" t="s">
        <v>29</v>
      </c>
      <c r="C18" s="31">
        <v>6.5</v>
      </c>
      <c r="D18" s="31" t="s">
        <v>283</v>
      </c>
      <c r="E18" s="31">
        <v>7.5</v>
      </c>
      <c r="F18" s="31" t="s">
        <v>283</v>
      </c>
      <c r="G18" s="31">
        <v>5.4</v>
      </c>
      <c r="H18" s="31" t="s">
        <v>283</v>
      </c>
      <c r="I18" s="31">
        <v>0.7</v>
      </c>
      <c r="J18" s="31" t="s">
        <v>237</v>
      </c>
      <c r="K18" s="31">
        <v>12.2</v>
      </c>
      <c r="L18" s="31" t="s">
        <v>237</v>
      </c>
      <c r="M18" s="31">
        <v>93.6</v>
      </c>
      <c r="N18" s="31" t="s">
        <v>448</v>
      </c>
      <c r="O18" s="31" t="s">
        <v>238</v>
      </c>
      <c r="P18" s="31" t="s">
        <v>237</v>
      </c>
      <c r="Q18" s="31" t="s">
        <v>238</v>
      </c>
      <c r="R18" s="31" t="s">
        <v>237</v>
      </c>
      <c r="S18" s="31" t="s">
        <v>238</v>
      </c>
      <c r="T18" s="31" t="s">
        <v>237</v>
      </c>
      <c r="U18" s="31">
        <v>58.3</v>
      </c>
      <c r="V18" s="31" t="s">
        <v>237</v>
      </c>
      <c r="W18" s="31">
        <v>49</v>
      </c>
      <c r="X18" s="31" t="s">
        <v>237</v>
      </c>
      <c r="Y18" s="31">
        <v>76.8</v>
      </c>
      <c r="Z18" s="31" t="s">
        <v>237</v>
      </c>
      <c r="AA18" s="31">
        <v>80</v>
      </c>
      <c r="AB18" s="31" t="s">
        <v>237</v>
      </c>
      <c r="AC18" s="31">
        <v>73.8</v>
      </c>
      <c r="AD18" s="31" t="s">
        <v>237</v>
      </c>
    </row>
    <row r="19" spans="2:30" s="15" customFormat="1" x14ac:dyDescent="0.25">
      <c r="B19" s="45" t="s">
        <v>30</v>
      </c>
      <c r="C19" s="31" t="s">
        <v>238</v>
      </c>
      <c r="D19" s="31" t="s">
        <v>279</v>
      </c>
      <c r="E19" s="31" t="s">
        <v>238</v>
      </c>
      <c r="F19" s="31" t="s">
        <v>279</v>
      </c>
      <c r="G19" s="31" t="s">
        <v>238</v>
      </c>
      <c r="H19" s="31" t="s">
        <v>448</v>
      </c>
      <c r="I19" s="31" t="s">
        <v>238</v>
      </c>
      <c r="J19" s="31" t="s">
        <v>237</v>
      </c>
      <c r="K19" s="31" t="s">
        <v>238</v>
      </c>
      <c r="L19" s="31" t="s">
        <v>237</v>
      </c>
      <c r="M19" s="31" t="s">
        <v>238</v>
      </c>
      <c r="N19" s="31" t="s">
        <v>448</v>
      </c>
      <c r="O19" s="31" t="s">
        <v>238</v>
      </c>
      <c r="P19" s="31" t="s">
        <v>237</v>
      </c>
      <c r="Q19" s="31" t="s">
        <v>238</v>
      </c>
      <c r="R19" s="31" t="s">
        <v>237</v>
      </c>
      <c r="S19" s="31" t="s">
        <v>238</v>
      </c>
      <c r="T19" s="31" t="s">
        <v>237</v>
      </c>
      <c r="U19" s="31" t="s">
        <v>238</v>
      </c>
      <c r="V19" s="31" t="s">
        <v>237</v>
      </c>
      <c r="W19" s="31" t="s">
        <v>238</v>
      </c>
      <c r="X19" s="31" t="s">
        <v>237</v>
      </c>
      <c r="Y19" s="31" t="s">
        <v>238</v>
      </c>
      <c r="Z19" s="31" t="s">
        <v>237</v>
      </c>
      <c r="AA19" s="31" t="s">
        <v>238</v>
      </c>
      <c r="AB19" s="31" t="s">
        <v>237</v>
      </c>
      <c r="AC19" s="31" t="s">
        <v>238</v>
      </c>
      <c r="AD19" s="31" t="s">
        <v>237</v>
      </c>
    </row>
    <row r="20" spans="2:30" s="15" customFormat="1" x14ac:dyDescent="0.25">
      <c r="B20" s="45" t="s">
        <v>31</v>
      </c>
      <c r="C20" s="31">
        <v>4.5999999999999996</v>
      </c>
      <c r="D20" s="31" t="s">
        <v>239</v>
      </c>
      <c r="E20" s="31">
        <v>6.3</v>
      </c>
      <c r="F20" s="31" t="s">
        <v>239</v>
      </c>
      <c r="G20" s="31">
        <v>3</v>
      </c>
      <c r="H20" s="31" t="s">
        <v>239</v>
      </c>
      <c r="I20" s="31" t="s">
        <v>238</v>
      </c>
      <c r="J20" s="31" t="s">
        <v>237</v>
      </c>
      <c r="K20" s="31" t="s">
        <v>238</v>
      </c>
      <c r="L20" s="31" t="s">
        <v>237</v>
      </c>
      <c r="M20" s="31" t="s">
        <v>238</v>
      </c>
      <c r="N20" s="31" t="s">
        <v>448</v>
      </c>
      <c r="O20" s="31" t="s">
        <v>238</v>
      </c>
      <c r="P20" s="31" t="s">
        <v>237</v>
      </c>
      <c r="Q20" s="31" t="s">
        <v>238</v>
      </c>
      <c r="R20" s="31" t="s">
        <v>237</v>
      </c>
      <c r="S20" s="31" t="s">
        <v>238</v>
      </c>
      <c r="T20" s="31" t="s">
        <v>237</v>
      </c>
      <c r="U20" s="31" t="s">
        <v>238</v>
      </c>
      <c r="V20" s="31" t="s">
        <v>237</v>
      </c>
      <c r="W20" s="31" t="s">
        <v>238</v>
      </c>
      <c r="X20" s="31" t="s">
        <v>237</v>
      </c>
      <c r="Y20" s="31" t="s">
        <v>238</v>
      </c>
      <c r="Z20" s="31" t="s">
        <v>237</v>
      </c>
      <c r="AA20" s="31" t="s">
        <v>238</v>
      </c>
      <c r="AB20" s="31" t="s">
        <v>237</v>
      </c>
      <c r="AC20" s="31" t="s">
        <v>238</v>
      </c>
      <c r="AD20" s="31" t="s">
        <v>237</v>
      </c>
    </row>
    <row r="21" spans="2:30" s="15" customFormat="1" x14ac:dyDescent="0.25">
      <c r="B21" s="45" t="s">
        <v>32</v>
      </c>
      <c r="C21" s="31">
        <v>12.8</v>
      </c>
      <c r="D21" s="31" t="s">
        <v>448</v>
      </c>
      <c r="E21" s="31">
        <v>17.5</v>
      </c>
      <c r="F21" s="31" t="s">
        <v>448</v>
      </c>
      <c r="G21" s="31">
        <v>8.1</v>
      </c>
      <c r="H21" s="31" t="s">
        <v>448</v>
      </c>
      <c r="I21" s="31">
        <v>29.1</v>
      </c>
      <c r="J21" s="31" t="s">
        <v>237</v>
      </c>
      <c r="K21" s="31">
        <v>64.900000000000006</v>
      </c>
      <c r="L21" s="31" t="s">
        <v>237</v>
      </c>
      <c r="M21" s="31">
        <v>30.5</v>
      </c>
      <c r="N21" s="31" t="s">
        <v>448</v>
      </c>
      <c r="O21" s="31" t="s">
        <v>238</v>
      </c>
      <c r="P21" s="31" t="s">
        <v>237</v>
      </c>
      <c r="Q21" s="31" t="s">
        <v>238</v>
      </c>
      <c r="R21" s="31" t="s">
        <v>237</v>
      </c>
      <c r="S21" s="31" t="s">
        <v>238</v>
      </c>
      <c r="T21" s="31" t="s">
        <v>237</v>
      </c>
      <c r="U21" s="31" t="s">
        <v>238</v>
      </c>
      <c r="V21" s="31" t="s">
        <v>237</v>
      </c>
      <c r="W21" s="31">
        <v>32.5</v>
      </c>
      <c r="X21" s="31" t="s">
        <v>283</v>
      </c>
      <c r="Y21" s="31" t="s">
        <v>238</v>
      </c>
      <c r="Z21" s="31" t="s">
        <v>237</v>
      </c>
      <c r="AA21" s="31" t="s">
        <v>238</v>
      </c>
      <c r="AB21" s="31" t="s">
        <v>237</v>
      </c>
      <c r="AC21" s="31" t="s">
        <v>238</v>
      </c>
      <c r="AD21" s="31" t="s">
        <v>237</v>
      </c>
    </row>
    <row r="22" spans="2:30" s="15" customFormat="1" x14ac:dyDescent="0.25">
      <c r="B22" s="45" t="s">
        <v>33</v>
      </c>
      <c r="C22" s="31" t="s">
        <v>238</v>
      </c>
      <c r="D22" s="31" t="s">
        <v>279</v>
      </c>
      <c r="E22" s="31" t="s">
        <v>238</v>
      </c>
      <c r="F22" s="31" t="s">
        <v>279</v>
      </c>
      <c r="G22" s="31" t="s">
        <v>238</v>
      </c>
      <c r="H22" s="31" t="s">
        <v>448</v>
      </c>
      <c r="I22" s="31" t="s">
        <v>238</v>
      </c>
      <c r="J22" s="31" t="s">
        <v>237</v>
      </c>
      <c r="K22" s="31" t="s">
        <v>238</v>
      </c>
      <c r="L22" s="31" t="s">
        <v>237</v>
      </c>
      <c r="M22" s="31" t="s">
        <v>238</v>
      </c>
      <c r="N22" s="31" t="s">
        <v>448</v>
      </c>
      <c r="O22" s="31" t="s">
        <v>238</v>
      </c>
      <c r="P22" s="31" t="s">
        <v>237</v>
      </c>
      <c r="Q22" s="31" t="s">
        <v>238</v>
      </c>
      <c r="R22" s="31" t="s">
        <v>237</v>
      </c>
      <c r="S22" s="31" t="s">
        <v>238</v>
      </c>
      <c r="T22" s="31" t="s">
        <v>237</v>
      </c>
      <c r="U22" s="31" t="s">
        <v>238</v>
      </c>
      <c r="V22" s="31" t="s">
        <v>237</v>
      </c>
      <c r="W22" s="31">
        <v>3.3</v>
      </c>
      <c r="X22" s="31" t="s">
        <v>237</v>
      </c>
      <c r="Y22" s="31">
        <v>75.099999999999994</v>
      </c>
      <c r="Z22" s="31" t="s">
        <v>237</v>
      </c>
      <c r="AA22" s="31">
        <v>78.099999999999994</v>
      </c>
      <c r="AB22" s="31" t="s">
        <v>237</v>
      </c>
      <c r="AC22" s="31">
        <v>72.099999999999994</v>
      </c>
      <c r="AD22" s="31" t="s">
        <v>237</v>
      </c>
    </row>
    <row r="23" spans="2:30" s="15" customFormat="1" x14ac:dyDescent="0.25">
      <c r="B23" s="45" t="s">
        <v>34</v>
      </c>
      <c r="C23" s="31">
        <v>1.4</v>
      </c>
      <c r="D23" s="31" t="s">
        <v>448</v>
      </c>
      <c r="E23" s="31">
        <v>1.3</v>
      </c>
      <c r="F23" s="31" t="s">
        <v>448</v>
      </c>
      <c r="G23" s="31">
        <v>1.5</v>
      </c>
      <c r="H23" s="31" t="s">
        <v>448</v>
      </c>
      <c r="I23" s="31">
        <v>0</v>
      </c>
      <c r="J23" s="31" t="s">
        <v>237</v>
      </c>
      <c r="K23" s="31">
        <v>3.2</v>
      </c>
      <c r="L23" s="31" t="s">
        <v>237</v>
      </c>
      <c r="M23" s="31">
        <v>100</v>
      </c>
      <c r="N23" s="31" t="s">
        <v>283</v>
      </c>
      <c r="O23" s="31" t="s">
        <v>238</v>
      </c>
      <c r="P23" s="31" t="s">
        <v>237</v>
      </c>
      <c r="Q23" s="31" t="s">
        <v>238</v>
      </c>
      <c r="R23" s="31" t="s">
        <v>237</v>
      </c>
      <c r="S23" s="31" t="s">
        <v>238</v>
      </c>
      <c r="T23" s="31" t="s">
        <v>237</v>
      </c>
      <c r="U23" s="31">
        <v>4.2</v>
      </c>
      <c r="V23" s="31" t="s">
        <v>237</v>
      </c>
      <c r="W23" s="31">
        <v>4.0999999999999996</v>
      </c>
      <c r="X23" s="31" t="s">
        <v>237</v>
      </c>
      <c r="Y23" s="31">
        <v>64.5</v>
      </c>
      <c r="Z23" s="31" t="s">
        <v>283</v>
      </c>
      <c r="AA23" s="31">
        <v>67.400000000000006</v>
      </c>
      <c r="AB23" s="31" t="s">
        <v>283</v>
      </c>
      <c r="AC23" s="31">
        <v>61.7</v>
      </c>
      <c r="AD23" s="31" t="s">
        <v>283</v>
      </c>
    </row>
    <row r="24" spans="2:30" s="15" customFormat="1" x14ac:dyDescent="0.25">
      <c r="B24" s="45" t="s">
        <v>35</v>
      </c>
      <c r="C24" s="31" t="s">
        <v>238</v>
      </c>
      <c r="D24" s="31" t="s">
        <v>279</v>
      </c>
      <c r="E24" s="31" t="s">
        <v>238</v>
      </c>
      <c r="F24" s="31" t="s">
        <v>279</v>
      </c>
      <c r="G24" s="31" t="s">
        <v>238</v>
      </c>
      <c r="H24" s="31" t="s">
        <v>448</v>
      </c>
      <c r="I24" s="31" t="s">
        <v>238</v>
      </c>
      <c r="J24" s="31" t="s">
        <v>237</v>
      </c>
      <c r="K24" s="31" t="s">
        <v>238</v>
      </c>
      <c r="L24" s="31" t="s">
        <v>237</v>
      </c>
      <c r="M24" s="31">
        <v>100</v>
      </c>
      <c r="N24" s="31" t="s">
        <v>449</v>
      </c>
      <c r="O24" s="31" t="s">
        <v>238</v>
      </c>
      <c r="P24" s="31" t="s">
        <v>237</v>
      </c>
      <c r="Q24" s="31" t="s">
        <v>238</v>
      </c>
      <c r="R24" s="31" t="s">
        <v>237</v>
      </c>
      <c r="S24" s="31" t="s">
        <v>238</v>
      </c>
      <c r="T24" s="31" t="s">
        <v>237</v>
      </c>
      <c r="U24" s="31" t="s">
        <v>238</v>
      </c>
      <c r="V24" s="31" t="s">
        <v>237</v>
      </c>
      <c r="W24" s="31" t="s">
        <v>238</v>
      </c>
      <c r="X24" s="31" t="s">
        <v>237</v>
      </c>
      <c r="Y24" s="31" t="s">
        <v>238</v>
      </c>
      <c r="Z24" s="31" t="s">
        <v>237</v>
      </c>
      <c r="AA24" s="31" t="s">
        <v>238</v>
      </c>
      <c r="AB24" s="31" t="s">
        <v>237</v>
      </c>
      <c r="AC24" s="31" t="s">
        <v>238</v>
      </c>
      <c r="AD24" s="31" t="s">
        <v>237</v>
      </c>
    </row>
    <row r="25" spans="2:30" s="15" customFormat="1" x14ac:dyDescent="0.25">
      <c r="B25" s="45" t="s">
        <v>36</v>
      </c>
      <c r="C25" s="31">
        <v>5.8</v>
      </c>
      <c r="D25" s="31" t="s">
        <v>448</v>
      </c>
      <c r="E25" s="31">
        <v>6.7</v>
      </c>
      <c r="F25" s="31" t="s">
        <v>448</v>
      </c>
      <c r="G25" s="31">
        <v>5</v>
      </c>
      <c r="H25" s="31" t="s">
        <v>448</v>
      </c>
      <c r="I25" s="31">
        <v>3.4</v>
      </c>
      <c r="J25" s="31" t="s">
        <v>237</v>
      </c>
      <c r="K25" s="31">
        <v>25.9</v>
      </c>
      <c r="L25" s="31" t="s">
        <v>237</v>
      </c>
      <c r="M25" s="31">
        <v>95.2</v>
      </c>
      <c r="N25" s="31" t="s">
        <v>448</v>
      </c>
      <c r="O25" s="31" t="s">
        <v>238</v>
      </c>
      <c r="P25" s="31" t="s">
        <v>237</v>
      </c>
      <c r="Q25" s="31" t="s">
        <v>238</v>
      </c>
      <c r="R25" s="31" t="s">
        <v>237</v>
      </c>
      <c r="S25" s="31" t="s">
        <v>238</v>
      </c>
      <c r="T25" s="31" t="s">
        <v>237</v>
      </c>
      <c r="U25" s="31" t="s">
        <v>238</v>
      </c>
      <c r="V25" s="31" t="s">
        <v>237</v>
      </c>
      <c r="W25" s="31">
        <v>8.6</v>
      </c>
      <c r="X25" s="31" t="s">
        <v>237</v>
      </c>
      <c r="Y25" s="31">
        <v>70.5</v>
      </c>
      <c r="Z25" s="31" t="s">
        <v>237</v>
      </c>
      <c r="AA25" s="31">
        <v>71.3</v>
      </c>
      <c r="AB25" s="31" t="s">
        <v>237</v>
      </c>
      <c r="AC25" s="31">
        <v>69.7</v>
      </c>
      <c r="AD25" s="31" t="s">
        <v>237</v>
      </c>
    </row>
    <row r="26" spans="2:30" s="15" customFormat="1" x14ac:dyDescent="0.25">
      <c r="B26" s="45" t="s">
        <v>37</v>
      </c>
      <c r="C26" s="31">
        <v>15.3</v>
      </c>
      <c r="D26" s="31" t="s">
        <v>448</v>
      </c>
      <c r="E26" s="31">
        <v>14.9</v>
      </c>
      <c r="F26" s="31" t="s">
        <v>448</v>
      </c>
      <c r="G26" s="31">
        <v>15.6</v>
      </c>
      <c r="H26" s="31" t="s">
        <v>448</v>
      </c>
      <c r="I26" s="31">
        <v>10.5</v>
      </c>
      <c r="J26" s="31" t="s">
        <v>237</v>
      </c>
      <c r="K26" s="31">
        <v>31.9</v>
      </c>
      <c r="L26" s="31" t="s">
        <v>237</v>
      </c>
      <c r="M26" s="31">
        <v>80.2</v>
      </c>
      <c r="N26" s="31" t="s">
        <v>448</v>
      </c>
      <c r="O26" s="31">
        <v>7.3</v>
      </c>
      <c r="P26" s="31" t="s">
        <v>237</v>
      </c>
      <c r="Q26" s="31">
        <v>0.3</v>
      </c>
      <c r="R26" s="31" t="s">
        <v>237</v>
      </c>
      <c r="S26" s="31">
        <v>2.1</v>
      </c>
      <c r="T26" s="31" t="s">
        <v>237</v>
      </c>
      <c r="U26" s="31">
        <v>14.8</v>
      </c>
      <c r="V26" s="31" t="s">
        <v>237</v>
      </c>
      <c r="W26" s="31">
        <v>16.2</v>
      </c>
      <c r="X26" s="31" t="s">
        <v>237</v>
      </c>
      <c r="Y26" s="31" t="s">
        <v>238</v>
      </c>
      <c r="Z26" s="31" t="s">
        <v>237</v>
      </c>
      <c r="AA26" s="31" t="s">
        <v>238</v>
      </c>
      <c r="AB26" s="31" t="s">
        <v>237</v>
      </c>
      <c r="AC26" s="31" t="s">
        <v>238</v>
      </c>
      <c r="AD26" s="31" t="s">
        <v>237</v>
      </c>
    </row>
    <row r="27" spans="2:30" s="15" customFormat="1" x14ac:dyDescent="0.25">
      <c r="B27" s="45" t="s">
        <v>38</v>
      </c>
      <c r="C27" s="31">
        <v>2.9</v>
      </c>
      <c r="D27" s="31" t="s">
        <v>237</v>
      </c>
      <c r="E27" s="31">
        <v>2.6</v>
      </c>
      <c r="F27" s="31" t="s">
        <v>237</v>
      </c>
      <c r="G27" s="31">
        <v>3.1</v>
      </c>
      <c r="H27" s="31" t="s">
        <v>237</v>
      </c>
      <c r="I27" s="31">
        <v>6.2</v>
      </c>
      <c r="J27" s="31" t="s">
        <v>237</v>
      </c>
      <c r="K27" s="31">
        <v>25.8</v>
      </c>
      <c r="L27" s="31" t="s">
        <v>237</v>
      </c>
      <c r="M27" s="31">
        <v>99.9</v>
      </c>
      <c r="N27" s="31" t="s">
        <v>448</v>
      </c>
      <c r="O27" s="31" t="s">
        <v>238</v>
      </c>
      <c r="P27" s="31" t="s">
        <v>237</v>
      </c>
      <c r="Q27" s="31" t="s">
        <v>238</v>
      </c>
      <c r="R27" s="31" t="s">
        <v>237</v>
      </c>
      <c r="S27" s="31" t="s">
        <v>238</v>
      </c>
      <c r="T27" s="31" t="s">
        <v>237</v>
      </c>
      <c r="U27" s="31" t="s">
        <v>238</v>
      </c>
      <c r="V27" s="31" t="s">
        <v>237</v>
      </c>
      <c r="W27" s="31">
        <v>68.400000000000006</v>
      </c>
      <c r="X27" s="31" t="s">
        <v>237</v>
      </c>
      <c r="Y27" s="31" t="s">
        <v>238</v>
      </c>
      <c r="Z27" s="31" t="s">
        <v>237</v>
      </c>
      <c r="AA27" s="31" t="s">
        <v>238</v>
      </c>
      <c r="AB27" s="31" t="s">
        <v>237</v>
      </c>
      <c r="AC27" s="31" t="s">
        <v>238</v>
      </c>
      <c r="AD27" s="31" t="s">
        <v>237</v>
      </c>
    </row>
    <row r="28" spans="2:30" s="15" customFormat="1" x14ac:dyDescent="0.25">
      <c r="B28" s="45" t="s">
        <v>39</v>
      </c>
      <c r="C28" s="31">
        <v>26.4</v>
      </c>
      <c r="D28" s="31" t="s">
        <v>283</v>
      </c>
      <c r="E28" s="31">
        <v>28.2</v>
      </c>
      <c r="F28" s="31" t="s">
        <v>283</v>
      </c>
      <c r="G28" s="31">
        <v>24.4</v>
      </c>
      <c r="H28" s="31" t="s">
        <v>283</v>
      </c>
      <c r="I28" s="31">
        <v>3.2</v>
      </c>
      <c r="J28" s="31" t="s">
        <v>237</v>
      </c>
      <c r="K28" s="31">
        <v>21.7</v>
      </c>
      <c r="L28" s="31" t="s">
        <v>237</v>
      </c>
      <c r="M28" s="31">
        <v>75.8</v>
      </c>
      <c r="N28" s="31" t="s">
        <v>283</v>
      </c>
      <c r="O28" s="31" t="s">
        <v>238</v>
      </c>
      <c r="P28" s="31" t="s">
        <v>237</v>
      </c>
      <c r="Q28" s="31" t="s">
        <v>238</v>
      </c>
      <c r="R28" s="31" t="s">
        <v>237</v>
      </c>
      <c r="S28" s="31" t="s">
        <v>238</v>
      </c>
      <c r="T28" s="31" t="s">
        <v>237</v>
      </c>
      <c r="U28" s="31" t="s">
        <v>238</v>
      </c>
      <c r="V28" s="31" t="s">
        <v>237</v>
      </c>
      <c r="W28" s="31">
        <v>16.100000000000001</v>
      </c>
      <c r="X28" s="31" t="s">
        <v>237</v>
      </c>
      <c r="Y28" s="31" t="s">
        <v>238</v>
      </c>
      <c r="Z28" s="31" t="s">
        <v>237</v>
      </c>
      <c r="AA28" s="31" t="s">
        <v>238</v>
      </c>
      <c r="AB28" s="31" t="s">
        <v>237</v>
      </c>
      <c r="AC28" s="31" t="s">
        <v>238</v>
      </c>
      <c r="AD28" s="31" t="s">
        <v>237</v>
      </c>
    </row>
    <row r="29" spans="2:30" s="15" customFormat="1" x14ac:dyDescent="0.25">
      <c r="B29" s="45" t="s">
        <v>40</v>
      </c>
      <c r="C29" s="31">
        <v>5.3</v>
      </c>
      <c r="D29" s="31" t="s">
        <v>448</v>
      </c>
      <c r="E29" s="31">
        <v>6.6</v>
      </c>
      <c r="F29" s="31" t="s">
        <v>448</v>
      </c>
      <c r="G29" s="31">
        <v>3.9</v>
      </c>
      <c r="H29" s="31" t="s">
        <v>448</v>
      </c>
      <c r="I29" s="31">
        <v>0.2</v>
      </c>
      <c r="J29" s="31" t="s">
        <v>237</v>
      </c>
      <c r="K29" s="31">
        <v>3.5</v>
      </c>
      <c r="L29" s="31" t="s">
        <v>237</v>
      </c>
      <c r="M29" s="31">
        <v>99.5</v>
      </c>
      <c r="N29" s="31" t="s">
        <v>448</v>
      </c>
      <c r="O29" s="31" t="s">
        <v>238</v>
      </c>
      <c r="P29" s="31" t="s">
        <v>237</v>
      </c>
      <c r="Q29" s="31" t="s">
        <v>238</v>
      </c>
      <c r="R29" s="31" t="s">
        <v>237</v>
      </c>
      <c r="S29" s="31" t="s">
        <v>238</v>
      </c>
      <c r="T29" s="31" t="s">
        <v>237</v>
      </c>
      <c r="U29" s="31">
        <v>6</v>
      </c>
      <c r="V29" s="31" t="s">
        <v>237</v>
      </c>
      <c r="W29" s="31">
        <v>4.8</v>
      </c>
      <c r="X29" s="31" t="s">
        <v>237</v>
      </c>
      <c r="Y29" s="31">
        <v>55.2</v>
      </c>
      <c r="Z29" s="31" t="s">
        <v>237</v>
      </c>
      <c r="AA29" s="31">
        <v>60.4</v>
      </c>
      <c r="AB29" s="31" t="s">
        <v>237</v>
      </c>
      <c r="AC29" s="31">
        <v>49.5</v>
      </c>
      <c r="AD29" s="31" t="s">
        <v>237</v>
      </c>
    </row>
    <row r="30" spans="2:30" s="15" customFormat="1" x14ac:dyDescent="0.25">
      <c r="B30" s="45" t="s">
        <v>41</v>
      </c>
      <c r="C30" s="31">
        <v>9</v>
      </c>
      <c r="D30" s="31" t="s">
        <v>283</v>
      </c>
      <c r="E30" s="31">
        <v>10.9</v>
      </c>
      <c r="F30" s="31" t="s">
        <v>283</v>
      </c>
      <c r="G30" s="31">
        <v>7</v>
      </c>
      <c r="H30" s="31" t="s">
        <v>283</v>
      </c>
      <c r="I30" s="31" t="s">
        <v>238</v>
      </c>
      <c r="J30" s="31" t="s">
        <v>237</v>
      </c>
      <c r="K30" s="31" t="s">
        <v>238</v>
      </c>
      <c r="L30" s="31" t="s">
        <v>237</v>
      </c>
      <c r="M30" s="31">
        <v>72.2</v>
      </c>
      <c r="N30" s="31" t="s">
        <v>448</v>
      </c>
      <c r="O30" s="31" t="s">
        <v>238</v>
      </c>
      <c r="P30" s="31" t="s">
        <v>237</v>
      </c>
      <c r="Q30" s="31" t="s">
        <v>238</v>
      </c>
      <c r="R30" s="31" t="s">
        <v>237</v>
      </c>
      <c r="S30" s="31" t="s">
        <v>238</v>
      </c>
      <c r="T30" s="31" t="s">
        <v>237</v>
      </c>
      <c r="U30" s="31" t="s">
        <v>238</v>
      </c>
      <c r="V30" s="31" t="s">
        <v>237</v>
      </c>
      <c r="W30" s="31" t="s">
        <v>238</v>
      </c>
      <c r="X30" s="31" t="s">
        <v>237</v>
      </c>
      <c r="Y30" s="31" t="s">
        <v>238</v>
      </c>
      <c r="Z30" s="31" t="s">
        <v>237</v>
      </c>
      <c r="AA30" s="31" t="s">
        <v>238</v>
      </c>
      <c r="AB30" s="31" t="s">
        <v>237</v>
      </c>
      <c r="AC30" s="31" t="s">
        <v>238</v>
      </c>
      <c r="AD30" s="31" t="s">
        <v>237</v>
      </c>
    </row>
    <row r="31" spans="2:30" s="15" customFormat="1" x14ac:dyDescent="0.25">
      <c r="B31" s="45" t="s">
        <v>42</v>
      </c>
      <c r="C31" s="31">
        <v>8.3000000000000007</v>
      </c>
      <c r="D31" s="31" t="s">
        <v>283</v>
      </c>
      <c r="E31" s="31">
        <v>10.6</v>
      </c>
      <c r="F31" s="31" t="s">
        <v>283</v>
      </c>
      <c r="G31" s="31">
        <v>6</v>
      </c>
      <c r="H31" s="31" t="s">
        <v>283</v>
      </c>
      <c r="I31" s="31">
        <v>10.5</v>
      </c>
      <c r="J31" s="31" t="s">
        <v>237</v>
      </c>
      <c r="K31" s="31">
        <v>35.6</v>
      </c>
      <c r="L31" s="31" t="s">
        <v>237</v>
      </c>
      <c r="M31" s="31">
        <v>92.8</v>
      </c>
      <c r="N31" s="31" t="s">
        <v>283</v>
      </c>
      <c r="O31" s="31" t="s">
        <v>238</v>
      </c>
      <c r="P31" s="31" t="s">
        <v>237</v>
      </c>
      <c r="Q31" s="31" t="s">
        <v>238</v>
      </c>
      <c r="R31" s="31" t="s">
        <v>237</v>
      </c>
      <c r="S31" s="31" t="s">
        <v>238</v>
      </c>
      <c r="T31" s="31" t="s">
        <v>237</v>
      </c>
      <c r="U31" s="31" t="s">
        <v>238</v>
      </c>
      <c r="V31" s="31" t="s">
        <v>237</v>
      </c>
      <c r="W31" s="31" t="s">
        <v>238</v>
      </c>
      <c r="X31" s="31" t="s">
        <v>237</v>
      </c>
      <c r="Y31" s="31" t="s">
        <v>238</v>
      </c>
      <c r="Z31" s="31" t="s">
        <v>237</v>
      </c>
      <c r="AA31" s="31" t="s">
        <v>238</v>
      </c>
      <c r="AB31" s="31" t="s">
        <v>237</v>
      </c>
      <c r="AC31" s="31" t="s">
        <v>238</v>
      </c>
      <c r="AD31" s="31" t="s">
        <v>237</v>
      </c>
    </row>
    <row r="32" spans="2:30" s="15" customFormat="1" x14ac:dyDescent="0.25">
      <c r="B32" s="45" t="s">
        <v>43</v>
      </c>
      <c r="C32" s="31" t="s">
        <v>238</v>
      </c>
      <c r="D32" s="31" t="s">
        <v>279</v>
      </c>
      <c r="E32" s="31" t="s">
        <v>238</v>
      </c>
      <c r="F32" s="31" t="s">
        <v>279</v>
      </c>
      <c r="G32" s="31" t="s">
        <v>238</v>
      </c>
      <c r="H32" s="31" t="s">
        <v>448</v>
      </c>
      <c r="I32" s="31" t="s">
        <v>238</v>
      </c>
      <c r="J32" s="31" t="s">
        <v>237</v>
      </c>
      <c r="K32" s="31" t="s">
        <v>238</v>
      </c>
      <c r="L32" s="31" t="s">
        <v>237</v>
      </c>
      <c r="M32" s="31" t="s">
        <v>238</v>
      </c>
      <c r="N32" s="31" t="s">
        <v>448</v>
      </c>
      <c r="O32" s="31" t="s">
        <v>238</v>
      </c>
      <c r="P32" s="31" t="s">
        <v>237</v>
      </c>
      <c r="Q32" s="31" t="s">
        <v>238</v>
      </c>
      <c r="R32" s="31" t="s">
        <v>237</v>
      </c>
      <c r="S32" s="31" t="s">
        <v>238</v>
      </c>
      <c r="T32" s="31" t="s">
        <v>237</v>
      </c>
      <c r="U32" s="31" t="s">
        <v>238</v>
      </c>
      <c r="V32" s="31" t="s">
        <v>237</v>
      </c>
      <c r="W32" s="31" t="s">
        <v>238</v>
      </c>
      <c r="X32" s="31" t="s">
        <v>237</v>
      </c>
      <c r="Y32" s="31" t="s">
        <v>238</v>
      </c>
      <c r="Z32" s="31" t="s">
        <v>237</v>
      </c>
      <c r="AA32" s="31" t="s">
        <v>238</v>
      </c>
      <c r="AB32" s="31" t="s">
        <v>237</v>
      </c>
      <c r="AC32" s="31" t="s">
        <v>238</v>
      </c>
      <c r="AD32" s="31" t="s">
        <v>237</v>
      </c>
    </row>
    <row r="33" spans="2:30" s="15" customFormat="1" x14ac:dyDescent="0.25">
      <c r="B33" s="45" t="s">
        <v>44</v>
      </c>
      <c r="C33" s="31" t="s">
        <v>238</v>
      </c>
      <c r="D33" s="31" t="s">
        <v>279</v>
      </c>
      <c r="E33" s="31" t="s">
        <v>238</v>
      </c>
      <c r="F33" s="31" t="s">
        <v>279</v>
      </c>
      <c r="G33" s="31" t="s">
        <v>238</v>
      </c>
      <c r="H33" s="31" t="s">
        <v>448</v>
      </c>
      <c r="I33" s="31" t="s">
        <v>238</v>
      </c>
      <c r="J33" s="31" t="s">
        <v>237</v>
      </c>
      <c r="K33" s="31" t="s">
        <v>238</v>
      </c>
      <c r="L33" s="31" t="s">
        <v>237</v>
      </c>
      <c r="M33" s="31">
        <v>100</v>
      </c>
      <c r="N33" s="31" t="s">
        <v>449</v>
      </c>
      <c r="O33" s="31" t="s">
        <v>238</v>
      </c>
      <c r="P33" s="31" t="s">
        <v>237</v>
      </c>
      <c r="Q33" s="31" t="s">
        <v>238</v>
      </c>
      <c r="R33" s="31" t="s">
        <v>237</v>
      </c>
      <c r="S33" s="31" t="s">
        <v>238</v>
      </c>
      <c r="T33" s="31" t="s">
        <v>237</v>
      </c>
      <c r="U33" s="31" t="s">
        <v>238</v>
      </c>
      <c r="V33" s="31" t="s">
        <v>237</v>
      </c>
      <c r="W33" s="31" t="s">
        <v>238</v>
      </c>
      <c r="X33" s="31" t="s">
        <v>237</v>
      </c>
      <c r="Y33" s="31" t="s">
        <v>238</v>
      </c>
      <c r="Z33" s="31" t="s">
        <v>237</v>
      </c>
      <c r="AA33" s="31" t="s">
        <v>238</v>
      </c>
      <c r="AB33" s="31" t="s">
        <v>237</v>
      </c>
      <c r="AC33" s="31" t="s">
        <v>238</v>
      </c>
      <c r="AD33" s="31" t="s">
        <v>237</v>
      </c>
    </row>
    <row r="34" spans="2:30" s="15" customFormat="1" x14ac:dyDescent="0.25">
      <c r="B34" s="45" t="s">
        <v>45</v>
      </c>
      <c r="C34" s="31">
        <v>39.200000000000003</v>
      </c>
      <c r="D34" s="31" t="s">
        <v>237</v>
      </c>
      <c r="E34" s="31">
        <v>42.3</v>
      </c>
      <c r="F34" s="31" t="s">
        <v>237</v>
      </c>
      <c r="G34" s="31">
        <v>36</v>
      </c>
      <c r="H34" s="31" t="s">
        <v>237</v>
      </c>
      <c r="I34" s="31">
        <v>10.199999999999999</v>
      </c>
      <c r="J34" s="31" t="s">
        <v>237</v>
      </c>
      <c r="K34" s="31">
        <v>51.6</v>
      </c>
      <c r="L34" s="31" t="s">
        <v>237</v>
      </c>
      <c r="M34" s="31">
        <v>76.900000000000006</v>
      </c>
      <c r="N34" s="31" t="s">
        <v>448</v>
      </c>
      <c r="O34" s="31">
        <v>75.8</v>
      </c>
      <c r="P34" s="31" t="s">
        <v>237</v>
      </c>
      <c r="Q34" s="31">
        <v>13.3</v>
      </c>
      <c r="R34" s="31" t="s">
        <v>237</v>
      </c>
      <c r="S34" s="31">
        <v>9.3000000000000007</v>
      </c>
      <c r="T34" s="31" t="s">
        <v>237</v>
      </c>
      <c r="U34" s="31">
        <v>34.1</v>
      </c>
      <c r="V34" s="31" t="s">
        <v>237</v>
      </c>
      <c r="W34" s="31">
        <v>43.5</v>
      </c>
      <c r="X34" s="31" t="s">
        <v>237</v>
      </c>
      <c r="Y34" s="31">
        <v>82.7</v>
      </c>
      <c r="Z34" s="31" t="s">
        <v>237</v>
      </c>
      <c r="AA34" s="31">
        <v>83.8</v>
      </c>
      <c r="AB34" s="31" t="s">
        <v>237</v>
      </c>
      <c r="AC34" s="31">
        <v>81.5</v>
      </c>
      <c r="AD34" s="31" t="s">
        <v>237</v>
      </c>
    </row>
    <row r="35" spans="2:30" s="15" customFormat="1" x14ac:dyDescent="0.25">
      <c r="B35" s="45" t="s">
        <v>46</v>
      </c>
      <c r="C35" s="31">
        <v>26.3</v>
      </c>
      <c r="D35" s="31" t="s">
        <v>448</v>
      </c>
      <c r="E35" s="31">
        <v>25.5</v>
      </c>
      <c r="F35" s="31" t="s">
        <v>448</v>
      </c>
      <c r="G35" s="31">
        <v>27.1</v>
      </c>
      <c r="H35" s="31" t="s">
        <v>448</v>
      </c>
      <c r="I35" s="31">
        <v>2.5</v>
      </c>
      <c r="J35" s="31" t="s">
        <v>237</v>
      </c>
      <c r="K35" s="31">
        <v>20.399999999999999</v>
      </c>
      <c r="L35" s="31" t="s">
        <v>237</v>
      </c>
      <c r="M35" s="31">
        <v>75.2</v>
      </c>
      <c r="N35" s="31" t="s">
        <v>448</v>
      </c>
      <c r="O35" s="31" t="s">
        <v>238</v>
      </c>
      <c r="P35" s="31" t="s">
        <v>237</v>
      </c>
      <c r="Q35" s="31" t="s">
        <v>238</v>
      </c>
      <c r="R35" s="31" t="s">
        <v>237</v>
      </c>
      <c r="S35" s="31" t="s">
        <v>238</v>
      </c>
      <c r="T35" s="31" t="s">
        <v>237</v>
      </c>
      <c r="U35" s="31">
        <v>44.3</v>
      </c>
      <c r="V35" s="31" t="s">
        <v>237</v>
      </c>
      <c r="W35" s="31">
        <v>72.900000000000006</v>
      </c>
      <c r="X35" s="31" t="s">
        <v>237</v>
      </c>
      <c r="Y35" s="31" t="s">
        <v>238</v>
      </c>
      <c r="Z35" s="31" t="s">
        <v>237</v>
      </c>
      <c r="AA35" s="31" t="s">
        <v>238</v>
      </c>
      <c r="AB35" s="31" t="s">
        <v>237</v>
      </c>
      <c r="AC35" s="31" t="s">
        <v>238</v>
      </c>
      <c r="AD35" s="31" t="s">
        <v>237</v>
      </c>
    </row>
    <row r="36" spans="2:30" s="15" customFormat="1" x14ac:dyDescent="0.25">
      <c r="B36" s="45" t="s">
        <v>47</v>
      </c>
      <c r="C36" s="31">
        <v>6.4</v>
      </c>
      <c r="D36" s="31" t="s">
        <v>283</v>
      </c>
      <c r="E36" s="31" t="s">
        <v>238</v>
      </c>
      <c r="F36" s="31" t="s">
        <v>237</v>
      </c>
      <c r="G36" s="31" t="s">
        <v>238</v>
      </c>
      <c r="H36" s="31" t="s">
        <v>237</v>
      </c>
      <c r="I36" s="31">
        <v>2.8</v>
      </c>
      <c r="J36" s="31" t="s">
        <v>237</v>
      </c>
      <c r="K36" s="31">
        <v>18</v>
      </c>
      <c r="L36" s="31" t="s">
        <v>237</v>
      </c>
      <c r="M36" s="31">
        <v>91.4</v>
      </c>
      <c r="N36" s="31" t="s">
        <v>448</v>
      </c>
      <c r="O36" s="31" t="s">
        <v>238</v>
      </c>
      <c r="P36" s="31" t="s">
        <v>237</v>
      </c>
      <c r="Q36" s="31" t="s">
        <v>238</v>
      </c>
      <c r="R36" s="31" t="s">
        <v>237</v>
      </c>
      <c r="S36" s="31" t="s">
        <v>238</v>
      </c>
      <c r="T36" s="31" t="s">
        <v>237</v>
      </c>
      <c r="U36" s="31">
        <v>16.3</v>
      </c>
      <c r="V36" s="31" t="s">
        <v>283</v>
      </c>
      <c r="W36" s="31">
        <v>17.3</v>
      </c>
      <c r="X36" s="31" t="s">
        <v>237</v>
      </c>
      <c r="Y36" s="31" t="s">
        <v>238</v>
      </c>
      <c r="Z36" s="31" t="s">
        <v>237</v>
      </c>
      <c r="AA36" s="31" t="s">
        <v>238</v>
      </c>
      <c r="AB36" s="31" t="s">
        <v>237</v>
      </c>
      <c r="AC36" s="31" t="s">
        <v>238</v>
      </c>
      <c r="AD36" s="31" t="s">
        <v>237</v>
      </c>
    </row>
    <row r="37" spans="2:30" s="15" customFormat="1" x14ac:dyDescent="0.25">
      <c r="B37" s="45" t="s">
        <v>48</v>
      </c>
      <c r="C37" s="31">
        <v>18.3</v>
      </c>
      <c r="D37" s="31" t="s">
        <v>283</v>
      </c>
      <c r="E37" s="31">
        <v>19.2</v>
      </c>
      <c r="F37" s="31" t="s">
        <v>283</v>
      </c>
      <c r="G37" s="31">
        <v>17.399999999999999</v>
      </c>
      <c r="H37" s="31" t="s">
        <v>283</v>
      </c>
      <c r="I37" s="31">
        <v>2.1</v>
      </c>
      <c r="J37" s="31" t="s">
        <v>237</v>
      </c>
      <c r="K37" s="31">
        <v>18.399999999999999</v>
      </c>
      <c r="L37" s="31" t="s">
        <v>237</v>
      </c>
      <c r="M37" s="31">
        <v>62.1</v>
      </c>
      <c r="N37" s="31" t="s">
        <v>448</v>
      </c>
      <c r="O37" s="31" t="s">
        <v>238</v>
      </c>
      <c r="P37" s="31" t="s">
        <v>237</v>
      </c>
      <c r="Q37" s="31" t="s">
        <v>238</v>
      </c>
      <c r="R37" s="31" t="s">
        <v>237</v>
      </c>
      <c r="S37" s="31" t="s">
        <v>238</v>
      </c>
      <c r="T37" s="31" t="s">
        <v>237</v>
      </c>
      <c r="U37" s="31">
        <v>22.4</v>
      </c>
      <c r="V37" s="31" t="s">
        <v>283</v>
      </c>
      <c r="W37" s="31">
        <v>45.7</v>
      </c>
      <c r="X37" s="31" t="s">
        <v>283</v>
      </c>
      <c r="Y37" s="31" t="s">
        <v>238</v>
      </c>
      <c r="Z37" s="31" t="s">
        <v>237</v>
      </c>
      <c r="AA37" s="31" t="s">
        <v>238</v>
      </c>
      <c r="AB37" s="31" t="s">
        <v>237</v>
      </c>
      <c r="AC37" s="31" t="s">
        <v>238</v>
      </c>
      <c r="AD37" s="31" t="s">
        <v>237</v>
      </c>
    </row>
    <row r="38" spans="2:30" s="15" customFormat="1" x14ac:dyDescent="0.25">
      <c r="B38" s="45" t="s">
        <v>49</v>
      </c>
      <c r="C38" s="31">
        <v>41.7</v>
      </c>
      <c r="D38" s="31" t="s">
        <v>448</v>
      </c>
      <c r="E38" s="31">
        <v>43.1</v>
      </c>
      <c r="F38" s="31" t="s">
        <v>448</v>
      </c>
      <c r="G38" s="31">
        <v>40.200000000000003</v>
      </c>
      <c r="H38" s="31" t="s">
        <v>448</v>
      </c>
      <c r="I38" s="31">
        <v>13.4</v>
      </c>
      <c r="J38" s="31" t="s">
        <v>237</v>
      </c>
      <c r="K38" s="31">
        <v>38.4</v>
      </c>
      <c r="L38" s="31" t="s">
        <v>237</v>
      </c>
      <c r="M38" s="31">
        <v>61.4</v>
      </c>
      <c r="N38" s="31" t="s">
        <v>448</v>
      </c>
      <c r="O38" s="31">
        <v>1.4</v>
      </c>
      <c r="P38" s="31" t="s">
        <v>237</v>
      </c>
      <c r="Q38" s="31">
        <v>0.7</v>
      </c>
      <c r="R38" s="31" t="s">
        <v>283</v>
      </c>
      <c r="S38" s="31">
        <v>6.6</v>
      </c>
      <c r="T38" s="31" t="s">
        <v>237</v>
      </c>
      <c r="U38" s="31">
        <v>38.700000000000003</v>
      </c>
      <c r="V38" s="31" t="s">
        <v>237</v>
      </c>
      <c r="W38" s="31">
        <v>46.5</v>
      </c>
      <c r="X38" s="31" t="s">
        <v>237</v>
      </c>
      <c r="Y38" s="31">
        <v>93</v>
      </c>
      <c r="Z38" s="31" t="s">
        <v>237</v>
      </c>
      <c r="AA38" s="31">
        <v>93.4</v>
      </c>
      <c r="AB38" s="31" t="s">
        <v>237</v>
      </c>
      <c r="AC38" s="31">
        <v>92.6</v>
      </c>
      <c r="AD38" s="31" t="s">
        <v>237</v>
      </c>
    </row>
    <row r="39" spans="2:30" s="15" customFormat="1" x14ac:dyDescent="0.25">
      <c r="B39" s="45" t="s">
        <v>50</v>
      </c>
      <c r="C39" s="31" t="s">
        <v>238</v>
      </c>
      <c r="D39" s="31" t="s">
        <v>279</v>
      </c>
      <c r="E39" s="31" t="s">
        <v>238</v>
      </c>
      <c r="F39" s="31" t="s">
        <v>279</v>
      </c>
      <c r="G39" s="31" t="s">
        <v>238</v>
      </c>
      <c r="H39" s="31" t="s">
        <v>448</v>
      </c>
      <c r="I39" s="31" t="s">
        <v>238</v>
      </c>
      <c r="J39" s="31" t="s">
        <v>237</v>
      </c>
      <c r="K39" s="31" t="s">
        <v>238</v>
      </c>
      <c r="L39" s="31" t="s">
        <v>237</v>
      </c>
      <c r="M39" s="31">
        <v>100</v>
      </c>
      <c r="N39" s="31" t="s">
        <v>449</v>
      </c>
      <c r="O39" s="31" t="s">
        <v>238</v>
      </c>
      <c r="P39" s="31" t="s">
        <v>237</v>
      </c>
      <c r="Q39" s="31" t="s">
        <v>238</v>
      </c>
      <c r="R39" s="31" t="s">
        <v>237</v>
      </c>
      <c r="S39" s="31" t="s">
        <v>238</v>
      </c>
      <c r="T39" s="31" t="s">
        <v>237</v>
      </c>
      <c r="U39" s="31" t="s">
        <v>238</v>
      </c>
      <c r="V39" s="31" t="s">
        <v>237</v>
      </c>
      <c r="W39" s="31" t="s">
        <v>238</v>
      </c>
      <c r="X39" s="31" t="s">
        <v>237</v>
      </c>
      <c r="Y39" s="31" t="s">
        <v>238</v>
      </c>
      <c r="Z39" s="31" t="s">
        <v>237</v>
      </c>
      <c r="AA39" s="31" t="s">
        <v>238</v>
      </c>
      <c r="AB39" s="31" t="s">
        <v>237</v>
      </c>
      <c r="AC39" s="31" t="s">
        <v>238</v>
      </c>
      <c r="AD39" s="31" t="s">
        <v>237</v>
      </c>
    </row>
    <row r="40" spans="2:30" s="15" customFormat="1" x14ac:dyDescent="0.25">
      <c r="B40" s="45" t="s">
        <v>258</v>
      </c>
      <c r="C40" s="31">
        <v>28.5</v>
      </c>
      <c r="D40" s="31" t="s">
        <v>448</v>
      </c>
      <c r="E40" s="31">
        <v>27.2</v>
      </c>
      <c r="F40" s="31" t="s">
        <v>448</v>
      </c>
      <c r="G40" s="31">
        <v>29.9</v>
      </c>
      <c r="H40" s="31" t="s">
        <v>448</v>
      </c>
      <c r="I40" s="31">
        <v>29.1</v>
      </c>
      <c r="J40" s="31" t="s">
        <v>237</v>
      </c>
      <c r="K40" s="31">
        <v>67.900000000000006</v>
      </c>
      <c r="L40" s="31" t="s">
        <v>237</v>
      </c>
      <c r="M40" s="31">
        <v>61</v>
      </c>
      <c r="N40" s="31" t="s">
        <v>448</v>
      </c>
      <c r="O40" s="31">
        <v>24.2</v>
      </c>
      <c r="P40" s="31" t="s">
        <v>237</v>
      </c>
      <c r="Q40" s="31">
        <v>1.2</v>
      </c>
      <c r="R40" s="31" t="s">
        <v>237</v>
      </c>
      <c r="S40" s="31">
        <v>11.3</v>
      </c>
      <c r="T40" s="31" t="s">
        <v>237</v>
      </c>
      <c r="U40" s="31">
        <v>75.2</v>
      </c>
      <c r="V40" s="31" t="s">
        <v>237</v>
      </c>
      <c r="W40" s="31">
        <v>79.599999999999994</v>
      </c>
      <c r="X40" s="31" t="s">
        <v>237</v>
      </c>
      <c r="Y40" s="31">
        <v>92</v>
      </c>
      <c r="Z40" s="31" t="s">
        <v>237</v>
      </c>
      <c r="AA40" s="31">
        <v>91.9</v>
      </c>
      <c r="AB40" s="31" t="s">
        <v>237</v>
      </c>
      <c r="AC40" s="31">
        <v>92.1</v>
      </c>
      <c r="AD40" s="31" t="s">
        <v>237</v>
      </c>
    </row>
    <row r="41" spans="2:30" s="15" customFormat="1" x14ac:dyDescent="0.25">
      <c r="B41" s="45" t="s">
        <v>52</v>
      </c>
      <c r="C41" s="31">
        <v>26.1</v>
      </c>
      <c r="D41" s="31" t="s">
        <v>448</v>
      </c>
      <c r="E41" s="31">
        <v>24.5</v>
      </c>
      <c r="F41" s="31" t="s">
        <v>448</v>
      </c>
      <c r="G41" s="31">
        <v>27.8</v>
      </c>
      <c r="H41" s="31" t="s">
        <v>448</v>
      </c>
      <c r="I41" s="31">
        <v>29</v>
      </c>
      <c r="J41" s="31" t="s">
        <v>237</v>
      </c>
      <c r="K41" s="31">
        <v>68.099999999999994</v>
      </c>
      <c r="L41" s="31" t="s">
        <v>237</v>
      </c>
      <c r="M41" s="31">
        <v>15.7</v>
      </c>
      <c r="N41" s="31" t="s">
        <v>448</v>
      </c>
      <c r="O41" s="31">
        <v>44.3</v>
      </c>
      <c r="P41" s="31" t="s">
        <v>237</v>
      </c>
      <c r="Q41" s="31">
        <v>18.2</v>
      </c>
      <c r="R41" s="31" t="s">
        <v>283</v>
      </c>
      <c r="S41" s="31">
        <v>37.700000000000003</v>
      </c>
      <c r="T41" s="31" t="s">
        <v>237</v>
      </c>
      <c r="U41" s="31" t="s">
        <v>238</v>
      </c>
      <c r="V41" s="31" t="s">
        <v>237</v>
      </c>
      <c r="W41" s="31">
        <v>62.3</v>
      </c>
      <c r="X41" s="31" t="s">
        <v>237</v>
      </c>
      <c r="Y41" s="31">
        <v>84.3</v>
      </c>
      <c r="Z41" s="31" t="s">
        <v>237</v>
      </c>
      <c r="AA41" s="31">
        <v>85</v>
      </c>
      <c r="AB41" s="31" t="s">
        <v>237</v>
      </c>
      <c r="AC41" s="31">
        <v>83.6</v>
      </c>
      <c r="AD41" s="31" t="s">
        <v>237</v>
      </c>
    </row>
    <row r="42" spans="2:30" s="15" customFormat="1" x14ac:dyDescent="0.25">
      <c r="B42" s="45" t="s">
        <v>53</v>
      </c>
      <c r="C42" s="31">
        <v>6.6</v>
      </c>
      <c r="D42" s="31" t="s">
        <v>283</v>
      </c>
      <c r="E42" s="31" t="s">
        <v>238</v>
      </c>
      <c r="F42" s="31" t="s">
        <v>237</v>
      </c>
      <c r="G42" s="31" t="s">
        <v>238</v>
      </c>
      <c r="H42" s="31" t="s">
        <v>237</v>
      </c>
      <c r="I42" s="31" t="s">
        <v>238</v>
      </c>
      <c r="J42" s="31" t="s">
        <v>237</v>
      </c>
      <c r="K42" s="31" t="s">
        <v>238</v>
      </c>
      <c r="L42" s="31" t="s">
        <v>237</v>
      </c>
      <c r="M42" s="31">
        <v>99.4</v>
      </c>
      <c r="N42" s="31" t="s">
        <v>283</v>
      </c>
      <c r="O42" s="31" t="s">
        <v>238</v>
      </c>
      <c r="P42" s="31" t="s">
        <v>237</v>
      </c>
      <c r="Q42" s="31" t="s">
        <v>238</v>
      </c>
      <c r="R42" s="31" t="s">
        <v>237</v>
      </c>
      <c r="S42" s="31" t="s">
        <v>238</v>
      </c>
      <c r="T42" s="31" t="s">
        <v>237</v>
      </c>
      <c r="U42" s="31" t="s">
        <v>238</v>
      </c>
      <c r="V42" s="31" t="s">
        <v>237</v>
      </c>
      <c r="W42" s="31" t="s">
        <v>238</v>
      </c>
      <c r="X42" s="31" t="s">
        <v>237</v>
      </c>
      <c r="Y42" s="31" t="s">
        <v>238</v>
      </c>
      <c r="Z42" s="31" t="s">
        <v>237</v>
      </c>
      <c r="AA42" s="31" t="s">
        <v>238</v>
      </c>
      <c r="AB42" s="31" t="s">
        <v>237</v>
      </c>
      <c r="AC42" s="31" t="s">
        <v>238</v>
      </c>
      <c r="AD42" s="31" t="s">
        <v>237</v>
      </c>
    </row>
    <row r="43" spans="2:30" s="15" customFormat="1" x14ac:dyDescent="0.25">
      <c r="B43" s="45" t="s">
        <v>54</v>
      </c>
      <c r="C43" s="31" t="s">
        <v>238</v>
      </c>
      <c r="D43" s="31" t="s">
        <v>279</v>
      </c>
      <c r="E43" s="31" t="s">
        <v>238</v>
      </c>
      <c r="F43" s="31" t="s">
        <v>279</v>
      </c>
      <c r="G43" s="31" t="s">
        <v>238</v>
      </c>
      <c r="H43" s="31" t="s">
        <v>448</v>
      </c>
      <c r="I43" s="31" t="s">
        <v>238</v>
      </c>
      <c r="J43" s="31" t="s">
        <v>237</v>
      </c>
      <c r="K43" s="31" t="s">
        <v>238</v>
      </c>
      <c r="L43" s="31" t="s">
        <v>237</v>
      </c>
      <c r="M43" s="31" t="s">
        <v>238</v>
      </c>
      <c r="N43" s="31" t="s">
        <v>448</v>
      </c>
      <c r="O43" s="31" t="s">
        <v>238</v>
      </c>
      <c r="P43" s="31" t="s">
        <v>237</v>
      </c>
      <c r="Q43" s="31" t="s">
        <v>238</v>
      </c>
      <c r="R43" s="31" t="s">
        <v>237</v>
      </c>
      <c r="S43" s="31" t="s">
        <v>238</v>
      </c>
      <c r="T43" s="31" t="s">
        <v>237</v>
      </c>
      <c r="U43" s="31" t="s">
        <v>238</v>
      </c>
      <c r="V43" s="31" t="s">
        <v>237</v>
      </c>
      <c r="W43" s="31" t="s">
        <v>238</v>
      </c>
      <c r="X43" s="31" t="s">
        <v>237</v>
      </c>
      <c r="Y43" s="31" t="s">
        <v>238</v>
      </c>
      <c r="Z43" s="31" t="s">
        <v>237</v>
      </c>
      <c r="AA43" s="31" t="s">
        <v>238</v>
      </c>
      <c r="AB43" s="31" t="s">
        <v>237</v>
      </c>
      <c r="AC43" s="31" t="s">
        <v>238</v>
      </c>
      <c r="AD43" s="31" t="s">
        <v>237</v>
      </c>
    </row>
    <row r="44" spans="2:30" s="15" customFormat="1" x14ac:dyDescent="0.25">
      <c r="B44" s="45" t="s">
        <v>55</v>
      </c>
      <c r="C44" s="31">
        <v>9.6999999999999993</v>
      </c>
      <c r="D44" s="31" t="s">
        <v>283</v>
      </c>
      <c r="E44" s="31">
        <v>12.5</v>
      </c>
      <c r="F44" s="31" t="s">
        <v>283</v>
      </c>
      <c r="G44" s="31">
        <v>6.6</v>
      </c>
      <c r="H44" s="31" t="s">
        <v>283</v>
      </c>
      <c r="I44" s="31">
        <v>5.6</v>
      </c>
      <c r="J44" s="31" t="s">
        <v>237</v>
      </c>
      <c r="K44" s="31">
        <v>23</v>
      </c>
      <c r="L44" s="31" t="s">
        <v>237</v>
      </c>
      <c r="M44" s="31">
        <v>96.5</v>
      </c>
      <c r="N44" s="31" t="s">
        <v>448</v>
      </c>
      <c r="O44" s="31" t="s">
        <v>238</v>
      </c>
      <c r="P44" s="31" t="s">
        <v>237</v>
      </c>
      <c r="Q44" s="31" t="s">
        <v>238</v>
      </c>
      <c r="R44" s="31" t="s">
        <v>237</v>
      </c>
      <c r="S44" s="31" t="s">
        <v>238</v>
      </c>
      <c r="T44" s="31" t="s">
        <v>237</v>
      </c>
      <c r="U44" s="31" t="s">
        <v>238</v>
      </c>
      <c r="V44" s="31" t="s">
        <v>237</v>
      </c>
      <c r="W44" s="31" t="s">
        <v>238</v>
      </c>
      <c r="X44" s="31" t="s">
        <v>237</v>
      </c>
      <c r="Y44" s="31" t="s">
        <v>238</v>
      </c>
      <c r="Z44" s="31" t="s">
        <v>237</v>
      </c>
      <c r="AA44" s="31" t="s">
        <v>238</v>
      </c>
      <c r="AB44" s="31" t="s">
        <v>237</v>
      </c>
      <c r="AC44" s="31" t="s">
        <v>238</v>
      </c>
      <c r="AD44" s="31" t="s">
        <v>237</v>
      </c>
    </row>
    <row r="45" spans="2:30" s="15" customFormat="1" x14ac:dyDescent="0.25">
      <c r="B45" s="45" t="s">
        <v>56</v>
      </c>
      <c r="C45" s="31">
        <v>22</v>
      </c>
      <c r="D45" s="31" t="s">
        <v>237</v>
      </c>
      <c r="E45" s="31">
        <v>20.2</v>
      </c>
      <c r="F45" s="31" t="s">
        <v>237</v>
      </c>
      <c r="G45" s="31">
        <v>23.8</v>
      </c>
      <c r="H45" s="31" t="s">
        <v>237</v>
      </c>
      <c r="I45" s="31">
        <v>10</v>
      </c>
      <c r="J45" s="31" t="s">
        <v>237</v>
      </c>
      <c r="K45" s="31">
        <v>31.6</v>
      </c>
      <c r="L45" s="31" t="s">
        <v>237</v>
      </c>
      <c r="M45" s="31">
        <v>87.3</v>
      </c>
      <c r="N45" s="31" t="s">
        <v>237</v>
      </c>
      <c r="O45" s="31" t="s">
        <v>238</v>
      </c>
      <c r="P45" s="31" t="s">
        <v>237</v>
      </c>
      <c r="Q45" s="31" t="s">
        <v>238</v>
      </c>
      <c r="R45" s="31" t="s">
        <v>237</v>
      </c>
      <c r="S45" s="31" t="s">
        <v>238</v>
      </c>
      <c r="T45" s="31" t="s">
        <v>237</v>
      </c>
      <c r="U45" s="31">
        <v>17.3</v>
      </c>
      <c r="V45" s="31" t="s">
        <v>237</v>
      </c>
      <c r="W45" s="31">
        <v>39</v>
      </c>
      <c r="X45" s="31" t="s">
        <v>237</v>
      </c>
      <c r="Y45" s="31" t="s">
        <v>238</v>
      </c>
      <c r="Z45" s="31" t="s">
        <v>237</v>
      </c>
      <c r="AA45" s="31" t="s">
        <v>238</v>
      </c>
      <c r="AB45" s="31" t="s">
        <v>237</v>
      </c>
      <c r="AC45" s="31" t="s">
        <v>238</v>
      </c>
      <c r="AD45" s="31" t="s">
        <v>237</v>
      </c>
    </row>
    <row r="46" spans="2:30" s="15" customFormat="1" x14ac:dyDescent="0.25">
      <c r="B46" s="45" t="s">
        <v>57</v>
      </c>
      <c r="C46" s="31">
        <v>18.399999999999999</v>
      </c>
      <c r="D46" s="31" t="s">
        <v>448</v>
      </c>
      <c r="E46" s="31">
        <v>17.7</v>
      </c>
      <c r="F46" s="31" t="s">
        <v>448</v>
      </c>
      <c r="G46" s="31">
        <v>19</v>
      </c>
      <c r="H46" s="31" t="s">
        <v>448</v>
      </c>
      <c r="I46" s="31">
        <v>6.1</v>
      </c>
      <c r="J46" s="31" t="s">
        <v>237</v>
      </c>
      <c r="K46" s="31">
        <v>32.6</v>
      </c>
      <c r="L46" s="31" t="s">
        <v>237</v>
      </c>
      <c r="M46" s="31">
        <v>90.8</v>
      </c>
      <c r="N46" s="31" t="s">
        <v>237</v>
      </c>
      <c r="O46" s="31" t="s">
        <v>238</v>
      </c>
      <c r="P46" s="31" t="s">
        <v>237</v>
      </c>
      <c r="Q46" s="31" t="s">
        <v>238</v>
      </c>
      <c r="R46" s="31" t="s">
        <v>237</v>
      </c>
      <c r="S46" s="31" t="s">
        <v>238</v>
      </c>
      <c r="T46" s="31" t="s">
        <v>237</v>
      </c>
      <c r="U46" s="31">
        <v>61.8</v>
      </c>
      <c r="V46" s="31" t="s">
        <v>283</v>
      </c>
      <c r="W46" s="31">
        <v>73.099999999999994</v>
      </c>
      <c r="X46" s="31" t="s">
        <v>283</v>
      </c>
      <c r="Y46" s="31">
        <v>86.7</v>
      </c>
      <c r="Z46" s="31" t="s">
        <v>237</v>
      </c>
      <c r="AA46" s="31">
        <v>87</v>
      </c>
      <c r="AB46" s="31" t="s">
        <v>237</v>
      </c>
      <c r="AC46" s="31">
        <v>86.4</v>
      </c>
      <c r="AD46" s="31" t="s">
        <v>237</v>
      </c>
    </row>
    <row r="47" spans="2:30" s="15" customFormat="1" x14ac:dyDescent="0.25">
      <c r="B47" s="45" t="s">
        <v>58</v>
      </c>
      <c r="C47" s="31" t="s">
        <v>238</v>
      </c>
      <c r="D47" s="31" t="s">
        <v>279</v>
      </c>
      <c r="E47" s="31" t="s">
        <v>238</v>
      </c>
      <c r="F47" s="31" t="s">
        <v>279</v>
      </c>
      <c r="G47" s="31" t="s">
        <v>238</v>
      </c>
      <c r="H47" s="31" t="s">
        <v>448</v>
      </c>
      <c r="I47" s="31" t="s">
        <v>238</v>
      </c>
      <c r="J47" s="31" t="s">
        <v>237</v>
      </c>
      <c r="K47" s="31" t="s">
        <v>238</v>
      </c>
      <c r="L47" s="31" t="s">
        <v>237</v>
      </c>
      <c r="M47" s="31" t="s">
        <v>238</v>
      </c>
      <c r="N47" s="31" t="s">
        <v>448</v>
      </c>
      <c r="O47" s="31" t="s">
        <v>238</v>
      </c>
      <c r="P47" s="31" t="s">
        <v>237</v>
      </c>
      <c r="Q47" s="31" t="s">
        <v>238</v>
      </c>
      <c r="R47" s="31" t="s">
        <v>237</v>
      </c>
      <c r="S47" s="31" t="s">
        <v>238</v>
      </c>
      <c r="T47" s="31" t="s">
        <v>237</v>
      </c>
      <c r="U47" s="31" t="s">
        <v>238</v>
      </c>
      <c r="V47" s="31" t="s">
        <v>237</v>
      </c>
      <c r="W47" s="31" t="s">
        <v>238</v>
      </c>
      <c r="X47" s="31" t="s">
        <v>237</v>
      </c>
      <c r="Y47" s="31" t="s">
        <v>238</v>
      </c>
      <c r="Z47" s="31" t="s">
        <v>237</v>
      </c>
      <c r="AA47" s="31" t="s">
        <v>238</v>
      </c>
      <c r="AB47" s="31" t="s">
        <v>237</v>
      </c>
      <c r="AC47" s="31" t="s">
        <v>238</v>
      </c>
      <c r="AD47" s="31" t="s">
        <v>237</v>
      </c>
    </row>
    <row r="48" spans="2:30" s="15" customFormat="1" x14ac:dyDescent="0.25">
      <c r="B48" s="45" t="s">
        <v>59</v>
      </c>
      <c r="C48" s="31">
        <v>4.0999999999999996</v>
      </c>
      <c r="D48" s="31" t="s">
        <v>237</v>
      </c>
      <c r="E48" s="31">
        <v>3.5</v>
      </c>
      <c r="F48" s="31" t="s">
        <v>237</v>
      </c>
      <c r="G48" s="31">
        <v>4.5999999999999996</v>
      </c>
      <c r="H48" s="31" t="s">
        <v>237</v>
      </c>
      <c r="I48" s="31">
        <v>6.8</v>
      </c>
      <c r="J48" s="31" t="s">
        <v>237</v>
      </c>
      <c r="K48" s="31">
        <v>21.2</v>
      </c>
      <c r="L48" s="31" t="s">
        <v>237</v>
      </c>
      <c r="M48" s="31">
        <v>99.7</v>
      </c>
      <c r="N48" s="31" t="s">
        <v>448</v>
      </c>
      <c r="O48" s="31" t="s">
        <v>238</v>
      </c>
      <c r="P48" s="31" t="s">
        <v>237</v>
      </c>
      <c r="Q48" s="31" t="s">
        <v>238</v>
      </c>
      <c r="R48" s="31" t="s">
        <v>237</v>
      </c>
      <c r="S48" s="31" t="s">
        <v>238</v>
      </c>
      <c r="T48" s="31" t="s">
        <v>237</v>
      </c>
      <c r="U48" s="31" t="s">
        <v>238</v>
      </c>
      <c r="V48" s="31" t="s">
        <v>237</v>
      </c>
      <c r="W48" s="31">
        <v>3.5</v>
      </c>
      <c r="X48" s="31" t="s">
        <v>237</v>
      </c>
      <c r="Y48" s="31">
        <v>45.6</v>
      </c>
      <c r="Z48" s="31" t="s">
        <v>237</v>
      </c>
      <c r="AA48" s="31">
        <v>51.8</v>
      </c>
      <c r="AB48" s="31" t="s">
        <v>237</v>
      </c>
      <c r="AC48" s="31">
        <v>39.299999999999997</v>
      </c>
      <c r="AD48" s="31" t="s">
        <v>237</v>
      </c>
    </row>
    <row r="49" spans="2:30" s="15" customFormat="1" x14ac:dyDescent="0.25">
      <c r="B49" s="45" t="s">
        <v>60</v>
      </c>
      <c r="C49" s="31">
        <v>26.4</v>
      </c>
      <c r="D49" s="31" t="s">
        <v>448</v>
      </c>
      <c r="E49" s="31">
        <v>25.4</v>
      </c>
      <c r="F49" s="31" t="s">
        <v>448</v>
      </c>
      <c r="G49" s="31">
        <v>27.5</v>
      </c>
      <c r="H49" s="31" t="s">
        <v>448</v>
      </c>
      <c r="I49" s="31">
        <v>9.8000000000000007</v>
      </c>
      <c r="J49" s="31" t="s">
        <v>237</v>
      </c>
      <c r="K49" s="31">
        <v>33.200000000000003</v>
      </c>
      <c r="L49" s="31" t="s">
        <v>237</v>
      </c>
      <c r="M49" s="31">
        <v>65</v>
      </c>
      <c r="N49" s="31" t="s">
        <v>448</v>
      </c>
      <c r="O49" s="31">
        <v>38.200000000000003</v>
      </c>
      <c r="P49" s="31" t="s">
        <v>237</v>
      </c>
      <c r="Q49" s="31">
        <v>9.8000000000000007</v>
      </c>
      <c r="R49" s="31" t="s">
        <v>237</v>
      </c>
      <c r="S49" s="31">
        <v>13.8</v>
      </c>
      <c r="T49" s="31" t="s">
        <v>237</v>
      </c>
      <c r="U49" s="31">
        <v>42</v>
      </c>
      <c r="V49" s="31" t="s">
        <v>237</v>
      </c>
      <c r="W49" s="31">
        <v>47.9</v>
      </c>
      <c r="X49" s="31" t="s">
        <v>237</v>
      </c>
      <c r="Y49" s="31">
        <v>90.9</v>
      </c>
      <c r="Z49" s="31" t="s">
        <v>237</v>
      </c>
      <c r="AA49" s="31">
        <v>90.7</v>
      </c>
      <c r="AB49" s="31" t="s">
        <v>237</v>
      </c>
      <c r="AC49" s="31">
        <v>91.2</v>
      </c>
      <c r="AD49" s="31" t="s">
        <v>237</v>
      </c>
    </row>
    <row r="50" spans="2:30" s="15" customFormat="1" x14ac:dyDescent="0.25">
      <c r="B50" s="45" t="s">
        <v>61</v>
      </c>
      <c r="C50" s="31" t="s">
        <v>238</v>
      </c>
      <c r="D50" s="31" t="s">
        <v>279</v>
      </c>
      <c r="E50" s="31" t="s">
        <v>238</v>
      </c>
      <c r="F50" s="31" t="s">
        <v>279</v>
      </c>
      <c r="G50" s="31" t="s">
        <v>238</v>
      </c>
      <c r="H50" s="31" t="s">
        <v>448</v>
      </c>
      <c r="I50" s="31" t="s">
        <v>238</v>
      </c>
      <c r="J50" s="31" t="s">
        <v>237</v>
      </c>
      <c r="K50" s="31" t="s">
        <v>238</v>
      </c>
      <c r="L50" s="31" t="s">
        <v>237</v>
      </c>
      <c r="M50" s="31" t="s">
        <v>238</v>
      </c>
      <c r="N50" s="31" t="s">
        <v>448</v>
      </c>
      <c r="O50" s="31" t="s">
        <v>238</v>
      </c>
      <c r="P50" s="31" t="s">
        <v>237</v>
      </c>
      <c r="Q50" s="31" t="s">
        <v>238</v>
      </c>
      <c r="R50" s="31" t="s">
        <v>237</v>
      </c>
      <c r="S50" s="31" t="s">
        <v>238</v>
      </c>
      <c r="T50" s="31" t="s">
        <v>237</v>
      </c>
      <c r="U50" s="31" t="s">
        <v>238</v>
      </c>
      <c r="V50" s="31" t="s">
        <v>237</v>
      </c>
      <c r="W50" s="31" t="s">
        <v>238</v>
      </c>
      <c r="X50" s="31" t="s">
        <v>237</v>
      </c>
      <c r="Y50" s="31" t="s">
        <v>238</v>
      </c>
      <c r="Z50" s="31" t="s">
        <v>237</v>
      </c>
      <c r="AA50" s="31" t="s">
        <v>238</v>
      </c>
      <c r="AB50" s="31" t="s">
        <v>237</v>
      </c>
      <c r="AC50" s="31" t="s">
        <v>238</v>
      </c>
      <c r="AD50" s="31" t="s">
        <v>237</v>
      </c>
    </row>
    <row r="51" spans="2:30" s="15" customFormat="1" x14ac:dyDescent="0.25">
      <c r="B51" s="45" t="s">
        <v>62</v>
      </c>
      <c r="C51" s="31" t="s">
        <v>238</v>
      </c>
      <c r="D51" s="31" t="s">
        <v>279</v>
      </c>
      <c r="E51" s="31" t="s">
        <v>238</v>
      </c>
      <c r="F51" s="31" t="s">
        <v>279</v>
      </c>
      <c r="G51" s="31" t="s">
        <v>238</v>
      </c>
      <c r="H51" s="31" t="s">
        <v>448</v>
      </c>
      <c r="I51" s="31">
        <v>8.9</v>
      </c>
      <c r="J51" s="31" t="s">
        <v>237</v>
      </c>
      <c r="K51" s="31">
        <v>40.4</v>
      </c>
      <c r="L51" s="31" t="s">
        <v>237</v>
      </c>
      <c r="M51" s="31">
        <v>100</v>
      </c>
      <c r="N51" s="31" t="s">
        <v>283</v>
      </c>
      <c r="O51" s="31" t="s">
        <v>238</v>
      </c>
      <c r="P51" s="31" t="s">
        <v>237</v>
      </c>
      <c r="Q51" s="31" t="s">
        <v>238</v>
      </c>
      <c r="R51" s="31" t="s">
        <v>237</v>
      </c>
      <c r="S51" s="31" t="s">
        <v>238</v>
      </c>
      <c r="T51" s="31" t="s">
        <v>237</v>
      </c>
      <c r="U51" s="31" t="s">
        <v>238</v>
      </c>
      <c r="V51" s="31" t="s">
        <v>237</v>
      </c>
      <c r="W51" s="31" t="s">
        <v>238</v>
      </c>
      <c r="X51" s="31" t="s">
        <v>237</v>
      </c>
      <c r="Y51" s="31" t="s">
        <v>238</v>
      </c>
      <c r="Z51" s="31" t="s">
        <v>237</v>
      </c>
      <c r="AA51" s="31" t="s">
        <v>238</v>
      </c>
      <c r="AB51" s="31" t="s">
        <v>237</v>
      </c>
      <c r="AC51" s="31" t="s">
        <v>238</v>
      </c>
      <c r="AD51" s="31" t="s">
        <v>237</v>
      </c>
    </row>
    <row r="52" spans="2:30" s="15" customFormat="1" x14ac:dyDescent="0.25">
      <c r="B52" s="45" t="s">
        <v>63</v>
      </c>
      <c r="C52" s="31" t="s">
        <v>238</v>
      </c>
      <c r="D52" s="31" t="s">
        <v>279</v>
      </c>
      <c r="E52" s="31" t="s">
        <v>238</v>
      </c>
      <c r="F52" s="31" t="s">
        <v>279</v>
      </c>
      <c r="G52" s="31" t="s">
        <v>238</v>
      </c>
      <c r="H52" s="31" t="s">
        <v>448</v>
      </c>
      <c r="I52" s="31" t="s">
        <v>238</v>
      </c>
      <c r="J52" s="31" t="s">
        <v>237</v>
      </c>
      <c r="K52" s="31" t="s">
        <v>238</v>
      </c>
      <c r="L52" s="31" t="s">
        <v>237</v>
      </c>
      <c r="M52" s="31">
        <v>100</v>
      </c>
      <c r="N52" s="31" t="s">
        <v>449</v>
      </c>
      <c r="O52" s="31" t="s">
        <v>238</v>
      </c>
      <c r="P52" s="31" t="s">
        <v>237</v>
      </c>
      <c r="Q52" s="31" t="s">
        <v>238</v>
      </c>
      <c r="R52" s="31" t="s">
        <v>237</v>
      </c>
      <c r="S52" s="31" t="s">
        <v>238</v>
      </c>
      <c r="T52" s="31" t="s">
        <v>237</v>
      </c>
      <c r="U52" s="31" t="s">
        <v>238</v>
      </c>
      <c r="V52" s="31" t="s">
        <v>237</v>
      </c>
      <c r="W52" s="31" t="s">
        <v>238</v>
      </c>
      <c r="X52" s="31" t="s">
        <v>237</v>
      </c>
      <c r="Y52" s="31" t="s">
        <v>238</v>
      </c>
      <c r="Z52" s="31" t="s">
        <v>237</v>
      </c>
      <c r="AA52" s="31" t="s">
        <v>238</v>
      </c>
      <c r="AB52" s="31" t="s">
        <v>237</v>
      </c>
      <c r="AC52" s="31" t="s">
        <v>238</v>
      </c>
      <c r="AD52" s="31" t="s">
        <v>237</v>
      </c>
    </row>
    <row r="53" spans="2:30" s="15" customFormat="1" x14ac:dyDescent="0.25">
      <c r="B53" s="45" t="s">
        <v>64</v>
      </c>
      <c r="C53" s="31" t="s">
        <v>238</v>
      </c>
      <c r="D53" s="31" t="s">
        <v>279</v>
      </c>
      <c r="E53" s="31" t="s">
        <v>238</v>
      </c>
      <c r="F53" s="31" t="s">
        <v>279</v>
      </c>
      <c r="G53" s="31" t="s">
        <v>238</v>
      </c>
      <c r="H53" s="31" t="s">
        <v>448</v>
      </c>
      <c r="I53" s="31" t="s">
        <v>238</v>
      </c>
      <c r="J53" s="31" t="s">
        <v>237</v>
      </c>
      <c r="K53" s="31" t="s">
        <v>238</v>
      </c>
      <c r="L53" s="31" t="s">
        <v>237</v>
      </c>
      <c r="M53" s="31">
        <v>100</v>
      </c>
      <c r="N53" s="31" t="s">
        <v>449</v>
      </c>
      <c r="O53" s="31" t="s">
        <v>238</v>
      </c>
      <c r="P53" s="31" t="s">
        <v>237</v>
      </c>
      <c r="Q53" s="31" t="s">
        <v>238</v>
      </c>
      <c r="R53" s="31" t="s">
        <v>237</v>
      </c>
      <c r="S53" s="31" t="s">
        <v>238</v>
      </c>
      <c r="T53" s="31" t="s">
        <v>237</v>
      </c>
      <c r="U53" s="31" t="s">
        <v>238</v>
      </c>
      <c r="V53" s="31" t="s">
        <v>237</v>
      </c>
      <c r="W53" s="31" t="s">
        <v>238</v>
      </c>
      <c r="X53" s="31" t="s">
        <v>237</v>
      </c>
      <c r="Y53" s="31" t="s">
        <v>238</v>
      </c>
      <c r="Z53" s="31" t="s">
        <v>237</v>
      </c>
      <c r="AA53" s="31" t="s">
        <v>238</v>
      </c>
      <c r="AB53" s="31" t="s">
        <v>237</v>
      </c>
      <c r="AC53" s="31" t="s">
        <v>238</v>
      </c>
      <c r="AD53" s="31" t="s">
        <v>237</v>
      </c>
    </row>
    <row r="54" spans="2:30" s="15" customFormat="1" x14ac:dyDescent="0.25">
      <c r="B54" s="45" t="s">
        <v>65</v>
      </c>
      <c r="C54" s="31" t="s">
        <v>238</v>
      </c>
      <c r="D54" s="31" t="s">
        <v>279</v>
      </c>
      <c r="E54" s="31" t="s">
        <v>238</v>
      </c>
      <c r="F54" s="31" t="s">
        <v>279</v>
      </c>
      <c r="G54" s="31" t="s">
        <v>238</v>
      </c>
      <c r="H54" s="31" t="s">
        <v>448</v>
      </c>
      <c r="I54" s="31" t="s">
        <v>238</v>
      </c>
      <c r="J54" s="31" t="s">
        <v>237</v>
      </c>
      <c r="K54" s="31" t="s">
        <v>238</v>
      </c>
      <c r="L54" s="31" t="s">
        <v>237</v>
      </c>
      <c r="M54" s="31">
        <v>100</v>
      </c>
      <c r="N54" s="31" t="s">
        <v>448</v>
      </c>
      <c r="O54" s="31" t="s">
        <v>238</v>
      </c>
      <c r="P54" s="31" t="s">
        <v>237</v>
      </c>
      <c r="Q54" s="31" t="s">
        <v>238</v>
      </c>
      <c r="R54" s="31" t="s">
        <v>237</v>
      </c>
      <c r="S54" s="31" t="s">
        <v>238</v>
      </c>
      <c r="T54" s="31" t="s">
        <v>237</v>
      </c>
      <c r="U54" s="31" t="s">
        <v>238</v>
      </c>
      <c r="V54" s="31" t="s">
        <v>237</v>
      </c>
      <c r="W54" s="31" t="s">
        <v>238</v>
      </c>
      <c r="X54" s="31" t="s">
        <v>237</v>
      </c>
      <c r="Y54" s="31" t="s">
        <v>238</v>
      </c>
      <c r="Z54" s="31" t="s">
        <v>237</v>
      </c>
      <c r="AA54" s="31" t="s">
        <v>238</v>
      </c>
      <c r="AB54" s="31" t="s">
        <v>237</v>
      </c>
      <c r="AC54" s="31" t="s">
        <v>238</v>
      </c>
      <c r="AD54" s="31" t="s">
        <v>237</v>
      </c>
    </row>
    <row r="55" spans="2:30" s="15" customFormat="1" x14ac:dyDescent="0.25">
      <c r="B55" s="45" t="s">
        <v>67</v>
      </c>
      <c r="C55" s="31">
        <v>15</v>
      </c>
      <c r="D55" s="31" t="s">
        <v>448</v>
      </c>
      <c r="E55" s="31">
        <v>13.1</v>
      </c>
      <c r="F55" s="31" t="s">
        <v>448</v>
      </c>
      <c r="G55" s="31">
        <v>16.8</v>
      </c>
      <c r="H55" s="31" t="s">
        <v>448</v>
      </c>
      <c r="I55" s="31">
        <v>9.3000000000000007</v>
      </c>
      <c r="J55" s="31" t="s">
        <v>237</v>
      </c>
      <c r="K55" s="31">
        <v>39.4</v>
      </c>
      <c r="L55" s="31" t="s">
        <v>237</v>
      </c>
      <c r="M55" s="31">
        <v>27.8</v>
      </c>
      <c r="N55" s="31" t="s">
        <v>448</v>
      </c>
      <c r="O55" s="31" t="s">
        <v>238</v>
      </c>
      <c r="P55" s="31" t="s">
        <v>237</v>
      </c>
      <c r="Q55" s="31" t="s">
        <v>238</v>
      </c>
      <c r="R55" s="31" t="s">
        <v>237</v>
      </c>
      <c r="S55" s="31" t="s">
        <v>238</v>
      </c>
      <c r="T55" s="31" t="s">
        <v>237</v>
      </c>
      <c r="U55" s="31" t="s">
        <v>238</v>
      </c>
      <c r="V55" s="31" t="s">
        <v>237</v>
      </c>
      <c r="W55" s="31">
        <v>75.900000000000006</v>
      </c>
      <c r="X55" s="31" t="s">
        <v>237</v>
      </c>
      <c r="Y55" s="31">
        <v>91.6</v>
      </c>
      <c r="Z55" s="31" t="s">
        <v>237</v>
      </c>
      <c r="AA55" s="31">
        <v>92.1</v>
      </c>
      <c r="AB55" s="31" t="s">
        <v>237</v>
      </c>
      <c r="AC55" s="31">
        <v>91.2</v>
      </c>
      <c r="AD55" s="31" t="s">
        <v>237</v>
      </c>
    </row>
    <row r="56" spans="2:30" s="15" customFormat="1" x14ac:dyDescent="0.25">
      <c r="B56" s="45" t="s">
        <v>68</v>
      </c>
      <c r="C56" s="31" t="s">
        <v>238</v>
      </c>
      <c r="D56" s="31" t="s">
        <v>279</v>
      </c>
      <c r="E56" s="31" t="s">
        <v>238</v>
      </c>
      <c r="F56" s="31" t="s">
        <v>279</v>
      </c>
      <c r="G56" s="31" t="s">
        <v>238</v>
      </c>
      <c r="H56" s="31" t="s">
        <v>448</v>
      </c>
      <c r="I56" s="31" t="s">
        <v>238</v>
      </c>
      <c r="J56" s="31" t="s">
        <v>237</v>
      </c>
      <c r="K56" s="31" t="s">
        <v>238</v>
      </c>
      <c r="L56" s="31" t="s">
        <v>237</v>
      </c>
      <c r="M56" s="31">
        <v>100</v>
      </c>
      <c r="N56" s="31" t="s">
        <v>449</v>
      </c>
      <c r="O56" s="31" t="s">
        <v>238</v>
      </c>
      <c r="P56" s="31" t="s">
        <v>237</v>
      </c>
      <c r="Q56" s="31" t="s">
        <v>238</v>
      </c>
      <c r="R56" s="31" t="s">
        <v>237</v>
      </c>
      <c r="S56" s="31" t="s">
        <v>238</v>
      </c>
      <c r="T56" s="31" t="s">
        <v>237</v>
      </c>
      <c r="U56" s="31" t="s">
        <v>238</v>
      </c>
      <c r="V56" s="31" t="s">
        <v>237</v>
      </c>
      <c r="W56" s="31" t="s">
        <v>238</v>
      </c>
      <c r="X56" s="31" t="s">
        <v>237</v>
      </c>
      <c r="Y56" s="31" t="s">
        <v>238</v>
      </c>
      <c r="Z56" s="31" t="s">
        <v>237</v>
      </c>
      <c r="AA56" s="31" t="s">
        <v>238</v>
      </c>
      <c r="AB56" s="31" t="s">
        <v>237</v>
      </c>
      <c r="AC56" s="31" t="s">
        <v>238</v>
      </c>
      <c r="AD56" s="31" t="s">
        <v>237</v>
      </c>
    </row>
    <row r="57" spans="2:30" s="15" customFormat="1" x14ac:dyDescent="0.25">
      <c r="B57" s="45" t="s">
        <v>69</v>
      </c>
      <c r="C57" s="31">
        <v>7.7</v>
      </c>
      <c r="D57" s="31" t="s">
        <v>448</v>
      </c>
      <c r="E57" s="31">
        <v>7.6</v>
      </c>
      <c r="F57" s="31" t="s">
        <v>448</v>
      </c>
      <c r="G57" s="31">
        <v>7.7</v>
      </c>
      <c r="H57" s="31" t="s">
        <v>448</v>
      </c>
      <c r="I57" s="31">
        <v>1.8</v>
      </c>
      <c r="J57" s="31" t="s">
        <v>237</v>
      </c>
      <c r="K57" s="31">
        <v>5.4</v>
      </c>
      <c r="L57" s="31" t="s">
        <v>237</v>
      </c>
      <c r="M57" s="31">
        <v>91.7</v>
      </c>
      <c r="N57" s="31" t="s">
        <v>448</v>
      </c>
      <c r="O57" s="31">
        <v>93.1</v>
      </c>
      <c r="P57" s="31" t="s">
        <v>237</v>
      </c>
      <c r="Q57" s="31">
        <v>48.5</v>
      </c>
      <c r="R57" s="31" t="s">
        <v>283</v>
      </c>
      <c r="S57" s="31">
        <v>36.6</v>
      </c>
      <c r="T57" s="31" t="s">
        <v>237</v>
      </c>
      <c r="U57" s="31" t="s">
        <v>238</v>
      </c>
      <c r="V57" s="31" t="s">
        <v>237</v>
      </c>
      <c r="W57" s="31" t="s">
        <v>238</v>
      </c>
      <c r="X57" s="31" t="s">
        <v>237</v>
      </c>
      <c r="Y57" s="31">
        <v>72.099999999999994</v>
      </c>
      <c r="Z57" s="31" t="s">
        <v>237</v>
      </c>
      <c r="AA57" s="31">
        <v>73.099999999999994</v>
      </c>
      <c r="AB57" s="31" t="s">
        <v>237</v>
      </c>
      <c r="AC57" s="31">
        <v>71.099999999999994</v>
      </c>
      <c r="AD57" s="31" t="s">
        <v>237</v>
      </c>
    </row>
    <row r="58" spans="2:30" s="15" customFormat="1" x14ac:dyDescent="0.25">
      <c r="B58" s="45" t="s">
        <v>71</v>
      </c>
      <c r="C58" s="31" t="s">
        <v>238</v>
      </c>
      <c r="D58" s="31" t="s">
        <v>279</v>
      </c>
      <c r="E58" s="31" t="s">
        <v>238</v>
      </c>
      <c r="F58" s="31" t="s">
        <v>279</v>
      </c>
      <c r="G58" s="31" t="s">
        <v>238</v>
      </c>
      <c r="H58" s="31" t="s">
        <v>448</v>
      </c>
      <c r="I58" s="31" t="s">
        <v>238</v>
      </c>
      <c r="J58" s="31" t="s">
        <v>237</v>
      </c>
      <c r="K58" s="31" t="s">
        <v>238</v>
      </c>
      <c r="L58" s="31" t="s">
        <v>237</v>
      </c>
      <c r="M58" s="31" t="s">
        <v>238</v>
      </c>
      <c r="N58" s="31" t="s">
        <v>448</v>
      </c>
      <c r="O58" s="31" t="s">
        <v>238</v>
      </c>
      <c r="P58" s="31" t="s">
        <v>237</v>
      </c>
      <c r="Q58" s="31" t="s">
        <v>238</v>
      </c>
      <c r="R58" s="31" t="s">
        <v>237</v>
      </c>
      <c r="S58" s="31" t="s">
        <v>238</v>
      </c>
      <c r="T58" s="31" t="s">
        <v>237</v>
      </c>
      <c r="U58" s="31" t="s">
        <v>238</v>
      </c>
      <c r="V58" s="31" t="s">
        <v>237</v>
      </c>
      <c r="W58" s="31" t="s">
        <v>238</v>
      </c>
      <c r="X58" s="31" t="s">
        <v>237</v>
      </c>
      <c r="Y58" s="31" t="s">
        <v>238</v>
      </c>
      <c r="Z58" s="31" t="s">
        <v>237</v>
      </c>
      <c r="AA58" s="31" t="s">
        <v>238</v>
      </c>
      <c r="AB58" s="31" t="s">
        <v>237</v>
      </c>
      <c r="AC58" s="31" t="s">
        <v>238</v>
      </c>
      <c r="AD58" s="31" t="s">
        <v>237</v>
      </c>
    </row>
    <row r="59" spans="2:30" s="15" customFormat="1" x14ac:dyDescent="0.25">
      <c r="B59" s="45" t="s">
        <v>72</v>
      </c>
      <c r="C59" s="31">
        <v>12.9</v>
      </c>
      <c r="D59" s="31" t="s">
        <v>448</v>
      </c>
      <c r="E59" s="31">
        <v>17.5</v>
      </c>
      <c r="F59" s="31" t="s">
        <v>448</v>
      </c>
      <c r="G59" s="31">
        <v>7.9</v>
      </c>
      <c r="H59" s="31" t="s">
        <v>448</v>
      </c>
      <c r="I59" s="31">
        <v>11.7</v>
      </c>
      <c r="J59" s="31" t="s">
        <v>237</v>
      </c>
      <c r="K59" s="31">
        <v>40.799999999999997</v>
      </c>
      <c r="L59" s="31" t="s">
        <v>237</v>
      </c>
      <c r="M59" s="31">
        <v>81.099999999999994</v>
      </c>
      <c r="N59" s="31" t="s">
        <v>448</v>
      </c>
      <c r="O59" s="31" t="s">
        <v>238</v>
      </c>
      <c r="P59" s="31" t="s">
        <v>237</v>
      </c>
      <c r="Q59" s="31" t="s">
        <v>238</v>
      </c>
      <c r="R59" s="31" t="s">
        <v>237</v>
      </c>
      <c r="S59" s="31" t="s">
        <v>238</v>
      </c>
      <c r="T59" s="31" t="s">
        <v>237</v>
      </c>
      <c r="U59" s="31" t="s">
        <v>238</v>
      </c>
      <c r="V59" s="31" t="s">
        <v>237</v>
      </c>
      <c r="W59" s="31">
        <v>4.0999999999999996</v>
      </c>
      <c r="X59" s="31" t="s">
        <v>237</v>
      </c>
      <c r="Y59" s="31">
        <v>67.400000000000006</v>
      </c>
      <c r="Z59" s="31" t="s">
        <v>237</v>
      </c>
      <c r="AA59" s="31">
        <v>69.3</v>
      </c>
      <c r="AB59" s="31" t="s">
        <v>237</v>
      </c>
      <c r="AC59" s="31">
        <v>65.2</v>
      </c>
      <c r="AD59" s="31" t="s">
        <v>237</v>
      </c>
    </row>
    <row r="60" spans="2:30" s="15" customFormat="1" x14ac:dyDescent="0.25">
      <c r="B60" s="45" t="s">
        <v>73</v>
      </c>
      <c r="C60" s="31">
        <v>8.6</v>
      </c>
      <c r="D60" s="31" t="s">
        <v>283</v>
      </c>
      <c r="E60" s="31" t="s">
        <v>238</v>
      </c>
      <c r="F60" s="31" t="s">
        <v>448</v>
      </c>
      <c r="G60" s="31" t="s">
        <v>238</v>
      </c>
      <c r="H60" s="31" t="s">
        <v>448</v>
      </c>
      <c r="I60" s="31">
        <v>3.8</v>
      </c>
      <c r="J60" s="31" t="s">
        <v>239</v>
      </c>
      <c r="K60" s="31">
        <v>22.2</v>
      </c>
      <c r="L60" s="31" t="s">
        <v>239</v>
      </c>
      <c r="M60" s="31">
        <v>90</v>
      </c>
      <c r="N60" s="31" t="s">
        <v>448</v>
      </c>
      <c r="O60" s="31" t="s">
        <v>238</v>
      </c>
      <c r="P60" s="31" t="s">
        <v>237</v>
      </c>
      <c r="Q60" s="31" t="s">
        <v>238</v>
      </c>
      <c r="R60" s="31" t="s">
        <v>237</v>
      </c>
      <c r="S60" s="31" t="s">
        <v>238</v>
      </c>
      <c r="T60" s="31" t="s">
        <v>237</v>
      </c>
      <c r="U60" s="31" t="s">
        <v>238</v>
      </c>
      <c r="V60" s="31" t="s">
        <v>237</v>
      </c>
      <c r="W60" s="31" t="s">
        <v>238</v>
      </c>
      <c r="X60" s="31" t="s">
        <v>237</v>
      </c>
      <c r="Y60" s="31" t="s">
        <v>238</v>
      </c>
      <c r="Z60" s="31" t="s">
        <v>237</v>
      </c>
      <c r="AA60" s="31" t="s">
        <v>238</v>
      </c>
      <c r="AB60" s="31" t="s">
        <v>237</v>
      </c>
      <c r="AC60" s="31" t="s">
        <v>238</v>
      </c>
      <c r="AD60" s="31" t="s">
        <v>237</v>
      </c>
    </row>
    <row r="61" spans="2:30" s="15" customFormat="1" x14ac:dyDescent="0.25">
      <c r="B61" s="45" t="s">
        <v>74</v>
      </c>
      <c r="C61" s="31">
        <v>9.3000000000000007</v>
      </c>
      <c r="D61" s="31" t="s">
        <v>283</v>
      </c>
      <c r="E61" s="31">
        <v>14.3</v>
      </c>
      <c r="F61" s="31" t="s">
        <v>283</v>
      </c>
      <c r="G61" s="31">
        <v>4</v>
      </c>
      <c r="H61" s="31" t="s">
        <v>283</v>
      </c>
      <c r="I61" s="31">
        <v>2.2000000000000002</v>
      </c>
      <c r="J61" s="31" t="s">
        <v>237</v>
      </c>
      <c r="K61" s="31">
        <v>16.600000000000001</v>
      </c>
      <c r="L61" s="31" t="s">
        <v>237</v>
      </c>
      <c r="M61" s="31">
        <v>99</v>
      </c>
      <c r="N61" s="31" t="s">
        <v>283</v>
      </c>
      <c r="O61" s="31">
        <v>91.1</v>
      </c>
      <c r="P61" s="31" t="s">
        <v>237</v>
      </c>
      <c r="Q61" s="31">
        <v>16.5</v>
      </c>
      <c r="R61" s="31" t="s">
        <v>237</v>
      </c>
      <c r="S61" s="31">
        <v>54</v>
      </c>
      <c r="T61" s="31" t="s">
        <v>237</v>
      </c>
      <c r="U61" s="31" t="s">
        <v>238</v>
      </c>
      <c r="V61" s="31" t="s">
        <v>237</v>
      </c>
      <c r="W61" s="31">
        <v>39.299999999999997</v>
      </c>
      <c r="X61" s="31" t="s">
        <v>283</v>
      </c>
      <c r="Y61" s="31">
        <v>91.2</v>
      </c>
      <c r="Z61" s="31" t="s">
        <v>237</v>
      </c>
      <c r="AA61" s="31">
        <v>92.1</v>
      </c>
      <c r="AB61" s="31" t="s">
        <v>237</v>
      </c>
      <c r="AC61" s="31">
        <v>90.2</v>
      </c>
      <c r="AD61" s="31" t="s">
        <v>237</v>
      </c>
    </row>
    <row r="62" spans="2:30" s="15" customFormat="1" x14ac:dyDescent="0.25">
      <c r="B62" s="45" t="s">
        <v>75</v>
      </c>
      <c r="C62" s="31">
        <v>8.5</v>
      </c>
      <c r="D62" s="31" t="s">
        <v>283</v>
      </c>
      <c r="E62" s="31">
        <v>12.7</v>
      </c>
      <c r="F62" s="31" t="s">
        <v>283</v>
      </c>
      <c r="G62" s="31">
        <v>4.2</v>
      </c>
      <c r="H62" s="31" t="s">
        <v>283</v>
      </c>
      <c r="I62" s="31">
        <v>5</v>
      </c>
      <c r="J62" s="31" t="s">
        <v>237</v>
      </c>
      <c r="K62" s="31">
        <v>25.4</v>
      </c>
      <c r="L62" s="31" t="s">
        <v>237</v>
      </c>
      <c r="M62" s="31">
        <v>98.6</v>
      </c>
      <c r="N62" s="31" t="s">
        <v>448</v>
      </c>
      <c r="O62" s="31" t="s">
        <v>238</v>
      </c>
      <c r="P62" s="31" t="s">
        <v>237</v>
      </c>
      <c r="Q62" s="31" t="s">
        <v>238</v>
      </c>
      <c r="R62" s="31" t="s">
        <v>237</v>
      </c>
      <c r="S62" s="31" t="s">
        <v>238</v>
      </c>
      <c r="T62" s="31" t="s">
        <v>237</v>
      </c>
      <c r="U62" s="31" t="s">
        <v>238</v>
      </c>
      <c r="V62" s="31" t="s">
        <v>237</v>
      </c>
      <c r="W62" s="31" t="s">
        <v>238</v>
      </c>
      <c r="X62" s="31" t="s">
        <v>237</v>
      </c>
      <c r="Y62" s="31" t="s">
        <v>238</v>
      </c>
      <c r="Z62" s="31" t="s">
        <v>237</v>
      </c>
      <c r="AA62" s="31" t="s">
        <v>238</v>
      </c>
      <c r="AB62" s="31" t="s">
        <v>237</v>
      </c>
      <c r="AC62" s="31" t="s">
        <v>238</v>
      </c>
      <c r="AD62" s="31" t="s">
        <v>237</v>
      </c>
    </row>
    <row r="63" spans="2:30" s="15" customFormat="1" x14ac:dyDescent="0.25">
      <c r="B63" s="45" t="s">
        <v>76</v>
      </c>
      <c r="C63" s="31">
        <v>27.8</v>
      </c>
      <c r="D63" s="31" t="s">
        <v>239</v>
      </c>
      <c r="E63" s="31">
        <v>27.9</v>
      </c>
      <c r="F63" s="31" t="s">
        <v>239</v>
      </c>
      <c r="G63" s="31">
        <v>27.6</v>
      </c>
      <c r="H63" s="31" t="s">
        <v>239</v>
      </c>
      <c r="I63" s="31">
        <v>8.6</v>
      </c>
      <c r="J63" s="31" t="s">
        <v>237</v>
      </c>
      <c r="K63" s="31">
        <v>29.5</v>
      </c>
      <c r="L63" s="31" t="s">
        <v>237</v>
      </c>
      <c r="M63" s="31">
        <v>53.5</v>
      </c>
      <c r="N63" s="31" t="s">
        <v>237</v>
      </c>
      <c r="O63" s="31" t="s">
        <v>238</v>
      </c>
      <c r="P63" s="31" t="s">
        <v>237</v>
      </c>
      <c r="Q63" s="31" t="s">
        <v>238</v>
      </c>
      <c r="R63" s="31" t="s">
        <v>237</v>
      </c>
      <c r="S63" s="31" t="s">
        <v>238</v>
      </c>
      <c r="T63" s="31" t="s">
        <v>237</v>
      </c>
      <c r="U63" s="31">
        <v>51.9</v>
      </c>
      <c r="V63" s="31" t="s">
        <v>237</v>
      </c>
      <c r="W63" s="31">
        <v>52.6</v>
      </c>
      <c r="X63" s="31" t="s">
        <v>237</v>
      </c>
      <c r="Y63" s="31" t="s">
        <v>238</v>
      </c>
      <c r="Z63" s="31" t="s">
        <v>237</v>
      </c>
      <c r="AA63" s="31" t="s">
        <v>238</v>
      </c>
      <c r="AB63" s="31" t="s">
        <v>237</v>
      </c>
      <c r="AC63" s="31" t="s">
        <v>238</v>
      </c>
      <c r="AD63" s="31" t="s">
        <v>237</v>
      </c>
    </row>
    <row r="64" spans="2:30" s="15" customFormat="1" x14ac:dyDescent="0.25">
      <c r="B64" s="45" t="s">
        <v>77</v>
      </c>
      <c r="C64" s="31" t="s">
        <v>238</v>
      </c>
      <c r="D64" s="31" t="s">
        <v>279</v>
      </c>
      <c r="E64" s="31" t="s">
        <v>238</v>
      </c>
      <c r="F64" s="31" t="s">
        <v>279</v>
      </c>
      <c r="G64" s="31" t="s">
        <v>238</v>
      </c>
      <c r="H64" s="31" t="s">
        <v>448</v>
      </c>
      <c r="I64" s="31">
        <v>12.9</v>
      </c>
      <c r="J64" s="31" t="s">
        <v>237</v>
      </c>
      <c r="K64" s="31">
        <v>40.700000000000003</v>
      </c>
      <c r="L64" s="31" t="s">
        <v>237</v>
      </c>
      <c r="M64" s="31" t="s">
        <v>238</v>
      </c>
      <c r="N64" s="31" t="s">
        <v>448</v>
      </c>
      <c r="O64" s="31">
        <v>83</v>
      </c>
      <c r="P64" s="31" t="s">
        <v>237</v>
      </c>
      <c r="Q64" s="31">
        <v>33.200000000000003</v>
      </c>
      <c r="R64" s="31" t="s">
        <v>237</v>
      </c>
      <c r="S64" s="31">
        <v>12.2</v>
      </c>
      <c r="T64" s="31" t="s">
        <v>237</v>
      </c>
      <c r="U64" s="31">
        <v>44.6</v>
      </c>
      <c r="V64" s="31" t="s">
        <v>237</v>
      </c>
      <c r="W64" s="31">
        <v>51.4</v>
      </c>
      <c r="X64" s="31" t="s">
        <v>237</v>
      </c>
      <c r="Y64" s="31" t="s">
        <v>238</v>
      </c>
      <c r="Z64" s="31" t="s">
        <v>237</v>
      </c>
      <c r="AA64" s="31" t="s">
        <v>238</v>
      </c>
      <c r="AB64" s="31" t="s">
        <v>237</v>
      </c>
      <c r="AC64" s="31" t="s">
        <v>238</v>
      </c>
      <c r="AD64" s="31" t="s">
        <v>237</v>
      </c>
    </row>
    <row r="65" spans="2:30" s="15" customFormat="1" x14ac:dyDescent="0.25">
      <c r="B65" s="45" t="s">
        <v>78</v>
      </c>
      <c r="C65" s="31" t="s">
        <v>238</v>
      </c>
      <c r="D65" s="31" t="s">
        <v>279</v>
      </c>
      <c r="E65" s="31" t="s">
        <v>238</v>
      </c>
      <c r="F65" s="31" t="s">
        <v>279</v>
      </c>
      <c r="G65" s="31" t="s">
        <v>238</v>
      </c>
      <c r="H65" s="31" t="s">
        <v>448</v>
      </c>
      <c r="I65" s="31" t="s">
        <v>238</v>
      </c>
      <c r="J65" s="31" t="s">
        <v>237</v>
      </c>
      <c r="K65" s="31" t="s">
        <v>238</v>
      </c>
      <c r="L65" s="31" t="s">
        <v>237</v>
      </c>
      <c r="M65" s="31">
        <v>100</v>
      </c>
      <c r="N65" s="31" t="s">
        <v>449</v>
      </c>
      <c r="O65" s="31" t="s">
        <v>238</v>
      </c>
      <c r="P65" s="31" t="s">
        <v>237</v>
      </c>
      <c r="Q65" s="31" t="s">
        <v>238</v>
      </c>
      <c r="R65" s="31" t="s">
        <v>237</v>
      </c>
      <c r="S65" s="31" t="s">
        <v>238</v>
      </c>
      <c r="T65" s="31" t="s">
        <v>237</v>
      </c>
      <c r="U65" s="31" t="s">
        <v>238</v>
      </c>
      <c r="V65" s="31" t="s">
        <v>237</v>
      </c>
      <c r="W65" s="31" t="s">
        <v>238</v>
      </c>
      <c r="X65" s="31" t="s">
        <v>237</v>
      </c>
      <c r="Y65" s="31" t="s">
        <v>238</v>
      </c>
      <c r="Z65" s="31" t="s">
        <v>237</v>
      </c>
      <c r="AA65" s="31" t="s">
        <v>238</v>
      </c>
      <c r="AB65" s="31" t="s">
        <v>237</v>
      </c>
      <c r="AC65" s="31" t="s">
        <v>238</v>
      </c>
      <c r="AD65" s="31" t="s">
        <v>237</v>
      </c>
    </row>
    <row r="66" spans="2:30" s="15" customFormat="1" x14ac:dyDescent="0.25">
      <c r="B66" s="45" t="s">
        <v>79</v>
      </c>
      <c r="C66" s="31">
        <v>27.4</v>
      </c>
      <c r="D66" s="31" t="s">
        <v>237</v>
      </c>
      <c r="E66" s="31">
        <v>31.1</v>
      </c>
      <c r="F66" s="31" t="s">
        <v>237</v>
      </c>
      <c r="G66" s="31">
        <v>23.5</v>
      </c>
      <c r="H66" s="31" t="s">
        <v>237</v>
      </c>
      <c r="I66" s="31">
        <v>16.3</v>
      </c>
      <c r="J66" s="31" t="s">
        <v>237</v>
      </c>
      <c r="K66" s="31">
        <v>41</v>
      </c>
      <c r="L66" s="31" t="s">
        <v>237</v>
      </c>
      <c r="M66" s="31">
        <v>6.6</v>
      </c>
      <c r="N66" s="31" t="s">
        <v>448</v>
      </c>
      <c r="O66" s="31">
        <v>74.3</v>
      </c>
      <c r="P66" s="31" t="s">
        <v>237</v>
      </c>
      <c r="Q66" s="31">
        <v>24.4</v>
      </c>
      <c r="R66" s="31" t="s">
        <v>237</v>
      </c>
      <c r="S66" s="31">
        <v>31.4</v>
      </c>
      <c r="T66" s="31" t="s">
        <v>237</v>
      </c>
      <c r="U66" s="31">
        <v>44.9</v>
      </c>
      <c r="V66" s="31" t="s">
        <v>237</v>
      </c>
      <c r="W66" s="31">
        <v>68.400000000000006</v>
      </c>
      <c r="X66" s="31" t="s">
        <v>237</v>
      </c>
      <c r="Y66" s="31" t="s">
        <v>238</v>
      </c>
      <c r="Z66" s="31" t="s">
        <v>237</v>
      </c>
      <c r="AA66" s="31" t="s">
        <v>238</v>
      </c>
      <c r="AB66" s="31" t="s">
        <v>237</v>
      </c>
      <c r="AC66" s="31" t="s">
        <v>238</v>
      </c>
      <c r="AD66" s="31" t="s">
        <v>237</v>
      </c>
    </row>
    <row r="67" spans="2:30" s="15" customFormat="1" x14ac:dyDescent="0.25">
      <c r="B67" s="45" t="s">
        <v>80</v>
      </c>
      <c r="C67" s="31" t="s">
        <v>238</v>
      </c>
      <c r="D67" s="31" t="s">
        <v>279</v>
      </c>
      <c r="E67" s="31" t="s">
        <v>238</v>
      </c>
      <c r="F67" s="31" t="s">
        <v>279</v>
      </c>
      <c r="G67" s="31" t="s">
        <v>238</v>
      </c>
      <c r="H67" s="31" t="s">
        <v>448</v>
      </c>
      <c r="I67" s="31" t="s">
        <v>238</v>
      </c>
      <c r="J67" s="31" t="s">
        <v>237</v>
      </c>
      <c r="K67" s="31" t="s">
        <v>238</v>
      </c>
      <c r="L67" s="31" t="s">
        <v>237</v>
      </c>
      <c r="M67" s="31" t="s">
        <v>238</v>
      </c>
      <c r="N67" s="31" t="s">
        <v>448</v>
      </c>
      <c r="O67" s="31" t="s">
        <v>238</v>
      </c>
      <c r="P67" s="31" t="s">
        <v>237</v>
      </c>
      <c r="Q67" s="31" t="s">
        <v>238</v>
      </c>
      <c r="R67" s="31" t="s">
        <v>237</v>
      </c>
      <c r="S67" s="31" t="s">
        <v>238</v>
      </c>
      <c r="T67" s="31" t="s">
        <v>237</v>
      </c>
      <c r="U67" s="31" t="s">
        <v>238</v>
      </c>
      <c r="V67" s="31" t="s">
        <v>237</v>
      </c>
      <c r="W67" s="31" t="s">
        <v>238</v>
      </c>
      <c r="X67" s="31" t="s">
        <v>237</v>
      </c>
      <c r="Y67" s="31">
        <v>72</v>
      </c>
      <c r="Z67" s="31" t="s">
        <v>283</v>
      </c>
      <c r="AA67" s="31" t="s">
        <v>238</v>
      </c>
      <c r="AB67" s="31" t="s">
        <v>237</v>
      </c>
      <c r="AC67" s="31" t="s">
        <v>238</v>
      </c>
      <c r="AD67" s="31" t="s">
        <v>237</v>
      </c>
    </row>
    <row r="68" spans="2:30" s="15" customFormat="1" x14ac:dyDescent="0.25">
      <c r="B68" s="45" t="s">
        <v>81</v>
      </c>
      <c r="C68" s="31" t="s">
        <v>238</v>
      </c>
      <c r="D68" s="31" t="s">
        <v>279</v>
      </c>
      <c r="E68" s="31" t="s">
        <v>238</v>
      </c>
      <c r="F68" s="31" t="s">
        <v>279</v>
      </c>
      <c r="G68" s="31" t="s">
        <v>238</v>
      </c>
      <c r="H68" s="31" t="s">
        <v>448</v>
      </c>
      <c r="I68" s="31" t="s">
        <v>238</v>
      </c>
      <c r="J68" s="31" t="s">
        <v>237</v>
      </c>
      <c r="K68" s="31" t="s">
        <v>238</v>
      </c>
      <c r="L68" s="31" t="s">
        <v>237</v>
      </c>
      <c r="M68" s="31">
        <v>100</v>
      </c>
      <c r="N68" s="31" t="s">
        <v>449</v>
      </c>
      <c r="O68" s="31" t="s">
        <v>238</v>
      </c>
      <c r="P68" s="31" t="s">
        <v>237</v>
      </c>
      <c r="Q68" s="31" t="s">
        <v>238</v>
      </c>
      <c r="R68" s="31" t="s">
        <v>237</v>
      </c>
      <c r="S68" s="31" t="s">
        <v>238</v>
      </c>
      <c r="T68" s="31" t="s">
        <v>237</v>
      </c>
      <c r="U68" s="31" t="s">
        <v>238</v>
      </c>
      <c r="V68" s="31" t="s">
        <v>237</v>
      </c>
      <c r="W68" s="31" t="s">
        <v>238</v>
      </c>
      <c r="X68" s="31" t="s">
        <v>237</v>
      </c>
      <c r="Y68" s="31" t="s">
        <v>238</v>
      </c>
      <c r="Z68" s="31" t="s">
        <v>237</v>
      </c>
      <c r="AA68" s="31" t="s">
        <v>238</v>
      </c>
      <c r="AB68" s="31" t="s">
        <v>237</v>
      </c>
      <c r="AC68" s="31" t="s">
        <v>238</v>
      </c>
      <c r="AD68" s="31" t="s">
        <v>237</v>
      </c>
    </row>
    <row r="69" spans="2:30" s="15" customFormat="1" x14ac:dyDescent="0.25">
      <c r="B69" s="45" t="s">
        <v>82</v>
      </c>
      <c r="C69" s="31" t="s">
        <v>238</v>
      </c>
      <c r="D69" s="31" t="s">
        <v>279</v>
      </c>
      <c r="E69" s="31" t="s">
        <v>238</v>
      </c>
      <c r="F69" s="31" t="s">
        <v>279</v>
      </c>
      <c r="G69" s="31" t="s">
        <v>238</v>
      </c>
      <c r="H69" s="31" t="s">
        <v>448</v>
      </c>
      <c r="I69" s="31" t="s">
        <v>238</v>
      </c>
      <c r="J69" s="31" t="s">
        <v>237</v>
      </c>
      <c r="K69" s="31" t="s">
        <v>238</v>
      </c>
      <c r="L69" s="31" t="s">
        <v>237</v>
      </c>
      <c r="M69" s="31">
        <v>100</v>
      </c>
      <c r="N69" s="31" t="s">
        <v>449</v>
      </c>
      <c r="O69" s="31" t="s">
        <v>238</v>
      </c>
      <c r="P69" s="31" t="s">
        <v>237</v>
      </c>
      <c r="Q69" s="31" t="s">
        <v>238</v>
      </c>
      <c r="R69" s="31" t="s">
        <v>237</v>
      </c>
      <c r="S69" s="31" t="s">
        <v>238</v>
      </c>
      <c r="T69" s="31" t="s">
        <v>237</v>
      </c>
      <c r="U69" s="31" t="s">
        <v>238</v>
      </c>
      <c r="V69" s="31" t="s">
        <v>237</v>
      </c>
      <c r="W69" s="31" t="s">
        <v>238</v>
      </c>
      <c r="X69" s="31" t="s">
        <v>237</v>
      </c>
      <c r="Y69" s="31" t="s">
        <v>238</v>
      </c>
      <c r="Z69" s="31" t="s">
        <v>237</v>
      </c>
      <c r="AA69" s="31" t="s">
        <v>238</v>
      </c>
      <c r="AB69" s="31" t="s">
        <v>237</v>
      </c>
      <c r="AC69" s="31" t="s">
        <v>238</v>
      </c>
      <c r="AD69" s="31" t="s">
        <v>237</v>
      </c>
    </row>
    <row r="70" spans="2:30" s="15" customFormat="1" x14ac:dyDescent="0.25">
      <c r="B70" s="45" t="s">
        <v>83</v>
      </c>
      <c r="C70" s="31">
        <v>13.4</v>
      </c>
      <c r="D70" s="31" t="s">
        <v>279</v>
      </c>
      <c r="E70" s="31">
        <v>15.4</v>
      </c>
      <c r="F70" s="31" t="s">
        <v>279</v>
      </c>
      <c r="G70" s="31">
        <v>11.6</v>
      </c>
      <c r="H70" s="31" t="s">
        <v>448</v>
      </c>
      <c r="I70" s="31">
        <v>5.6</v>
      </c>
      <c r="J70" s="31" t="s">
        <v>237</v>
      </c>
      <c r="K70" s="31">
        <v>21.9</v>
      </c>
      <c r="L70" s="31" t="s">
        <v>237</v>
      </c>
      <c r="M70" s="31">
        <v>89.6</v>
      </c>
      <c r="N70" s="31" t="s">
        <v>237</v>
      </c>
      <c r="O70" s="31" t="s">
        <v>238</v>
      </c>
      <c r="P70" s="31" t="s">
        <v>237</v>
      </c>
      <c r="Q70" s="31" t="s">
        <v>238</v>
      </c>
      <c r="R70" s="31" t="s">
        <v>237</v>
      </c>
      <c r="S70" s="31" t="s">
        <v>238</v>
      </c>
      <c r="T70" s="31" t="s">
        <v>237</v>
      </c>
      <c r="U70" s="31">
        <v>39.700000000000003</v>
      </c>
      <c r="V70" s="31" t="s">
        <v>237</v>
      </c>
      <c r="W70" s="31">
        <v>50.2</v>
      </c>
      <c r="X70" s="31" t="s">
        <v>237</v>
      </c>
      <c r="Y70" s="31" t="s">
        <v>238</v>
      </c>
      <c r="Z70" s="31" t="s">
        <v>237</v>
      </c>
      <c r="AA70" s="31" t="s">
        <v>238</v>
      </c>
      <c r="AB70" s="31" t="s">
        <v>237</v>
      </c>
      <c r="AC70" s="31" t="s">
        <v>238</v>
      </c>
      <c r="AD70" s="31" t="s">
        <v>237</v>
      </c>
    </row>
    <row r="71" spans="2:30" s="15" customFormat="1" x14ac:dyDescent="0.25">
      <c r="B71" s="45" t="s">
        <v>84</v>
      </c>
      <c r="C71" s="31">
        <v>19.2</v>
      </c>
      <c r="D71" s="31" t="s">
        <v>448</v>
      </c>
      <c r="E71" s="31">
        <v>20.9</v>
      </c>
      <c r="F71" s="31" t="s">
        <v>448</v>
      </c>
      <c r="G71" s="31">
        <v>17.5</v>
      </c>
      <c r="H71" s="31" t="s">
        <v>448</v>
      </c>
      <c r="I71" s="31">
        <v>7.3</v>
      </c>
      <c r="J71" s="31" t="s">
        <v>237</v>
      </c>
      <c r="K71" s="31">
        <v>36.4</v>
      </c>
      <c r="L71" s="31" t="s">
        <v>237</v>
      </c>
      <c r="M71" s="31">
        <v>52.5</v>
      </c>
      <c r="N71" s="31" t="s">
        <v>448</v>
      </c>
      <c r="O71" s="31">
        <v>76.400000000000006</v>
      </c>
      <c r="P71" s="31" t="s">
        <v>237</v>
      </c>
      <c r="Q71" s="31">
        <v>56.1</v>
      </c>
      <c r="R71" s="31" t="s">
        <v>237</v>
      </c>
      <c r="S71" s="31">
        <v>64.2</v>
      </c>
      <c r="T71" s="31" t="s">
        <v>237</v>
      </c>
      <c r="U71" s="31" t="s">
        <v>238</v>
      </c>
      <c r="V71" s="31" t="s">
        <v>237</v>
      </c>
      <c r="W71" s="31">
        <v>74.5</v>
      </c>
      <c r="X71" s="31" t="s">
        <v>237</v>
      </c>
      <c r="Y71" s="31">
        <v>90.3</v>
      </c>
      <c r="Z71" s="31" t="s">
        <v>237</v>
      </c>
      <c r="AA71" s="31">
        <v>89.6</v>
      </c>
      <c r="AB71" s="31" t="s">
        <v>237</v>
      </c>
      <c r="AC71" s="31">
        <v>91</v>
      </c>
      <c r="AD71" s="31" t="s">
        <v>237</v>
      </c>
    </row>
    <row r="72" spans="2:30" s="15" customFormat="1" x14ac:dyDescent="0.25">
      <c r="B72" s="45" t="s">
        <v>85</v>
      </c>
      <c r="C72" s="31">
        <v>18.399999999999999</v>
      </c>
      <c r="D72" s="31" t="s">
        <v>448</v>
      </c>
      <c r="E72" s="31">
        <v>20</v>
      </c>
      <c r="F72" s="31" t="s">
        <v>448</v>
      </c>
      <c r="G72" s="31">
        <v>16.600000000000001</v>
      </c>
      <c r="H72" s="31" t="s">
        <v>448</v>
      </c>
      <c r="I72" s="31">
        <v>1.1000000000000001</v>
      </c>
      <c r="J72" s="31" t="s">
        <v>237</v>
      </c>
      <c r="K72" s="31">
        <v>14</v>
      </c>
      <c r="L72" s="31" t="s">
        <v>237</v>
      </c>
      <c r="M72" s="31">
        <v>99.6</v>
      </c>
      <c r="N72" s="31" t="s">
        <v>448</v>
      </c>
      <c r="O72" s="31" t="s">
        <v>238</v>
      </c>
      <c r="P72" s="31" t="s">
        <v>237</v>
      </c>
      <c r="Q72" s="31" t="s">
        <v>238</v>
      </c>
      <c r="R72" s="31" t="s">
        <v>237</v>
      </c>
      <c r="S72" s="31" t="s">
        <v>238</v>
      </c>
      <c r="T72" s="31" t="s">
        <v>237</v>
      </c>
      <c r="U72" s="31" t="s">
        <v>238</v>
      </c>
      <c r="V72" s="31" t="s">
        <v>237</v>
      </c>
      <c r="W72" s="31">
        <v>6.9</v>
      </c>
      <c r="X72" s="31" t="s">
        <v>237</v>
      </c>
      <c r="Y72" s="31">
        <v>66.900000000000006</v>
      </c>
      <c r="Z72" s="31" t="s">
        <v>237</v>
      </c>
      <c r="AA72" s="31">
        <v>70.099999999999994</v>
      </c>
      <c r="AB72" s="31" t="s">
        <v>237</v>
      </c>
      <c r="AC72" s="31">
        <v>63.3</v>
      </c>
      <c r="AD72" s="31" t="s">
        <v>237</v>
      </c>
    </row>
    <row r="73" spans="2:30" s="15" customFormat="1" x14ac:dyDescent="0.25">
      <c r="B73" s="45" t="s">
        <v>86</v>
      </c>
      <c r="C73" s="31" t="s">
        <v>238</v>
      </c>
      <c r="D73" s="31" t="s">
        <v>279</v>
      </c>
      <c r="E73" s="31" t="s">
        <v>238</v>
      </c>
      <c r="F73" s="31" t="s">
        <v>279</v>
      </c>
      <c r="G73" s="31" t="s">
        <v>238</v>
      </c>
      <c r="H73" s="31" t="s">
        <v>448</v>
      </c>
      <c r="I73" s="31" t="s">
        <v>238</v>
      </c>
      <c r="J73" s="31" t="s">
        <v>237</v>
      </c>
      <c r="K73" s="31" t="s">
        <v>238</v>
      </c>
      <c r="L73" s="31" t="s">
        <v>237</v>
      </c>
      <c r="M73" s="31">
        <v>100</v>
      </c>
      <c r="N73" s="31" t="s">
        <v>449</v>
      </c>
      <c r="O73" s="31" t="s">
        <v>238</v>
      </c>
      <c r="P73" s="31" t="s">
        <v>237</v>
      </c>
      <c r="Q73" s="31" t="s">
        <v>238</v>
      </c>
      <c r="R73" s="31" t="s">
        <v>237</v>
      </c>
      <c r="S73" s="31" t="s">
        <v>238</v>
      </c>
      <c r="T73" s="31" t="s">
        <v>237</v>
      </c>
      <c r="U73" s="31" t="s">
        <v>238</v>
      </c>
      <c r="V73" s="31" t="s">
        <v>237</v>
      </c>
      <c r="W73" s="31" t="s">
        <v>238</v>
      </c>
      <c r="X73" s="31" t="s">
        <v>237</v>
      </c>
      <c r="Y73" s="31" t="s">
        <v>238</v>
      </c>
      <c r="Z73" s="31" t="s">
        <v>237</v>
      </c>
      <c r="AA73" s="31" t="s">
        <v>238</v>
      </c>
      <c r="AB73" s="31" t="s">
        <v>237</v>
      </c>
      <c r="AC73" s="31" t="s">
        <v>238</v>
      </c>
      <c r="AD73" s="31" t="s">
        <v>237</v>
      </c>
    </row>
    <row r="74" spans="2:30" s="15" customFormat="1" x14ac:dyDescent="0.25">
      <c r="B74" s="45" t="s">
        <v>87</v>
      </c>
      <c r="C74" s="31">
        <v>33.9</v>
      </c>
      <c r="D74" s="31" t="s">
        <v>448</v>
      </c>
      <c r="E74" s="31">
        <v>33.799999999999997</v>
      </c>
      <c r="F74" s="31" t="s">
        <v>448</v>
      </c>
      <c r="G74" s="31">
        <v>34</v>
      </c>
      <c r="H74" s="31" t="s">
        <v>448</v>
      </c>
      <c r="I74" s="31">
        <v>5</v>
      </c>
      <c r="J74" s="31" t="s">
        <v>237</v>
      </c>
      <c r="K74" s="31">
        <v>20.7</v>
      </c>
      <c r="L74" s="31" t="s">
        <v>237</v>
      </c>
      <c r="M74" s="31">
        <v>62.5</v>
      </c>
      <c r="N74" s="31" t="s">
        <v>448</v>
      </c>
      <c r="O74" s="31">
        <v>3.8</v>
      </c>
      <c r="P74" s="31" t="s">
        <v>237</v>
      </c>
      <c r="Q74" s="31">
        <v>0.5</v>
      </c>
      <c r="R74" s="31" t="s">
        <v>237</v>
      </c>
      <c r="S74" s="31">
        <v>2.4</v>
      </c>
      <c r="T74" s="31" t="s">
        <v>237</v>
      </c>
      <c r="U74" s="31">
        <v>25.7</v>
      </c>
      <c r="V74" s="31" t="s">
        <v>283</v>
      </c>
      <c r="W74" s="31">
        <v>44.1</v>
      </c>
      <c r="X74" s="31" t="s">
        <v>237</v>
      </c>
      <c r="Y74" s="31">
        <v>93.6</v>
      </c>
      <c r="Z74" s="31" t="s">
        <v>237</v>
      </c>
      <c r="AA74" s="31">
        <v>93.5</v>
      </c>
      <c r="AB74" s="31" t="s">
        <v>237</v>
      </c>
      <c r="AC74" s="31">
        <v>93.6</v>
      </c>
      <c r="AD74" s="31" t="s">
        <v>237</v>
      </c>
    </row>
    <row r="75" spans="2:30" s="15" customFormat="1" x14ac:dyDescent="0.25">
      <c r="B75" s="45" t="s">
        <v>88</v>
      </c>
      <c r="C75" s="31" t="s">
        <v>238</v>
      </c>
      <c r="D75" s="31" t="s">
        <v>279</v>
      </c>
      <c r="E75" s="31" t="s">
        <v>238</v>
      </c>
      <c r="F75" s="31" t="s">
        <v>279</v>
      </c>
      <c r="G75" s="31" t="s">
        <v>238</v>
      </c>
      <c r="H75" s="31" t="s">
        <v>448</v>
      </c>
      <c r="I75" s="31" t="s">
        <v>238</v>
      </c>
      <c r="J75" s="31" t="s">
        <v>237</v>
      </c>
      <c r="K75" s="31" t="s">
        <v>238</v>
      </c>
      <c r="L75" s="31" t="s">
        <v>237</v>
      </c>
      <c r="M75" s="31">
        <v>100</v>
      </c>
      <c r="N75" s="31" t="s">
        <v>449</v>
      </c>
      <c r="O75" s="31" t="s">
        <v>238</v>
      </c>
      <c r="P75" s="31" t="s">
        <v>237</v>
      </c>
      <c r="Q75" s="31" t="s">
        <v>238</v>
      </c>
      <c r="R75" s="31" t="s">
        <v>237</v>
      </c>
      <c r="S75" s="31" t="s">
        <v>238</v>
      </c>
      <c r="T75" s="31" t="s">
        <v>237</v>
      </c>
      <c r="U75" s="31" t="s">
        <v>238</v>
      </c>
      <c r="V75" s="31" t="s">
        <v>237</v>
      </c>
      <c r="W75" s="31" t="s">
        <v>238</v>
      </c>
      <c r="X75" s="31" t="s">
        <v>237</v>
      </c>
      <c r="Y75" s="31" t="s">
        <v>238</v>
      </c>
      <c r="Z75" s="31" t="s">
        <v>237</v>
      </c>
      <c r="AA75" s="31" t="s">
        <v>238</v>
      </c>
      <c r="AB75" s="31" t="s">
        <v>237</v>
      </c>
      <c r="AC75" s="31" t="s">
        <v>238</v>
      </c>
      <c r="AD75" s="31" t="s">
        <v>237</v>
      </c>
    </row>
    <row r="76" spans="2:30" s="15" customFormat="1" x14ac:dyDescent="0.25">
      <c r="B76" s="45" t="s">
        <v>89</v>
      </c>
      <c r="C76" s="31" t="s">
        <v>238</v>
      </c>
      <c r="D76" s="31" t="s">
        <v>279</v>
      </c>
      <c r="E76" s="31" t="s">
        <v>238</v>
      </c>
      <c r="F76" s="31" t="s">
        <v>279</v>
      </c>
      <c r="G76" s="31" t="s">
        <v>238</v>
      </c>
      <c r="H76" s="31" t="s">
        <v>448</v>
      </c>
      <c r="I76" s="31" t="s">
        <v>238</v>
      </c>
      <c r="J76" s="31" t="s">
        <v>237</v>
      </c>
      <c r="K76" s="31" t="s">
        <v>238</v>
      </c>
      <c r="L76" s="31" t="s">
        <v>237</v>
      </c>
      <c r="M76" s="31" t="s">
        <v>238</v>
      </c>
      <c r="N76" s="31" t="s">
        <v>448</v>
      </c>
      <c r="O76" s="31" t="s">
        <v>238</v>
      </c>
      <c r="P76" s="31" t="s">
        <v>237</v>
      </c>
      <c r="Q76" s="31" t="s">
        <v>238</v>
      </c>
      <c r="R76" s="31" t="s">
        <v>237</v>
      </c>
      <c r="S76" s="31" t="s">
        <v>238</v>
      </c>
      <c r="T76" s="31" t="s">
        <v>237</v>
      </c>
      <c r="U76" s="31" t="s">
        <v>238</v>
      </c>
      <c r="V76" s="31" t="s">
        <v>237</v>
      </c>
      <c r="W76" s="31" t="s">
        <v>238</v>
      </c>
      <c r="X76" s="31" t="s">
        <v>237</v>
      </c>
      <c r="Y76" s="31" t="s">
        <v>238</v>
      </c>
      <c r="Z76" s="31" t="s">
        <v>237</v>
      </c>
      <c r="AA76" s="31" t="s">
        <v>238</v>
      </c>
      <c r="AB76" s="31" t="s">
        <v>237</v>
      </c>
      <c r="AC76" s="31" t="s">
        <v>238</v>
      </c>
      <c r="AD76" s="31" t="s">
        <v>237</v>
      </c>
    </row>
    <row r="77" spans="2:30" s="15" customFormat="1" x14ac:dyDescent="0.25">
      <c r="B77" s="45" t="s">
        <v>90</v>
      </c>
      <c r="C77" s="31">
        <v>25.8</v>
      </c>
      <c r="D77" s="31" t="s">
        <v>283</v>
      </c>
      <c r="E77" s="31">
        <v>35.1</v>
      </c>
      <c r="F77" s="31" t="s">
        <v>283</v>
      </c>
      <c r="G77" s="31">
        <v>16.100000000000001</v>
      </c>
      <c r="H77" s="31" t="s">
        <v>283</v>
      </c>
      <c r="I77" s="31">
        <v>7.1</v>
      </c>
      <c r="J77" s="31" t="s">
        <v>237</v>
      </c>
      <c r="K77" s="31">
        <v>30.3</v>
      </c>
      <c r="L77" s="31" t="s">
        <v>237</v>
      </c>
      <c r="M77" s="31">
        <v>96.7</v>
      </c>
      <c r="N77" s="31" t="s">
        <v>448</v>
      </c>
      <c r="O77" s="31" t="s">
        <v>238</v>
      </c>
      <c r="P77" s="31" t="s">
        <v>237</v>
      </c>
      <c r="Q77" s="31" t="s">
        <v>238</v>
      </c>
      <c r="R77" s="31" t="s">
        <v>237</v>
      </c>
      <c r="S77" s="31" t="s">
        <v>238</v>
      </c>
      <c r="T77" s="31" t="s">
        <v>237</v>
      </c>
      <c r="U77" s="31" t="s">
        <v>238</v>
      </c>
      <c r="V77" s="31" t="s">
        <v>237</v>
      </c>
      <c r="W77" s="31" t="s">
        <v>238</v>
      </c>
      <c r="X77" s="31" t="s">
        <v>237</v>
      </c>
      <c r="Y77" s="31" t="s">
        <v>238</v>
      </c>
      <c r="Z77" s="31" t="s">
        <v>237</v>
      </c>
      <c r="AA77" s="31" t="s">
        <v>238</v>
      </c>
      <c r="AB77" s="31" t="s">
        <v>237</v>
      </c>
      <c r="AC77" s="31" t="s">
        <v>238</v>
      </c>
      <c r="AD77" s="31" t="s">
        <v>237</v>
      </c>
    </row>
    <row r="78" spans="2:30" s="15" customFormat="1" x14ac:dyDescent="0.25">
      <c r="B78" s="45" t="s">
        <v>91</v>
      </c>
      <c r="C78" s="31">
        <v>28.3</v>
      </c>
      <c r="D78" s="31" t="s">
        <v>237</v>
      </c>
      <c r="E78" s="31">
        <v>29.2</v>
      </c>
      <c r="F78" s="31" t="s">
        <v>237</v>
      </c>
      <c r="G78" s="31">
        <v>27.4</v>
      </c>
      <c r="H78" s="31" t="s">
        <v>237</v>
      </c>
      <c r="I78" s="31">
        <v>21.3</v>
      </c>
      <c r="J78" s="31" t="s">
        <v>237</v>
      </c>
      <c r="K78" s="31">
        <v>51.7</v>
      </c>
      <c r="L78" s="31" t="s">
        <v>237</v>
      </c>
      <c r="M78" s="31">
        <v>57.9</v>
      </c>
      <c r="N78" s="31" t="s">
        <v>448</v>
      </c>
      <c r="O78" s="31">
        <v>96.9</v>
      </c>
      <c r="P78" s="31" t="s">
        <v>237</v>
      </c>
      <c r="Q78" s="31">
        <v>45.5</v>
      </c>
      <c r="R78" s="31" t="s">
        <v>237</v>
      </c>
      <c r="S78" s="31">
        <v>75.599999999999994</v>
      </c>
      <c r="T78" s="31" t="s">
        <v>237</v>
      </c>
      <c r="U78" s="31">
        <v>66.2</v>
      </c>
      <c r="V78" s="31" t="s">
        <v>237</v>
      </c>
      <c r="W78" s="31">
        <v>92.1</v>
      </c>
      <c r="X78" s="31" t="s">
        <v>237</v>
      </c>
      <c r="Y78" s="31" t="s">
        <v>238</v>
      </c>
      <c r="Z78" s="31" t="s">
        <v>237</v>
      </c>
      <c r="AA78" s="31" t="s">
        <v>238</v>
      </c>
      <c r="AB78" s="31" t="s">
        <v>237</v>
      </c>
      <c r="AC78" s="31" t="s">
        <v>238</v>
      </c>
      <c r="AD78" s="31" t="s">
        <v>237</v>
      </c>
    </row>
    <row r="79" spans="2:30" s="15" customFormat="1" x14ac:dyDescent="0.25">
      <c r="B79" s="45" t="s">
        <v>92</v>
      </c>
      <c r="C79" s="31">
        <v>38</v>
      </c>
      <c r="D79" s="31" t="s">
        <v>448</v>
      </c>
      <c r="E79" s="31">
        <v>39.5</v>
      </c>
      <c r="F79" s="31" t="s">
        <v>448</v>
      </c>
      <c r="G79" s="31">
        <v>36.4</v>
      </c>
      <c r="H79" s="31" t="s">
        <v>448</v>
      </c>
      <c r="I79" s="31">
        <v>6.5</v>
      </c>
      <c r="J79" s="31" t="s">
        <v>237</v>
      </c>
      <c r="K79" s="31">
        <v>22</v>
      </c>
      <c r="L79" s="31" t="s">
        <v>237</v>
      </c>
      <c r="M79" s="31">
        <v>24.1</v>
      </c>
      <c r="N79" s="31" t="s">
        <v>448</v>
      </c>
      <c r="O79" s="31">
        <v>49.8</v>
      </c>
      <c r="P79" s="31" t="s">
        <v>237</v>
      </c>
      <c r="Q79" s="31">
        <v>38.700000000000003</v>
      </c>
      <c r="R79" s="31" t="s">
        <v>283</v>
      </c>
      <c r="S79" s="31">
        <v>33.5</v>
      </c>
      <c r="T79" s="31" t="s">
        <v>237</v>
      </c>
      <c r="U79" s="31" t="s">
        <v>238</v>
      </c>
      <c r="V79" s="31" t="s">
        <v>237</v>
      </c>
      <c r="W79" s="31">
        <v>40.200000000000003</v>
      </c>
      <c r="X79" s="31" t="s">
        <v>283</v>
      </c>
      <c r="Y79" s="31">
        <v>81.599999999999994</v>
      </c>
      <c r="Z79" s="31" t="s">
        <v>237</v>
      </c>
      <c r="AA79" s="31">
        <v>82.4</v>
      </c>
      <c r="AB79" s="31" t="s">
        <v>237</v>
      </c>
      <c r="AC79" s="31">
        <v>80.7</v>
      </c>
      <c r="AD79" s="31" t="s">
        <v>237</v>
      </c>
    </row>
    <row r="80" spans="2:30" s="15" customFormat="1" x14ac:dyDescent="0.25">
      <c r="B80" s="45" t="s">
        <v>93</v>
      </c>
      <c r="C80" s="31">
        <v>16.399999999999999</v>
      </c>
      <c r="D80" s="31" t="s">
        <v>448</v>
      </c>
      <c r="E80" s="31">
        <v>17.3</v>
      </c>
      <c r="F80" s="31" t="s">
        <v>448</v>
      </c>
      <c r="G80" s="31">
        <v>15.5</v>
      </c>
      <c r="H80" s="31" t="s">
        <v>448</v>
      </c>
      <c r="I80" s="31">
        <v>5.5</v>
      </c>
      <c r="J80" s="31" t="s">
        <v>237</v>
      </c>
      <c r="K80" s="31">
        <v>23</v>
      </c>
      <c r="L80" s="31" t="s">
        <v>237</v>
      </c>
      <c r="M80" s="31">
        <v>87.9</v>
      </c>
      <c r="N80" s="31" t="s">
        <v>448</v>
      </c>
      <c r="O80" s="31" t="s">
        <v>238</v>
      </c>
      <c r="P80" s="31" t="s">
        <v>237</v>
      </c>
      <c r="Q80" s="31" t="s">
        <v>238</v>
      </c>
      <c r="R80" s="31" t="s">
        <v>237</v>
      </c>
      <c r="S80" s="31" t="s">
        <v>238</v>
      </c>
      <c r="T80" s="31" t="s">
        <v>237</v>
      </c>
      <c r="U80" s="31">
        <v>19.3</v>
      </c>
      <c r="V80" s="31" t="s">
        <v>237</v>
      </c>
      <c r="W80" s="31">
        <v>16.3</v>
      </c>
      <c r="X80" s="31" t="s">
        <v>237</v>
      </c>
      <c r="Y80" s="31">
        <v>76.3</v>
      </c>
      <c r="Z80" s="31" t="s">
        <v>237</v>
      </c>
      <c r="AA80" s="31">
        <v>78.900000000000006</v>
      </c>
      <c r="AB80" s="31" t="s">
        <v>237</v>
      </c>
      <c r="AC80" s="31">
        <v>73.5</v>
      </c>
      <c r="AD80" s="31" t="s">
        <v>237</v>
      </c>
    </row>
    <row r="81" spans="2:30" s="15" customFormat="1" x14ac:dyDescent="0.25">
      <c r="B81" s="45" t="s">
        <v>94</v>
      </c>
      <c r="C81" s="31">
        <v>24.4</v>
      </c>
      <c r="D81" s="31" t="s">
        <v>448</v>
      </c>
      <c r="E81" s="31">
        <v>24.5</v>
      </c>
      <c r="F81" s="31" t="s">
        <v>448</v>
      </c>
      <c r="G81" s="31">
        <v>24.3</v>
      </c>
      <c r="H81" s="31" t="s">
        <v>448</v>
      </c>
      <c r="I81" s="31">
        <v>2.8</v>
      </c>
      <c r="J81" s="31" t="s">
        <v>237</v>
      </c>
      <c r="K81" s="31">
        <v>17.5</v>
      </c>
      <c r="L81" s="31" t="s">
        <v>237</v>
      </c>
      <c r="M81" s="31">
        <v>79.7</v>
      </c>
      <c r="N81" s="31" t="s">
        <v>448</v>
      </c>
      <c r="O81" s="31" t="s">
        <v>238</v>
      </c>
      <c r="P81" s="31" t="s">
        <v>237</v>
      </c>
      <c r="Q81" s="31" t="s">
        <v>238</v>
      </c>
      <c r="R81" s="31" t="s">
        <v>237</v>
      </c>
      <c r="S81" s="31" t="s">
        <v>238</v>
      </c>
      <c r="T81" s="31" t="s">
        <v>237</v>
      </c>
      <c r="U81" s="31">
        <v>14.9</v>
      </c>
      <c r="V81" s="31" t="s">
        <v>237</v>
      </c>
      <c r="W81" s="31">
        <v>16.7</v>
      </c>
      <c r="X81" s="31" t="s">
        <v>237</v>
      </c>
      <c r="Y81" s="31">
        <v>84.8</v>
      </c>
      <c r="Z81" s="31" t="s">
        <v>237</v>
      </c>
      <c r="AA81" s="31">
        <v>85.4</v>
      </c>
      <c r="AB81" s="31" t="s">
        <v>237</v>
      </c>
      <c r="AC81" s="31">
        <v>84.2</v>
      </c>
      <c r="AD81" s="31" t="s">
        <v>237</v>
      </c>
    </row>
    <row r="82" spans="2:30" s="15" customFormat="1" x14ac:dyDescent="0.25">
      <c r="B82" s="45" t="s">
        <v>95</v>
      </c>
      <c r="C82" s="31" t="s">
        <v>238</v>
      </c>
      <c r="D82" s="31" t="s">
        <v>279</v>
      </c>
      <c r="E82" s="31" t="s">
        <v>238</v>
      </c>
      <c r="F82" s="31" t="s">
        <v>279</v>
      </c>
      <c r="G82" s="31" t="s">
        <v>238</v>
      </c>
      <c r="H82" s="31" t="s">
        <v>448</v>
      </c>
      <c r="I82" s="31" t="s">
        <v>238</v>
      </c>
      <c r="J82" s="31" t="s">
        <v>237</v>
      </c>
      <c r="K82" s="31" t="s">
        <v>238</v>
      </c>
      <c r="L82" s="31" t="s">
        <v>237</v>
      </c>
      <c r="M82" s="31" t="s">
        <v>238</v>
      </c>
      <c r="N82" s="31" t="s">
        <v>237</v>
      </c>
      <c r="O82" s="31" t="s">
        <v>238</v>
      </c>
      <c r="P82" s="31" t="s">
        <v>237</v>
      </c>
      <c r="Q82" s="31" t="s">
        <v>238</v>
      </c>
      <c r="R82" s="31" t="s">
        <v>237</v>
      </c>
      <c r="S82" s="31" t="s">
        <v>238</v>
      </c>
      <c r="T82" s="31" t="s">
        <v>237</v>
      </c>
      <c r="U82" s="31" t="s">
        <v>238</v>
      </c>
      <c r="V82" s="31" t="s">
        <v>237</v>
      </c>
      <c r="W82" s="31" t="s">
        <v>238</v>
      </c>
      <c r="X82" s="31" t="s">
        <v>237</v>
      </c>
      <c r="Y82" s="31" t="s">
        <v>238</v>
      </c>
      <c r="Z82" s="31" t="s">
        <v>237</v>
      </c>
      <c r="AA82" s="31" t="s">
        <v>238</v>
      </c>
      <c r="AB82" s="31" t="s">
        <v>237</v>
      </c>
      <c r="AC82" s="31" t="s">
        <v>238</v>
      </c>
      <c r="AD82" s="31" t="s">
        <v>237</v>
      </c>
    </row>
    <row r="83" spans="2:30" s="15" customFormat="1" x14ac:dyDescent="0.25">
      <c r="B83" s="45" t="s">
        <v>96</v>
      </c>
      <c r="C83" s="31">
        <v>14</v>
      </c>
      <c r="D83" s="31" t="s">
        <v>283</v>
      </c>
      <c r="E83" s="31">
        <v>22.1</v>
      </c>
      <c r="F83" s="31" t="s">
        <v>283</v>
      </c>
      <c r="G83" s="31">
        <v>5.9</v>
      </c>
      <c r="H83" s="31" t="s">
        <v>283</v>
      </c>
      <c r="I83" s="31">
        <v>7.6</v>
      </c>
      <c r="J83" s="31" t="s">
        <v>237</v>
      </c>
      <c r="K83" s="31">
        <v>33.6</v>
      </c>
      <c r="L83" s="31" t="s">
        <v>237</v>
      </c>
      <c r="M83" s="31">
        <v>93.6</v>
      </c>
      <c r="N83" s="31" t="s">
        <v>448</v>
      </c>
      <c r="O83" s="31" t="s">
        <v>238</v>
      </c>
      <c r="P83" s="31" t="s">
        <v>237</v>
      </c>
      <c r="Q83" s="31" t="s">
        <v>238</v>
      </c>
      <c r="R83" s="31" t="s">
        <v>237</v>
      </c>
      <c r="S83" s="31" t="s">
        <v>238</v>
      </c>
      <c r="T83" s="31" t="s">
        <v>237</v>
      </c>
      <c r="U83" s="31">
        <v>9.9</v>
      </c>
      <c r="V83" s="31" t="s">
        <v>237</v>
      </c>
      <c r="W83" s="31">
        <v>12.4</v>
      </c>
      <c r="X83" s="31" t="s">
        <v>237</v>
      </c>
      <c r="Y83" s="31" t="s">
        <v>238</v>
      </c>
      <c r="Z83" s="31" t="s">
        <v>237</v>
      </c>
      <c r="AA83" s="31" t="s">
        <v>238</v>
      </c>
      <c r="AB83" s="31" t="s">
        <v>237</v>
      </c>
      <c r="AC83" s="31" t="s">
        <v>238</v>
      </c>
      <c r="AD83" s="31" t="s">
        <v>237</v>
      </c>
    </row>
    <row r="84" spans="2:30" s="15" customFormat="1" x14ac:dyDescent="0.25">
      <c r="B84" s="45" t="s">
        <v>97</v>
      </c>
      <c r="C84" s="31" t="s">
        <v>238</v>
      </c>
      <c r="D84" s="31" t="s">
        <v>279</v>
      </c>
      <c r="E84" s="31" t="s">
        <v>238</v>
      </c>
      <c r="F84" s="31" t="s">
        <v>279</v>
      </c>
      <c r="G84" s="31" t="s">
        <v>238</v>
      </c>
      <c r="H84" s="31" t="s">
        <v>448</v>
      </c>
      <c r="I84" s="31" t="s">
        <v>238</v>
      </c>
      <c r="J84" s="31" t="s">
        <v>237</v>
      </c>
      <c r="K84" s="31" t="s">
        <v>238</v>
      </c>
      <c r="L84" s="31" t="s">
        <v>237</v>
      </c>
      <c r="M84" s="31">
        <v>100</v>
      </c>
      <c r="N84" s="31" t="s">
        <v>449</v>
      </c>
      <c r="O84" s="31" t="s">
        <v>238</v>
      </c>
      <c r="P84" s="31" t="s">
        <v>237</v>
      </c>
      <c r="Q84" s="31" t="s">
        <v>238</v>
      </c>
      <c r="R84" s="31" t="s">
        <v>237</v>
      </c>
      <c r="S84" s="31" t="s">
        <v>238</v>
      </c>
      <c r="T84" s="31" t="s">
        <v>237</v>
      </c>
      <c r="U84" s="31" t="s">
        <v>238</v>
      </c>
      <c r="V84" s="31" t="s">
        <v>237</v>
      </c>
      <c r="W84" s="31" t="s">
        <v>238</v>
      </c>
      <c r="X84" s="31" t="s">
        <v>237</v>
      </c>
      <c r="Y84" s="31" t="s">
        <v>238</v>
      </c>
      <c r="Z84" s="31" t="s">
        <v>237</v>
      </c>
      <c r="AA84" s="31" t="s">
        <v>238</v>
      </c>
      <c r="AB84" s="31" t="s">
        <v>237</v>
      </c>
      <c r="AC84" s="31" t="s">
        <v>238</v>
      </c>
      <c r="AD84" s="31" t="s">
        <v>237</v>
      </c>
    </row>
    <row r="85" spans="2:30" s="15" customFormat="1" x14ac:dyDescent="0.25">
      <c r="B85" s="45" t="s">
        <v>98</v>
      </c>
      <c r="C85" s="31" t="s">
        <v>238</v>
      </c>
      <c r="D85" s="31" t="s">
        <v>279</v>
      </c>
      <c r="E85" s="31" t="s">
        <v>238</v>
      </c>
      <c r="F85" s="31" t="s">
        <v>279</v>
      </c>
      <c r="G85" s="31" t="s">
        <v>238</v>
      </c>
      <c r="H85" s="31" t="s">
        <v>448</v>
      </c>
      <c r="I85" s="31" t="s">
        <v>238</v>
      </c>
      <c r="J85" s="31" t="s">
        <v>237</v>
      </c>
      <c r="K85" s="31" t="s">
        <v>238</v>
      </c>
      <c r="L85" s="31" t="s">
        <v>237</v>
      </c>
      <c r="M85" s="31">
        <v>100</v>
      </c>
      <c r="N85" s="31" t="s">
        <v>449</v>
      </c>
      <c r="O85" s="31" t="s">
        <v>238</v>
      </c>
      <c r="P85" s="31" t="s">
        <v>237</v>
      </c>
      <c r="Q85" s="31" t="s">
        <v>238</v>
      </c>
      <c r="R85" s="31" t="s">
        <v>237</v>
      </c>
      <c r="S85" s="31" t="s">
        <v>238</v>
      </c>
      <c r="T85" s="31" t="s">
        <v>237</v>
      </c>
      <c r="U85" s="31" t="s">
        <v>238</v>
      </c>
      <c r="V85" s="31" t="s">
        <v>237</v>
      </c>
      <c r="W85" s="31" t="s">
        <v>238</v>
      </c>
      <c r="X85" s="31" t="s">
        <v>237</v>
      </c>
      <c r="Y85" s="31" t="s">
        <v>238</v>
      </c>
      <c r="Z85" s="31" t="s">
        <v>237</v>
      </c>
      <c r="AA85" s="31" t="s">
        <v>238</v>
      </c>
      <c r="AB85" s="31" t="s">
        <v>237</v>
      </c>
      <c r="AC85" s="31" t="s">
        <v>238</v>
      </c>
      <c r="AD85" s="31" t="s">
        <v>237</v>
      </c>
    </row>
    <row r="86" spans="2:30" s="15" customFormat="1" x14ac:dyDescent="0.25">
      <c r="B86" s="45" t="s">
        <v>99</v>
      </c>
      <c r="C86" s="31">
        <v>11.8</v>
      </c>
      <c r="D86" s="31" t="s">
        <v>448</v>
      </c>
      <c r="E86" s="31">
        <v>11.6</v>
      </c>
      <c r="F86" s="31" t="s">
        <v>448</v>
      </c>
      <c r="G86" s="31">
        <v>11.9</v>
      </c>
      <c r="H86" s="31" t="s">
        <v>448</v>
      </c>
      <c r="I86" s="31">
        <v>18.2</v>
      </c>
      <c r="J86" s="31" t="s">
        <v>237</v>
      </c>
      <c r="K86" s="31">
        <v>47.4</v>
      </c>
      <c r="L86" s="31" t="s">
        <v>237</v>
      </c>
      <c r="M86" s="31">
        <v>84</v>
      </c>
      <c r="N86" s="31" t="s">
        <v>283</v>
      </c>
      <c r="O86" s="31" t="s">
        <v>238</v>
      </c>
      <c r="P86" s="31" t="s">
        <v>237</v>
      </c>
      <c r="Q86" s="31" t="s">
        <v>238</v>
      </c>
      <c r="R86" s="31" t="s">
        <v>237</v>
      </c>
      <c r="S86" s="31" t="s">
        <v>238</v>
      </c>
      <c r="T86" s="31" t="s">
        <v>237</v>
      </c>
      <c r="U86" s="31">
        <v>42.1</v>
      </c>
      <c r="V86" s="31" t="s">
        <v>237</v>
      </c>
      <c r="W86" s="31">
        <v>47.2</v>
      </c>
      <c r="X86" s="31" t="s">
        <v>237</v>
      </c>
      <c r="Y86" s="31" t="s">
        <v>238</v>
      </c>
      <c r="Z86" s="31" t="s">
        <v>237</v>
      </c>
      <c r="AA86" s="31" t="s">
        <v>238</v>
      </c>
      <c r="AB86" s="31" t="s">
        <v>237</v>
      </c>
      <c r="AC86" s="31" t="s">
        <v>238</v>
      </c>
      <c r="AD86" s="31" t="s">
        <v>237</v>
      </c>
    </row>
    <row r="87" spans="2:30" s="15" customFormat="1" x14ac:dyDescent="0.25">
      <c r="B87" s="45" t="s">
        <v>100</v>
      </c>
      <c r="C87" s="31">
        <v>6.9</v>
      </c>
      <c r="D87" s="31" t="s">
        <v>283</v>
      </c>
      <c r="E87" s="31">
        <v>7.9</v>
      </c>
      <c r="F87" s="31" t="s">
        <v>283</v>
      </c>
      <c r="G87" s="31">
        <v>5.8</v>
      </c>
      <c r="H87" s="31" t="s">
        <v>283</v>
      </c>
      <c r="I87" s="31">
        <v>2.7</v>
      </c>
      <c r="J87" s="31" t="s">
        <v>237</v>
      </c>
      <c r="K87" s="31">
        <v>17</v>
      </c>
      <c r="L87" s="31" t="s">
        <v>237</v>
      </c>
      <c r="M87" s="31">
        <v>66.599999999999994</v>
      </c>
      <c r="N87" s="31" t="s">
        <v>448</v>
      </c>
      <c r="O87" s="31" t="s">
        <v>238</v>
      </c>
      <c r="P87" s="31" t="s">
        <v>237</v>
      </c>
      <c r="Q87" s="31" t="s">
        <v>238</v>
      </c>
      <c r="R87" s="31" t="s">
        <v>237</v>
      </c>
      <c r="S87" s="31" t="s">
        <v>238</v>
      </c>
      <c r="T87" s="31" t="s">
        <v>237</v>
      </c>
      <c r="U87" s="31">
        <v>18.3</v>
      </c>
      <c r="V87" s="31" t="s">
        <v>283</v>
      </c>
      <c r="W87" s="31">
        <v>34.5</v>
      </c>
      <c r="X87" s="31" t="s">
        <v>237</v>
      </c>
      <c r="Y87" s="31" t="s">
        <v>238</v>
      </c>
      <c r="Z87" s="31" t="s">
        <v>237</v>
      </c>
      <c r="AA87" s="31" t="s">
        <v>238</v>
      </c>
      <c r="AB87" s="31" t="s">
        <v>237</v>
      </c>
      <c r="AC87" s="31" t="s">
        <v>238</v>
      </c>
      <c r="AD87" s="31" t="s">
        <v>237</v>
      </c>
    </row>
    <row r="88" spans="2:30" s="15" customFormat="1" x14ac:dyDescent="0.25">
      <c r="B88" s="45" t="s">
        <v>101</v>
      </c>
      <c r="C88" s="31">
        <v>11.4</v>
      </c>
      <c r="D88" s="31" t="s">
        <v>283</v>
      </c>
      <c r="E88" s="31">
        <v>12.5</v>
      </c>
      <c r="F88" s="31" t="s">
        <v>283</v>
      </c>
      <c r="G88" s="31">
        <v>10.199999999999999</v>
      </c>
      <c r="H88" s="31" t="s">
        <v>283</v>
      </c>
      <c r="I88" s="31">
        <v>2.7</v>
      </c>
      <c r="J88" s="31" t="s">
        <v>237</v>
      </c>
      <c r="K88" s="31">
        <v>16.7</v>
      </c>
      <c r="L88" s="31" t="s">
        <v>237</v>
      </c>
      <c r="M88" s="31">
        <v>98.6</v>
      </c>
      <c r="N88" s="31" t="s">
        <v>283</v>
      </c>
      <c r="O88" s="31" t="s">
        <v>238</v>
      </c>
      <c r="P88" s="31" t="s">
        <v>237</v>
      </c>
      <c r="Q88" s="31" t="s">
        <v>238</v>
      </c>
      <c r="R88" s="31" t="s">
        <v>237</v>
      </c>
      <c r="S88" s="31" t="s">
        <v>238</v>
      </c>
      <c r="T88" s="31" t="s">
        <v>237</v>
      </c>
      <c r="U88" s="31" t="s">
        <v>238</v>
      </c>
      <c r="V88" s="31" t="s">
        <v>237</v>
      </c>
      <c r="W88" s="31" t="s">
        <v>238</v>
      </c>
      <c r="X88" s="31" t="s">
        <v>237</v>
      </c>
      <c r="Y88" s="31" t="s">
        <v>238</v>
      </c>
      <c r="Z88" s="31" t="s">
        <v>237</v>
      </c>
      <c r="AA88" s="31" t="s">
        <v>238</v>
      </c>
      <c r="AB88" s="31" t="s">
        <v>237</v>
      </c>
      <c r="AC88" s="31" t="s">
        <v>238</v>
      </c>
      <c r="AD88" s="31" t="s">
        <v>237</v>
      </c>
    </row>
    <row r="89" spans="2:30" s="15" customFormat="1" x14ac:dyDescent="0.25">
      <c r="B89" s="45" t="s">
        <v>102</v>
      </c>
      <c r="C89" s="31">
        <v>4.7</v>
      </c>
      <c r="D89" s="31" t="s">
        <v>448</v>
      </c>
      <c r="E89" s="31">
        <v>5.4</v>
      </c>
      <c r="F89" s="31" t="s">
        <v>448</v>
      </c>
      <c r="G89" s="31">
        <v>4</v>
      </c>
      <c r="H89" s="31" t="s">
        <v>448</v>
      </c>
      <c r="I89" s="31">
        <v>4.5999999999999996</v>
      </c>
      <c r="J89" s="31" t="s">
        <v>237</v>
      </c>
      <c r="K89" s="31">
        <v>24.3</v>
      </c>
      <c r="L89" s="31" t="s">
        <v>237</v>
      </c>
      <c r="M89" s="31">
        <v>99.2</v>
      </c>
      <c r="N89" s="31" t="s">
        <v>448</v>
      </c>
      <c r="O89" s="31">
        <v>8.1</v>
      </c>
      <c r="P89" s="31" t="s">
        <v>237</v>
      </c>
      <c r="Q89" s="31">
        <v>3.1</v>
      </c>
      <c r="R89" s="31" t="s">
        <v>283</v>
      </c>
      <c r="S89" s="31">
        <v>4.9000000000000004</v>
      </c>
      <c r="T89" s="31" t="s">
        <v>237</v>
      </c>
      <c r="U89" s="31" t="s">
        <v>238</v>
      </c>
      <c r="V89" s="31" t="s">
        <v>237</v>
      </c>
      <c r="W89" s="31">
        <v>51.2</v>
      </c>
      <c r="X89" s="31" t="s">
        <v>237</v>
      </c>
      <c r="Y89" s="31">
        <v>79</v>
      </c>
      <c r="Z89" s="31" t="s">
        <v>237</v>
      </c>
      <c r="AA89" s="31">
        <v>81.099999999999994</v>
      </c>
      <c r="AB89" s="31" t="s">
        <v>237</v>
      </c>
      <c r="AC89" s="31">
        <v>76.900000000000006</v>
      </c>
      <c r="AD89" s="31" t="s">
        <v>237</v>
      </c>
    </row>
    <row r="90" spans="2:30" s="15" customFormat="1" x14ac:dyDescent="0.25">
      <c r="B90" s="45" t="s">
        <v>103</v>
      </c>
      <c r="C90" s="31" t="s">
        <v>238</v>
      </c>
      <c r="D90" s="31" t="s">
        <v>279</v>
      </c>
      <c r="E90" s="31" t="s">
        <v>238</v>
      </c>
      <c r="F90" s="31" t="s">
        <v>279</v>
      </c>
      <c r="G90" s="31" t="s">
        <v>238</v>
      </c>
      <c r="H90" s="31" t="s">
        <v>448</v>
      </c>
      <c r="I90" s="31" t="s">
        <v>238</v>
      </c>
      <c r="J90" s="31" t="s">
        <v>237</v>
      </c>
      <c r="K90" s="31" t="s">
        <v>238</v>
      </c>
      <c r="L90" s="31" t="s">
        <v>237</v>
      </c>
      <c r="M90" s="31">
        <v>100</v>
      </c>
      <c r="N90" s="31" t="s">
        <v>449</v>
      </c>
      <c r="O90" s="31" t="s">
        <v>238</v>
      </c>
      <c r="P90" s="31" t="s">
        <v>237</v>
      </c>
      <c r="Q90" s="31" t="s">
        <v>238</v>
      </c>
      <c r="R90" s="31" t="s">
        <v>237</v>
      </c>
      <c r="S90" s="31" t="s">
        <v>238</v>
      </c>
      <c r="T90" s="31" t="s">
        <v>237</v>
      </c>
      <c r="U90" s="31" t="s">
        <v>238</v>
      </c>
      <c r="V90" s="31" t="s">
        <v>237</v>
      </c>
      <c r="W90" s="31" t="s">
        <v>238</v>
      </c>
      <c r="X90" s="31" t="s">
        <v>237</v>
      </c>
      <c r="Y90" s="31" t="s">
        <v>238</v>
      </c>
      <c r="Z90" s="31" t="s">
        <v>237</v>
      </c>
      <c r="AA90" s="31" t="s">
        <v>238</v>
      </c>
      <c r="AB90" s="31" t="s">
        <v>237</v>
      </c>
      <c r="AC90" s="31" t="s">
        <v>238</v>
      </c>
      <c r="AD90" s="31" t="s">
        <v>237</v>
      </c>
    </row>
    <row r="91" spans="2:30" s="15" customFormat="1" x14ac:dyDescent="0.25">
      <c r="B91" s="45" t="s">
        <v>104</v>
      </c>
      <c r="C91" s="31" t="s">
        <v>238</v>
      </c>
      <c r="D91" s="31" t="s">
        <v>279</v>
      </c>
      <c r="E91" s="31" t="s">
        <v>238</v>
      </c>
      <c r="F91" s="31" t="s">
        <v>279</v>
      </c>
      <c r="G91" s="31" t="s">
        <v>238</v>
      </c>
      <c r="H91" s="31" t="s">
        <v>448</v>
      </c>
      <c r="I91" s="31" t="s">
        <v>238</v>
      </c>
      <c r="J91" s="31" t="s">
        <v>237</v>
      </c>
      <c r="K91" s="31" t="s">
        <v>238</v>
      </c>
      <c r="L91" s="31" t="s">
        <v>237</v>
      </c>
      <c r="M91" s="31">
        <v>100</v>
      </c>
      <c r="N91" s="31" t="s">
        <v>449</v>
      </c>
      <c r="O91" s="31" t="s">
        <v>238</v>
      </c>
      <c r="P91" s="31" t="s">
        <v>237</v>
      </c>
      <c r="Q91" s="31" t="s">
        <v>238</v>
      </c>
      <c r="R91" s="31" t="s">
        <v>237</v>
      </c>
      <c r="S91" s="31" t="s">
        <v>238</v>
      </c>
      <c r="T91" s="31" t="s">
        <v>237</v>
      </c>
      <c r="U91" s="31" t="s">
        <v>238</v>
      </c>
      <c r="V91" s="31" t="s">
        <v>237</v>
      </c>
      <c r="W91" s="31" t="s">
        <v>238</v>
      </c>
      <c r="X91" s="31" t="s">
        <v>237</v>
      </c>
      <c r="Y91" s="31" t="s">
        <v>238</v>
      </c>
      <c r="Z91" s="31" t="s">
        <v>237</v>
      </c>
      <c r="AA91" s="31" t="s">
        <v>238</v>
      </c>
      <c r="AB91" s="31" t="s">
        <v>237</v>
      </c>
      <c r="AC91" s="31" t="s">
        <v>238</v>
      </c>
      <c r="AD91" s="31" t="s">
        <v>237</v>
      </c>
    </row>
    <row r="92" spans="2:30" s="15" customFormat="1" x14ac:dyDescent="0.25">
      <c r="B92" s="45" t="s">
        <v>105</v>
      </c>
      <c r="C92" s="31" t="s">
        <v>238</v>
      </c>
      <c r="D92" s="31" t="s">
        <v>279</v>
      </c>
      <c r="E92" s="31" t="s">
        <v>238</v>
      </c>
      <c r="F92" s="31" t="s">
        <v>279</v>
      </c>
      <c r="G92" s="31" t="s">
        <v>238</v>
      </c>
      <c r="H92" s="31" t="s">
        <v>448</v>
      </c>
      <c r="I92" s="31" t="s">
        <v>238</v>
      </c>
      <c r="J92" s="31" t="s">
        <v>237</v>
      </c>
      <c r="K92" s="31" t="s">
        <v>238</v>
      </c>
      <c r="L92" s="31" t="s">
        <v>237</v>
      </c>
      <c r="M92" s="31">
        <v>100</v>
      </c>
      <c r="N92" s="31" t="s">
        <v>449</v>
      </c>
      <c r="O92" s="31" t="s">
        <v>238</v>
      </c>
      <c r="P92" s="31" t="s">
        <v>237</v>
      </c>
      <c r="Q92" s="31" t="s">
        <v>238</v>
      </c>
      <c r="R92" s="31" t="s">
        <v>237</v>
      </c>
      <c r="S92" s="31" t="s">
        <v>238</v>
      </c>
      <c r="T92" s="31" t="s">
        <v>237</v>
      </c>
      <c r="U92" s="31" t="s">
        <v>238</v>
      </c>
      <c r="V92" s="31" t="s">
        <v>237</v>
      </c>
      <c r="W92" s="31" t="s">
        <v>238</v>
      </c>
      <c r="X92" s="31" t="s">
        <v>237</v>
      </c>
      <c r="Y92" s="31" t="s">
        <v>238</v>
      </c>
      <c r="Z92" s="31" t="s">
        <v>237</v>
      </c>
      <c r="AA92" s="31" t="s">
        <v>238</v>
      </c>
      <c r="AB92" s="31" t="s">
        <v>237</v>
      </c>
      <c r="AC92" s="31" t="s">
        <v>238</v>
      </c>
      <c r="AD92" s="31" t="s">
        <v>237</v>
      </c>
    </row>
    <row r="93" spans="2:30" s="15" customFormat="1" x14ac:dyDescent="0.25">
      <c r="B93" s="45" t="s">
        <v>106</v>
      </c>
      <c r="C93" s="31">
        <v>3.3</v>
      </c>
      <c r="D93" s="31" t="s">
        <v>448</v>
      </c>
      <c r="E93" s="31">
        <v>3.5</v>
      </c>
      <c r="F93" s="31" t="s">
        <v>448</v>
      </c>
      <c r="G93" s="31">
        <v>3.2</v>
      </c>
      <c r="H93" s="31" t="s">
        <v>448</v>
      </c>
      <c r="I93" s="31">
        <v>1.4</v>
      </c>
      <c r="J93" s="31" t="s">
        <v>237</v>
      </c>
      <c r="K93" s="31">
        <v>7.9</v>
      </c>
      <c r="L93" s="31" t="s">
        <v>237</v>
      </c>
      <c r="M93" s="31">
        <v>98.1</v>
      </c>
      <c r="N93" s="31" t="s">
        <v>448</v>
      </c>
      <c r="O93" s="31" t="s">
        <v>238</v>
      </c>
      <c r="P93" s="31" t="s">
        <v>237</v>
      </c>
      <c r="Q93" s="31" t="s">
        <v>238</v>
      </c>
      <c r="R93" s="31" t="s">
        <v>237</v>
      </c>
      <c r="S93" s="31" t="s">
        <v>238</v>
      </c>
      <c r="T93" s="31" t="s">
        <v>237</v>
      </c>
      <c r="U93" s="31" t="s">
        <v>238</v>
      </c>
      <c r="V93" s="31" t="s">
        <v>237</v>
      </c>
      <c r="W93" s="31">
        <v>4.9000000000000004</v>
      </c>
      <c r="X93" s="31" t="s">
        <v>237</v>
      </c>
      <c r="Y93" s="31">
        <v>84.5</v>
      </c>
      <c r="Z93" s="31" t="s">
        <v>237</v>
      </c>
      <c r="AA93" s="31">
        <v>86.9</v>
      </c>
      <c r="AB93" s="31" t="s">
        <v>237</v>
      </c>
      <c r="AC93" s="31">
        <v>82</v>
      </c>
      <c r="AD93" s="31" t="s">
        <v>237</v>
      </c>
    </row>
    <row r="94" spans="2:30" s="15" customFormat="1" x14ac:dyDescent="0.25">
      <c r="B94" s="45" t="s">
        <v>107</v>
      </c>
      <c r="C94" s="31" t="s">
        <v>238</v>
      </c>
      <c r="D94" s="31" t="s">
        <v>279</v>
      </c>
      <c r="E94" s="31" t="s">
        <v>238</v>
      </c>
      <c r="F94" s="31" t="s">
        <v>279</v>
      </c>
      <c r="G94" s="31" t="s">
        <v>238</v>
      </c>
      <c r="H94" s="31" t="s">
        <v>448</v>
      </c>
      <c r="I94" s="31" t="s">
        <v>238</v>
      </c>
      <c r="J94" s="31" t="s">
        <v>237</v>
      </c>
      <c r="K94" s="31" t="s">
        <v>238</v>
      </c>
      <c r="L94" s="31" t="s">
        <v>237</v>
      </c>
      <c r="M94" s="31">
        <v>100</v>
      </c>
      <c r="N94" s="31" t="s">
        <v>449</v>
      </c>
      <c r="O94" s="31" t="s">
        <v>238</v>
      </c>
      <c r="P94" s="31" t="s">
        <v>237</v>
      </c>
      <c r="Q94" s="31" t="s">
        <v>238</v>
      </c>
      <c r="R94" s="31" t="s">
        <v>237</v>
      </c>
      <c r="S94" s="31" t="s">
        <v>238</v>
      </c>
      <c r="T94" s="31" t="s">
        <v>237</v>
      </c>
      <c r="U94" s="31" t="s">
        <v>238</v>
      </c>
      <c r="V94" s="31" t="s">
        <v>237</v>
      </c>
      <c r="W94" s="31" t="s">
        <v>238</v>
      </c>
      <c r="X94" s="31" t="s">
        <v>237</v>
      </c>
      <c r="Y94" s="31" t="s">
        <v>238</v>
      </c>
      <c r="Z94" s="31" t="s">
        <v>237</v>
      </c>
      <c r="AA94" s="31" t="s">
        <v>238</v>
      </c>
      <c r="AB94" s="31" t="s">
        <v>237</v>
      </c>
      <c r="AC94" s="31" t="s">
        <v>238</v>
      </c>
      <c r="AD94" s="31" t="s">
        <v>237</v>
      </c>
    </row>
    <row r="95" spans="2:30" s="15" customFormat="1" x14ac:dyDescent="0.25">
      <c r="B95" s="45" t="s">
        <v>108</v>
      </c>
      <c r="C95" s="31">
        <v>1.6</v>
      </c>
      <c r="D95" s="31" t="s">
        <v>283</v>
      </c>
      <c r="E95" s="31">
        <v>3.2</v>
      </c>
      <c r="F95" s="31" t="s">
        <v>283</v>
      </c>
      <c r="G95" s="31">
        <v>0.4</v>
      </c>
      <c r="H95" s="31" t="s">
        <v>283</v>
      </c>
      <c r="I95" s="31">
        <v>0.3</v>
      </c>
      <c r="J95" s="31" t="s">
        <v>237</v>
      </c>
      <c r="K95" s="31">
        <v>8.4</v>
      </c>
      <c r="L95" s="31" t="s">
        <v>237</v>
      </c>
      <c r="M95" s="31">
        <v>99.1</v>
      </c>
      <c r="N95" s="31" t="s">
        <v>448</v>
      </c>
      <c r="O95" s="31" t="s">
        <v>238</v>
      </c>
      <c r="P95" s="31" t="s">
        <v>237</v>
      </c>
      <c r="Q95" s="31" t="s">
        <v>238</v>
      </c>
      <c r="R95" s="31" t="s">
        <v>237</v>
      </c>
      <c r="S95" s="31" t="s">
        <v>238</v>
      </c>
      <c r="T95" s="31" t="s">
        <v>237</v>
      </c>
      <c r="U95" s="31" t="s">
        <v>238</v>
      </c>
      <c r="V95" s="31" t="s">
        <v>237</v>
      </c>
      <c r="W95" s="31">
        <v>69.900000000000006</v>
      </c>
      <c r="X95" s="31" t="s">
        <v>283</v>
      </c>
      <c r="Y95" s="31">
        <v>90.2</v>
      </c>
      <c r="Z95" s="31" t="s">
        <v>237</v>
      </c>
      <c r="AA95" s="31">
        <v>91.1</v>
      </c>
      <c r="AB95" s="31" t="s">
        <v>237</v>
      </c>
      <c r="AC95" s="31">
        <v>89.3</v>
      </c>
      <c r="AD95" s="31" t="s">
        <v>237</v>
      </c>
    </row>
    <row r="96" spans="2:30" s="15" customFormat="1" x14ac:dyDescent="0.25">
      <c r="B96" s="45" t="s">
        <v>109</v>
      </c>
      <c r="C96" s="31">
        <v>2.2000000000000002</v>
      </c>
      <c r="D96" s="31" t="s">
        <v>448</v>
      </c>
      <c r="E96" s="31">
        <v>2.4</v>
      </c>
      <c r="F96" s="31" t="s">
        <v>448</v>
      </c>
      <c r="G96" s="31">
        <v>2.1</v>
      </c>
      <c r="H96" s="31" t="s">
        <v>448</v>
      </c>
      <c r="I96" s="31">
        <v>0.3</v>
      </c>
      <c r="J96" s="31" t="s">
        <v>237</v>
      </c>
      <c r="K96" s="31">
        <v>6.1</v>
      </c>
      <c r="L96" s="31" t="s">
        <v>237</v>
      </c>
      <c r="M96" s="31">
        <v>99.7</v>
      </c>
      <c r="N96" s="31" t="s">
        <v>448</v>
      </c>
      <c r="O96" s="31" t="s">
        <v>238</v>
      </c>
      <c r="P96" s="31" t="s">
        <v>237</v>
      </c>
      <c r="Q96" s="31" t="s">
        <v>238</v>
      </c>
      <c r="R96" s="31" t="s">
        <v>237</v>
      </c>
      <c r="S96" s="31" t="s">
        <v>238</v>
      </c>
      <c r="T96" s="31" t="s">
        <v>237</v>
      </c>
      <c r="U96" s="31">
        <v>16.7</v>
      </c>
      <c r="V96" s="31" t="s">
        <v>237</v>
      </c>
      <c r="W96" s="31">
        <v>12.2</v>
      </c>
      <c r="X96" s="31" t="s">
        <v>237</v>
      </c>
      <c r="Y96" s="31">
        <v>49.4</v>
      </c>
      <c r="Z96" s="31" t="s">
        <v>237</v>
      </c>
      <c r="AA96" s="31">
        <v>53.7</v>
      </c>
      <c r="AB96" s="31" t="s">
        <v>237</v>
      </c>
      <c r="AC96" s="31">
        <v>45.1</v>
      </c>
      <c r="AD96" s="31" t="s">
        <v>237</v>
      </c>
    </row>
    <row r="97" spans="2:30" s="15" customFormat="1" x14ac:dyDescent="0.25">
      <c r="B97" s="45" t="s">
        <v>110</v>
      </c>
      <c r="C97" s="31">
        <v>25.9</v>
      </c>
      <c r="D97" s="31" t="s">
        <v>239</v>
      </c>
      <c r="E97" s="31">
        <v>26.5</v>
      </c>
      <c r="F97" s="31" t="s">
        <v>239</v>
      </c>
      <c r="G97" s="31">
        <v>25.2</v>
      </c>
      <c r="H97" s="31" t="s">
        <v>239</v>
      </c>
      <c r="I97" s="31">
        <v>6.2</v>
      </c>
      <c r="J97" s="31" t="s">
        <v>237</v>
      </c>
      <c r="K97" s="31">
        <v>26.4</v>
      </c>
      <c r="L97" s="31" t="s">
        <v>237</v>
      </c>
      <c r="M97" s="31">
        <v>60</v>
      </c>
      <c r="N97" s="31" t="s">
        <v>448</v>
      </c>
      <c r="O97" s="31">
        <v>27.1</v>
      </c>
      <c r="P97" s="31" t="s">
        <v>237</v>
      </c>
      <c r="Q97" s="31">
        <v>7.7</v>
      </c>
      <c r="R97" s="31" t="s">
        <v>283</v>
      </c>
      <c r="S97" s="31">
        <v>9.8000000000000007</v>
      </c>
      <c r="T97" s="31" t="s">
        <v>237</v>
      </c>
      <c r="U97" s="31">
        <v>44</v>
      </c>
      <c r="V97" s="31" t="s">
        <v>237</v>
      </c>
      <c r="W97" s="31">
        <v>52.6</v>
      </c>
      <c r="X97" s="31" t="s">
        <v>237</v>
      </c>
      <c r="Y97" s="31" t="s">
        <v>238</v>
      </c>
      <c r="Z97" s="31" t="s">
        <v>237</v>
      </c>
      <c r="AA97" s="31" t="s">
        <v>238</v>
      </c>
      <c r="AB97" s="31" t="s">
        <v>237</v>
      </c>
      <c r="AC97" s="31" t="s">
        <v>238</v>
      </c>
      <c r="AD97" s="31" t="s">
        <v>237</v>
      </c>
    </row>
    <row r="98" spans="2:30" s="15" customFormat="1" x14ac:dyDescent="0.25">
      <c r="B98" s="45" t="s">
        <v>111</v>
      </c>
      <c r="C98" s="31" t="s">
        <v>238</v>
      </c>
      <c r="D98" s="31" t="s">
        <v>279</v>
      </c>
      <c r="E98" s="31" t="s">
        <v>238</v>
      </c>
      <c r="F98" s="31" t="s">
        <v>279</v>
      </c>
      <c r="G98" s="31" t="s">
        <v>238</v>
      </c>
      <c r="H98" s="31" t="s">
        <v>448</v>
      </c>
      <c r="I98" s="31">
        <v>2.8</v>
      </c>
      <c r="J98" s="31" t="s">
        <v>237</v>
      </c>
      <c r="K98" s="31">
        <v>20.3</v>
      </c>
      <c r="L98" s="31" t="s">
        <v>237</v>
      </c>
      <c r="M98" s="31">
        <v>93.5</v>
      </c>
      <c r="N98" s="31" t="s">
        <v>448</v>
      </c>
      <c r="O98" s="31" t="s">
        <v>238</v>
      </c>
      <c r="P98" s="31" t="s">
        <v>237</v>
      </c>
      <c r="Q98" s="31" t="s">
        <v>238</v>
      </c>
      <c r="R98" s="31" t="s">
        <v>237</v>
      </c>
      <c r="S98" s="31" t="s">
        <v>238</v>
      </c>
      <c r="T98" s="31" t="s">
        <v>237</v>
      </c>
      <c r="U98" s="31">
        <v>59.7</v>
      </c>
      <c r="V98" s="31" t="s">
        <v>237</v>
      </c>
      <c r="W98" s="31">
        <v>75.599999999999994</v>
      </c>
      <c r="X98" s="31" t="s">
        <v>237</v>
      </c>
      <c r="Y98" s="31">
        <v>81</v>
      </c>
      <c r="Z98" s="31" t="s">
        <v>283</v>
      </c>
      <c r="AA98" s="31" t="s">
        <v>238</v>
      </c>
      <c r="AB98" s="31" t="s">
        <v>237</v>
      </c>
      <c r="AC98" s="31" t="s">
        <v>238</v>
      </c>
      <c r="AD98" s="31" t="s">
        <v>237</v>
      </c>
    </row>
    <row r="99" spans="2:30" s="15" customFormat="1" x14ac:dyDescent="0.25">
      <c r="B99" s="45" t="s">
        <v>112</v>
      </c>
      <c r="C99" s="31" t="s">
        <v>238</v>
      </c>
      <c r="D99" s="31" t="s">
        <v>279</v>
      </c>
      <c r="E99" s="31" t="s">
        <v>238</v>
      </c>
      <c r="F99" s="31" t="s">
        <v>279</v>
      </c>
      <c r="G99" s="31" t="s">
        <v>238</v>
      </c>
      <c r="H99" s="31" t="s">
        <v>448</v>
      </c>
      <c r="I99" s="31" t="s">
        <v>238</v>
      </c>
      <c r="J99" s="31" t="s">
        <v>237</v>
      </c>
      <c r="K99" s="31" t="s">
        <v>238</v>
      </c>
      <c r="L99" s="31" t="s">
        <v>237</v>
      </c>
      <c r="M99" s="31" t="s">
        <v>238</v>
      </c>
      <c r="N99" s="31" t="s">
        <v>448</v>
      </c>
      <c r="O99" s="31" t="s">
        <v>238</v>
      </c>
      <c r="P99" s="31" t="s">
        <v>237</v>
      </c>
      <c r="Q99" s="31" t="s">
        <v>238</v>
      </c>
      <c r="R99" s="31" t="s">
        <v>237</v>
      </c>
      <c r="S99" s="31" t="s">
        <v>238</v>
      </c>
      <c r="T99" s="31" t="s">
        <v>237</v>
      </c>
      <c r="U99" s="31" t="s">
        <v>238</v>
      </c>
      <c r="V99" s="31" t="s">
        <v>237</v>
      </c>
      <c r="W99" s="31" t="s">
        <v>238</v>
      </c>
      <c r="X99" s="31" t="s">
        <v>237</v>
      </c>
      <c r="Y99" s="31" t="s">
        <v>238</v>
      </c>
      <c r="Z99" s="31" t="s">
        <v>237</v>
      </c>
      <c r="AA99" s="31" t="s">
        <v>238</v>
      </c>
      <c r="AB99" s="31" t="s">
        <v>237</v>
      </c>
      <c r="AC99" s="31" t="s">
        <v>238</v>
      </c>
      <c r="AD99" s="31" t="s">
        <v>237</v>
      </c>
    </row>
    <row r="100" spans="2:30" s="15" customFormat="1" x14ac:dyDescent="0.25">
      <c r="B100" s="45" t="s">
        <v>113</v>
      </c>
      <c r="C100" s="31">
        <v>3.6</v>
      </c>
      <c r="D100" s="31" t="s">
        <v>448</v>
      </c>
      <c r="E100" s="31">
        <v>4.3</v>
      </c>
      <c r="F100" s="31" t="s">
        <v>448</v>
      </c>
      <c r="G100" s="31">
        <v>2.9</v>
      </c>
      <c r="H100" s="31" t="s">
        <v>448</v>
      </c>
      <c r="I100" s="31">
        <v>0.1</v>
      </c>
      <c r="J100" s="31" t="s">
        <v>237</v>
      </c>
      <c r="K100" s="31">
        <v>7.8</v>
      </c>
      <c r="L100" s="31" t="s">
        <v>237</v>
      </c>
      <c r="M100" s="31">
        <v>98.3</v>
      </c>
      <c r="N100" s="31" t="s">
        <v>448</v>
      </c>
      <c r="O100" s="31" t="s">
        <v>238</v>
      </c>
      <c r="P100" s="31" t="s">
        <v>237</v>
      </c>
      <c r="Q100" s="31" t="s">
        <v>238</v>
      </c>
      <c r="R100" s="31" t="s">
        <v>237</v>
      </c>
      <c r="S100" s="31" t="s">
        <v>238</v>
      </c>
      <c r="T100" s="31" t="s">
        <v>237</v>
      </c>
      <c r="U100" s="31">
        <v>50.4</v>
      </c>
      <c r="V100" s="31" t="s">
        <v>237</v>
      </c>
      <c r="W100" s="31">
        <v>33.700000000000003</v>
      </c>
      <c r="X100" s="31" t="s">
        <v>237</v>
      </c>
      <c r="Y100" s="31">
        <v>53.6</v>
      </c>
      <c r="Z100" s="31" t="s">
        <v>283</v>
      </c>
      <c r="AA100" s="31">
        <v>58.1</v>
      </c>
      <c r="AB100" s="31" t="s">
        <v>283</v>
      </c>
      <c r="AC100" s="31">
        <v>48.7</v>
      </c>
      <c r="AD100" s="31" t="s">
        <v>283</v>
      </c>
    </row>
    <row r="101" spans="2:30" s="15" customFormat="1" x14ac:dyDescent="0.25">
      <c r="B101" s="45" t="s">
        <v>114</v>
      </c>
      <c r="C101" s="31">
        <v>10.1</v>
      </c>
      <c r="D101" s="31" t="s">
        <v>283</v>
      </c>
      <c r="E101" s="31">
        <v>9</v>
      </c>
      <c r="F101" s="31" t="s">
        <v>283</v>
      </c>
      <c r="G101" s="31">
        <v>11.2</v>
      </c>
      <c r="H101" s="31" t="s">
        <v>283</v>
      </c>
      <c r="I101" s="31">
        <v>8.9</v>
      </c>
      <c r="J101" s="31" t="s">
        <v>237</v>
      </c>
      <c r="K101" s="31">
        <v>35.4</v>
      </c>
      <c r="L101" s="31" t="s">
        <v>237</v>
      </c>
      <c r="M101" s="31">
        <v>74.8</v>
      </c>
      <c r="N101" s="31" t="s">
        <v>448</v>
      </c>
      <c r="O101" s="31" t="s">
        <v>238</v>
      </c>
      <c r="P101" s="31" t="s">
        <v>237</v>
      </c>
      <c r="Q101" s="31" t="s">
        <v>238</v>
      </c>
      <c r="R101" s="31" t="s">
        <v>237</v>
      </c>
      <c r="S101" s="31" t="s">
        <v>238</v>
      </c>
      <c r="T101" s="31" t="s">
        <v>237</v>
      </c>
      <c r="U101" s="31">
        <v>49.1</v>
      </c>
      <c r="V101" s="31" t="s">
        <v>237</v>
      </c>
      <c r="W101" s="31">
        <v>58.2</v>
      </c>
      <c r="X101" s="31" t="s">
        <v>237</v>
      </c>
      <c r="Y101" s="31">
        <v>75.7</v>
      </c>
      <c r="Z101" s="31" t="s">
        <v>237</v>
      </c>
      <c r="AA101" s="31">
        <v>77.099999999999994</v>
      </c>
      <c r="AB101" s="31" t="s">
        <v>237</v>
      </c>
      <c r="AC101" s="31">
        <v>74.3</v>
      </c>
      <c r="AD101" s="31" t="s">
        <v>237</v>
      </c>
    </row>
    <row r="102" spans="2:30" s="15" customFormat="1" x14ac:dyDescent="0.25">
      <c r="B102" s="45" t="s">
        <v>115</v>
      </c>
      <c r="C102" s="31" t="s">
        <v>238</v>
      </c>
      <c r="D102" s="31" t="s">
        <v>279</v>
      </c>
      <c r="E102" s="31" t="s">
        <v>238</v>
      </c>
      <c r="F102" s="31" t="s">
        <v>279</v>
      </c>
      <c r="G102" s="31" t="s">
        <v>238</v>
      </c>
      <c r="H102" s="31" t="s">
        <v>448</v>
      </c>
      <c r="I102" s="31" t="s">
        <v>238</v>
      </c>
      <c r="J102" s="31" t="s">
        <v>237</v>
      </c>
      <c r="K102" s="31" t="s">
        <v>238</v>
      </c>
      <c r="L102" s="31" t="s">
        <v>237</v>
      </c>
      <c r="M102" s="31">
        <v>100</v>
      </c>
      <c r="N102" s="31" t="s">
        <v>449</v>
      </c>
      <c r="O102" s="31" t="s">
        <v>238</v>
      </c>
      <c r="P102" s="31" t="s">
        <v>237</v>
      </c>
      <c r="Q102" s="31" t="s">
        <v>238</v>
      </c>
      <c r="R102" s="31" t="s">
        <v>237</v>
      </c>
      <c r="S102" s="31" t="s">
        <v>238</v>
      </c>
      <c r="T102" s="31" t="s">
        <v>237</v>
      </c>
      <c r="U102" s="31" t="s">
        <v>238</v>
      </c>
      <c r="V102" s="31" t="s">
        <v>237</v>
      </c>
      <c r="W102" s="31" t="s">
        <v>238</v>
      </c>
      <c r="X102" s="31" t="s">
        <v>237</v>
      </c>
      <c r="Y102" s="31" t="s">
        <v>238</v>
      </c>
      <c r="Z102" s="31" t="s">
        <v>237</v>
      </c>
      <c r="AA102" s="31" t="s">
        <v>238</v>
      </c>
      <c r="AB102" s="31" t="s">
        <v>237</v>
      </c>
      <c r="AC102" s="31" t="s">
        <v>238</v>
      </c>
      <c r="AD102" s="31" t="s">
        <v>237</v>
      </c>
    </row>
    <row r="103" spans="2:30" s="15" customFormat="1" x14ac:dyDescent="0.25">
      <c r="B103" s="45" t="s">
        <v>116</v>
      </c>
      <c r="C103" s="31">
        <v>1.9</v>
      </c>
      <c r="D103" s="31" t="s">
        <v>448</v>
      </c>
      <c r="E103" s="31">
        <v>2.7</v>
      </c>
      <c r="F103" s="31" t="s">
        <v>448</v>
      </c>
      <c r="G103" s="31">
        <v>0.9</v>
      </c>
      <c r="H103" s="31" t="s">
        <v>448</v>
      </c>
      <c r="I103" s="31">
        <v>1.2</v>
      </c>
      <c r="J103" s="31" t="s">
        <v>237</v>
      </c>
      <c r="K103" s="31">
        <v>6.1</v>
      </c>
      <c r="L103" s="31" t="s">
        <v>237</v>
      </c>
      <c r="M103" s="31">
        <v>99.5</v>
      </c>
      <c r="N103" s="31" t="s">
        <v>448</v>
      </c>
      <c r="O103" s="31" t="s">
        <v>238</v>
      </c>
      <c r="P103" s="31" t="s">
        <v>237</v>
      </c>
      <c r="Q103" s="31" t="s">
        <v>238</v>
      </c>
      <c r="R103" s="31" t="s">
        <v>237</v>
      </c>
      <c r="S103" s="31" t="s">
        <v>238</v>
      </c>
      <c r="T103" s="31" t="s">
        <v>237</v>
      </c>
      <c r="U103" s="31" t="s">
        <v>238</v>
      </c>
      <c r="V103" s="31" t="s">
        <v>237</v>
      </c>
      <c r="W103" s="31">
        <v>9.6999999999999993</v>
      </c>
      <c r="X103" s="31" t="s">
        <v>283</v>
      </c>
      <c r="Y103" s="31">
        <v>81.900000000000006</v>
      </c>
      <c r="Z103" s="31" t="s">
        <v>237</v>
      </c>
      <c r="AA103" s="31">
        <v>82.1</v>
      </c>
      <c r="AB103" s="31" t="s">
        <v>237</v>
      </c>
      <c r="AC103" s="31">
        <v>81.7</v>
      </c>
      <c r="AD103" s="31" t="s">
        <v>237</v>
      </c>
    </row>
    <row r="104" spans="2:30" s="15" customFormat="1" x14ac:dyDescent="0.25">
      <c r="B104" s="45" t="s">
        <v>117</v>
      </c>
      <c r="C104" s="31">
        <v>22.9</v>
      </c>
      <c r="D104" s="31" t="s">
        <v>239</v>
      </c>
      <c r="E104" s="31">
        <v>25</v>
      </c>
      <c r="F104" s="31" t="s">
        <v>239</v>
      </c>
      <c r="G104" s="31">
        <v>20.7</v>
      </c>
      <c r="H104" s="31" t="s">
        <v>239</v>
      </c>
      <c r="I104" s="31">
        <v>2.2999999999999998</v>
      </c>
      <c r="J104" s="31" t="s">
        <v>237</v>
      </c>
      <c r="K104" s="31">
        <v>18.8</v>
      </c>
      <c r="L104" s="31" t="s">
        <v>237</v>
      </c>
      <c r="M104" s="31">
        <v>45.1</v>
      </c>
      <c r="N104" s="31" t="s">
        <v>448</v>
      </c>
      <c r="O104" s="31" t="s">
        <v>238</v>
      </c>
      <c r="P104" s="31" t="s">
        <v>237</v>
      </c>
      <c r="Q104" s="31" t="s">
        <v>238</v>
      </c>
      <c r="R104" s="31" t="s">
        <v>237</v>
      </c>
      <c r="S104" s="31" t="s">
        <v>238</v>
      </c>
      <c r="T104" s="31" t="s">
        <v>237</v>
      </c>
      <c r="U104" s="31">
        <v>48.4</v>
      </c>
      <c r="V104" s="31" t="s">
        <v>237</v>
      </c>
      <c r="W104" s="31">
        <v>37.1</v>
      </c>
      <c r="X104" s="31" t="s">
        <v>237</v>
      </c>
      <c r="Y104" s="31" t="s">
        <v>238</v>
      </c>
      <c r="Z104" s="31" t="s">
        <v>237</v>
      </c>
      <c r="AA104" s="31" t="s">
        <v>238</v>
      </c>
      <c r="AB104" s="31" t="s">
        <v>237</v>
      </c>
      <c r="AC104" s="31" t="s">
        <v>238</v>
      </c>
      <c r="AD104" s="31" t="s">
        <v>237</v>
      </c>
    </row>
    <row r="105" spans="2:30" s="15" customFormat="1" x14ac:dyDescent="0.25">
      <c r="B105" s="45" t="s">
        <v>118</v>
      </c>
      <c r="C105" s="31">
        <v>20.8</v>
      </c>
      <c r="D105" s="31" t="s">
        <v>448</v>
      </c>
      <c r="E105" s="31">
        <v>21.1</v>
      </c>
      <c r="F105" s="31" t="s">
        <v>448</v>
      </c>
      <c r="G105" s="31">
        <v>20.5</v>
      </c>
      <c r="H105" s="31" t="s">
        <v>448</v>
      </c>
      <c r="I105" s="31">
        <v>10.8</v>
      </c>
      <c r="J105" s="31" t="s">
        <v>237</v>
      </c>
      <c r="K105" s="31">
        <v>37.9</v>
      </c>
      <c r="L105" s="31" t="s">
        <v>237</v>
      </c>
      <c r="M105" s="31">
        <v>3.6</v>
      </c>
      <c r="N105" s="31" t="s">
        <v>283</v>
      </c>
      <c r="O105" s="31">
        <v>65.7</v>
      </c>
      <c r="P105" s="31" t="s">
        <v>237</v>
      </c>
      <c r="Q105" s="31" t="s">
        <v>238</v>
      </c>
      <c r="R105" s="31" t="s">
        <v>237</v>
      </c>
      <c r="S105" s="31">
        <v>45.2</v>
      </c>
      <c r="T105" s="31" t="s">
        <v>237</v>
      </c>
      <c r="U105" s="31">
        <v>30.2</v>
      </c>
      <c r="V105" s="31" t="s">
        <v>237</v>
      </c>
      <c r="W105" s="31">
        <v>59.3</v>
      </c>
      <c r="X105" s="31" t="s">
        <v>237</v>
      </c>
      <c r="Y105" s="31">
        <v>90</v>
      </c>
      <c r="Z105" s="31" t="s">
        <v>237</v>
      </c>
      <c r="AA105" s="31">
        <v>90.4</v>
      </c>
      <c r="AB105" s="31" t="s">
        <v>237</v>
      </c>
      <c r="AC105" s="31">
        <v>89.5</v>
      </c>
      <c r="AD105" s="31" t="s">
        <v>237</v>
      </c>
    </row>
    <row r="106" spans="2:30" s="15" customFormat="1" x14ac:dyDescent="0.25">
      <c r="B106" s="45" t="s">
        <v>119</v>
      </c>
      <c r="C106" s="31" t="s">
        <v>238</v>
      </c>
      <c r="D106" s="31" t="s">
        <v>279</v>
      </c>
      <c r="E106" s="31" t="s">
        <v>238</v>
      </c>
      <c r="F106" s="31" t="s">
        <v>279</v>
      </c>
      <c r="G106" s="31" t="s">
        <v>238</v>
      </c>
      <c r="H106" s="31" t="s">
        <v>448</v>
      </c>
      <c r="I106" s="31" t="s">
        <v>238</v>
      </c>
      <c r="J106" s="31" t="s">
        <v>237</v>
      </c>
      <c r="K106" s="31" t="s">
        <v>238</v>
      </c>
      <c r="L106" s="31" t="s">
        <v>237</v>
      </c>
      <c r="M106" s="31" t="s">
        <v>238</v>
      </c>
      <c r="N106" s="31" t="s">
        <v>448</v>
      </c>
      <c r="O106" s="31" t="s">
        <v>238</v>
      </c>
      <c r="P106" s="31" t="s">
        <v>237</v>
      </c>
      <c r="Q106" s="31" t="s">
        <v>238</v>
      </c>
      <c r="R106" s="31" t="s">
        <v>237</v>
      </c>
      <c r="S106" s="31" t="s">
        <v>238</v>
      </c>
      <c r="T106" s="31" t="s">
        <v>237</v>
      </c>
      <c r="U106" s="31" t="s">
        <v>238</v>
      </c>
      <c r="V106" s="31" t="s">
        <v>237</v>
      </c>
      <c r="W106" s="31" t="s">
        <v>238</v>
      </c>
      <c r="X106" s="31" t="s">
        <v>237</v>
      </c>
      <c r="Y106" s="31" t="s">
        <v>238</v>
      </c>
      <c r="Z106" s="31" t="s">
        <v>237</v>
      </c>
      <c r="AA106" s="31" t="s">
        <v>238</v>
      </c>
      <c r="AB106" s="31" t="s">
        <v>237</v>
      </c>
      <c r="AC106" s="31" t="s">
        <v>238</v>
      </c>
      <c r="AD106" s="31" t="s">
        <v>237</v>
      </c>
    </row>
    <row r="107" spans="2:30" s="15" customFormat="1" x14ac:dyDescent="0.25">
      <c r="B107" s="45" t="s">
        <v>120</v>
      </c>
      <c r="C107" s="31" t="s">
        <v>238</v>
      </c>
      <c r="D107" s="31" t="s">
        <v>279</v>
      </c>
      <c r="E107" s="31" t="s">
        <v>238</v>
      </c>
      <c r="F107" s="31" t="s">
        <v>279</v>
      </c>
      <c r="G107" s="31" t="s">
        <v>238</v>
      </c>
      <c r="H107" s="31" t="s">
        <v>448</v>
      </c>
      <c r="I107" s="31" t="s">
        <v>238</v>
      </c>
      <c r="J107" s="31" t="s">
        <v>237</v>
      </c>
      <c r="K107" s="31" t="s">
        <v>238</v>
      </c>
      <c r="L107" s="31" t="s">
        <v>237</v>
      </c>
      <c r="M107" s="31">
        <v>100</v>
      </c>
      <c r="N107" s="31" t="s">
        <v>449</v>
      </c>
      <c r="O107" s="31" t="s">
        <v>238</v>
      </c>
      <c r="P107" s="31" t="s">
        <v>237</v>
      </c>
      <c r="Q107" s="31" t="s">
        <v>238</v>
      </c>
      <c r="R107" s="31" t="s">
        <v>237</v>
      </c>
      <c r="S107" s="31" t="s">
        <v>238</v>
      </c>
      <c r="T107" s="31" t="s">
        <v>237</v>
      </c>
      <c r="U107" s="31" t="s">
        <v>238</v>
      </c>
      <c r="V107" s="31" t="s">
        <v>237</v>
      </c>
      <c r="W107" s="31" t="s">
        <v>238</v>
      </c>
      <c r="X107" s="31" t="s">
        <v>237</v>
      </c>
      <c r="Y107" s="31" t="s">
        <v>238</v>
      </c>
      <c r="Z107" s="31" t="s">
        <v>237</v>
      </c>
      <c r="AA107" s="31" t="s">
        <v>238</v>
      </c>
      <c r="AB107" s="31" t="s">
        <v>237</v>
      </c>
      <c r="AC107" s="31" t="s">
        <v>238</v>
      </c>
      <c r="AD107" s="31" t="s">
        <v>237</v>
      </c>
    </row>
    <row r="108" spans="2:30" s="15" customFormat="1" x14ac:dyDescent="0.25">
      <c r="B108" s="45" t="s">
        <v>121</v>
      </c>
      <c r="C108" s="31" t="s">
        <v>238</v>
      </c>
      <c r="D108" s="31" t="s">
        <v>279</v>
      </c>
      <c r="E108" s="31" t="s">
        <v>238</v>
      </c>
      <c r="F108" s="31" t="s">
        <v>279</v>
      </c>
      <c r="G108" s="31" t="s">
        <v>238</v>
      </c>
      <c r="H108" s="31" t="s">
        <v>448</v>
      </c>
      <c r="I108" s="31" t="s">
        <v>238</v>
      </c>
      <c r="J108" s="31" t="s">
        <v>237</v>
      </c>
      <c r="K108" s="31" t="s">
        <v>238</v>
      </c>
      <c r="L108" s="31" t="s">
        <v>237</v>
      </c>
      <c r="M108" s="31">
        <v>100</v>
      </c>
      <c r="N108" s="31" t="s">
        <v>449</v>
      </c>
      <c r="O108" s="31" t="s">
        <v>238</v>
      </c>
      <c r="P108" s="31" t="s">
        <v>237</v>
      </c>
      <c r="Q108" s="31" t="s">
        <v>238</v>
      </c>
      <c r="R108" s="31" t="s">
        <v>237</v>
      </c>
      <c r="S108" s="31" t="s">
        <v>238</v>
      </c>
      <c r="T108" s="31" t="s">
        <v>237</v>
      </c>
      <c r="U108" s="31" t="s">
        <v>238</v>
      </c>
      <c r="V108" s="31" t="s">
        <v>237</v>
      </c>
      <c r="W108" s="31" t="s">
        <v>238</v>
      </c>
      <c r="X108" s="31" t="s">
        <v>237</v>
      </c>
      <c r="Y108" s="31" t="s">
        <v>238</v>
      </c>
      <c r="Z108" s="31" t="s">
        <v>237</v>
      </c>
      <c r="AA108" s="31" t="s">
        <v>238</v>
      </c>
      <c r="AB108" s="31" t="s">
        <v>237</v>
      </c>
      <c r="AC108" s="31" t="s">
        <v>238</v>
      </c>
      <c r="AD108" s="31" t="s">
        <v>237</v>
      </c>
    </row>
    <row r="109" spans="2:30" s="15" customFormat="1" x14ac:dyDescent="0.25">
      <c r="B109" s="45" t="s">
        <v>122</v>
      </c>
      <c r="C109" s="31" t="s">
        <v>238</v>
      </c>
      <c r="D109" s="31" t="s">
        <v>279</v>
      </c>
      <c r="E109" s="31" t="s">
        <v>238</v>
      </c>
      <c r="F109" s="31" t="s">
        <v>279</v>
      </c>
      <c r="G109" s="31" t="s">
        <v>238</v>
      </c>
      <c r="H109" s="31" t="s">
        <v>448</v>
      </c>
      <c r="I109" s="31" t="s">
        <v>238</v>
      </c>
      <c r="J109" s="31" t="s">
        <v>237</v>
      </c>
      <c r="K109" s="31" t="s">
        <v>238</v>
      </c>
      <c r="L109" s="31" t="s">
        <v>237</v>
      </c>
      <c r="M109" s="31">
        <v>100</v>
      </c>
      <c r="N109" s="31" t="s">
        <v>449</v>
      </c>
      <c r="O109" s="31" t="s">
        <v>238</v>
      </c>
      <c r="P109" s="31" t="s">
        <v>237</v>
      </c>
      <c r="Q109" s="31" t="s">
        <v>238</v>
      </c>
      <c r="R109" s="31" t="s">
        <v>237</v>
      </c>
      <c r="S109" s="31" t="s">
        <v>238</v>
      </c>
      <c r="T109" s="31" t="s">
        <v>237</v>
      </c>
      <c r="U109" s="31" t="s">
        <v>238</v>
      </c>
      <c r="V109" s="31" t="s">
        <v>237</v>
      </c>
      <c r="W109" s="31" t="s">
        <v>238</v>
      </c>
      <c r="X109" s="31" t="s">
        <v>237</v>
      </c>
      <c r="Y109" s="31" t="s">
        <v>238</v>
      </c>
      <c r="Z109" s="31" t="s">
        <v>237</v>
      </c>
      <c r="AA109" s="31" t="s">
        <v>238</v>
      </c>
      <c r="AB109" s="31" t="s">
        <v>237</v>
      </c>
      <c r="AC109" s="31" t="s">
        <v>238</v>
      </c>
      <c r="AD109" s="31" t="s">
        <v>237</v>
      </c>
    </row>
    <row r="110" spans="2:30" s="15" customFormat="1" x14ac:dyDescent="0.25">
      <c r="B110" s="45" t="s">
        <v>123</v>
      </c>
      <c r="C110" s="31">
        <v>22.9</v>
      </c>
      <c r="D110" s="31" t="s">
        <v>283</v>
      </c>
      <c r="E110" s="31">
        <v>23.2</v>
      </c>
      <c r="F110" s="31" t="s">
        <v>283</v>
      </c>
      <c r="G110" s="31">
        <v>22.6</v>
      </c>
      <c r="H110" s="31" t="s">
        <v>283</v>
      </c>
      <c r="I110" s="31">
        <v>12.4</v>
      </c>
      <c r="J110" s="31" t="s">
        <v>237</v>
      </c>
      <c r="K110" s="31">
        <v>41.2</v>
      </c>
      <c r="L110" s="31" t="s">
        <v>237</v>
      </c>
      <c r="M110" s="31">
        <v>83</v>
      </c>
      <c r="N110" s="31" t="s">
        <v>448</v>
      </c>
      <c r="O110" s="31" t="s">
        <v>238</v>
      </c>
      <c r="P110" s="31" t="s">
        <v>237</v>
      </c>
      <c r="Q110" s="31" t="s">
        <v>238</v>
      </c>
      <c r="R110" s="31" t="s">
        <v>237</v>
      </c>
      <c r="S110" s="31" t="s">
        <v>238</v>
      </c>
      <c r="T110" s="31" t="s">
        <v>237</v>
      </c>
      <c r="U110" s="31">
        <v>46.3</v>
      </c>
      <c r="V110" s="31" t="s">
        <v>283</v>
      </c>
      <c r="W110" s="31">
        <v>45.2</v>
      </c>
      <c r="X110" s="31" t="s">
        <v>237</v>
      </c>
      <c r="Y110" s="31" t="s">
        <v>238</v>
      </c>
      <c r="Z110" s="31" t="s">
        <v>237</v>
      </c>
      <c r="AA110" s="31" t="s">
        <v>238</v>
      </c>
      <c r="AB110" s="31" t="s">
        <v>237</v>
      </c>
      <c r="AC110" s="31" t="s">
        <v>238</v>
      </c>
      <c r="AD110" s="31" t="s">
        <v>237</v>
      </c>
    </row>
    <row r="111" spans="2:30" s="15" customFormat="1" x14ac:dyDescent="0.25">
      <c r="B111" s="45" t="s">
        <v>124</v>
      </c>
      <c r="C111" s="31">
        <v>25.7</v>
      </c>
      <c r="D111" s="31" t="s">
        <v>448</v>
      </c>
      <c r="E111" s="31">
        <v>25.3</v>
      </c>
      <c r="F111" s="31" t="s">
        <v>448</v>
      </c>
      <c r="G111" s="31">
        <v>26.2</v>
      </c>
      <c r="H111" s="31" t="s">
        <v>448</v>
      </c>
      <c r="I111" s="31">
        <v>11.7</v>
      </c>
      <c r="J111" s="31" t="s">
        <v>237</v>
      </c>
      <c r="K111" s="31">
        <v>49.6</v>
      </c>
      <c r="L111" s="31" t="s">
        <v>237</v>
      </c>
      <c r="M111" s="31">
        <v>2.2999999999999998</v>
      </c>
      <c r="N111" s="31" t="s">
        <v>283</v>
      </c>
      <c r="O111" s="31" t="s">
        <v>238</v>
      </c>
      <c r="P111" s="31" t="s">
        <v>237</v>
      </c>
      <c r="Q111" s="31" t="s">
        <v>238</v>
      </c>
      <c r="R111" s="31" t="s">
        <v>237</v>
      </c>
      <c r="S111" s="31" t="s">
        <v>238</v>
      </c>
      <c r="T111" s="31" t="s">
        <v>237</v>
      </c>
      <c r="U111" s="31">
        <v>12.9</v>
      </c>
      <c r="V111" s="31" t="s">
        <v>237</v>
      </c>
      <c r="W111" s="31">
        <v>12.6</v>
      </c>
      <c r="X111" s="31" t="s">
        <v>237</v>
      </c>
      <c r="Y111" s="31" t="s">
        <v>238</v>
      </c>
      <c r="Z111" s="31" t="s">
        <v>237</v>
      </c>
      <c r="AA111" s="31" t="s">
        <v>238</v>
      </c>
      <c r="AB111" s="31" t="s">
        <v>237</v>
      </c>
      <c r="AC111" s="31" t="s">
        <v>238</v>
      </c>
      <c r="AD111" s="31" t="s">
        <v>237</v>
      </c>
    </row>
    <row r="112" spans="2:30" s="15" customFormat="1" x14ac:dyDescent="0.25">
      <c r="B112" s="45" t="s">
        <v>125</v>
      </c>
      <c r="C112" s="31" t="s">
        <v>238</v>
      </c>
      <c r="D112" s="31" t="s">
        <v>279</v>
      </c>
      <c r="E112" s="31" t="s">
        <v>238</v>
      </c>
      <c r="F112" s="31" t="s">
        <v>279</v>
      </c>
      <c r="G112" s="31" t="s">
        <v>238</v>
      </c>
      <c r="H112" s="31" t="s">
        <v>448</v>
      </c>
      <c r="I112" s="31" t="s">
        <v>238</v>
      </c>
      <c r="J112" s="31" t="s">
        <v>237</v>
      </c>
      <c r="K112" s="31" t="s">
        <v>238</v>
      </c>
      <c r="L112" s="31" t="s">
        <v>237</v>
      </c>
      <c r="M112" s="31" t="s">
        <v>238</v>
      </c>
      <c r="N112" s="31" t="s">
        <v>448</v>
      </c>
      <c r="O112" s="31" t="s">
        <v>238</v>
      </c>
      <c r="P112" s="31" t="s">
        <v>237</v>
      </c>
      <c r="Q112" s="31" t="s">
        <v>238</v>
      </c>
      <c r="R112" s="31" t="s">
        <v>237</v>
      </c>
      <c r="S112" s="31" t="s">
        <v>238</v>
      </c>
      <c r="T112" s="31" t="s">
        <v>237</v>
      </c>
      <c r="U112" s="31" t="s">
        <v>238</v>
      </c>
      <c r="V112" s="31" t="s">
        <v>237</v>
      </c>
      <c r="W112" s="31" t="s">
        <v>238</v>
      </c>
      <c r="X112" s="31" t="s">
        <v>237</v>
      </c>
      <c r="Y112" s="31" t="s">
        <v>238</v>
      </c>
      <c r="Z112" s="31" t="s">
        <v>237</v>
      </c>
      <c r="AA112" s="31" t="s">
        <v>238</v>
      </c>
      <c r="AB112" s="31" t="s">
        <v>237</v>
      </c>
      <c r="AC112" s="31" t="s">
        <v>238</v>
      </c>
      <c r="AD112" s="31" t="s">
        <v>237</v>
      </c>
    </row>
    <row r="113" spans="2:30" s="15" customFormat="1" x14ac:dyDescent="0.25">
      <c r="B113" s="45" t="s">
        <v>126</v>
      </c>
      <c r="C113" s="31" t="s">
        <v>238</v>
      </c>
      <c r="D113" s="31" t="s">
        <v>279</v>
      </c>
      <c r="E113" s="31" t="s">
        <v>238</v>
      </c>
      <c r="F113" s="31" t="s">
        <v>279</v>
      </c>
      <c r="G113" s="31" t="s">
        <v>238</v>
      </c>
      <c r="H113" s="31" t="s">
        <v>448</v>
      </c>
      <c r="I113" s="31">
        <v>0.3</v>
      </c>
      <c r="J113" s="31" t="s">
        <v>237</v>
      </c>
      <c r="K113" s="31">
        <v>3.9</v>
      </c>
      <c r="L113" s="31" t="s">
        <v>237</v>
      </c>
      <c r="M113" s="31">
        <v>92.5</v>
      </c>
      <c r="N113" s="31" t="s">
        <v>448</v>
      </c>
      <c r="O113" s="31" t="s">
        <v>238</v>
      </c>
      <c r="P113" s="31" t="s">
        <v>237</v>
      </c>
      <c r="Q113" s="31" t="s">
        <v>238</v>
      </c>
      <c r="R113" s="31" t="s">
        <v>237</v>
      </c>
      <c r="S113" s="31" t="s">
        <v>238</v>
      </c>
      <c r="T113" s="31" t="s">
        <v>237</v>
      </c>
      <c r="U113" s="31">
        <v>14.3</v>
      </c>
      <c r="V113" s="31" t="s">
        <v>283</v>
      </c>
      <c r="W113" s="31">
        <v>30.8</v>
      </c>
      <c r="X113" s="31" t="s">
        <v>283</v>
      </c>
      <c r="Y113" s="31" t="s">
        <v>238</v>
      </c>
      <c r="Z113" s="31" t="s">
        <v>237</v>
      </c>
      <c r="AA113" s="31" t="s">
        <v>238</v>
      </c>
      <c r="AB113" s="31" t="s">
        <v>237</v>
      </c>
      <c r="AC113" s="31" t="s">
        <v>238</v>
      </c>
      <c r="AD113" s="31" t="s">
        <v>237</v>
      </c>
    </row>
    <row r="114" spans="2:30" s="15" customFormat="1" x14ac:dyDescent="0.25">
      <c r="B114" s="45" t="s">
        <v>127</v>
      </c>
      <c r="C114" s="31">
        <v>21.4</v>
      </c>
      <c r="D114" s="31" t="s">
        <v>448</v>
      </c>
      <c r="E114" s="31">
        <v>22</v>
      </c>
      <c r="F114" s="31" t="s">
        <v>448</v>
      </c>
      <c r="G114" s="31">
        <v>20.7</v>
      </c>
      <c r="H114" s="31" t="s">
        <v>448</v>
      </c>
      <c r="I114" s="31">
        <v>14.5</v>
      </c>
      <c r="J114" s="31" t="s">
        <v>237</v>
      </c>
      <c r="K114" s="31">
        <v>55</v>
      </c>
      <c r="L114" s="31" t="s">
        <v>237</v>
      </c>
      <c r="M114" s="31">
        <v>80.8</v>
      </c>
      <c r="N114" s="31" t="s">
        <v>448</v>
      </c>
      <c r="O114" s="31">
        <v>88.5</v>
      </c>
      <c r="P114" s="31" t="s">
        <v>237</v>
      </c>
      <c r="Q114" s="31">
        <v>74.3</v>
      </c>
      <c r="R114" s="31" t="s">
        <v>283</v>
      </c>
      <c r="S114" s="31">
        <v>73.2</v>
      </c>
      <c r="T114" s="31" t="s">
        <v>237</v>
      </c>
      <c r="U114" s="31" t="s">
        <v>238</v>
      </c>
      <c r="V114" s="31" t="s">
        <v>237</v>
      </c>
      <c r="W114" s="31">
        <v>87.2</v>
      </c>
      <c r="X114" s="31" t="s">
        <v>237</v>
      </c>
      <c r="Y114" s="31" t="s">
        <v>238</v>
      </c>
      <c r="Z114" s="31" t="s">
        <v>237</v>
      </c>
      <c r="AA114" s="31" t="s">
        <v>238</v>
      </c>
      <c r="AB114" s="31" t="s">
        <v>237</v>
      </c>
      <c r="AC114" s="31" t="s">
        <v>238</v>
      </c>
      <c r="AD114" s="31" t="s">
        <v>237</v>
      </c>
    </row>
    <row r="115" spans="2:30" s="15" customFormat="1" x14ac:dyDescent="0.25">
      <c r="B115" s="45" t="s">
        <v>128</v>
      </c>
      <c r="C115" s="31" t="s">
        <v>238</v>
      </c>
      <c r="D115" s="31" t="s">
        <v>279</v>
      </c>
      <c r="E115" s="31" t="s">
        <v>238</v>
      </c>
      <c r="F115" s="31" t="s">
        <v>279</v>
      </c>
      <c r="G115" s="31" t="s">
        <v>238</v>
      </c>
      <c r="H115" s="31" t="s">
        <v>448</v>
      </c>
      <c r="I115" s="31" t="s">
        <v>238</v>
      </c>
      <c r="J115" s="31" t="s">
        <v>237</v>
      </c>
      <c r="K115" s="31" t="s">
        <v>238</v>
      </c>
      <c r="L115" s="31" t="s">
        <v>237</v>
      </c>
      <c r="M115" s="31">
        <v>100</v>
      </c>
      <c r="N115" s="31" t="s">
        <v>449</v>
      </c>
      <c r="O115" s="31" t="s">
        <v>238</v>
      </c>
      <c r="P115" s="31" t="s">
        <v>237</v>
      </c>
      <c r="Q115" s="31" t="s">
        <v>238</v>
      </c>
      <c r="R115" s="31" t="s">
        <v>237</v>
      </c>
      <c r="S115" s="31" t="s">
        <v>238</v>
      </c>
      <c r="T115" s="31" t="s">
        <v>237</v>
      </c>
      <c r="U115" s="31" t="s">
        <v>238</v>
      </c>
      <c r="V115" s="31" t="s">
        <v>237</v>
      </c>
      <c r="W115" s="31" t="s">
        <v>238</v>
      </c>
      <c r="X115" s="31" t="s">
        <v>237</v>
      </c>
      <c r="Y115" s="31" t="s">
        <v>238</v>
      </c>
      <c r="Z115" s="31" t="s">
        <v>237</v>
      </c>
      <c r="AA115" s="31" t="s">
        <v>238</v>
      </c>
      <c r="AB115" s="31" t="s">
        <v>237</v>
      </c>
      <c r="AC115" s="31" t="s">
        <v>238</v>
      </c>
      <c r="AD115" s="31" t="s">
        <v>237</v>
      </c>
    </row>
    <row r="116" spans="2:30" s="15" customFormat="1" x14ac:dyDescent="0.25">
      <c r="B116" s="45" t="s">
        <v>129</v>
      </c>
      <c r="C116" s="31" t="s">
        <v>238</v>
      </c>
      <c r="D116" s="31" t="s">
        <v>279</v>
      </c>
      <c r="E116" s="31" t="s">
        <v>238</v>
      </c>
      <c r="F116" s="31" t="s">
        <v>279</v>
      </c>
      <c r="G116" s="31" t="s">
        <v>238</v>
      </c>
      <c r="H116" s="31" t="s">
        <v>448</v>
      </c>
      <c r="I116" s="31">
        <v>5.6</v>
      </c>
      <c r="J116" s="31" t="s">
        <v>237</v>
      </c>
      <c r="K116" s="31">
        <v>26.3</v>
      </c>
      <c r="L116" s="31" t="s">
        <v>237</v>
      </c>
      <c r="M116" s="31">
        <v>95.9</v>
      </c>
      <c r="N116" s="31" t="s">
        <v>448</v>
      </c>
      <c r="O116" s="31" t="s">
        <v>238</v>
      </c>
      <c r="P116" s="31" t="s">
        <v>237</v>
      </c>
      <c r="Q116" s="31" t="s">
        <v>238</v>
      </c>
      <c r="R116" s="31" t="s">
        <v>237</v>
      </c>
      <c r="S116" s="31" t="s">
        <v>238</v>
      </c>
      <c r="T116" s="31" t="s">
        <v>237</v>
      </c>
      <c r="U116" s="31">
        <v>57.6</v>
      </c>
      <c r="V116" s="31" t="s">
        <v>237</v>
      </c>
      <c r="W116" s="31">
        <v>55.9</v>
      </c>
      <c r="X116" s="31" t="s">
        <v>237</v>
      </c>
      <c r="Y116" s="31" t="s">
        <v>238</v>
      </c>
      <c r="Z116" s="31" t="s">
        <v>237</v>
      </c>
      <c r="AA116" s="31" t="s">
        <v>238</v>
      </c>
      <c r="AB116" s="31" t="s">
        <v>237</v>
      </c>
      <c r="AC116" s="31" t="s">
        <v>238</v>
      </c>
      <c r="AD116" s="31" t="s">
        <v>237</v>
      </c>
    </row>
    <row r="117" spans="2:30" s="15" customFormat="1" x14ac:dyDescent="0.25">
      <c r="B117" s="45" t="s">
        <v>130</v>
      </c>
      <c r="C117" s="31">
        <v>14.6</v>
      </c>
      <c r="D117" s="31" t="s">
        <v>237</v>
      </c>
      <c r="E117" s="31">
        <v>14.3</v>
      </c>
      <c r="F117" s="31" t="s">
        <v>237</v>
      </c>
      <c r="G117" s="31">
        <v>14.9</v>
      </c>
      <c r="H117" s="31" t="s">
        <v>237</v>
      </c>
      <c r="I117" s="31">
        <v>14.2</v>
      </c>
      <c r="J117" s="31" t="s">
        <v>237</v>
      </c>
      <c r="K117" s="31">
        <v>34.299999999999997</v>
      </c>
      <c r="L117" s="31" t="s">
        <v>237</v>
      </c>
      <c r="M117" s="31">
        <v>58.8</v>
      </c>
      <c r="N117" s="31" t="s">
        <v>448</v>
      </c>
      <c r="O117" s="31">
        <v>69.400000000000006</v>
      </c>
      <c r="P117" s="31" t="s">
        <v>237</v>
      </c>
      <c r="Q117" s="31">
        <v>53.6</v>
      </c>
      <c r="R117" s="31" t="s">
        <v>237</v>
      </c>
      <c r="S117" s="31">
        <v>40.700000000000003</v>
      </c>
      <c r="T117" s="31" t="s">
        <v>237</v>
      </c>
      <c r="U117" s="31" t="s">
        <v>238</v>
      </c>
      <c r="V117" s="31" t="s">
        <v>237</v>
      </c>
      <c r="W117" s="31">
        <v>37.9</v>
      </c>
      <c r="X117" s="31" t="s">
        <v>237</v>
      </c>
      <c r="Y117" s="31">
        <v>86.9</v>
      </c>
      <c r="Z117" s="31" t="s">
        <v>237</v>
      </c>
      <c r="AA117" s="31">
        <v>86.5</v>
      </c>
      <c r="AB117" s="31" t="s">
        <v>237</v>
      </c>
      <c r="AC117" s="31">
        <v>87.2</v>
      </c>
      <c r="AD117" s="31" t="s">
        <v>237</v>
      </c>
    </row>
    <row r="118" spans="2:30" s="15" customFormat="1" x14ac:dyDescent="0.25">
      <c r="B118" s="45" t="s">
        <v>131</v>
      </c>
      <c r="C118" s="31" t="s">
        <v>238</v>
      </c>
      <c r="D118" s="31" t="s">
        <v>279</v>
      </c>
      <c r="E118" s="31" t="s">
        <v>238</v>
      </c>
      <c r="F118" s="31" t="s">
        <v>279</v>
      </c>
      <c r="G118" s="31" t="s">
        <v>238</v>
      </c>
      <c r="H118" s="31" t="s">
        <v>448</v>
      </c>
      <c r="I118" s="31" t="s">
        <v>238</v>
      </c>
      <c r="J118" s="31" t="s">
        <v>237</v>
      </c>
      <c r="K118" s="31" t="s">
        <v>238</v>
      </c>
      <c r="L118" s="31" t="s">
        <v>237</v>
      </c>
      <c r="M118" s="31" t="s">
        <v>238</v>
      </c>
      <c r="N118" s="31" t="s">
        <v>448</v>
      </c>
      <c r="O118" s="31" t="s">
        <v>238</v>
      </c>
      <c r="P118" s="31" t="s">
        <v>237</v>
      </c>
      <c r="Q118" s="31" t="s">
        <v>238</v>
      </c>
      <c r="R118" s="31" t="s">
        <v>237</v>
      </c>
      <c r="S118" s="31" t="s">
        <v>238</v>
      </c>
      <c r="T118" s="31" t="s">
        <v>237</v>
      </c>
      <c r="U118" s="31" t="s">
        <v>238</v>
      </c>
      <c r="V118" s="31" t="s">
        <v>237</v>
      </c>
      <c r="W118" s="31" t="s">
        <v>238</v>
      </c>
      <c r="X118" s="31" t="s">
        <v>237</v>
      </c>
      <c r="Y118" s="31" t="s">
        <v>238</v>
      </c>
      <c r="Z118" s="31" t="s">
        <v>237</v>
      </c>
      <c r="AA118" s="31" t="s">
        <v>238</v>
      </c>
      <c r="AB118" s="31" t="s">
        <v>237</v>
      </c>
      <c r="AC118" s="31" t="s">
        <v>238</v>
      </c>
      <c r="AD118" s="31" t="s">
        <v>237</v>
      </c>
    </row>
    <row r="119" spans="2:30" s="15" customFormat="1" x14ac:dyDescent="0.25">
      <c r="B119" s="45" t="s">
        <v>132</v>
      </c>
      <c r="C119" s="31">
        <v>6.3</v>
      </c>
      <c r="D119" s="31" t="s">
        <v>283</v>
      </c>
      <c r="E119" s="31">
        <v>7.3</v>
      </c>
      <c r="F119" s="31" t="s">
        <v>283</v>
      </c>
      <c r="G119" s="31">
        <v>5.3</v>
      </c>
      <c r="H119" s="31" t="s">
        <v>283</v>
      </c>
      <c r="I119" s="31">
        <v>5.0999999999999996</v>
      </c>
      <c r="J119" s="31" t="s">
        <v>237</v>
      </c>
      <c r="K119" s="31">
        <v>22.9</v>
      </c>
      <c r="L119" s="31" t="s">
        <v>237</v>
      </c>
      <c r="M119" s="31">
        <v>93.4</v>
      </c>
      <c r="N119" s="31" t="s">
        <v>283</v>
      </c>
      <c r="O119" s="31" t="s">
        <v>238</v>
      </c>
      <c r="P119" s="31" t="s">
        <v>237</v>
      </c>
      <c r="Q119" s="31" t="s">
        <v>238</v>
      </c>
      <c r="R119" s="31" t="s">
        <v>237</v>
      </c>
      <c r="S119" s="31" t="s">
        <v>238</v>
      </c>
      <c r="T119" s="31" t="s">
        <v>237</v>
      </c>
      <c r="U119" s="31" t="s">
        <v>238</v>
      </c>
      <c r="V119" s="31" t="s">
        <v>237</v>
      </c>
      <c r="W119" s="31" t="s">
        <v>238</v>
      </c>
      <c r="X119" s="31" t="s">
        <v>237</v>
      </c>
      <c r="Y119" s="31" t="s">
        <v>238</v>
      </c>
      <c r="Z119" s="31" t="s">
        <v>237</v>
      </c>
      <c r="AA119" s="31" t="s">
        <v>238</v>
      </c>
      <c r="AB119" s="31" t="s">
        <v>237</v>
      </c>
      <c r="AC119" s="31" t="s">
        <v>238</v>
      </c>
      <c r="AD119" s="31" t="s">
        <v>237</v>
      </c>
    </row>
    <row r="120" spans="2:30" s="15" customFormat="1" x14ac:dyDescent="0.25">
      <c r="B120" s="45" t="s">
        <v>133</v>
      </c>
      <c r="C120" s="31" t="s">
        <v>238</v>
      </c>
      <c r="D120" s="31" t="s">
        <v>279</v>
      </c>
      <c r="E120" s="31" t="s">
        <v>238</v>
      </c>
      <c r="F120" s="31" t="s">
        <v>279</v>
      </c>
      <c r="G120" s="31" t="s">
        <v>238</v>
      </c>
      <c r="H120" s="31" t="s">
        <v>448</v>
      </c>
      <c r="I120" s="31" t="s">
        <v>238</v>
      </c>
      <c r="J120" s="31" t="s">
        <v>237</v>
      </c>
      <c r="K120" s="31" t="s">
        <v>238</v>
      </c>
      <c r="L120" s="31" t="s">
        <v>237</v>
      </c>
      <c r="M120" s="31" t="s">
        <v>238</v>
      </c>
      <c r="N120" s="31" t="s">
        <v>448</v>
      </c>
      <c r="O120" s="31" t="s">
        <v>238</v>
      </c>
      <c r="P120" s="31" t="s">
        <v>237</v>
      </c>
      <c r="Q120" s="31" t="s">
        <v>238</v>
      </c>
      <c r="R120" s="31" t="s">
        <v>237</v>
      </c>
      <c r="S120" s="31" t="s">
        <v>238</v>
      </c>
      <c r="T120" s="31" t="s">
        <v>237</v>
      </c>
      <c r="U120" s="31" t="s">
        <v>238</v>
      </c>
      <c r="V120" s="31" t="s">
        <v>237</v>
      </c>
      <c r="W120" s="31" t="s">
        <v>238</v>
      </c>
      <c r="X120" s="31" t="s">
        <v>237</v>
      </c>
      <c r="Y120" s="31" t="s">
        <v>238</v>
      </c>
      <c r="Z120" s="31" t="s">
        <v>237</v>
      </c>
      <c r="AA120" s="31" t="s">
        <v>238</v>
      </c>
      <c r="AB120" s="31" t="s">
        <v>237</v>
      </c>
      <c r="AC120" s="31" t="s">
        <v>238</v>
      </c>
      <c r="AD120" s="31" t="s">
        <v>237</v>
      </c>
    </row>
    <row r="121" spans="2:30" s="15" customFormat="1" x14ac:dyDescent="0.25">
      <c r="B121" s="45" t="s">
        <v>134</v>
      </c>
      <c r="C121" s="31" t="s">
        <v>238</v>
      </c>
      <c r="D121" s="31" t="s">
        <v>279</v>
      </c>
      <c r="E121" s="31" t="s">
        <v>238</v>
      </c>
      <c r="F121" s="31" t="s">
        <v>279</v>
      </c>
      <c r="G121" s="31" t="s">
        <v>238</v>
      </c>
      <c r="H121" s="31" t="s">
        <v>448</v>
      </c>
      <c r="I121" s="31" t="s">
        <v>238</v>
      </c>
      <c r="J121" s="31" t="s">
        <v>237</v>
      </c>
      <c r="K121" s="31" t="s">
        <v>238</v>
      </c>
      <c r="L121" s="31" t="s">
        <v>237</v>
      </c>
      <c r="M121" s="31">
        <v>100</v>
      </c>
      <c r="N121" s="31" t="s">
        <v>449</v>
      </c>
      <c r="O121" s="31" t="s">
        <v>238</v>
      </c>
      <c r="P121" s="31" t="s">
        <v>237</v>
      </c>
      <c r="Q121" s="31" t="s">
        <v>238</v>
      </c>
      <c r="R121" s="31" t="s">
        <v>237</v>
      </c>
      <c r="S121" s="31" t="s">
        <v>238</v>
      </c>
      <c r="T121" s="31" t="s">
        <v>237</v>
      </c>
      <c r="U121" s="31" t="s">
        <v>238</v>
      </c>
      <c r="V121" s="31" t="s">
        <v>237</v>
      </c>
      <c r="W121" s="31" t="s">
        <v>238</v>
      </c>
      <c r="X121" s="31" t="s">
        <v>237</v>
      </c>
      <c r="Y121" s="31" t="s">
        <v>238</v>
      </c>
      <c r="Z121" s="31" t="s">
        <v>237</v>
      </c>
      <c r="AA121" s="31" t="s">
        <v>238</v>
      </c>
      <c r="AB121" s="31" t="s">
        <v>237</v>
      </c>
      <c r="AC121" s="31" t="s">
        <v>238</v>
      </c>
      <c r="AD121" s="31" t="s">
        <v>237</v>
      </c>
    </row>
    <row r="122" spans="2:30" s="15" customFormat="1" x14ac:dyDescent="0.25">
      <c r="B122" s="45" t="s">
        <v>135</v>
      </c>
      <c r="C122" s="31">
        <v>10.4</v>
      </c>
      <c r="D122" s="31" t="s">
        <v>448</v>
      </c>
      <c r="E122" s="31">
        <v>10.3</v>
      </c>
      <c r="F122" s="31" t="s">
        <v>448</v>
      </c>
      <c r="G122" s="31">
        <v>10.6</v>
      </c>
      <c r="H122" s="31" t="s">
        <v>448</v>
      </c>
      <c r="I122" s="31">
        <v>0.1</v>
      </c>
      <c r="J122" s="31" t="s">
        <v>237</v>
      </c>
      <c r="K122" s="31">
        <v>4.7</v>
      </c>
      <c r="L122" s="31" t="s">
        <v>237</v>
      </c>
      <c r="M122" s="31">
        <v>99</v>
      </c>
      <c r="N122" s="31" t="s">
        <v>448</v>
      </c>
      <c r="O122" s="31" t="s">
        <v>238</v>
      </c>
      <c r="P122" s="31" t="s">
        <v>237</v>
      </c>
      <c r="Q122" s="31" t="s">
        <v>238</v>
      </c>
      <c r="R122" s="31" t="s">
        <v>237</v>
      </c>
      <c r="S122" s="31" t="s">
        <v>238</v>
      </c>
      <c r="T122" s="31" t="s">
        <v>237</v>
      </c>
      <c r="U122" s="31">
        <v>8.8000000000000007</v>
      </c>
      <c r="V122" s="31" t="s">
        <v>283</v>
      </c>
      <c r="W122" s="31">
        <v>10.1</v>
      </c>
      <c r="X122" s="31" t="s">
        <v>237</v>
      </c>
      <c r="Y122" s="31">
        <v>45.6</v>
      </c>
      <c r="Z122" s="31" t="s">
        <v>237</v>
      </c>
      <c r="AA122" s="31">
        <v>48</v>
      </c>
      <c r="AB122" s="31" t="s">
        <v>237</v>
      </c>
      <c r="AC122" s="31">
        <v>43.1</v>
      </c>
      <c r="AD122" s="31" t="s">
        <v>237</v>
      </c>
    </row>
    <row r="123" spans="2:30" s="15" customFormat="1" x14ac:dyDescent="0.25">
      <c r="B123" s="45" t="s">
        <v>136</v>
      </c>
      <c r="C123" s="31">
        <v>9.9</v>
      </c>
      <c r="D123" s="31" t="s">
        <v>448</v>
      </c>
      <c r="E123" s="31">
        <v>11.7</v>
      </c>
      <c r="F123" s="31" t="s">
        <v>448</v>
      </c>
      <c r="G123" s="31">
        <v>7.8</v>
      </c>
      <c r="H123" s="31" t="s">
        <v>448</v>
      </c>
      <c r="I123" s="31">
        <v>0.2</v>
      </c>
      <c r="J123" s="31" t="s">
        <v>237</v>
      </c>
      <c r="K123" s="31">
        <v>4.8</v>
      </c>
      <c r="L123" s="31" t="s">
        <v>237</v>
      </c>
      <c r="M123" s="31">
        <v>98.9</v>
      </c>
      <c r="N123" s="31" t="s">
        <v>448</v>
      </c>
      <c r="O123" s="31" t="s">
        <v>238</v>
      </c>
      <c r="P123" s="31" t="s">
        <v>237</v>
      </c>
      <c r="Q123" s="31" t="s">
        <v>238</v>
      </c>
      <c r="R123" s="31" t="s">
        <v>237</v>
      </c>
      <c r="S123" s="31" t="s">
        <v>238</v>
      </c>
      <c r="T123" s="31" t="s">
        <v>237</v>
      </c>
      <c r="U123" s="31" t="s">
        <v>238</v>
      </c>
      <c r="V123" s="31" t="s">
        <v>237</v>
      </c>
      <c r="W123" s="31">
        <v>10.9</v>
      </c>
      <c r="X123" s="31" t="s">
        <v>237</v>
      </c>
      <c r="Y123" s="31">
        <v>63</v>
      </c>
      <c r="Z123" s="31" t="s">
        <v>237</v>
      </c>
      <c r="AA123" s="31">
        <v>64.400000000000006</v>
      </c>
      <c r="AB123" s="31" t="s">
        <v>237</v>
      </c>
      <c r="AC123" s="31">
        <v>61.4</v>
      </c>
      <c r="AD123" s="31" t="s">
        <v>237</v>
      </c>
    </row>
    <row r="124" spans="2:30" s="15" customFormat="1" x14ac:dyDescent="0.25">
      <c r="B124" s="45" t="s">
        <v>137</v>
      </c>
      <c r="C124" s="31">
        <v>8.3000000000000007</v>
      </c>
      <c r="D124" s="31" t="s">
        <v>448</v>
      </c>
      <c r="E124" s="31">
        <v>9.1</v>
      </c>
      <c r="F124" s="31" t="s">
        <v>448</v>
      </c>
      <c r="G124" s="31">
        <v>7.5</v>
      </c>
      <c r="H124" s="31" t="s">
        <v>448</v>
      </c>
      <c r="I124" s="31">
        <v>2.5</v>
      </c>
      <c r="J124" s="31" t="s">
        <v>239</v>
      </c>
      <c r="K124" s="31">
        <v>15.9</v>
      </c>
      <c r="L124" s="31" t="s">
        <v>239</v>
      </c>
      <c r="M124" s="31">
        <v>94</v>
      </c>
      <c r="N124" s="31" t="s">
        <v>283</v>
      </c>
      <c r="O124" s="31" t="s">
        <v>238</v>
      </c>
      <c r="P124" s="31" t="s">
        <v>237</v>
      </c>
      <c r="Q124" s="31" t="s">
        <v>238</v>
      </c>
      <c r="R124" s="31" t="s">
        <v>237</v>
      </c>
      <c r="S124" s="31" t="s">
        <v>238</v>
      </c>
      <c r="T124" s="31" t="s">
        <v>237</v>
      </c>
      <c r="U124" s="31" t="s">
        <v>238</v>
      </c>
      <c r="V124" s="31" t="s">
        <v>237</v>
      </c>
      <c r="W124" s="31">
        <v>63.9</v>
      </c>
      <c r="X124" s="31" t="s">
        <v>239</v>
      </c>
      <c r="Y124" s="31">
        <v>90.8</v>
      </c>
      <c r="Z124" s="31" t="s">
        <v>237</v>
      </c>
      <c r="AA124" s="31">
        <v>92</v>
      </c>
      <c r="AB124" s="31" t="s">
        <v>237</v>
      </c>
      <c r="AC124" s="31">
        <v>89.5</v>
      </c>
      <c r="AD124" s="31" t="s">
        <v>237</v>
      </c>
    </row>
    <row r="125" spans="2:30" s="15" customFormat="1" x14ac:dyDescent="0.25">
      <c r="B125" s="45" t="s">
        <v>138</v>
      </c>
      <c r="C125" s="31">
        <v>22.2</v>
      </c>
      <c r="D125" s="31" t="s">
        <v>448</v>
      </c>
      <c r="E125" s="31">
        <v>20.5</v>
      </c>
      <c r="F125" s="31" t="s">
        <v>448</v>
      </c>
      <c r="G125" s="31">
        <v>23.8</v>
      </c>
      <c r="H125" s="31" t="s">
        <v>448</v>
      </c>
      <c r="I125" s="31">
        <v>14.3</v>
      </c>
      <c r="J125" s="31" t="s">
        <v>237</v>
      </c>
      <c r="K125" s="31">
        <v>48.2</v>
      </c>
      <c r="L125" s="31" t="s">
        <v>237</v>
      </c>
      <c r="M125" s="31">
        <v>47.9</v>
      </c>
      <c r="N125" s="31" t="s">
        <v>448</v>
      </c>
      <c r="O125" s="31" t="s">
        <v>238</v>
      </c>
      <c r="P125" s="31" t="s">
        <v>237</v>
      </c>
      <c r="Q125" s="31" t="s">
        <v>238</v>
      </c>
      <c r="R125" s="31" t="s">
        <v>237</v>
      </c>
      <c r="S125" s="31" t="s">
        <v>238</v>
      </c>
      <c r="T125" s="31" t="s">
        <v>237</v>
      </c>
      <c r="U125" s="31">
        <v>19.899999999999999</v>
      </c>
      <c r="V125" s="31" t="s">
        <v>237</v>
      </c>
      <c r="W125" s="31">
        <v>22.9</v>
      </c>
      <c r="X125" s="31" t="s">
        <v>237</v>
      </c>
      <c r="Y125" s="31" t="s">
        <v>238</v>
      </c>
      <c r="Z125" s="31" t="s">
        <v>237</v>
      </c>
      <c r="AA125" s="31" t="s">
        <v>238</v>
      </c>
      <c r="AB125" s="31" t="s">
        <v>237</v>
      </c>
      <c r="AC125" s="31" t="s">
        <v>238</v>
      </c>
      <c r="AD125" s="31" t="s">
        <v>237</v>
      </c>
    </row>
    <row r="126" spans="2:30" s="15" customFormat="1" x14ac:dyDescent="0.25">
      <c r="B126" s="45" t="s">
        <v>139</v>
      </c>
      <c r="C126" s="31" t="s">
        <v>238</v>
      </c>
      <c r="D126" s="31" t="s">
        <v>279</v>
      </c>
      <c r="E126" s="31" t="s">
        <v>238</v>
      </c>
      <c r="F126" s="31" t="s">
        <v>279</v>
      </c>
      <c r="G126" s="31" t="s">
        <v>238</v>
      </c>
      <c r="H126" s="31" t="s">
        <v>448</v>
      </c>
      <c r="I126" s="31" t="s">
        <v>238</v>
      </c>
      <c r="J126" s="31" t="s">
        <v>237</v>
      </c>
      <c r="K126" s="31" t="s">
        <v>238</v>
      </c>
      <c r="L126" s="31" t="s">
        <v>237</v>
      </c>
      <c r="M126" s="31">
        <v>72.400000000000006</v>
      </c>
      <c r="N126" s="31" t="s">
        <v>237</v>
      </c>
      <c r="O126" s="31" t="s">
        <v>238</v>
      </c>
      <c r="P126" s="31" t="s">
        <v>237</v>
      </c>
      <c r="Q126" s="31" t="s">
        <v>238</v>
      </c>
      <c r="R126" s="31" t="s">
        <v>237</v>
      </c>
      <c r="S126" s="31" t="s">
        <v>238</v>
      </c>
      <c r="T126" s="31" t="s">
        <v>237</v>
      </c>
      <c r="U126" s="31" t="s">
        <v>238</v>
      </c>
      <c r="V126" s="31" t="s">
        <v>237</v>
      </c>
      <c r="W126" s="31" t="s">
        <v>238</v>
      </c>
      <c r="X126" s="31" t="s">
        <v>237</v>
      </c>
      <c r="Y126" s="31" t="s">
        <v>238</v>
      </c>
      <c r="Z126" s="31" t="s">
        <v>237</v>
      </c>
      <c r="AA126" s="31" t="s">
        <v>238</v>
      </c>
      <c r="AB126" s="31" t="s">
        <v>237</v>
      </c>
      <c r="AC126" s="31" t="s">
        <v>238</v>
      </c>
      <c r="AD126" s="31" t="s">
        <v>237</v>
      </c>
    </row>
    <row r="127" spans="2:30" s="15" customFormat="1" x14ac:dyDescent="0.25">
      <c r="B127" s="45" t="s">
        <v>140</v>
      </c>
      <c r="C127" s="31" t="s">
        <v>238</v>
      </c>
      <c r="D127" s="31" t="s">
        <v>237</v>
      </c>
      <c r="E127" s="31" t="s">
        <v>238</v>
      </c>
      <c r="F127" s="31" t="s">
        <v>237</v>
      </c>
      <c r="G127" s="31" t="s">
        <v>238</v>
      </c>
      <c r="H127" s="31" t="s">
        <v>237</v>
      </c>
      <c r="I127" s="31">
        <v>2.4</v>
      </c>
      <c r="J127" s="31" t="s">
        <v>237</v>
      </c>
      <c r="K127" s="31">
        <v>8.6</v>
      </c>
      <c r="L127" s="31" t="s">
        <v>237</v>
      </c>
      <c r="M127" s="31">
        <v>78</v>
      </c>
      <c r="N127" s="31" t="s">
        <v>283</v>
      </c>
      <c r="O127" s="31" t="s">
        <v>238</v>
      </c>
      <c r="P127" s="31" t="s">
        <v>237</v>
      </c>
      <c r="Q127" s="31" t="s">
        <v>238</v>
      </c>
      <c r="R127" s="31" t="s">
        <v>237</v>
      </c>
      <c r="S127" s="31" t="s">
        <v>238</v>
      </c>
      <c r="T127" s="31" t="s">
        <v>237</v>
      </c>
      <c r="U127" s="31">
        <v>40.799999999999997</v>
      </c>
      <c r="V127" s="31" t="s">
        <v>237</v>
      </c>
      <c r="W127" s="31">
        <v>35.200000000000003</v>
      </c>
      <c r="X127" s="31" t="s">
        <v>237</v>
      </c>
      <c r="Y127" s="31" t="s">
        <v>238</v>
      </c>
      <c r="Z127" s="31" t="s">
        <v>237</v>
      </c>
      <c r="AA127" s="31" t="s">
        <v>238</v>
      </c>
      <c r="AB127" s="31" t="s">
        <v>237</v>
      </c>
      <c r="AC127" s="31" t="s">
        <v>238</v>
      </c>
      <c r="AD127" s="31" t="s">
        <v>237</v>
      </c>
    </row>
    <row r="128" spans="2:30" s="15" customFormat="1" x14ac:dyDescent="0.25">
      <c r="B128" s="45" t="s">
        <v>141</v>
      </c>
      <c r="C128" s="31" t="s">
        <v>238</v>
      </c>
      <c r="D128" s="31" t="s">
        <v>279</v>
      </c>
      <c r="E128" s="31" t="s">
        <v>238</v>
      </c>
      <c r="F128" s="31" t="s">
        <v>279</v>
      </c>
      <c r="G128" s="31" t="s">
        <v>238</v>
      </c>
      <c r="H128" s="31" t="s">
        <v>448</v>
      </c>
      <c r="I128" s="31">
        <v>1.9</v>
      </c>
      <c r="J128" s="31" t="s">
        <v>237</v>
      </c>
      <c r="K128" s="31">
        <v>26.8</v>
      </c>
      <c r="L128" s="31" t="s">
        <v>237</v>
      </c>
      <c r="M128" s="31">
        <v>82.6</v>
      </c>
      <c r="N128" s="31" t="s">
        <v>448</v>
      </c>
      <c r="O128" s="31" t="s">
        <v>238</v>
      </c>
      <c r="P128" s="31" t="s">
        <v>237</v>
      </c>
      <c r="Q128" s="31" t="s">
        <v>238</v>
      </c>
      <c r="R128" s="31" t="s">
        <v>237</v>
      </c>
      <c r="S128" s="31" t="s">
        <v>238</v>
      </c>
      <c r="T128" s="31" t="s">
        <v>237</v>
      </c>
      <c r="U128" s="31" t="s">
        <v>238</v>
      </c>
      <c r="V128" s="31" t="s">
        <v>237</v>
      </c>
      <c r="W128" s="31" t="s">
        <v>238</v>
      </c>
      <c r="X128" s="31" t="s">
        <v>237</v>
      </c>
      <c r="Y128" s="31" t="s">
        <v>238</v>
      </c>
      <c r="Z128" s="31" t="s">
        <v>237</v>
      </c>
      <c r="AA128" s="31" t="s">
        <v>238</v>
      </c>
      <c r="AB128" s="31" t="s">
        <v>237</v>
      </c>
      <c r="AC128" s="31" t="s">
        <v>238</v>
      </c>
      <c r="AD128" s="31" t="s">
        <v>237</v>
      </c>
    </row>
    <row r="129" spans="2:30" s="15" customFormat="1" x14ac:dyDescent="0.25">
      <c r="B129" s="45" t="s">
        <v>142</v>
      </c>
      <c r="C129" s="31">
        <v>33.9</v>
      </c>
      <c r="D129" s="31" t="s">
        <v>283</v>
      </c>
      <c r="E129" s="31">
        <v>30.2</v>
      </c>
      <c r="F129" s="31" t="s">
        <v>283</v>
      </c>
      <c r="G129" s="31">
        <v>37.799999999999997</v>
      </c>
      <c r="H129" s="31" t="s">
        <v>283</v>
      </c>
      <c r="I129" s="31">
        <v>10.1</v>
      </c>
      <c r="J129" s="31" t="s">
        <v>237</v>
      </c>
      <c r="K129" s="31">
        <v>40.700000000000003</v>
      </c>
      <c r="L129" s="31" t="s">
        <v>237</v>
      </c>
      <c r="M129" s="31">
        <v>42.3</v>
      </c>
      <c r="N129" s="31" t="s">
        <v>448</v>
      </c>
      <c r="O129" s="31" t="s">
        <v>238</v>
      </c>
      <c r="P129" s="31" t="s">
        <v>237</v>
      </c>
      <c r="Q129" s="31" t="s">
        <v>238</v>
      </c>
      <c r="R129" s="31" t="s">
        <v>237</v>
      </c>
      <c r="S129" s="31" t="s">
        <v>238</v>
      </c>
      <c r="T129" s="31" t="s">
        <v>237</v>
      </c>
      <c r="U129" s="31">
        <v>21.5</v>
      </c>
      <c r="V129" s="31" t="s">
        <v>237</v>
      </c>
      <c r="W129" s="31">
        <v>23.2</v>
      </c>
      <c r="X129" s="31" t="s">
        <v>237</v>
      </c>
      <c r="Y129" s="31" t="s">
        <v>238</v>
      </c>
      <c r="Z129" s="31" t="s">
        <v>237</v>
      </c>
      <c r="AA129" s="31" t="s">
        <v>238</v>
      </c>
      <c r="AB129" s="31" t="s">
        <v>237</v>
      </c>
      <c r="AC129" s="31" t="s">
        <v>238</v>
      </c>
      <c r="AD129" s="31" t="s">
        <v>237</v>
      </c>
    </row>
    <row r="130" spans="2:30" s="15" customFormat="1" x14ac:dyDescent="0.25">
      <c r="B130" s="45" t="s">
        <v>143</v>
      </c>
      <c r="C130" s="31" t="s">
        <v>238</v>
      </c>
      <c r="D130" s="31" t="s">
        <v>279</v>
      </c>
      <c r="E130" s="31" t="s">
        <v>238</v>
      </c>
      <c r="F130" s="31" t="s">
        <v>279</v>
      </c>
      <c r="G130" s="31" t="s">
        <v>238</v>
      </c>
      <c r="H130" s="31" t="s">
        <v>448</v>
      </c>
      <c r="I130" s="31" t="s">
        <v>238</v>
      </c>
      <c r="J130" s="31" t="s">
        <v>237</v>
      </c>
      <c r="K130" s="31" t="s">
        <v>238</v>
      </c>
      <c r="L130" s="31" t="s">
        <v>237</v>
      </c>
      <c r="M130" s="31">
        <v>100</v>
      </c>
      <c r="N130" s="31" t="s">
        <v>449</v>
      </c>
      <c r="O130" s="31" t="s">
        <v>238</v>
      </c>
      <c r="P130" s="31" t="s">
        <v>237</v>
      </c>
      <c r="Q130" s="31" t="s">
        <v>238</v>
      </c>
      <c r="R130" s="31" t="s">
        <v>237</v>
      </c>
      <c r="S130" s="31" t="s">
        <v>238</v>
      </c>
      <c r="T130" s="31" t="s">
        <v>237</v>
      </c>
      <c r="U130" s="31" t="s">
        <v>238</v>
      </c>
      <c r="V130" s="31" t="s">
        <v>237</v>
      </c>
      <c r="W130" s="31" t="s">
        <v>238</v>
      </c>
      <c r="X130" s="31" t="s">
        <v>237</v>
      </c>
      <c r="Y130" s="31" t="s">
        <v>238</v>
      </c>
      <c r="Z130" s="31" t="s">
        <v>237</v>
      </c>
      <c r="AA130" s="31" t="s">
        <v>238</v>
      </c>
      <c r="AB130" s="31" t="s">
        <v>237</v>
      </c>
      <c r="AC130" s="31" t="s">
        <v>238</v>
      </c>
      <c r="AD130" s="31" t="s">
        <v>237</v>
      </c>
    </row>
    <row r="131" spans="2:30" s="15" customFormat="1" x14ac:dyDescent="0.25">
      <c r="B131" s="45" t="s">
        <v>144</v>
      </c>
      <c r="C131" s="31" t="s">
        <v>238</v>
      </c>
      <c r="D131" s="31" t="s">
        <v>279</v>
      </c>
      <c r="E131" s="31" t="s">
        <v>238</v>
      </c>
      <c r="F131" s="31" t="s">
        <v>279</v>
      </c>
      <c r="G131" s="31" t="s">
        <v>238</v>
      </c>
      <c r="H131" s="31" t="s">
        <v>448</v>
      </c>
      <c r="I131" s="31" t="s">
        <v>238</v>
      </c>
      <c r="J131" s="31" t="s">
        <v>237</v>
      </c>
      <c r="K131" s="31" t="s">
        <v>238</v>
      </c>
      <c r="L131" s="31" t="s">
        <v>237</v>
      </c>
      <c r="M131" s="31">
        <v>100</v>
      </c>
      <c r="N131" s="31" t="s">
        <v>449</v>
      </c>
      <c r="O131" s="31" t="s">
        <v>238</v>
      </c>
      <c r="P131" s="31" t="s">
        <v>237</v>
      </c>
      <c r="Q131" s="31" t="s">
        <v>238</v>
      </c>
      <c r="R131" s="31" t="s">
        <v>237</v>
      </c>
      <c r="S131" s="31" t="s">
        <v>238</v>
      </c>
      <c r="T131" s="31" t="s">
        <v>237</v>
      </c>
      <c r="U131" s="31" t="s">
        <v>238</v>
      </c>
      <c r="V131" s="31" t="s">
        <v>237</v>
      </c>
      <c r="W131" s="31" t="s">
        <v>238</v>
      </c>
      <c r="X131" s="31" t="s">
        <v>237</v>
      </c>
      <c r="Y131" s="31" t="s">
        <v>238</v>
      </c>
      <c r="Z131" s="31" t="s">
        <v>237</v>
      </c>
      <c r="AA131" s="31" t="s">
        <v>238</v>
      </c>
      <c r="AB131" s="31" t="s">
        <v>237</v>
      </c>
      <c r="AC131" s="31" t="s">
        <v>238</v>
      </c>
      <c r="AD131" s="31" t="s">
        <v>237</v>
      </c>
    </row>
    <row r="132" spans="2:30" s="15" customFormat="1" x14ac:dyDescent="0.25">
      <c r="B132" s="45" t="s">
        <v>145</v>
      </c>
      <c r="C132" s="31">
        <v>14.9</v>
      </c>
      <c r="D132" s="31" t="s">
        <v>239</v>
      </c>
      <c r="E132" s="31">
        <v>17.600000000000001</v>
      </c>
      <c r="F132" s="31" t="s">
        <v>239</v>
      </c>
      <c r="G132" s="31">
        <v>11.2</v>
      </c>
      <c r="H132" s="31" t="s">
        <v>239</v>
      </c>
      <c r="I132" s="31">
        <v>10.4</v>
      </c>
      <c r="J132" s="31" t="s">
        <v>237</v>
      </c>
      <c r="K132" s="31">
        <v>40.6</v>
      </c>
      <c r="L132" s="31" t="s">
        <v>237</v>
      </c>
      <c r="M132" s="31">
        <v>84.7</v>
      </c>
      <c r="N132" s="31" t="s">
        <v>237</v>
      </c>
      <c r="O132" s="31" t="s">
        <v>238</v>
      </c>
      <c r="P132" s="31" t="s">
        <v>237</v>
      </c>
      <c r="Q132" s="31" t="s">
        <v>238</v>
      </c>
      <c r="R132" s="31" t="s">
        <v>237</v>
      </c>
      <c r="S132" s="31" t="s">
        <v>238</v>
      </c>
      <c r="T132" s="31" t="s">
        <v>237</v>
      </c>
      <c r="U132" s="31" t="s">
        <v>238</v>
      </c>
      <c r="V132" s="31" t="s">
        <v>237</v>
      </c>
      <c r="W132" s="31">
        <v>13.7</v>
      </c>
      <c r="X132" s="31" t="s">
        <v>283</v>
      </c>
      <c r="Y132" s="31" t="s">
        <v>238</v>
      </c>
      <c r="Z132" s="31" t="s">
        <v>237</v>
      </c>
      <c r="AA132" s="31" t="s">
        <v>238</v>
      </c>
      <c r="AB132" s="31" t="s">
        <v>237</v>
      </c>
      <c r="AC132" s="31" t="s">
        <v>238</v>
      </c>
      <c r="AD132" s="31" t="s">
        <v>237</v>
      </c>
    </row>
    <row r="133" spans="2:30" s="15" customFormat="1" x14ac:dyDescent="0.25">
      <c r="B133" s="45" t="s">
        <v>146</v>
      </c>
      <c r="C133" s="31">
        <v>30.5</v>
      </c>
      <c r="D133" s="31" t="s">
        <v>448</v>
      </c>
      <c r="E133" s="31">
        <v>30.8</v>
      </c>
      <c r="F133" s="31" t="s">
        <v>448</v>
      </c>
      <c r="G133" s="31">
        <v>30.1</v>
      </c>
      <c r="H133" s="31" t="s">
        <v>448</v>
      </c>
      <c r="I133" s="31">
        <v>28</v>
      </c>
      <c r="J133" s="31" t="s">
        <v>237</v>
      </c>
      <c r="K133" s="31">
        <v>76.3</v>
      </c>
      <c r="L133" s="31" t="s">
        <v>237</v>
      </c>
      <c r="M133" s="31">
        <v>63.9</v>
      </c>
      <c r="N133" s="31" t="s">
        <v>237</v>
      </c>
      <c r="O133" s="31">
        <v>2</v>
      </c>
      <c r="P133" s="31" t="s">
        <v>237</v>
      </c>
      <c r="Q133" s="31">
        <v>1.8</v>
      </c>
      <c r="R133" s="31" t="s">
        <v>283</v>
      </c>
      <c r="S133" s="31">
        <v>5.6</v>
      </c>
      <c r="T133" s="31" t="s">
        <v>237</v>
      </c>
      <c r="U133" s="31">
        <v>26.8</v>
      </c>
      <c r="V133" s="31" t="s">
        <v>237</v>
      </c>
      <c r="W133" s="31">
        <v>59.6</v>
      </c>
      <c r="X133" s="31" t="s">
        <v>237</v>
      </c>
      <c r="Y133" s="31">
        <v>81.599999999999994</v>
      </c>
      <c r="Z133" s="31" t="s">
        <v>237</v>
      </c>
      <c r="AA133" s="31">
        <v>82</v>
      </c>
      <c r="AB133" s="31" t="s">
        <v>237</v>
      </c>
      <c r="AC133" s="31">
        <v>81.3</v>
      </c>
      <c r="AD133" s="31" t="s">
        <v>237</v>
      </c>
    </row>
    <row r="134" spans="2:30" s="15" customFormat="1" x14ac:dyDescent="0.25">
      <c r="B134" s="45" t="s">
        <v>147</v>
      </c>
      <c r="C134" s="31">
        <v>24.7</v>
      </c>
      <c r="D134" s="31" t="s">
        <v>237</v>
      </c>
      <c r="E134" s="31">
        <v>24.1</v>
      </c>
      <c r="F134" s="31" t="s">
        <v>279</v>
      </c>
      <c r="G134" s="31">
        <v>25.3</v>
      </c>
      <c r="H134" s="31" t="s">
        <v>448</v>
      </c>
      <c r="I134" s="31">
        <v>17.3</v>
      </c>
      <c r="J134" s="31" t="s">
        <v>237</v>
      </c>
      <c r="K134" s="31">
        <v>42.8</v>
      </c>
      <c r="L134" s="31" t="s">
        <v>237</v>
      </c>
      <c r="M134" s="31">
        <v>29.8</v>
      </c>
      <c r="N134" s="31" t="s">
        <v>448</v>
      </c>
      <c r="O134" s="31">
        <v>24.8</v>
      </c>
      <c r="P134" s="31" t="s">
        <v>237</v>
      </c>
      <c r="Q134" s="31">
        <v>16.899999999999999</v>
      </c>
      <c r="R134" s="31" t="s">
        <v>237</v>
      </c>
      <c r="S134" s="31">
        <v>23.1</v>
      </c>
      <c r="T134" s="31" t="s">
        <v>237</v>
      </c>
      <c r="U134" s="31">
        <v>24.7</v>
      </c>
      <c r="V134" s="31" t="s">
        <v>237</v>
      </c>
      <c r="W134" s="31">
        <v>34.700000000000003</v>
      </c>
      <c r="X134" s="31" t="s">
        <v>237</v>
      </c>
      <c r="Y134" s="31">
        <v>90.8</v>
      </c>
      <c r="Z134" s="31" t="s">
        <v>237</v>
      </c>
      <c r="AA134" s="31">
        <v>91.4</v>
      </c>
      <c r="AB134" s="31" t="s">
        <v>237</v>
      </c>
      <c r="AC134" s="31">
        <v>90.3</v>
      </c>
      <c r="AD134" s="31" t="s">
        <v>237</v>
      </c>
    </row>
    <row r="135" spans="2:30" s="15" customFormat="1" x14ac:dyDescent="0.25">
      <c r="B135" s="45" t="s">
        <v>148</v>
      </c>
      <c r="C135" s="31" t="s">
        <v>238</v>
      </c>
      <c r="D135" s="31" t="s">
        <v>279</v>
      </c>
      <c r="E135" s="31" t="s">
        <v>238</v>
      </c>
      <c r="F135" s="31" t="s">
        <v>279</v>
      </c>
      <c r="G135" s="31" t="s">
        <v>238</v>
      </c>
      <c r="H135" s="31" t="s">
        <v>448</v>
      </c>
      <c r="I135" s="31" t="s">
        <v>238</v>
      </c>
      <c r="J135" s="31" t="s">
        <v>237</v>
      </c>
      <c r="K135" s="31" t="s">
        <v>238</v>
      </c>
      <c r="L135" s="31" t="s">
        <v>237</v>
      </c>
      <c r="M135" s="31" t="s">
        <v>238</v>
      </c>
      <c r="N135" s="31" t="s">
        <v>448</v>
      </c>
      <c r="O135" s="31" t="s">
        <v>238</v>
      </c>
      <c r="P135" s="31" t="s">
        <v>237</v>
      </c>
      <c r="Q135" s="31" t="s">
        <v>238</v>
      </c>
      <c r="R135" s="31" t="s">
        <v>237</v>
      </c>
      <c r="S135" s="31" t="s">
        <v>238</v>
      </c>
      <c r="T135" s="31" t="s">
        <v>237</v>
      </c>
      <c r="U135" s="31" t="s">
        <v>238</v>
      </c>
      <c r="V135" s="31" t="s">
        <v>237</v>
      </c>
      <c r="W135" s="31" t="s">
        <v>238</v>
      </c>
      <c r="X135" s="31" t="s">
        <v>237</v>
      </c>
      <c r="Y135" s="31" t="s">
        <v>238</v>
      </c>
      <c r="Z135" s="31" t="s">
        <v>237</v>
      </c>
      <c r="AA135" s="31" t="s">
        <v>238</v>
      </c>
      <c r="AB135" s="31" t="s">
        <v>237</v>
      </c>
      <c r="AC135" s="31" t="s">
        <v>238</v>
      </c>
      <c r="AD135" s="31" t="s">
        <v>237</v>
      </c>
    </row>
    <row r="136" spans="2:30" s="15" customFormat="1" x14ac:dyDescent="0.25">
      <c r="B136" s="45" t="s">
        <v>149</v>
      </c>
      <c r="C136" s="31" t="s">
        <v>238</v>
      </c>
      <c r="D136" s="31" t="s">
        <v>279</v>
      </c>
      <c r="E136" s="31" t="s">
        <v>238</v>
      </c>
      <c r="F136" s="31" t="s">
        <v>279</v>
      </c>
      <c r="G136" s="31" t="s">
        <v>238</v>
      </c>
      <c r="H136" s="31" t="s">
        <v>448</v>
      </c>
      <c r="I136" s="31" t="s">
        <v>238</v>
      </c>
      <c r="J136" s="31" t="s">
        <v>237</v>
      </c>
      <c r="K136" s="31" t="s">
        <v>238</v>
      </c>
      <c r="L136" s="31" t="s">
        <v>237</v>
      </c>
      <c r="M136" s="31">
        <v>100</v>
      </c>
      <c r="N136" s="31" t="s">
        <v>449</v>
      </c>
      <c r="O136" s="31" t="s">
        <v>238</v>
      </c>
      <c r="P136" s="31" t="s">
        <v>237</v>
      </c>
      <c r="Q136" s="31" t="s">
        <v>238</v>
      </c>
      <c r="R136" s="31" t="s">
        <v>237</v>
      </c>
      <c r="S136" s="31" t="s">
        <v>238</v>
      </c>
      <c r="T136" s="31" t="s">
        <v>237</v>
      </c>
      <c r="U136" s="31" t="s">
        <v>238</v>
      </c>
      <c r="V136" s="31" t="s">
        <v>237</v>
      </c>
      <c r="W136" s="31" t="s">
        <v>238</v>
      </c>
      <c r="X136" s="31" t="s">
        <v>237</v>
      </c>
      <c r="Y136" s="31" t="s">
        <v>238</v>
      </c>
      <c r="Z136" s="31" t="s">
        <v>237</v>
      </c>
      <c r="AA136" s="31" t="s">
        <v>238</v>
      </c>
      <c r="AB136" s="31" t="s">
        <v>237</v>
      </c>
      <c r="AC136" s="31" t="s">
        <v>238</v>
      </c>
      <c r="AD136" s="31" t="s">
        <v>237</v>
      </c>
    </row>
    <row r="137" spans="2:30" s="15" customFormat="1" x14ac:dyDescent="0.25">
      <c r="B137" s="45" t="s">
        <v>150</v>
      </c>
      <c r="C137" s="31" t="s">
        <v>238</v>
      </c>
      <c r="D137" s="31" t="s">
        <v>279</v>
      </c>
      <c r="E137" s="31" t="s">
        <v>238</v>
      </c>
      <c r="F137" s="31" t="s">
        <v>279</v>
      </c>
      <c r="G137" s="31" t="s">
        <v>238</v>
      </c>
      <c r="H137" s="31" t="s">
        <v>448</v>
      </c>
      <c r="I137" s="31" t="s">
        <v>238</v>
      </c>
      <c r="J137" s="31" t="s">
        <v>237</v>
      </c>
      <c r="K137" s="31" t="s">
        <v>238</v>
      </c>
      <c r="L137" s="31" t="s">
        <v>237</v>
      </c>
      <c r="M137" s="31" t="s">
        <v>238</v>
      </c>
      <c r="N137" s="31" t="s">
        <v>448</v>
      </c>
      <c r="O137" s="31" t="s">
        <v>238</v>
      </c>
      <c r="P137" s="31" t="s">
        <v>237</v>
      </c>
      <c r="Q137" s="31" t="s">
        <v>238</v>
      </c>
      <c r="R137" s="31" t="s">
        <v>237</v>
      </c>
      <c r="S137" s="31" t="s">
        <v>238</v>
      </c>
      <c r="T137" s="31" t="s">
        <v>237</v>
      </c>
      <c r="U137" s="31" t="s">
        <v>238</v>
      </c>
      <c r="V137" s="31" t="s">
        <v>237</v>
      </c>
      <c r="W137" s="31" t="s">
        <v>238</v>
      </c>
      <c r="X137" s="31" t="s">
        <v>237</v>
      </c>
      <c r="Y137" s="31" t="s">
        <v>238</v>
      </c>
      <c r="Z137" s="31" t="s">
        <v>237</v>
      </c>
      <c r="AA137" s="31" t="s">
        <v>238</v>
      </c>
      <c r="AB137" s="31" t="s">
        <v>237</v>
      </c>
      <c r="AC137" s="31" t="s">
        <v>238</v>
      </c>
      <c r="AD137" s="31" t="s">
        <v>237</v>
      </c>
    </row>
    <row r="138" spans="2:30" s="15" customFormat="1" x14ac:dyDescent="0.25">
      <c r="B138" s="45" t="s">
        <v>151</v>
      </c>
      <c r="C138" s="31" t="s">
        <v>238</v>
      </c>
      <c r="D138" s="31" t="s">
        <v>279</v>
      </c>
      <c r="E138" s="31" t="s">
        <v>238</v>
      </c>
      <c r="F138" s="31" t="s">
        <v>279</v>
      </c>
      <c r="G138" s="31" t="s">
        <v>238</v>
      </c>
      <c r="H138" s="31" t="s">
        <v>448</v>
      </c>
      <c r="I138" s="31">
        <v>2.8</v>
      </c>
      <c r="J138" s="31" t="s">
        <v>237</v>
      </c>
      <c r="K138" s="31">
        <v>21</v>
      </c>
      <c r="L138" s="31" t="s">
        <v>237</v>
      </c>
      <c r="M138" s="31">
        <v>33.6</v>
      </c>
      <c r="N138" s="31" t="s">
        <v>448</v>
      </c>
      <c r="O138" s="31" t="s">
        <v>238</v>
      </c>
      <c r="P138" s="31" t="s">
        <v>237</v>
      </c>
      <c r="Q138" s="31" t="s">
        <v>238</v>
      </c>
      <c r="R138" s="31" t="s">
        <v>237</v>
      </c>
      <c r="S138" s="31" t="s">
        <v>238</v>
      </c>
      <c r="T138" s="31" t="s">
        <v>237</v>
      </c>
      <c r="U138" s="31">
        <v>31.9</v>
      </c>
      <c r="V138" s="31" t="s">
        <v>283</v>
      </c>
      <c r="W138" s="31">
        <v>42.2</v>
      </c>
      <c r="X138" s="31" t="s">
        <v>283</v>
      </c>
      <c r="Y138" s="31" t="s">
        <v>238</v>
      </c>
      <c r="Z138" s="31" t="s">
        <v>237</v>
      </c>
      <c r="AA138" s="31" t="s">
        <v>238</v>
      </c>
      <c r="AB138" s="31" t="s">
        <v>237</v>
      </c>
      <c r="AC138" s="31" t="s">
        <v>238</v>
      </c>
      <c r="AD138" s="31" t="s">
        <v>237</v>
      </c>
    </row>
    <row r="139" spans="2:30" s="15" customFormat="1" x14ac:dyDescent="0.25">
      <c r="B139" s="45" t="s">
        <v>152</v>
      </c>
      <c r="C139" s="31" t="s">
        <v>238</v>
      </c>
      <c r="D139" s="31" t="s">
        <v>279</v>
      </c>
      <c r="E139" s="31" t="s">
        <v>238</v>
      </c>
      <c r="F139" s="31" t="s">
        <v>279</v>
      </c>
      <c r="G139" s="31" t="s">
        <v>238</v>
      </c>
      <c r="H139" s="31" t="s">
        <v>448</v>
      </c>
      <c r="I139" s="31" t="s">
        <v>238</v>
      </c>
      <c r="J139" s="31" t="s">
        <v>237</v>
      </c>
      <c r="K139" s="31" t="s">
        <v>238</v>
      </c>
      <c r="L139" s="31" t="s">
        <v>237</v>
      </c>
      <c r="M139" s="31" t="s">
        <v>238</v>
      </c>
      <c r="N139" s="31" t="s">
        <v>448</v>
      </c>
      <c r="O139" s="31" t="s">
        <v>238</v>
      </c>
      <c r="P139" s="31" t="s">
        <v>237</v>
      </c>
      <c r="Q139" s="31" t="s">
        <v>238</v>
      </c>
      <c r="R139" s="31" t="s">
        <v>237</v>
      </c>
      <c r="S139" s="31" t="s">
        <v>238</v>
      </c>
      <c r="T139" s="31" t="s">
        <v>237</v>
      </c>
      <c r="U139" s="31" t="s">
        <v>238</v>
      </c>
      <c r="V139" s="31" t="s">
        <v>237</v>
      </c>
      <c r="W139" s="31" t="s">
        <v>238</v>
      </c>
      <c r="X139" s="31" t="s">
        <v>237</v>
      </c>
      <c r="Y139" s="31" t="s">
        <v>238</v>
      </c>
      <c r="Z139" s="31" t="s">
        <v>237</v>
      </c>
      <c r="AA139" s="31" t="s">
        <v>238</v>
      </c>
      <c r="AB139" s="31" t="s">
        <v>237</v>
      </c>
      <c r="AC139" s="31" t="s">
        <v>238</v>
      </c>
      <c r="AD139" s="31" t="s">
        <v>237</v>
      </c>
    </row>
    <row r="140" spans="2:30" s="15" customFormat="1" x14ac:dyDescent="0.25">
      <c r="B140" s="45" t="s">
        <v>153</v>
      </c>
      <c r="C140" s="31">
        <v>5.6</v>
      </c>
      <c r="D140" s="31" t="s">
        <v>283</v>
      </c>
      <c r="E140" s="31">
        <v>8</v>
      </c>
      <c r="F140" s="31" t="s">
        <v>283</v>
      </c>
      <c r="G140" s="31">
        <v>3</v>
      </c>
      <c r="H140" s="31" t="s">
        <v>283</v>
      </c>
      <c r="I140" s="31" t="s">
        <v>238</v>
      </c>
      <c r="J140" s="31" t="s">
        <v>237</v>
      </c>
      <c r="K140" s="31" t="s">
        <v>238</v>
      </c>
      <c r="L140" s="31" t="s">
        <v>237</v>
      </c>
      <c r="M140" s="31" t="s">
        <v>238</v>
      </c>
      <c r="N140" s="31" t="s">
        <v>448</v>
      </c>
      <c r="O140" s="31" t="s">
        <v>238</v>
      </c>
      <c r="P140" s="31" t="s">
        <v>237</v>
      </c>
      <c r="Q140" s="31" t="s">
        <v>238</v>
      </c>
      <c r="R140" s="31" t="s">
        <v>237</v>
      </c>
      <c r="S140" s="31" t="s">
        <v>238</v>
      </c>
      <c r="T140" s="31" t="s">
        <v>237</v>
      </c>
      <c r="U140" s="31" t="s">
        <v>238</v>
      </c>
      <c r="V140" s="31" t="s">
        <v>237</v>
      </c>
      <c r="W140" s="31" t="s">
        <v>238</v>
      </c>
      <c r="X140" s="31" t="s">
        <v>237</v>
      </c>
      <c r="Y140" s="31" t="s">
        <v>238</v>
      </c>
      <c r="Z140" s="31" t="s">
        <v>237</v>
      </c>
      <c r="AA140" s="31" t="s">
        <v>238</v>
      </c>
      <c r="AB140" s="31" t="s">
        <v>237</v>
      </c>
      <c r="AC140" s="31" t="s">
        <v>238</v>
      </c>
      <c r="AD140" s="31" t="s">
        <v>237</v>
      </c>
    </row>
    <row r="141" spans="2:30" s="15" customFormat="1" x14ac:dyDescent="0.25">
      <c r="B141" s="45" t="s">
        <v>154</v>
      </c>
      <c r="C141" s="31" t="s">
        <v>238</v>
      </c>
      <c r="D141" s="31" t="s">
        <v>279</v>
      </c>
      <c r="E141" s="31" t="s">
        <v>238</v>
      </c>
      <c r="F141" s="31" t="s">
        <v>279</v>
      </c>
      <c r="G141" s="31" t="s">
        <v>238</v>
      </c>
      <c r="H141" s="31" t="s">
        <v>448</v>
      </c>
      <c r="I141" s="31">
        <v>2.1</v>
      </c>
      <c r="J141" s="31" t="s">
        <v>237</v>
      </c>
      <c r="K141" s="31">
        <v>21.3</v>
      </c>
      <c r="L141" s="31" t="s">
        <v>237</v>
      </c>
      <c r="M141" s="31" t="s">
        <v>238</v>
      </c>
      <c r="N141" s="31" t="s">
        <v>448</v>
      </c>
      <c r="O141" s="31" t="s">
        <v>238</v>
      </c>
      <c r="P141" s="31" t="s">
        <v>237</v>
      </c>
      <c r="Q141" s="31" t="s">
        <v>238</v>
      </c>
      <c r="R141" s="31" t="s">
        <v>237</v>
      </c>
      <c r="S141" s="31" t="s">
        <v>238</v>
      </c>
      <c r="T141" s="31" t="s">
        <v>237</v>
      </c>
      <c r="U141" s="31" t="s">
        <v>238</v>
      </c>
      <c r="V141" s="31" t="s">
        <v>237</v>
      </c>
      <c r="W141" s="31" t="s">
        <v>238</v>
      </c>
      <c r="X141" s="31" t="s">
        <v>237</v>
      </c>
      <c r="Y141" s="31" t="s">
        <v>238</v>
      </c>
      <c r="Z141" s="31" t="s">
        <v>237</v>
      </c>
      <c r="AA141" s="31" t="s">
        <v>238</v>
      </c>
      <c r="AB141" s="31" t="s">
        <v>237</v>
      </c>
      <c r="AC141" s="31" t="s">
        <v>238</v>
      </c>
      <c r="AD141" s="31" t="s">
        <v>237</v>
      </c>
    </row>
    <row r="142" spans="2:30" s="15" customFormat="1" x14ac:dyDescent="0.25">
      <c r="B142" s="45" t="s">
        <v>155</v>
      </c>
      <c r="C142" s="31">
        <v>27.6</v>
      </c>
      <c r="D142" s="31" t="s">
        <v>283</v>
      </c>
      <c r="E142" s="31">
        <v>31.8</v>
      </c>
      <c r="F142" s="31" t="s">
        <v>283</v>
      </c>
      <c r="G142" s="31">
        <v>23.5</v>
      </c>
      <c r="H142" s="31" t="s">
        <v>283</v>
      </c>
      <c r="I142" s="31" t="s">
        <v>238</v>
      </c>
      <c r="J142" s="31" t="s">
        <v>237</v>
      </c>
      <c r="K142" s="31">
        <v>17.899999999999999</v>
      </c>
      <c r="L142" s="31" t="s">
        <v>239</v>
      </c>
      <c r="M142" s="31">
        <v>76.099999999999994</v>
      </c>
      <c r="N142" s="31" t="s">
        <v>283</v>
      </c>
      <c r="O142" s="31" t="s">
        <v>238</v>
      </c>
      <c r="P142" s="31" t="s">
        <v>237</v>
      </c>
      <c r="Q142" s="31" t="s">
        <v>238</v>
      </c>
      <c r="R142" s="31" t="s">
        <v>237</v>
      </c>
      <c r="S142" s="31" t="s">
        <v>238</v>
      </c>
      <c r="T142" s="31" t="s">
        <v>237</v>
      </c>
      <c r="U142" s="31" t="s">
        <v>238</v>
      </c>
      <c r="V142" s="31" t="s">
        <v>237</v>
      </c>
      <c r="W142" s="31" t="s">
        <v>238</v>
      </c>
      <c r="X142" s="31" t="s">
        <v>237</v>
      </c>
      <c r="Y142" s="31" t="s">
        <v>238</v>
      </c>
      <c r="Z142" s="31" t="s">
        <v>237</v>
      </c>
      <c r="AA142" s="31" t="s">
        <v>238</v>
      </c>
      <c r="AB142" s="31" t="s">
        <v>237</v>
      </c>
      <c r="AC142" s="31" t="s">
        <v>238</v>
      </c>
      <c r="AD142" s="31" t="s">
        <v>237</v>
      </c>
    </row>
    <row r="143" spans="2:30" s="15" customFormat="1" x14ac:dyDescent="0.25">
      <c r="B143" s="45" t="s">
        <v>156</v>
      </c>
      <c r="C143" s="31">
        <v>33.5</v>
      </c>
      <c r="D143" s="31" t="s">
        <v>283</v>
      </c>
      <c r="E143" s="31">
        <v>30.6</v>
      </c>
      <c r="F143" s="31" t="s">
        <v>283</v>
      </c>
      <c r="G143" s="31">
        <v>36.299999999999997</v>
      </c>
      <c r="H143" s="31" t="s">
        <v>283</v>
      </c>
      <c r="I143" s="31">
        <v>2.5</v>
      </c>
      <c r="J143" s="31" t="s">
        <v>237</v>
      </c>
      <c r="K143" s="31">
        <v>19.100000000000001</v>
      </c>
      <c r="L143" s="31" t="s">
        <v>237</v>
      </c>
      <c r="M143" s="31">
        <v>95.6</v>
      </c>
      <c r="N143" s="31" t="s">
        <v>283</v>
      </c>
      <c r="O143" s="31" t="s">
        <v>238</v>
      </c>
      <c r="P143" s="31" t="s">
        <v>237</v>
      </c>
      <c r="Q143" s="31" t="s">
        <v>238</v>
      </c>
      <c r="R143" s="31" t="s">
        <v>237</v>
      </c>
      <c r="S143" s="31" t="s">
        <v>238</v>
      </c>
      <c r="T143" s="31" t="s">
        <v>237</v>
      </c>
      <c r="U143" s="31" t="s">
        <v>238</v>
      </c>
      <c r="V143" s="31" t="s">
        <v>237</v>
      </c>
      <c r="W143" s="31" t="s">
        <v>238</v>
      </c>
      <c r="X143" s="31" t="s">
        <v>237</v>
      </c>
      <c r="Y143" s="31" t="s">
        <v>238</v>
      </c>
      <c r="Z143" s="31" t="s">
        <v>237</v>
      </c>
      <c r="AA143" s="31" t="s">
        <v>238</v>
      </c>
      <c r="AB143" s="31" t="s">
        <v>237</v>
      </c>
      <c r="AC143" s="31" t="s">
        <v>238</v>
      </c>
      <c r="AD143" s="31" t="s">
        <v>237</v>
      </c>
    </row>
    <row r="144" spans="2:30" s="15" customFormat="1" x14ac:dyDescent="0.25">
      <c r="B144" s="45" t="s">
        <v>157</v>
      </c>
      <c r="C144" s="31">
        <v>11.1</v>
      </c>
      <c r="D144" s="31" t="s">
        <v>283</v>
      </c>
      <c r="E144" s="31">
        <v>14.1</v>
      </c>
      <c r="F144" s="31" t="s">
        <v>283</v>
      </c>
      <c r="G144" s="31">
        <v>7.9</v>
      </c>
      <c r="H144" s="31" t="s">
        <v>283</v>
      </c>
      <c r="I144" s="31">
        <v>2.1</v>
      </c>
      <c r="J144" s="31" t="s">
        <v>237</v>
      </c>
      <c r="K144" s="31">
        <v>14.2</v>
      </c>
      <c r="L144" s="31" t="s">
        <v>237</v>
      </c>
      <c r="M144" s="31">
        <v>90.2</v>
      </c>
      <c r="N144" s="31" t="s">
        <v>237</v>
      </c>
      <c r="O144" s="31" t="s">
        <v>238</v>
      </c>
      <c r="P144" s="31" t="s">
        <v>237</v>
      </c>
      <c r="Q144" s="31" t="s">
        <v>238</v>
      </c>
      <c r="R144" s="31" t="s">
        <v>237</v>
      </c>
      <c r="S144" s="31" t="s">
        <v>238</v>
      </c>
      <c r="T144" s="31" t="s">
        <v>237</v>
      </c>
      <c r="U144" s="31" t="s">
        <v>238</v>
      </c>
      <c r="V144" s="31" t="s">
        <v>237</v>
      </c>
      <c r="W144" s="31">
        <v>14.1</v>
      </c>
      <c r="X144" s="31" t="s">
        <v>237</v>
      </c>
      <c r="Y144" s="31" t="s">
        <v>238</v>
      </c>
      <c r="Z144" s="31" t="s">
        <v>237</v>
      </c>
      <c r="AA144" s="31" t="s">
        <v>238</v>
      </c>
      <c r="AB144" s="31" t="s">
        <v>237</v>
      </c>
      <c r="AC144" s="31" t="s">
        <v>238</v>
      </c>
      <c r="AD144" s="31" t="s">
        <v>237</v>
      </c>
    </row>
    <row r="145" spans="2:30" s="15" customFormat="1" x14ac:dyDescent="0.25">
      <c r="B145" s="45" t="s">
        <v>158</v>
      </c>
      <c r="C145" s="31" t="s">
        <v>238</v>
      </c>
      <c r="D145" s="31" t="s">
        <v>279</v>
      </c>
      <c r="E145" s="31" t="s">
        <v>238</v>
      </c>
      <c r="F145" s="31" t="s">
        <v>279</v>
      </c>
      <c r="G145" s="31" t="s">
        <v>238</v>
      </c>
      <c r="H145" s="31" t="s">
        <v>448</v>
      </c>
      <c r="I145" s="31" t="s">
        <v>238</v>
      </c>
      <c r="J145" s="31" t="s">
        <v>237</v>
      </c>
      <c r="K145" s="31" t="s">
        <v>238</v>
      </c>
      <c r="L145" s="31" t="s">
        <v>237</v>
      </c>
      <c r="M145" s="31">
        <v>100</v>
      </c>
      <c r="N145" s="31" t="s">
        <v>449</v>
      </c>
      <c r="O145" s="31" t="s">
        <v>238</v>
      </c>
      <c r="P145" s="31" t="s">
        <v>237</v>
      </c>
      <c r="Q145" s="31" t="s">
        <v>238</v>
      </c>
      <c r="R145" s="31" t="s">
        <v>237</v>
      </c>
      <c r="S145" s="31" t="s">
        <v>238</v>
      </c>
      <c r="T145" s="31" t="s">
        <v>237</v>
      </c>
      <c r="U145" s="31" t="s">
        <v>238</v>
      </c>
      <c r="V145" s="31" t="s">
        <v>237</v>
      </c>
      <c r="W145" s="31" t="s">
        <v>238</v>
      </c>
      <c r="X145" s="31" t="s">
        <v>237</v>
      </c>
      <c r="Y145" s="31" t="s">
        <v>238</v>
      </c>
      <c r="Z145" s="31" t="s">
        <v>237</v>
      </c>
      <c r="AA145" s="31" t="s">
        <v>238</v>
      </c>
      <c r="AB145" s="31" t="s">
        <v>237</v>
      </c>
      <c r="AC145" s="31" t="s">
        <v>238</v>
      </c>
      <c r="AD145" s="31" t="s">
        <v>237</v>
      </c>
    </row>
    <row r="146" spans="2:30" s="15" customFormat="1" x14ac:dyDescent="0.25">
      <c r="B146" s="45" t="s">
        <v>159</v>
      </c>
      <c r="C146" s="31">
        <v>3.4</v>
      </c>
      <c r="D146" s="31" t="s">
        <v>281</v>
      </c>
      <c r="E146" s="31">
        <v>4.2</v>
      </c>
      <c r="F146" s="31" t="s">
        <v>281</v>
      </c>
      <c r="G146" s="31">
        <v>2.5</v>
      </c>
      <c r="H146" s="31" t="s">
        <v>281</v>
      </c>
      <c r="I146" s="31" t="s">
        <v>238</v>
      </c>
      <c r="J146" s="31" t="s">
        <v>237</v>
      </c>
      <c r="K146" s="31" t="s">
        <v>238</v>
      </c>
      <c r="L146" s="31" t="s">
        <v>237</v>
      </c>
      <c r="M146" s="31">
        <v>100</v>
      </c>
      <c r="N146" s="31" t="s">
        <v>449</v>
      </c>
      <c r="O146" s="31" t="s">
        <v>238</v>
      </c>
      <c r="P146" s="31" t="s">
        <v>237</v>
      </c>
      <c r="Q146" s="31" t="s">
        <v>238</v>
      </c>
      <c r="R146" s="31" t="s">
        <v>237</v>
      </c>
      <c r="S146" s="31" t="s">
        <v>238</v>
      </c>
      <c r="T146" s="31" t="s">
        <v>237</v>
      </c>
      <c r="U146" s="31" t="s">
        <v>238</v>
      </c>
      <c r="V146" s="31" t="s">
        <v>237</v>
      </c>
      <c r="W146" s="31" t="s">
        <v>238</v>
      </c>
      <c r="X146" s="31" t="s">
        <v>237</v>
      </c>
      <c r="Y146" s="31" t="s">
        <v>238</v>
      </c>
      <c r="Z146" s="31" t="s">
        <v>237</v>
      </c>
      <c r="AA146" s="31" t="s">
        <v>238</v>
      </c>
      <c r="AB146" s="31" t="s">
        <v>237</v>
      </c>
      <c r="AC146" s="31" t="s">
        <v>238</v>
      </c>
      <c r="AD146" s="31" t="s">
        <v>237</v>
      </c>
    </row>
    <row r="147" spans="2:30" s="15" customFormat="1" x14ac:dyDescent="0.25">
      <c r="B147" s="45" t="s">
        <v>160</v>
      </c>
      <c r="C147" s="31" t="s">
        <v>238</v>
      </c>
      <c r="D147" s="31" t="s">
        <v>279</v>
      </c>
      <c r="E147" s="31" t="s">
        <v>238</v>
      </c>
      <c r="F147" s="31" t="s">
        <v>279</v>
      </c>
      <c r="G147" s="31" t="s">
        <v>238</v>
      </c>
      <c r="H147" s="31" t="s">
        <v>448</v>
      </c>
      <c r="I147" s="31" t="s">
        <v>238</v>
      </c>
      <c r="J147" s="31" t="s">
        <v>237</v>
      </c>
      <c r="K147" s="31" t="s">
        <v>238</v>
      </c>
      <c r="L147" s="31" t="s">
        <v>237</v>
      </c>
      <c r="M147" s="31" t="s">
        <v>238</v>
      </c>
      <c r="N147" s="31" t="s">
        <v>448</v>
      </c>
      <c r="O147" s="31" t="s">
        <v>238</v>
      </c>
      <c r="P147" s="31" t="s">
        <v>237</v>
      </c>
      <c r="Q147" s="31" t="s">
        <v>238</v>
      </c>
      <c r="R147" s="31" t="s">
        <v>237</v>
      </c>
      <c r="S147" s="31" t="s">
        <v>238</v>
      </c>
      <c r="T147" s="31" t="s">
        <v>237</v>
      </c>
      <c r="U147" s="31" t="s">
        <v>238</v>
      </c>
      <c r="V147" s="31" t="s">
        <v>237</v>
      </c>
      <c r="W147" s="31" t="s">
        <v>238</v>
      </c>
      <c r="X147" s="31" t="s">
        <v>237</v>
      </c>
      <c r="Y147" s="31" t="s">
        <v>238</v>
      </c>
      <c r="Z147" s="31" t="s">
        <v>237</v>
      </c>
      <c r="AA147" s="31" t="s">
        <v>238</v>
      </c>
      <c r="AB147" s="31" t="s">
        <v>237</v>
      </c>
      <c r="AC147" s="31" t="s">
        <v>238</v>
      </c>
      <c r="AD147" s="31" t="s">
        <v>237</v>
      </c>
    </row>
    <row r="148" spans="2:30" s="15" customFormat="1" x14ac:dyDescent="0.25">
      <c r="B148" s="45" t="s">
        <v>161</v>
      </c>
      <c r="C148" s="31" t="s">
        <v>238</v>
      </c>
      <c r="D148" s="31" t="s">
        <v>279</v>
      </c>
      <c r="E148" s="31" t="s">
        <v>238</v>
      </c>
      <c r="F148" s="31" t="s">
        <v>279</v>
      </c>
      <c r="G148" s="31" t="s">
        <v>238</v>
      </c>
      <c r="H148" s="31" t="s">
        <v>448</v>
      </c>
      <c r="I148" s="31" t="s">
        <v>238</v>
      </c>
      <c r="J148" s="31" t="s">
        <v>237</v>
      </c>
      <c r="K148" s="31" t="s">
        <v>238</v>
      </c>
      <c r="L148" s="31" t="s">
        <v>237</v>
      </c>
      <c r="M148" s="31" t="s">
        <v>238</v>
      </c>
      <c r="N148" s="31" t="s">
        <v>448</v>
      </c>
      <c r="O148" s="31" t="s">
        <v>238</v>
      </c>
      <c r="P148" s="31" t="s">
        <v>237</v>
      </c>
      <c r="Q148" s="31" t="s">
        <v>238</v>
      </c>
      <c r="R148" s="31" t="s">
        <v>237</v>
      </c>
      <c r="S148" s="31" t="s">
        <v>238</v>
      </c>
      <c r="T148" s="31" t="s">
        <v>237</v>
      </c>
      <c r="U148" s="31" t="s">
        <v>238</v>
      </c>
      <c r="V148" s="31" t="s">
        <v>237</v>
      </c>
      <c r="W148" s="31" t="s">
        <v>238</v>
      </c>
      <c r="X148" s="31" t="s">
        <v>237</v>
      </c>
      <c r="Y148" s="31" t="s">
        <v>238</v>
      </c>
      <c r="Z148" s="31" t="s">
        <v>237</v>
      </c>
      <c r="AA148" s="31" t="s">
        <v>238</v>
      </c>
      <c r="AB148" s="31" t="s">
        <v>237</v>
      </c>
      <c r="AC148" s="31" t="s">
        <v>238</v>
      </c>
      <c r="AD148" s="31" t="s">
        <v>237</v>
      </c>
    </row>
    <row r="149" spans="2:30" s="15" customFormat="1" x14ac:dyDescent="0.25">
      <c r="B149" s="55" t="s">
        <v>162</v>
      </c>
      <c r="C149" s="31">
        <v>16.3</v>
      </c>
      <c r="D149" s="31" t="s">
        <v>448</v>
      </c>
      <c r="E149" s="31">
        <v>20.2</v>
      </c>
      <c r="F149" s="31" t="s">
        <v>448</v>
      </c>
      <c r="G149" s="31">
        <v>12.3</v>
      </c>
      <c r="H149" s="31" t="s">
        <v>448</v>
      </c>
      <c r="I149" s="31">
        <v>0.5</v>
      </c>
      <c r="J149" s="31" t="s">
        <v>237</v>
      </c>
      <c r="K149" s="31">
        <v>18.899999999999999</v>
      </c>
      <c r="L149" s="31" t="s">
        <v>237</v>
      </c>
      <c r="M149" s="31">
        <v>99.6</v>
      </c>
      <c r="N149" s="31" t="s">
        <v>237</v>
      </c>
      <c r="O149" s="31" t="s">
        <v>238</v>
      </c>
      <c r="P149" s="31" t="s">
        <v>237</v>
      </c>
      <c r="Q149" s="31" t="s">
        <v>238</v>
      </c>
      <c r="R149" s="31" t="s">
        <v>237</v>
      </c>
      <c r="S149" s="31" t="s">
        <v>238</v>
      </c>
      <c r="T149" s="31" t="s">
        <v>237</v>
      </c>
      <c r="U149" s="31">
        <v>13.3</v>
      </c>
      <c r="V149" s="31" t="s">
        <v>237</v>
      </c>
      <c r="W149" s="31">
        <v>11.2</v>
      </c>
      <c r="X149" s="31" t="s">
        <v>237</v>
      </c>
      <c r="Y149" s="31">
        <v>75.599999999999994</v>
      </c>
      <c r="Z149" s="31" t="s">
        <v>237</v>
      </c>
      <c r="AA149" s="31">
        <v>77.400000000000006</v>
      </c>
      <c r="AB149" s="31" t="s">
        <v>237</v>
      </c>
      <c r="AC149" s="31">
        <v>73.8</v>
      </c>
      <c r="AD149" s="31" t="s">
        <v>237</v>
      </c>
    </row>
    <row r="150" spans="2:30" s="15" customFormat="1" x14ac:dyDescent="0.25">
      <c r="B150" s="45" t="s">
        <v>163</v>
      </c>
      <c r="C150" s="31">
        <v>0.9</v>
      </c>
      <c r="D150" s="31" t="s">
        <v>239</v>
      </c>
      <c r="E150" s="31">
        <v>1.2</v>
      </c>
      <c r="F150" s="31" t="s">
        <v>239</v>
      </c>
      <c r="G150" s="31">
        <v>0.7</v>
      </c>
      <c r="H150" s="31" t="s">
        <v>239</v>
      </c>
      <c r="I150" s="31" t="s">
        <v>238</v>
      </c>
      <c r="J150" s="31" t="s">
        <v>237</v>
      </c>
      <c r="K150" s="31" t="s">
        <v>238</v>
      </c>
      <c r="L150" s="31" t="s">
        <v>237</v>
      </c>
      <c r="M150" s="31" t="s">
        <v>238</v>
      </c>
      <c r="N150" s="31" t="s">
        <v>448</v>
      </c>
      <c r="O150" s="31" t="s">
        <v>238</v>
      </c>
      <c r="P150" s="31" t="s">
        <v>237</v>
      </c>
      <c r="Q150" s="31" t="s">
        <v>238</v>
      </c>
      <c r="R150" s="31" t="s">
        <v>237</v>
      </c>
      <c r="S150" s="31" t="s">
        <v>238</v>
      </c>
      <c r="T150" s="31" t="s">
        <v>237</v>
      </c>
      <c r="U150" s="31" t="s">
        <v>238</v>
      </c>
      <c r="V150" s="31" t="s">
        <v>237</v>
      </c>
      <c r="W150" s="31" t="s">
        <v>238</v>
      </c>
      <c r="X150" s="31" t="s">
        <v>237</v>
      </c>
      <c r="Y150" s="31" t="s">
        <v>238</v>
      </c>
      <c r="Z150" s="31" t="s">
        <v>237</v>
      </c>
      <c r="AA150" s="31" t="s">
        <v>238</v>
      </c>
      <c r="AB150" s="31" t="s">
        <v>237</v>
      </c>
      <c r="AC150" s="31" t="s">
        <v>238</v>
      </c>
      <c r="AD150" s="31" t="s">
        <v>237</v>
      </c>
    </row>
    <row r="151" spans="2:30" s="15" customFormat="1" x14ac:dyDescent="0.25">
      <c r="B151" s="45" t="s">
        <v>164</v>
      </c>
      <c r="C151" s="31" t="s">
        <v>238</v>
      </c>
      <c r="D151" s="31" t="s">
        <v>279</v>
      </c>
      <c r="E151" s="31" t="s">
        <v>238</v>
      </c>
      <c r="F151" s="31" t="s">
        <v>279</v>
      </c>
      <c r="G151" s="31" t="s">
        <v>238</v>
      </c>
      <c r="H151" s="31" t="s">
        <v>448</v>
      </c>
      <c r="I151" s="31" t="s">
        <v>238</v>
      </c>
      <c r="J151" s="31" t="s">
        <v>237</v>
      </c>
      <c r="K151" s="31" t="s">
        <v>238</v>
      </c>
      <c r="L151" s="31" t="s">
        <v>237</v>
      </c>
      <c r="M151" s="31">
        <v>100</v>
      </c>
      <c r="N151" s="31" t="s">
        <v>449</v>
      </c>
      <c r="O151" s="31" t="s">
        <v>238</v>
      </c>
      <c r="P151" s="31" t="s">
        <v>237</v>
      </c>
      <c r="Q151" s="31" t="s">
        <v>238</v>
      </c>
      <c r="R151" s="31" t="s">
        <v>237</v>
      </c>
      <c r="S151" s="31" t="s">
        <v>238</v>
      </c>
      <c r="T151" s="31" t="s">
        <v>237</v>
      </c>
      <c r="U151" s="31" t="s">
        <v>238</v>
      </c>
      <c r="V151" s="31" t="s">
        <v>237</v>
      </c>
      <c r="W151" s="31" t="s">
        <v>238</v>
      </c>
      <c r="X151" s="31" t="s">
        <v>237</v>
      </c>
      <c r="Y151" s="31" t="s">
        <v>238</v>
      </c>
      <c r="Z151" s="31" t="s">
        <v>237</v>
      </c>
      <c r="AA151" s="31" t="s">
        <v>238</v>
      </c>
      <c r="AB151" s="31" t="s">
        <v>237</v>
      </c>
      <c r="AC151" s="31" t="s">
        <v>238</v>
      </c>
      <c r="AD151" s="31" t="s">
        <v>237</v>
      </c>
    </row>
    <row r="152" spans="2:30" s="15" customFormat="1" x14ac:dyDescent="0.25">
      <c r="B152" s="45" t="s">
        <v>165</v>
      </c>
      <c r="C152" s="31">
        <v>28.5</v>
      </c>
      <c r="D152" s="31" t="s">
        <v>448</v>
      </c>
      <c r="E152" s="31">
        <v>26.7</v>
      </c>
      <c r="F152" s="31" t="s">
        <v>448</v>
      </c>
      <c r="G152" s="31">
        <v>30.4</v>
      </c>
      <c r="H152" s="31" t="s">
        <v>448</v>
      </c>
      <c r="I152" s="31">
        <v>0.8</v>
      </c>
      <c r="J152" s="31" t="s">
        <v>237</v>
      </c>
      <c r="K152" s="31">
        <v>8.1</v>
      </c>
      <c r="L152" s="31" t="s">
        <v>237</v>
      </c>
      <c r="M152" s="31">
        <v>63.2</v>
      </c>
      <c r="N152" s="31" t="s">
        <v>448</v>
      </c>
      <c r="O152" s="31" t="s">
        <v>238</v>
      </c>
      <c r="P152" s="31" t="s">
        <v>237</v>
      </c>
      <c r="Q152" s="31" t="s">
        <v>238</v>
      </c>
      <c r="R152" s="31" t="s">
        <v>237</v>
      </c>
      <c r="S152" s="31" t="s">
        <v>238</v>
      </c>
      <c r="T152" s="31" t="s">
        <v>237</v>
      </c>
      <c r="U152" s="31">
        <v>25.1</v>
      </c>
      <c r="V152" s="31" t="s">
        <v>237</v>
      </c>
      <c r="W152" s="31">
        <v>56.2</v>
      </c>
      <c r="X152" s="31" t="s">
        <v>237</v>
      </c>
      <c r="Y152" s="31" t="s">
        <v>238</v>
      </c>
      <c r="Z152" s="31" t="s">
        <v>237</v>
      </c>
      <c r="AA152" s="31" t="s">
        <v>238</v>
      </c>
      <c r="AB152" s="31" t="s">
        <v>237</v>
      </c>
      <c r="AC152" s="31" t="s">
        <v>238</v>
      </c>
      <c r="AD152" s="31" t="s">
        <v>237</v>
      </c>
    </row>
    <row r="153" spans="2:30" s="15" customFormat="1" x14ac:dyDescent="0.25">
      <c r="B153" s="45" t="s">
        <v>166</v>
      </c>
      <c r="C153" s="31" t="s">
        <v>238</v>
      </c>
      <c r="D153" s="31" t="s">
        <v>279</v>
      </c>
      <c r="E153" s="31" t="s">
        <v>238</v>
      </c>
      <c r="F153" s="31" t="s">
        <v>279</v>
      </c>
      <c r="G153" s="31" t="s">
        <v>238</v>
      </c>
      <c r="H153" s="31" t="s">
        <v>448</v>
      </c>
      <c r="I153" s="31" t="s">
        <v>238</v>
      </c>
      <c r="J153" s="31" t="s">
        <v>237</v>
      </c>
      <c r="K153" s="31" t="s">
        <v>238</v>
      </c>
      <c r="L153" s="31" t="s">
        <v>237</v>
      </c>
      <c r="M153" s="31" t="s">
        <v>238</v>
      </c>
      <c r="N153" s="31" t="s">
        <v>448</v>
      </c>
      <c r="O153" s="31" t="s">
        <v>238</v>
      </c>
      <c r="P153" s="31" t="s">
        <v>237</v>
      </c>
      <c r="Q153" s="31" t="s">
        <v>238</v>
      </c>
      <c r="R153" s="31" t="s">
        <v>237</v>
      </c>
      <c r="S153" s="31" t="s">
        <v>238</v>
      </c>
      <c r="T153" s="31" t="s">
        <v>237</v>
      </c>
      <c r="U153" s="31" t="s">
        <v>238</v>
      </c>
      <c r="V153" s="31" t="s">
        <v>237</v>
      </c>
      <c r="W153" s="31" t="s">
        <v>238</v>
      </c>
      <c r="X153" s="31" t="s">
        <v>237</v>
      </c>
      <c r="Y153" s="31" t="s">
        <v>238</v>
      </c>
      <c r="Z153" s="31" t="s">
        <v>237</v>
      </c>
      <c r="AA153" s="31" t="s">
        <v>238</v>
      </c>
      <c r="AB153" s="31" t="s">
        <v>237</v>
      </c>
      <c r="AC153" s="31" t="s">
        <v>238</v>
      </c>
      <c r="AD153" s="31" t="s">
        <v>237</v>
      </c>
    </row>
    <row r="154" spans="2:30" s="15" customFormat="1" x14ac:dyDescent="0.25">
      <c r="B154" s="45" t="s">
        <v>167</v>
      </c>
      <c r="C154" s="31">
        <v>3.9</v>
      </c>
      <c r="D154" s="31" t="s">
        <v>279</v>
      </c>
      <c r="E154" s="31">
        <v>4.9000000000000004</v>
      </c>
      <c r="F154" s="31" t="s">
        <v>279</v>
      </c>
      <c r="G154" s="31">
        <v>2.9</v>
      </c>
      <c r="H154" s="31" t="s">
        <v>448</v>
      </c>
      <c r="I154" s="31">
        <v>1.3</v>
      </c>
      <c r="J154" s="31" t="s">
        <v>237</v>
      </c>
      <c r="K154" s="31">
        <v>7.5</v>
      </c>
      <c r="L154" s="31" t="s">
        <v>237</v>
      </c>
      <c r="M154" s="31">
        <v>92</v>
      </c>
      <c r="N154" s="31" t="s">
        <v>448</v>
      </c>
      <c r="O154" s="31" t="s">
        <v>238</v>
      </c>
      <c r="P154" s="31" t="s">
        <v>237</v>
      </c>
      <c r="Q154" s="31" t="s">
        <v>238</v>
      </c>
      <c r="R154" s="31" t="s">
        <v>237</v>
      </c>
      <c r="S154" s="31" t="s">
        <v>238</v>
      </c>
      <c r="T154" s="31" t="s">
        <v>237</v>
      </c>
      <c r="U154" s="31" t="s">
        <v>238</v>
      </c>
      <c r="V154" s="31" t="s">
        <v>237</v>
      </c>
      <c r="W154" s="31">
        <v>6.5</v>
      </c>
      <c r="X154" s="31" t="s">
        <v>237</v>
      </c>
      <c r="Y154" s="31">
        <v>67.5</v>
      </c>
      <c r="Z154" s="31" t="s">
        <v>237</v>
      </c>
      <c r="AA154" s="31">
        <v>70.900000000000006</v>
      </c>
      <c r="AB154" s="31" t="s">
        <v>237</v>
      </c>
      <c r="AC154" s="31">
        <v>63.8</v>
      </c>
      <c r="AD154" s="31" t="s">
        <v>237</v>
      </c>
    </row>
    <row r="155" spans="2:30" s="15" customFormat="1" x14ac:dyDescent="0.25">
      <c r="B155" s="45" t="s">
        <v>168</v>
      </c>
      <c r="C155" s="31" t="s">
        <v>238</v>
      </c>
      <c r="D155" s="31" t="s">
        <v>279</v>
      </c>
      <c r="E155" s="31" t="s">
        <v>238</v>
      </c>
      <c r="F155" s="31" t="s">
        <v>279</v>
      </c>
      <c r="G155" s="31" t="s">
        <v>238</v>
      </c>
      <c r="H155" s="31" t="s">
        <v>448</v>
      </c>
      <c r="I155" s="31" t="s">
        <v>238</v>
      </c>
      <c r="J155" s="31" t="s">
        <v>237</v>
      </c>
      <c r="K155" s="31" t="s">
        <v>238</v>
      </c>
      <c r="L155" s="31" t="s">
        <v>237</v>
      </c>
      <c r="M155" s="31" t="s">
        <v>238</v>
      </c>
      <c r="N155" s="31" t="s">
        <v>448</v>
      </c>
      <c r="O155" s="31" t="s">
        <v>238</v>
      </c>
      <c r="P155" s="31" t="s">
        <v>237</v>
      </c>
      <c r="Q155" s="31" t="s">
        <v>238</v>
      </c>
      <c r="R155" s="31" t="s">
        <v>237</v>
      </c>
      <c r="S155" s="31" t="s">
        <v>238</v>
      </c>
      <c r="T155" s="31" t="s">
        <v>237</v>
      </c>
      <c r="U155" s="31" t="s">
        <v>238</v>
      </c>
      <c r="V155" s="31" t="s">
        <v>237</v>
      </c>
      <c r="W155" s="31" t="s">
        <v>238</v>
      </c>
      <c r="X155" s="31" t="s">
        <v>237</v>
      </c>
      <c r="Y155" s="31" t="s">
        <v>238</v>
      </c>
      <c r="Z155" s="31" t="s">
        <v>237</v>
      </c>
      <c r="AA155" s="31" t="s">
        <v>238</v>
      </c>
      <c r="AB155" s="31" t="s">
        <v>237</v>
      </c>
      <c r="AC155" s="31" t="s">
        <v>238</v>
      </c>
      <c r="AD155" s="31" t="s">
        <v>237</v>
      </c>
    </row>
    <row r="156" spans="2:30" s="15" customFormat="1" x14ac:dyDescent="0.25">
      <c r="B156" s="45" t="s">
        <v>169</v>
      </c>
      <c r="C156" s="31" t="s">
        <v>238</v>
      </c>
      <c r="D156" s="31" t="s">
        <v>279</v>
      </c>
      <c r="E156" s="31" t="s">
        <v>238</v>
      </c>
      <c r="F156" s="31" t="s">
        <v>279</v>
      </c>
      <c r="G156" s="31" t="s">
        <v>238</v>
      </c>
      <c r="H156" s="31" t="s">
        <v>448</v>
      </c>
      <c r="I156" s="31" t="s">
        <v>238</v>
      </c>
      <c r="J156" s="31" t="s">
        <v>237</v>
      </c>
      <c r="K156" s="31" t="s">
        <v>238</v>
      </c>
      <c r="L156" s="31" t="s">
        <v>237</v>
      </c>
      <c r="M156" s="31">
        <v>47.7</v>
      </c>
      <c r="N156" s="31" t="s">
        <v>448</v>
      </c>
      <c r="O156" s="31" t="s">
        <v>238</v>
      </c>
      <c r="P156" s="31" t="s">
        <v>237</v>
      </c>
      <c r="Q156" s="31" t="s">
        <v>238</v>
      </c>
      <c r="R156" s="31" t="s">
        <v>237</v>
      </c>
      <c r="S156" s="31" t="s">
        <v>238</v>
      </c>
      <c r="T156" s="31" t="s">
        <v>237</v>
      </c>
      <c r="U156" s="31">
        <v>45.7</v>
      </c>
      <c r="V156" s="31" t="s">
        <v>237</v>
      </c>
      <c r="W156" s="31">
        <v>60.8</v>
      </c>
      <c r="X156" s="31" t="s">
        <v>237</v>
      </c>
      <c r="Y156" s="31" t="s">
        <v>238</v>
      </c>
      <c r="Z156" s="31" t="s">
        <v>237</v>
      </c>
      <c r="AA156" s="31" t="s">
        <v>238</v>
      </c>
      <c r="AB156" s="31" t="s">
        <v>237</v>
      </c>
      <c r="AC156" s="31" t="s">
        <v>238</v>
      </c>
      <c r="AD156" s="31" t="s">
        <v>237</v>
      </c>
    </row>
    <row r="157" spans="2:30" s="15" customFormat="1" x14ac:dyDescent="0.25">
      <c r="B157" s="45" t="s">
        <v>170</v>
      </c>
      <c r="C157" s="31" t="s">
        <v>238</v>
      </c>
      <c r="D157" s="31" t="s">
        <v>279</v>
      </c>
      <c r="E157" s="31" t="s">
        <v>238</v>
      </c>
      <c r="F157" s="31" t="s">
        <v>279</v>
      </c>
      <c r="G157" s="31" t="s">
        <v>238</v>
      </c>
      <c r="H157" s="31" t="s">
        <v>448</v>
      </c>
      <c r="I157" s="31" t="s">
        <v>238</v>
      </c>
      <c r="J157" s="31" t="s">
        <v>237</v>
      </c>
      <c r="K157" s="31" t="s">
        <v>238</v>
      </c>
      <c r="L157" s="31" t="s">
        <v>237</v>
      </c>
      <c r="M157" s="31">
        <v>100</v>
      </c>
      <c r="N157" s="31" t="s">
        <v>449</v>
      </c>
      <c r="O157" s="31" t="s">
        <v>238</v>
      </c>
      <c r="P157" s="31" t="s">
        <v>237</v>
      </c>
      <c r="Q157" s="31" t="s">
        <v>238</v>
      </c>
      <c r="R157" s="31" t="s">
        <v>237</v>
      </c>
      <c r="S157" s="31" t="s">
        <v>238</v>
      </c>
      <c r="T157" s="31" t="s">
        <v>237</v>
      </c>
      <c r="U157" s="31" t="s">
        <v>238</v>
      </c>
      <c r="V157" s="31" t="s">
        <v>237</v>
      </c>
      <c r="W157" s="31" t="s">
        <v>238</v>
      </c>
      <c r="X157" s="31" t="s">
        <v>237</v>
      </c>
      <c r="Y157" s="31" t="s">
        <v>238</v>
      </c>
      <c r="Z157" s="31" t="s">
        <v>237</v>
      </c>
      <c r="AA157" s="31" t="s">
        <v>238</v>
      </c>
      <c r="AB157" s="31" t="s">
        <v>237</v>
      </c>
      <c r="AC157" s="31" t="s">
        <v>238</v>
      </c>
      <c r="AD157" s="31" t="s">
        <v>237</v>
      </c>
    </row>
    <row r="158" spans="2:30" s="15" customFormat="1" x14ac:dyDescent="0.25">
      <c r="B158" s="45" t="s">
        <v>171</v>
      </c>
      <c r="C158" s="31">
        <v>7.5</v>
      </c>
      <c r="D158" s="31" t="s">
        <v>448</v>
      </c>
      <c r="E158" s="31">
        <v>7.7</v>
      </c>
      <c r="F158" s="31" t="s">
        <v>448</v>
      </c>
      <c r="G158" s="31">
        <v>7.2</v>
      </c>
      <c r="H158" s="31" t="s">
        <v>448</v>
      </c>
      <c r="I158" s="31">
        <v>5</v>
      </c>
      <c r="J158" s="31" t="s">
        <v>237</v>
      </c>
      <c r="K158" s="31">
        <v>34.4</v>
      </c>
      <c r="L158" s="31" t="s">
        <v>237</v>
      </c>
      <c r="M158" s="31">
        <v>75.099999999999994</v>
      </c>
      <c r="N158" s="31" t="s">
        <v>448</v>
      </c>
      <c r="O158" s="31" t="s">
        <v>238</v>
      </c>
      <c r="P158" s="31" t="s">
        <v>237</v>
      </c>
      <c r="Q158" s="31" t="s">
        <v>238</v>
      </c>
      <c r="R158" s="31" t="s">
        <v>237</v>
      </c>
      <c r="S158" s="31" t="s">
        <v>238</v>
      </c>
      <c r="T158" s="31" t="s">
        <v>237</v>
      </c>
      <c r="U158" s="31">
        <v>21.7</v>
      </c>
      <c r="V158" s="31" t="s">
        <v>237</v>
      </c>
      <c r="W158" s="31">
        <v>19.5</v>
      </c>
      <c r="X158" s="31" t="s">
        <v>237</v>
      </c>
      <c r="Y158" s="31" t="s">
        <v>238</v>
      </c>
      <c r="Z158" s="31" t="s">
        <v>237</v>
      </c>
      <c r="AA158" s="31" t="s">
        <v>238</v>
      </c>
      <c r="AB158" s="31" t="s">
        <v>237</v>
      </c>
      <c r="AC158" s="31" t="s">
        <v>238</v>
      </c>
      <c r="AD158" s="31" t="s">
        <v>237</v>
      </c>
    </row>
    <row r="159" spans="2:30" s="15" customFormat="1" x14ac:dyDescent="0.25">
      <c r="B159" s="45" t="s">
        <v>172</v>
      </c>
      <c r="C159" s="31" t="s">
        <v>238</v>
      </c>
      <c r="D159" s="31" t="s">
        <v>279</v>
      </c>
      <c r="E159" s="31" t="s">
        <v>238</v>
      </c>
      <c r="F159" s="31" t="s">
        <v>279</v>
      </c>
      <c r="G159" s="31" t="s">
        <v>238</v>
      </c>
      <c r="H159" s="31" t="s">
        <v>448</v>
      </c>
      <c r="I159" s="31" t="s">
        <v>238</v>
      </c>
      <c r="J159" s="31" t="s">
        <v>237</v>
      </c>
      <c r="K159" s="31" t="s">
        <v>238</v>
      </c>
      <c r="L159" s="31" t="s">
        <v>237</v>
      </c>
      <c r="M159" s="31" t="s">
        <v>238</v>
      </c>
      <c r="N159" s="31" t="s">
        <v>448</v>
      </c>
      <c r="O159" s="31" t="s">
        <v>238</v>
      </c>
      <c r="P159" s="31" t="s">
        <v>237</v>
      </c>
      <c r="Q159" s="31" t="s">
        <v>238</v>
      </c>
      <c r="R159" s="31" t="s">
        <v>237</v>
      </c>
      <c r="S159" s="31" t="s">
        <v>238</v>
      </c>
      <c r="T159" s="31" t="s">
        <v>237</v>
      </c>
      <c r="U159" s="31" t="s">
        <v>238</v>
      </c>
      <c r="V159" s="31" t="s">
        <v>237</v>
      </c>
      <c r="W159" s="31" t="s">
        <v>238</v>
      </c>
      <c r="X159" s="31" t="s">
        <v>237</v>
      </c>
      <c r="Y159" s="31" t="s">
        <v>238</v>
      </c>
      <c r="Z159" s="31" t="s">
        <v>237</v>
      </c>
      <c r="AA159" s="31" t="s">
        <v>238</v>
      </c>
      <c r="AB159" s="31" t="s">
        <v>237</v>
      </c>
      <c r="AC159" s="31" t="s">
        <v>238</v>
      </c>
      <c r="AD159" s="31" t="s">
        <v>237</v>
      </c>
    </row>
    <row r="160" spans="2:30" s="15" customFormat="1" x14ac:dyDescent="0.25">
      <c r="B160" s="45" t="s">
        <v>173</v>
      </c>
      <c r="C160" s="31">
        <v>14.5</v>
      </c>
      <c r="D160" s="31" t="s">
        <v>237</v>
      </c>
      <c r="E160" s="31">
        <v>19</v>
      </c>
      <c r="F160" s="31" t="s">
        <v>237</v>
      </c>
      <c r="G160" s="31">
        <v>10</v>
      </c>
      <c r="H160" s="31" t="s">
        <v>237</v>
      </c>
      <c r="I160" s="31">
        <v>12</v>
      </c>
      <c r="J160" s="31" t="s">
        <v>237</v>
      </c>
      <c r="K160" s="31">
        <v>32.9</v>
      </c>
      <c r="L160" s="31" t="s">
        <v>237</v>
      </c>
      <c r="M160" s="31">
        <v>73</v>
      </c>
      <c r="N160" s="31" t="s">
        <v>448</v>
      </c>
      <c r="O160" s="31">
        <v>25.7</v>
      </c>
      <c r="P160" s="31" t="s">
        <v>237</v>
      </c>
      <c r="Q160" s="31">
        <v>17.5</v>
      </c>
      <c r="R160" s="31" t="s">
        <v>237</v>
      </c>
      <c r="S160" s="31">
        <v>16.600000000000001</v>
      </c>
      <c r="T160" s="31" t="s">
        <v>237</v>
      </c>
      <c r="U160" s="31">
        <v>24.7</v>
      </c>
      <c r="V160" s="31" t="s">
        <v>237</v>
      </c>
      <c r="W160" s="31">
        <v>60</v>
      </c>
      <c r="X160" s="31" t="s">
        <v>237</v>
      </c>
      <c r="Y160" s="31" t="s">
        <v>238</v>
      </c>
      <c r="Z160" s="31" t="s">
        <v>237</v>
      </c>
      <c r="AA160" s="31" t="s">
        <v>238</v>
      </c>
      <c r="AB160" s="31" t="s">
        <v>237</v>
      </c>
      <c r="AC160" s="31" t="s">
        <v>238</v>
      </c>
      <c r="AD160" s="31" t="s">
        <v>237</v>
      </c>
    </row>
    <row r="161" spans="2:30" s="15" customFormat="1" x14ac:dyDescent="0.25">
      <c r="B161" s="45" t="s">
        <v>174</v>
      </c>
      <c r="C161" s="31">
        <v>4.4000000000000004</v>
      </c>
      <c r="D161" s="31" t="s">
        <v>448</v>
      </c>
      <c r="E161" s="31">
        <v>4.5</v>
      </c>
      <c r="F161" s="31" t="s">
        <v>448</v>
      </c>
      <c r="G161" s="31">
        <v>4.4000000000000004</v>
      </c>
      <c r="H161" s="31" t="s">
        <v>448</v>
      </c>
      <c r="I161" s="31">
        <v>0.9</v>
      </c>
      <c r="J161" s="31" t="s">
        <v>237</v>
      </c>
      <c r="K161" s="31">
        <v>5</v>
      </c>
      <c r="L161" s="31" t="s">
        <v>237</v>
      </c>
      <c r="M161" s="31">
        <v>98.9</v>
      </c>
      <c r="N161" s="31" t="s">
        <v>448</v>
      </c>
      <c r="O161" s="31" t="s">
        <v>238</v>
      </c>
      <c r="P161" s="31" t="s">
        <v>237</v>
      </c>
      <c r="Q161" s="31" t="s">
        <v>238</v>
      </c>
      <c r="R161" s="31" t="s">
        <v>237</v>
      </c>
      <c r="S161" s="31" t="s">
        <v>238</v>
      </c>
      <c r="T161" s="31" t="s">
        <v>237</v>
      </c>
      <c r="U161" s="31">
        <v>6.6</v>
      </c>
      <c r="V161" s="31" t="s">
        <v>283</v>
      </c>
      <c r="W161" s="31">
        <v>2.9</v>
      </c>
      <c r="X161" s="31" t="s">
        <v>237</v>
      </c>
      <c r="Y161" s="31">
        <v>67.099999999999994</v>
      </c>
      <c r="Z161" s="31" t="s">
        <v>237</v>
      </c>
      <c r="AA161" s="31">
        <v>70.3</v>
      </c>
      <c r="AB161" s="31" t="s">
        <v>237</v>
      </c>
      <c r="AC161" s="31">
        <v>63.9</v>
      </c>
      <c r="AD161" s="31" t="s">
        <v>237</v>
      </c>
    </row>
    <row r="162" spans="2:30" s="15" customFormat="1" x14ac:dyDescent="0.25">
      <c r="B162" s="45" t="s">
        <v>175</v>
      </c>
      <c r="C162" s="31" t="s">
        <v>238</v>
      </c>
      <c r="D162" s="31" t="s">
        <v>279</v>
      </c>
      <c r="E162" s="31" t="s">
        <v>238</v>
      </c>
      <c r="F162" s="31" t="s">
        <v>279</v>
      </c>
      <c r="G162" s="31" t="s">
        <v>238</v>
      </c>
      <c r="H162" s="31" t="s">
        <v>448</v>
      </c>
      <c r="I162" s="31" t="s">
        <v>238</v>
      </c>
      <c r="J162" s="31" t="s">
        <v>237</v>
      </c>
      <c r="K162" s="31" t="s">
        <v>238</v>
      </c>
      <c r="L162" s="31" t="s">
        <v>237</v>
      </c>
      <c r="M162" s="31" t="s">
        <v>238</v>
      </c>
      <c r="N162" s="31" t="s">
        <v>448</v>
      </c>
      <c r="O162" s="31" t="s">
        <v>238</v>
      </c>
      <c r="P162" s="31" t="s">
        <v>237</v>
      </c>
      <c r="Q162" s="31" t="s">
        <v>238</v>
      </c>
      <c r="R162" s="31" t="s">
        <v>237</v>
      </c>
      <c r="S162" s="31" t="s">
        <v>238</v>
      </c>
      <c r="T162" s="31" t="s">
        <v>237</v>
      </c>
      <c r="U162" s="31" t="s">
        <v>238</v>
      </c>
      <c r="V162" s="31" t="s">
        <v>237</v>
      </c>
      <c r="W162" s="31" t="s">
        <v>238</v>
      </c>
      <c r="X162" s="31" t="s">
        <v>237</v>
      </c>
      <c r="Y162" s="31" t="s">
        <v>238</v>
      </c>
      <c r="Z162" s="31" t="s">
        <v>237</v>
      </c>
      <c r="AA162" s="31" t="s">
        <v>238</v>
      </c>
      <c r="AB162" s="31" t="s">
        <v>237</v>
      </c>
      <c r="AC162" s="31" t="s">
        <v>238</v>
      </c>
      <c r="AD162" s="31" t="s">
        <v>237</v>
      </c>
    </row>
    <row r="163" spans="2:30" s="15" customFormat="1" x14ac:dyDescent="0.25">
      <c r="B163" s="45" t="s">
        <v>176</v>
      </c>
      <c r="C163" s="31">
        <v>26</v>
      </c>
      <c r="D163" s="31" t="s">
        <v>448</v>
      </c>
      <c r="E163" s="31">
        <v>27</v>
      </c>
      <c r="F163" s="31" t="s">
        <v>448</v>
      </c>
      <c r="G163" s="31">
        <v>25</v>
      </c>
      <c r="H163" s="31" t="s">
        <v>448</v>
      </c>
      <c r="I163" s="31">
        <v>17.7</v>
      </c>
      <c r="J163" s="31" t="s">
        <v>237</v>
      </c>
      <c r="K163" s="31">
        <v>43.7</v>
      </c>
      <c r="L163" s="31" t="s">
        <v>237</v>
      </c>
      <c r="M163" s="31">
        <v>78</v>
      </c>
      <c r="N163" s="31" t="s">
        <v>448</v>
      </c>
      <c r="O163" s="31">
        <v>89.6</v>
      </c>
      <c r="P163" s="31" t="s">
        <v>237</v>
      </c>
      <c r="Q163" s="31">
        <v>13.2</v>
      </c>
      <c r="R163" s="31" t="s">
        <v>237</v>
      </c>
      <c r="S163" s="31">
        <v>65.900000000000006</v>
      </c>
      <c r="T163" s="31" t="s">
        <v>237</v>
      </c>
      <c r="U163" s="31" t="s">
        <v>238</v>
      </c>
      <c r="V163" s="31" t="s">
        <v>237</v>
      </c>
      <c r="W163" s="31">
        <v>73.3</v>
      </c>
      <c r="X163" s="31" t="s">
        <v>237</v>
      </c>
      <c r="Y163" s="31">
        <v>81.7</v>
      </c>
      <c r="Z163" s="31" t="s">
        <v>237</v>
      </c>
      <c r="AA163" s="31">
        <v>81.099999999999994</v>
      </c>
      <c r="AB163" s="31" t="s">
        <v>237</v>
      </c>
      <c r="AC163" s="31">
        <v>82.3</v>
      </c>
      <c r="AD163" s="31" t="s">
        <v>237</v>
      </c>
    </row>
    <row r="164" spans="2:30" s="15" customFormat="1" x14ac:dyDescent="0.25">
      <c r="B164" s="45" t="s">
        <v>177</v>
      </c>
      <c r="C164" s="31" t="s">
        <v>238</v>
      </c>
      <c r="D164" s="31" t="s">
        <v>279</v>
      </c>
      <c r="E164" s="31" t="s">
        <v>238</v>
      </c>
      <c r="F164" s="31" t="s">
        <v>279</v>
      </c>
      <c r="G164" s="31" t="s">
        <v>238</v>
      </c>
      <c r="H164" s="31" t="s">
        <v>448</v>
      </c>
      <c r="I164" s="31" t="s">
        <v>238</v>
      </c>
      <c r="J164" s="31" t="s">
        <v>237</v>
      </c>
      <c r="K164" s="31" t="s">
        <v>238</v>
      </c>
      <c r="L164" s="31" t="s">
        <v>237</v>
      </c>
      <c r="M164" s="31" t="s">
        <v>238</v>
      </c>
      <c r="N164" s="31" t="s">
        <v>448</v>
      </c>
      <c r="O164" s="31" t="s">
        <v>238</v>
      </c>
      <c r="P164" s="31" t="s">
        <v>237</v>
      </c>
      <c r="Q164" s="31" t="s">
        <v>238</v>
      </c>
      <c r="R164" s="31" t="s">
        <v>237</v>
      </c>
      <c r="S164" s="31" t="s">
        <v>238</v>
      </c>
      <c r="T164" s="31" t="s">
        <v>237</v>
      </c>
      <c r="U164" s="31" t="s">
        <v>238</v>
      </c>
      <c r="V164" s="31" t="s">
        <v>237</v>
      </c>
      <c r="W164" s="31" t="s">
        <v>238</v>
      </c>
      <c r="X164" s="31" t="s">
        <v>237</v>
      </c>
      <c r="Y164" s="31" t="s">
        <v>238</v>
      </c>
      <c r="Z164" s="31" t="s">
        <v>237</v>
      </c>
      <c r="AA164" s="31" t="s">
        <v>238</v>
      </c>
      <c r="AB164" s="31" t="s">
        <v>237</v>
      </c>
      <c r="AC164" s="31" t="s">
        <v>238</v>
      </c>
      <c r="AD164" s="31" t="s">
        <v>237</v>
      </c>
    </row>
    <row r="165" spans="2:30" s="15" customFormat="1" x14ac:dyDescent="0.25">
      <c r="B165" s="45" t="s">
        <v>178</v>
      </c>
      <c r="C165" s="31" t="s">
        <v>238</v>
      </c>
      <c r="D165" s="31" t="s">
        <v>279</v>
      </c>
      <c r="E165" s="31" t="s">
        <v>238</v>
      </c>
      <c r="F165" s="31" t="s">
        <v>279</v>
      </c>
      <c r="G165" s="31" t="s">
        <v>238</v>
      </c>
      <c r="H165" s="31" t="s">
        <v>448</v>
      </c>
      <c r="I165" s="31" t="s">
        <v>238</v>
      </c>
      <c r="J165" s="31" t="s">
        <v>237</v>
      </c>
      <c r="K165" s="31" t="s">
        <v>238</v>
      </c>
      <c r="L165" s="31" t="s">
        <v>237</v>
      </c>
      <c r="M165" s="31">
        <v>100</v>
      </c>
      <c r="N165" s="31" t="s">
        <v>449</v>
      </c>
      <c r="O165" s="31" t="s">
        <v>238</v>
      </c>
      <c r="P165" s="31" t="s">
        <v>237</v>
      </c>
      <c r="Q165" s="31" t="s">
        <v>238</v>
      </c>
      <c r="R165" s="31" t="s">
        <v>237</v>
      </c>
      <c r="S165" s="31" t="s">
        <v>238</v>
      </c>
      <c r="T165" s="31" t="s">
        <v>237</v>
      </c>
      <c r="U165" s="31" t="s">
        <v>238</v>
      </c>
      <c r="V165" s="31" t="s">
        <v>237</v>
      </c>
      <c r="W165" s="31" t="s">
        <v>238</v>
      </c>
      <c r="X165" s="31" t="s">
        <v>237</v>
      </c>
      <c r="Y165" s="31" t="s">
        <v>238</v>
      </c>
      <c r="Z165" s="31" t="s">
        <v>237</v>
      </c>
      <c r="AA165" s="31" t="s">
        <v>238</v>
      </c>
      <c r="AB165" s="31" t="s">
        <v>237</v>
      </c>
      <c r="AC165" s="31" t="s">
        <v>238</v>
      </c>
      <c r="AD165" s="31" t="s">
        <v>237</v>
      </c>
    </row>
    <row r="166" spans="2:30" s="15" customFormat="1" x14ac:dyDescent="0.25">
      <c r="B166" s="45" t="s">
        <v>179</v>
      </c>
      <c r="C166" s="31" t="s">
        <v>238</v>
      </c>
      <c r="D166" s="31" t="s">
        <v>279</v>
      </c>
      <c r="E166" s="31" t="s">
        <v>238</v>
      </c>
      <c r="F166" s="31" t="s">
        <v>279</v>
      </c>
      <c r="G166" s="31" t="s">
        <v>238</v>
      </c>
      <c r="H166" s="31" t="s">
        <v>448</v>
      </c>
      <c r="I166" s="31" t="s">
        <v>238</v>
      </c>
      <c r="J166" s="31" t="s">
        <v>237</v>
      </c>
      <c r="K166" s="31" t="s">
        <v>238</v>
      </c>
      <c r="L166" s="31" t="s">
        <v>237</v>
      </c>
      <c r="M166" s="31">
        <v>100</v>
      </c>
      <c r="N166" s="31" t="s">
        <v>449</v>
      </c>
      <c r="O166" s="31" t="s">
        <v>238</v>
      </c>
      <c r="P166" s="31" t="s">
        <v>237</v>
      </c>
      <c r="Q166" s="31" t="s">
        <v>238</v>
      </c>
      <c r="R166" s="31" t="s">
        <v>237</v>
      </c>
      <c r="S166" s="31" t="s">
        <v>238</v>
      </c>
      <c r="T166" s="31" t="s">
        <v>237</v>
      </c>
      <c r="U166" s="31" t="s">
        <v>238</v>
      </c>
      <c r="V166" s="31" t="s">
        <v>237</v>
      </c>
      <c r="W166" s="31" t="s">
        <v>238</v>
      </c>
      <c r="X166" s="31" t="s">
        <v>237</v>
      </c>
      <c r="Y166" s="31" t="s">
        <v>238</v>
      </c>
      <c r="Z166" s="31" t="s">
        <v>237</v>
      </c>
      <c r="AA166" s="31" t="s">
        <v>238</v>
      </c>
      <c r="AB166" s="31" t="s">
        <v>237</v>
      </c>
      <c r="AC166" s="31" t="s">
        <v>238</v>
      </c>
      <c r="AD166" s="31" t="s">
        <v>237</v>
      </c>
    </row>
    <row r="167" spans="2:30" s="15" customFormat="1" x14ac:dyDescent="0.25">
      <c r="B167" s="45" t="s">
        <v>180</v>
      </c>
      <c r="C167" s="31" t="s">
        <v>238</v>
      </c>
      <c r="D167" s="31" t="s">
        <v>279</v>
      </c>
      <c r="E167" s="31" t="s">
        <v>238</v>
      </c>
      <c r="F167" s="31" t="s">
        <v>279</v>
      </c>
      <c r="G167" s="31" t="s">
        <v>238</v>
      </c>
      <c r="H167" s="31" t="s">
        <v>448</v>
      </c>
      <c r="I167" s="31">
        <v>3.1</v>
      </c>
      <c r="J167" s="31" t="s">
        <v>237</v>
      </c>
      <c r="K167" s="31">
        <v>22.4</v>
      </c>
      <c r="L167" s="31" t="s">
        <v>237</v>
      </c>
      <c r="M167" s="31" t="s">
        <v>238</v>
      </c>
      <c r="N167" s="31" t="s">
        <v>448</v>
      </c>
      <c r="O167" s="31" t="s">
        <v>238</v>
      </c>
      <c r="P167" s="31" t="s">
        <v>237</v>
      </c>
      <c r="Q167" s="31" t="s">
        <v>238</v>
      </c>
      <c r="R167" s="31" t="s">
        <v>237</v>
      </c>
      <c r="S167" s="31" t="s">
        <v>238</v>
      </c>
      <c r="T167" s="31" t="s">
        <v>237</v>
      </c>
      <c r="U167" s="31">
        <v>65.099999999999994</v>
      </c>
      <c r="V167" s="31" t="s">
        <v>237</v>
      </c>
      <c r="W167" s="31">
        <v>68.8</v>
      </c>
      <c r="X167" s="31" t="s">
        <v>237</v>
      </c>
      <c r="Y167" s="31">
        <v>72</v>
      </c>
      <c r="Z167" s="31" t="s">
        <v>283</v>
      </c>
      <c r="AA167" s="31" t="s">
        <v>238</v>
      </c>
      <c r="AB167" s="31" t="s">
        <v>237</v>
      </c>
      <c r="AC167" s="31" t="s">
        <v>238</v>
      </c>
      <c r="AD167" s="31" t="s">
        <v>237</v>
      </c>
    </row>
    <row r="168" spans="2:30" s="15" customFormat="1" x14ac:dyDescent="0.25">
      <c r="B168" s="45" t="s">
        <v>181</v>
      </c>
      <c r="C168" s="31">
        <v>49</v>
      </c>
      <c r="D168" s="31" t="s">
        <v>448</v>
      </c>
      <c r="E168" s="31">
        <v>44.5</v>
      </c>
      <c r="F168" s="31" t="s">
        <v>448</v>
      </c>
      <c r="G168" s="31">
        <v>53.6</v>
      </c>
      <c r="H168" s="31" t="s">
        <v>448</v>
      </c>
      <c r="I168" s="31">
        <v>8.4</v>
      </c>
      <c r="J168" s="31" t="s">
        <v>237</v>
      </c>
      <c r="K168" s="31">
        <v>45.3</v>
      </c>
      <c r="L168" s="31" t="s">
        <v>237</v>
      </c>
      <c r="M168" s="31">
        <v>3</v>
      </c>
      <c r="N168" s="31" t="s">
        <v>448</v>
      </c>
      <c r="O168" s="31">
        <v>97.9</v>
      </c>
      <c r="P168" s="31" t="s">
        <v>237</v>
      </c>
      <c r="Q168" s="31">
        <v>46</v>
      </c>
      <c r="R168" s="31" t="s">
        <v>283</v>
      </c>
      <c r="S168" s="31">
        <v>64.5</v>
      </c>
      <c r="T168" s="31" t="s">
        <v>237</v>
      </c>
      <c r="U168" s="31" t="s">
        <v>238</v>
      </c>
      <c r="V168" s="31" t="s">
        <v>237</v>
      </c>
      <c r="W168" s="31">
        <v>75.7</v>
      </c>
      <c r="X168" s="31" t="s">
        <v>283</v>
      </c>
      <c r="Y168" s="31" t="s">
        <v>238</v>
      </c>
      <c r="Z168" s="31" t="s">
        <v>237</v>
      </c>
      <c r="AA168" s="31" t="s">
        <v>238</v>
      </c>
      <c r="AB168" s="31" t="s">
        <v>237</v>
      </c>
      <c r="AC168" s="31" t="s">
        <v>238</v>
      </c>
      <c r="AD168" s="31" t="s">
        <v>237</v>
      </c>
    </row>
    <row r="169" spans="2:30" s="15" customFormat="1" x14ac:dyDescent="0.25">
      <c r="B169" s="45" t="s">
        <v>182</v>
      </c>
      <c r="C169" s="31" t="s">
        <v>238</v>
      </c>
      <c r="D169" s="31" t="s">
        <v>279</v>
      </c>
      <c r="E169" s="31" t="s">
        <v>238</v>
      </c>
      <c r="F169" s="31" t="s">
        <v>279</v>
      </c>
      <c r="G169" s="31" t="s">
        <v>238</v>
      </c>
      <c r="H169" s="31" t="s">
        <v>448</v>
      </c>
      <c r="I169" s="31">
        <v>0.8</v>
      </c>
      <c r="J169" s="31" t="s">
        <v>239</v>
      </c>
      <c r="K169" s="31">
        <v>5.6</v>
      </c>
      <c r="L169" s="31" t="s">
        <v>239</v>
      </c>
      <c r="M169" s="31">
        <v>85</v>
      </c>
      <c r="N169" s="31" t="s">
        <v>283</v>
      </c>
      <c r="O169" s="31" t="s">
        <v>238</v>
      </c>
      <c r="P169" s="31" t="s">
        <v>237</v>
      </c>
      <c r="Q169" s="31" t="s">
        <v>238</v>
      </c>
      <c r="R169" s="31" t="s">
        <v>237</v>
      </c>
      <c r="S169" s="31" t="s">
        <v>238</v>
      </c>
      <c r="T169" s="31" t="s">
        <v>237</v>
      </c>
      <c r="U169" s="31" t="s">
        <v>238</v>
      </c>
      <c r="V169" s="31" t="s">
        <v>237</v>
      </c>
      <c r="W169" s="31" t="s">
        <v>238</v>
      </c>
      <c r="X169" s="31" t="s">
        <v>237</v>
      </c>
      <c r="Y169" s="31" t="s">
        <v>238</v>
      </c>
      <c r="Z169" s="31" t="s">
        <v>237</v>
      </c>
      <c r="AA169" s="31" t="s">
        <v>238</v>
      </c>
      <c r="AB169" s="31" t="s">
        <v>237</v>
      </c>
      <c r="AC169" s="31" t="s">
        <v>238</v>
      </c>
      <c r="AD169" s="31" t="s">
        <v>237</v>
      </c>
    </row>
    <row r="170" spans="2:30" s="15" customFormat="1" x14ac:dyDescent="0.25">
      <c r="B170" s="45" t="s">
        <v>183</v>
      </c>
      <c r="C170" s="31" t="s">
        <v>238</v>
      </c>
      <c r="D170" s="31" t="s">
        <v>237</v>
      </c>
      <c r="E170" s="31" t="s">
        <v>238</v>
      </c>
      <c r="F170" s="31" t="s">
        <v>237</v>
      </c>
      <c r="G170" s="31" t="s">
        <v>238</v>
      </c>
      <c r="H170" s="31" t="s">
        <v>237</v>
      </c>
      <c r="I170" s="31">
        <v>8.9</v>
      </c>
      <c r="J170" s="31" t="s">
        <v>237</v>
      </c>
      <c r="K170" s="31">
        <v>51.5</v>
      </c>
      <c r="L170" s="31" t="s">
        <v>237</v>
      </c>
      <c r="M170" s="31">
        <v>35.4</v>
      </c>
      <c r="N170" s="31" t="s">
        <v>237</v>
      </c>
      <c r="O170" s="31" t="s">
        <v>238</v>
      </c>
      <c r="P170" s="31" t="s">
        <v>237</v>
      </c>
      <c r="Q170" s="31" t="s">
        <v>238</v>
      </c>
      <c r="R170" s="31" t="s">
        <v>237</v>
      </c>
      <c r="S170" s="31" t="s">
        <v>238</v>
      </c>
      <c r="T170" s="31" t="s">
        <v>237</v>
      </c>
      <c r="U170" s="31" t="s">
        <v>238</v>
      </c>
      <c r="V170" s="31" t="s">
        <v>237</v>
      </c>
      <c r="W170" s="31">
        <v>78.5</v>
      </c>
      <c r="X170" s="31" t="s">
        <v>237</v>
      </c>
      <c r="Y170" s="31" t="s">
        <v>238</v>
      </c>
      <c r="Z170" s="31" t="s">
        <v>237</v>
      </c>
      <c r="AA170" s="31" t="s">
        <v>238</v>
      </c>
      <c r="AB170" s="31" t="s">
        <v>237</v>
      </c>
      <c r="AC170" s="31" t="s">
        <v>238</v>
      </c>
      <c r="AD170" s="31" t="s">
        <v>237</v>
      </c>
    </row>
    <row r="171" spans="2:30" s="15" customFormat="1" x14ac:dyDescent="0.25">
      <c r="B171" s="45" t="s">
        <v>184</v>
      </c>
      <c r="C171" s="31" t="s">
        <v>238</v>
      </c>
      <c r="D171" s="31" t="s">
        <v>279</v>
      </c>
      <c r="E171" s="31" t="s">
        <v>238</v>
      </c>
      <c r="F171" s="31" t="s">
        <v>279</v>
      </c>
      <c r="G171" s="31" t="s">
        <v>238</v>
      </c>
      <c r="H171" s="31" t="s">
        <v>448</v>
      </c>
      <c r="I171" s="31" t="s">
        <v>238</v>
      </c>
      <c r="J171" s="31" t="s">
        <v>237</v>
      </c>
      <c r="K171" s="31" t="s">
        <v>238</v>
      </c>
      <c r="L171" s="31" t="s">
        <v>237</v>
      </c>
      <c r="M171" s="31">
        <v>100</v>
      </c>
      <c r="N171" s="31" t="s">
        <v>449</v>
      </c>
      <c r="O171" s="31" t="s">
        <v>238</v>
      </c>
      <c r="P171" s="31" t="s">
        <v>237</v>
      </c>
      <c r="Q171" s="31" t="s">
        <v>238</v>
      </c>
      <c r="R171" s="31" t="s">
        <v>237</v>
      </c>
      <c r="S171" s="31" t="s">
        <v>238</v>
      </c>
      <c r="T171" s="31" t="s">
        <v>237</v>
      </c>
      <c r="U171" s="31" t="s">
        <v>238</v>
      </c>
      <c r="V171" s="31" t="s">
        <v>237</v>
      </c>
      <c r="W171" s="31" t="s">
        <v>238</v>
      </c>
      <c r="X171" s="31" t="s">
        <v>237</v>
      </c>
      <c r="Y171" s="31" t="s">
        <v>238</v>
      </c>
      <c r="Z171" s="31" t="s">
        <v>237</v>
      </c>
      <c r="AA171" s="31" t="s">
        <v>238</v>
      </c>
      <c r="AB171" s="31" t="s">
        <v>237</v>
      </c>
      <c r="AC171" s="31" t="s">
        <v>238</v>
      </c>
      <c r="AD171" s="31" t="s">
        <v>237</v>
      </c>
    </row>
    <row r="172" spans="2:30" s="15" customFormat="1" x14ac:dyDescent="0.25">
      <c r="B172" s="45" t="s">
        <v>185</v>
      </c>
      <c r="C172" s="31" t="s">
        <v>238</v>
      </c>
      <c r="D172" s="31" t="s">
        <v>448</v>
      </c>
      <c r="E172" s="31" t="s">
        <v>238</v>
      </c>
      <c r="F172" s="31" t="s">
        <v>448</v>
      </c>
      <c r="G172" s="31" t="s">
        <v>238</v>
      </c>
      <c r="H172" s="31" t="s">
        <v>448</v>
      </c>
      <c r="I172" s="31">
        <v>1.7</v>
      </c>
      <c r="J172" s="31" t="s">
        <v>237</v>
      </c>
      <c r="K172" s="31">
        <v>11.8</v>
      </c>
      <c r="L172" s="31" t="s">
        <v>237</v>
      </c>
      <c r="M172" s="31">
        <v>97.2</v>
      </c>
      <c r="N172" s="31" t="s">
        <v>448</v>
      </c>
      <c r="O172" s="31" t="s">
        <v>238</v>
      </c>
      <c r="P172" s="31" t="s">
        <v>237</v>
      </c>
      <c r="Q172" s="31" t="s">
        <v>238</v>
      </c>
      <c r="R172" s="31" t="s">
        <v>237</v>
      </c>
      <c r="S172" s="31" t="s">
        <v>238</v>
      </c>
      <c r="T172" s="31" t="s">
        <v>237</v>
      </c>
      <c r="U172" s="31" t="s">
        <v>238</v>
      </c>
      <c r="V172" s="31" t="s">
        <v>237</v>
      </c>
      <c r="W172" s="31">
        <v>53.2</v>
      </c>
      <c r="X172" s="31" t="s">
        <v>283</v>
      </c>
      <c r="Y172" s="31" t="s">
        <v>238</v>
      </c>
      <c r="Z172" s="31" t="s">
        <v>237</v>
      </c>
      <c r="AA172" s="31" t="s">
        <v>238</v>
      </c>
      <c r="AB172" s="31" t="s">
        <v>237</v>
      </c>
      <c r="AC172" s="31" t="s">
        <v>238</v>
      </c>
      <c r="AD172" s="31" t="s">
        <v>237</v>
      </c>
    </row>
    <row r="173" spans="2:30" s="15" customFormat="1" x14ac:dyDescent="0.25">
      <c r="B173" s="45" t="s">
        <v>186</v>
      </c>
      <c r="C173" s="31">
        <v>5.7</v>
      </c>
      <c r="D173" s="31" t="s">
        <v>279</v>
      </c>
      <c r="E173" s="31">
        <v>7.4</v>
      </c>
      <c r="F173" s="31" t="s">
        <v>279</v>
      </c>
      <c r="G173" s="31">
        <v>4</v>
      </c>
      <c r="H173" s="31" t="s">
        <v>448</v>
      </c>
      <c r="I173" s="31">
        <v>2.2000000000000002</v>
      </c>
      <c r="J173" s="31" t="s">
        <v>237</v>
      </c>
      <c r="K173" s="31">
        <v>20.6</v>
      </c>
      <c r="L173" s="31" t="s">
        <v>237</v>
      </c>
      <c r="M173" s="31">
        <v>99.3</v>
      </c>
      <c r="N173" s="31" t="s">
        <v>237</v>
      </c>
      <c r="O173" s="31" t="s">
        <v>238</v>
      </c>
      <c r="P173" s="31" t="s">
        <v>237</v>
      </c>
      <c r="Q173" s="31" t="s">
        <v>238</v>
      </c>
      <c r="R173" s="31" t="s">
        <v>237</v>
      </c>
      <c r="S173" s="31" t="s">
        <v>238</v>
      </c>
      <c r="T173" s="31" t="s">
        <v>237</v>
      </c>
      <c r="U173" s="31" t="s">
        <v>238</v>
      </c>
      <c r="V173" s="31" t="s">
        <v>237</v>
      </c>
      <c r="W173" s="31" t="s">
        <v>238</v>
      </c>
      <c r="X173" s="31" t="s">
        <v>237</v>
      </c>
      <c r="Y173" s="31">
        <v>92.8</v>
      </c>
      <c r="Z173" s="31" t="s">
        <v>237</v>
      </c>
      <c r="AA173" s="31">
        <v>93.7</v>
      </c>
      <c r="AB173" s="31" t="s">
        <v>237</v>
      </c>
      <c r="AC173" s="31">
        <v>91.8</v>
      </c>
      <c r="AD173" s="31" t="s">
        <v>237</v>
      </c>
    </row>
    <row r="174" spans="2:30" s="15" customFormat="1" x14ac:dyDescent="0.25">
      <c r="B174" s="45" t="s">
        <v>187</v>
      </c>
      <c r="C174" s="31" t="s">
        <v>238</v>
      </c>
      <c r="D174" s="31" t="s">
        <v>237</v>
      </c>
      <c r="E174" s="31" t="s">
        <v>238</v>
      </c>
      <c r="F174" s="31" t="s">
        <v>237</v>
      </c>
      <c r="G174" s="31" t="s">
        <v>238</v>
      </c>
      <c r="H174" s="31" t="s">
        <v>237</v>
      </c>
      <c r="I174" s="31">
        <v>7.2</v>
      </c>
      <c r="J174" s="31" t="s">
        <v>237</v>
      </c>
      <c r="K174" s="31">
        <v>32.9</v>
      </c>
      <c r="L174" s="31" t="s">
        <v>237</v>
      </c>
      <c r="M174" s="31">
        <v>59.3</v>
      </c>
      <c r="N174" s="31" t="s">
        <v>237</v>
      </c>
      <c r="O174" s="31">
        <v>87.6</v>
      </c>
      <c r="P174" s="31" t="s">
        <v>237</v>
      </c>
      <c r="Q174" s="31">
        <v>37</v>
      </c>
      <c r="R174" s="31" t="s">
        <v>237</v>
      </c>
      <c r="S174" s="31">
        <v>42.3</v>
      </c>
      <c r="T174" s="31" t="s">
        <v>237</v>
      </c>
      <c r="U174" s="31" t="s">
        <v>238</v>
      </c>
      <c r="V174" s="31" t="s">
        <v>237</v>
      </c>
      <c r="W174" s="31">
        <v>47</v>
      </c>
      <c r="X174" s="31" t="s">
        <v>237</v>
      </c>
      <c r="Y174" s="31" t="s">
        <v>238</v>
      </c>
      <c r="Z174" s="31" t="s">
        <v>237</v>
      </c>
      <c r="AA174" s="31" t="s">
        <v>238</v>
      </c>
      <c r="AB174" s="31" t="s">
        <v>237</v>
      </c>
      <c r="AC174" s="31" t="s">
        <v>238</v>
      </c>
      <c r="AD174" s="31" t="s">
        <v>237</v>
      </c>
    </row>
    <row r="175" spans="2:30" s="15" customFormat="1" x14ac:dyDescent="0.25">
      <c r="B175" s="45" t="s">
        <v>188</v>
      </c>
      <c r="C175" s="31">
        <v>4.0999999999999996</v>
      </c>
      <c r="D175" s="31" t="s">
        <v>448</v>
      </c>
      <c r="E175" s="31">
        <v>4.0999999999999996</v>
      </c>
      <c r="F175" s="31" t="s">
        <v>448</v>
      </c>
      <c r="G175" s="31">
        <v>4.0999999999999996</v>
      </c>
      <c r="H175" s="31" t="s">
        <v>448</v>
      </c>
      <c r="I175" s="31">
        <v>5.2</v>
      </c>
      <c r="J175" s="31" t="s">
        <v>237</v>
      </c>
      <c r="K175" s="31">
        <v>18.8</v>
      </c>
      <c r="L175" s="31" t="s">
        <v>237</v>
      </c>
      <c r="M175" s="31">
        <v>98.9</v>
      </c>
      <c r="N175" s="31" t="s">
        <v>448</v>
      </c>
      <c r="O175" s="31" t="s">
        <v>238</v>
      </c>
      <c r="P175" s="31" t="s">
        <v>237</v>
      </c>
      <c r="Q175" s="31" t="s">
        <v>238</v>
      </c>
      <c r="R175" s="31" t="s">
        <v>237</v>
      </c>
      <c r="S175" s="31" t="s">
        <v>238</v>
      </c>
      <c r="T175" s="31" t="s">
        <v>237</v>
      </c>
      <c r="U175" s="31" t="s">
        <v>238</v>
      </c>
      <c r="V175" s="31" t="s">
        <v>237</v>
      </c>
      <c r="W175" s="31">
        <v>12.5</v>
      </c>
      <c r="X175" s="31" t="s">
        <v>237</v>
      </c>
      <c r="Y175" s="31">
        <v>86.1</v>
      </c>
      <c r="Z175" s="31" t="s">
        <v>237</v>
      </c>
      <c r="AA175" s="31">
        <v>87</v>
      </c>
      <c r="AB175" s="31" t="s">
        <v>237</v>
      </c>
      <c r="AC175" s="31">
        <v>85.1</v>
      </c>
      <c r="AD175" s="31" t="s">
        <v>237</v>
      </c>
    </row>
    <row r="176" spans="2:30" s="15" customFormat="1" x14ac:dyDescent="0.25">
      <c r="B176" s="45" t="s">
        <v>189</v>
      </c>
      <c r="C176" s="31">
        <v>7.3</v>
      </c>
      <c r="D176" s="31" t="s">
        <v>448</v>
      </c>
      <c r="E176" s="31">
        <v>7.7</v>
      </c>
      <c r="F176" s="31" t="s">
        <v>448</v>
      </c>
      <c r="G176" s="31">
        <v>6.9</v>
      </c>
      <c r="H176" s="31" t="s">
        <v>448</v>
      </c>
      <c r="I176" s="31">
        <v>0.7</v>
      </c>
      <c r="J176" s="31" t="s">
        <v>237</v>
      </c>
      <c r="K176" s="31">
        <v>6.5</v>
      </c>
      <c r="L176" s="31" t="s">
        <v>237</v>
      </c>
      <c r="M176" s="31">
        <v>49.5</v>
      </c>
      <c r="N176" s="31" t="s">
        <v>448</v>
      </c>
      <c r="O176" s="31" t="s">
        <v>238</v>
      </c>
      <c r="P176" s="31" t="s">
        <v>237</v>
      </c>
      <c r="Q176" s="31" t="s">
        <v>238</v>
      </c>
      <c r="R176" s="31" t="s">
        <v>237</v>
      </c>
      <c r="S176" s="31" t="s">
        <v>238</v>
      </c>
      <c r="T176" s="31" t="s">
        <v>237</v>
      </c>
      <c r="U176" s="31">
        <v>23.1</v>
      </c>
      <c r="V176" s="31" t="s">
        <v>283</v>
      </c>
      <c r="W176" s="31">
        <v>27.6</v>
      </c>
      <c r="X176" s="31" t="s">
        <v>237</v>
      </c>
      <c r="Y176" s="31">
        <v>88.9</v>
      </c>
      <c r="Z176" s="31" t="s">
        <v>237</v>
      </c>
      <c r="AA176" s="31">
        <v>89.7</v>
      </c>
      <c r="AB176" s="31" t="s">
        <v>237</v>
      </c>
      <c r="AC176" s="31">
        <v>88.1</v>
      </c>
      <c r="AD176" s="31" t="s">
        <v>237</v>
      </c>
    </row>
    <row r="177" spans="2:30" s="15" customFormat="1" x14ac:dyDescent="0.25">
      <c r="B177" s="45" t="s">
        <v>190</v>
      </c>
      <c r="C177" s="31" t="s">
        <v>238</v>
      </c>
      <c r="D177" s="31" t="s">
        <v>279</v>
      </c>
      <c r="E177" s="31" t="s">
        <v>238</v>
      </c>
      <c r="F177" s="31" t="s">
        <v>279</v>
      </c>
      <c r="G177" s="31" t="s">
        <v>238</v>
      </c>
      <c r="H177" s="31" t="s">
        <v>448</v>
      </c>
      <c r="I177" s="31" t="s">
        <v>238</v>
      </c>
      <c r="J177" s="31" t="s">
        <v>237</v>
      </c>
      <c r="K177" s="31" t="s">
        <v>238</v>
      </c>
      <c r="L177" s="31" t="s">
        <v>237</v>
      </c>
      <c r="M177" s="31">
        <v>100</v>
      </c>
      <c r="N177" s="31" t="s">
        <v>449</v>
      </c>
      <c r="O177" s="31" t="s">
        <v>238</v>
      </c>
      <c r="P177" s="31" t="s">
        <v>237</v>
      </c>
      <c r="Q177" s="31" t="s">
        <v>238</v>
      </c>
      <c r="R177" s="31" t="s">
        <v>237</v>
      </c>
      <c r="S177" s="31" t="s">
        <v>238</v>
      </c>
      <c r="T177" s="31" t="s">
        <v>237</v>
      </c>
      <c r="U177" s="31" t="s">
        <v>238</v>
      </c>
      <c r="V177" s="31" t="s">
        <v>237</v>
      </c>
      <c r="W177" s="31" t="s">
        <v>238</v>
      </c>
      <c r="X177" s="31" t="s">
        <v>237</v>
      </c>
      <c r="Y177" s="31" t="s">
        <v>238</v>
      </c>
      <c r="Z177" s="31" t="s">
        <v>237</v>
      </c>
      <c r="AA177" s="31" t="s">
        <v>238</v>
      </c>
      <c r="AB177" s="31" t="s">
        <v>237</v>
      </c>
      <c r="AC177" s="31" t="s">
        <v>238</v>
      </c>
      <c r="AD177" s="31" t="s">
        <v>237</v>
      </c>
    </row>
    <row r="178" spans="2:30" s="15" customFormat="1" x14ac:dyDescent="0.25">
      <c r="B178" s="45" t="s">
        <v>191</v>
      </c>
      <c r="C178" s="31" t="s">
        <v>238</v>
      </c>
      <c r="D178" s="31" t="s">
        <v>279</v>
      </c>
      <c r="E178" s="31" t="s">
        <v>238</v>
      </c>
      <c r="F178" s="31" t="s">
        <v>279</v>
      </c>
      <c r="G178" s="31" t="s">
        <v>238</v>
      </c>
      <c r="H178" s="31" t="s">
        <v>448</v>
      </c>
      <c r="I178" s="31" t="s">
        <v>238</v>
      </c>
      <c r="J178" s="31" t="s">
        <v>237</v>
      </c>
      <c r="K178" s="31" t="s">
        <v>238</v>
      </c>
      <c r="L178" s="31" t="s">
        <v>237</v>
      </c>
      <c r="M178" s="31">
        <v>100</v>
      </c>
      <c r="N178" s="31" t="s">
        <v>449</v>
      </c>
      <c r="O178" s="31" t="s">
        <v>238</v>
      </c>
      <c r="P178" s="31" t="s">
        <v>237</v>
      </c>
      <c r="Q178" s="31" t="s">
        <v>238</v>
      </c>
      <c r="R178" s="31" t="s">
        <v>237</v>
      </c>
      <c r="S178" s="31" t="s">
        <v>238</v>
      </c>
      <c r="T178" s="31" t="s">
        <v>237</v>
      </c>
      <c r="U178" s="31" t="s">
        <v>238</v>
      </c>
      <c r="V178" s="31" t="s">
        <v>237</v>
      </c>
      <c r="W178" s="31" t="s">
        <v>238</v>
      </c>
      <c r="X178" s="31" t="s">
        <v>237</v>
      </c>
      <c r="Y178" s="31" t="s">
        <v>238</v>
      </c>
      <c r="Z178" s="31" t="s">
        <v>237</v>
      </c>
      <c r="AA178" s="31" t="s">
        <v>238</v>
      </c>
      <c r="AB178" s="31" t="s">
        <v>237</v>
      </c>
      <c r="AC178" s="31" t="s">
        <v>238</v>
      </c>
      <c r="AD178" s="31" t="s">
        <v>237</v>
      </c>
    </row>
    <row r="179" spans="2:30" s="15" customFormat="1" x14ac:dyDescent="0.25">
      <c r="B179" s="45" t="s">
        <v>192</v>
      </c>
      <c r="C179" s="31">
        <v>4</v>
      </c>
      <c r="D179" s="31" t="s">
        <v>448</v>
      </c>
      <c r="E179" s="31">
        <v>5</v>
      </c>
      <c r="F179" s="31" t="s">
        <v>448</v>
      </c>
      <c r="G179" s="31">
        <v>3</v>
      </c>
      <c r="H179" s="31" t="s">
        <v>448</v>
      </c>
      <c r="I179" s="31">
        <v>2.5</v>
      </c>
      <c r="J179" s="31" t="s">
        <v>237</v>
      </c>
      <c r="K179" s="31">
        <v>13.3</v>
      </c>
      <c r="L179" s="31" t="s">
        <v>237</v>
      </c>
      <c r="M179" s="31">
        <v>96</v>
      </c>
      <c r="N179" s="31" t="s">
        <v>448</v>
      </c>
      <c r="O179" s="31" t="s">
        <v>238</v>
      </c>
      <c r="P179" s="31" t="s">
        <v>237</v>
      </c>
      <c r="Q179" s="31" t="s">
        <v>238</v>
      </c>
      <c r="R179" s="31" t="s">
        <v>237</v>
      </c>
      <c r="S179" s="31" t="s">
        <v>238</v>
      </c>
      <c r="T179" s="31" t="s">
        <v>237</v>
      </c>
      <c r="U179" s="31" t="s">
        <v>238</v>
      </c>
      <c r="V179" s="31" t="s">
        <v>237</v>
      </c>
      <c r="W179" s="31" t="s">
        <v>238</v>
      </c>
      <c r="X179" s="31" t="s">
        <v>237</v>
      </c>
      <c r="Y179" s="31">
        <v>88.5</v>
      </c>
      <c r="Z179" s="31" t="s">
        <v>237</v>
      </c>
      <c r="AA179" s="31">
        <v>89.5</v>
      </c>
      <c r="AB179" s="31" t="s">
        <v>237</v>
      </c>
      <c r="AC179" s="31">
        <v>87.5</v>
      </c>
      <c r="AD179" s="31" t="s">
        <v>237</v>
      </c>
    </row>
    <row r="180" spans="2:30" s="15" customFormat="1" x14ac:dyDescent="0.25">
      <c r="B180" s="45" t="s">
        <v>193</v>
      </c>
      <c r="C180" s="31">
        <v>10</v>
      </c>
      <c r="D180" s="31" t="s">
        <v>448</v>
      </c>
      <c r="E180" s="31">
        <v>9.4</v>
      </c>
      <c r="F180" s="31" t="s">
        <v>448</v>
      </c>
      <c r="G180" s="31">
        <v>10.6</v>
      </c>
      <c r="H180" s="31" t="s">
        <v>448</v>
      </c>
      <c r="I180" s="31">
        <v>0.1</v>
      </c>
      <c r="J180" s="31" t="s">
        <v>237</v>
      </c>
      <c r="K180" s="31">
        <v>11.6</v>
      </c>
      <c r="L180" s="31" t="s">
        <v>237</v>
      </c>
      <c r="M180" s="31">
        <v>88.4</v>
      </c>
      <c r="N180" s="31" t="s">
        <v>448</v>
      </c>
      <c r="O180" s="31" t="s">
        <v>238</v>
      </c>
      <c r="P180" s="31" t="s">
        <v>237</v>
      </c>
      <c r="Q180" s="31" t="s">
        <v>238</v>
      </c>
      <c r="R180" s="31" t="s">
        <v>237</v>
      </c>
      <c r="S180" s="31" t="s">
        <v>238</v>
      </c>
      <c r="T180" s="31" t="s">
        <v>237</v>
      </c>
      <c r="U180" s="31" t="s">
        <v>238</v>
      </c>
      <c r="V180" s="31" t="s">
        <v>237</v>
      </c>
      <c r="W180" s="31">
        <v>59.6</v>
      </c>
      <c r="X180" s="31" t="s">
        <v>237</v>
      </c>
      <c r="Y180" s="31">
        <v>77.7</v>
      </c>
      <c r="Z180" s="31" t="s">
        <v>237</v>
      </c>
      <c r="AA180" s="31">
        <v>79.900000000000006</v>
      </c>
      <c r="AB180" s="31" t="s">
        <v>237</v>
      </c>
      <c r="AC180" s="31">
        <v>75.2</v>
      </c>
      <c r="AD180" s="31" t="s">
        <v>237</v>
      </c>
    </row>
    <row r="181" spans="2:30" s="15" customFormat="1" x14ac:dyDescent="0.25">
      <c r="B181" s="45" t="s">
        <v>194</v>
      </c>
      <c r="C181" s="31">
        <v>8.3000000000000007</v>
      </c>
      <c r="D181" s="31" t="s">
        <v>448</v>
      </c>
      <c r="E181" s="31">
        <v>8.3000000000000007</v>
      </c>
      <c r="F181" s="31" t="s">
        <v>448</v>
      </c>
      <c r="G181" s="31">
        <v>8.1999999999999993</v>
      </c>
      <c r="H181" s="31" t="s">
        <v>448</v>
      </c>
      <c r="I181" s="31">
        <v>3.8</v>
      </c>
      <c r="J181" s="31" t="s">
        <v>237</v>
      </c>
      <c r="K181" s="31">
        <v>22.1</v>
      </c>
      <c r="L181" s="31" t="s">
        <v>237</v>
      </c>
      <c r="M181" s="31">
        <v>99.4</v>
      </c>
      <c r="N181" s="31" t="s">
        <v>283</v>
      </c>
      <c r="O181" s="31" t="s">
        <v>238</v>
      </c>
      <c r="P181" s="31" t="s">
        <v>237</v>
      </c>
      <c r="Q181" s="31" t="s">
        <v>238</v>
      </c>
      <c r="R181" s="31" t="s">
        <v>237</v>
      </c>
      <c r="S181" s="31" t="s">
        <v>238</v>
      </c>
      <c r="T181" s="31" t="s">
        <v>237</v>
      </c>
      <c r="U181" s="31" t="s">
        <v>238</v>
      </c>
      <c r="V181" s="31" t="s">
        <v>237</v>
      </c>
      <c r="W181" s="31">
        <v>13.1</v>
      </c>
      <c r="X181" s="31" t="s">
        <v>237</v>
      </c>
      <c r="Y181" s="31" t="s">
        <v>238</v>
      </c>
      <c r="Z181" s="31" t="s">
        <v>237</v>
      </c>
      <c r="AA181" s="31" t="s">
        <v>238</v>
      </c>
      <c r="AB181" s="31" t="s">
        <v>237</v>
      </c>
      <c r="AC181" s="31" t="s">
        <v>238</v>
      </c>
      <c r="AD181" s="31" t="s">
        <v>237</v>
      </c>
    </row>
    <row r="182" spans="2:30" s="15" customFormat="1" x14ac:dyDescent="0.25">
      <c r="B182" s="45" t="s">
        <v>195</v>
      </c>
      <c r="C182" s="31">
        <v>12.5</v>
      </c>
      <c r="D182" s="31" t="s">
        <v>448</v>
      </c>
      <c r="E182" s="31">
        <v>12.1</v>
      </c>
      <c r="F182" s="31" t="s">
        <v>448</v>
      </c>
      <c r="G182" s="31">
        <v>13</v>
      </c>
      <c r="H182" s="31" t="s">
        <v>448</v>
      </c>
      <c r="I182" s="31">
        <v>0.9</v>
      </c>
      <c r="J182" s="31" t="s">
        <v>237</v>
      </c>
      <c r="K182" s="31">
        <v>6.9</v>
      </c>
      <c r="L182" s="31" t="s">
        <v>237</v>
      </c>
      <c r="M182" s="31">
        <v>99.7</v>
      </c>
      <c r="N182" s="31" t="s">
        <v>448</v>
      </c>
      <c r="O182" s="31" t="s">
        <v>238</v>
      </c>
      <c r="P182" s="31" t="s">
        <v>237</v>
      </c>
      <c r="Q182" s="31" t="s">
        <v>238</v>
      </c>
      <c r="R182" s="31" t="s">
        <v>237</v>
      </c>
      <c r="S182" s="31" t="s">
        <v>238</v>
      </c>
      <c r="T182" s="31" t="s">
        <v>237</v>
      </c>
      <c r="U182" s="31" t="s">
        <v>238</v>
      </c>
      <c r="V182" s="31" t="s">
        <v>237</v>
      </c>
      <c r="W182" s="31">
        <v>14.5</v>
      </c>
      <c r="X182" s="31" t="s">
        <v>237</v>
      </c>
      <c r="Y182" s="31">
        <v>69.3</v>
      </c>
      <c r="Z182" s="31" t="s">
        <v>237</v>
      </c>
      <c r="AA182" s="31">
        <v>71</v>
      </c>
      <c r="AB182" s="31" t="s">
        <v>237</v>
      </c>
      <c r="AC182" s="31">
        <v>67.400000000000006</v>
      </c>
      <c r="AD182" s="31" t="s">
        <v>237</v>
      </c>
    </row>
    <row r="183" spans="2:30" s="15" customFormat="1" x14ac:dyDescent="0.25">
      <c r="B183" s="45" t="s">
        <v>196</v>
      </c>
      <c r="C183" s="31">
        <v>4.2</v>
      </c>
      <c r="D183" s="31" t="s">
        <v>239</v>
      </c>
      <c r="E183" s="31">
        <v>4.0999999999999996</v>
      </c>
      <c r="F183" s="31" t="s">
        <v>239</v>
      </c>
      <c r="G183" s="31">
        <v>4.4000000000000004</v>
      </c>
      <c r="H183" s="31" t="s">
        <v>239</v>
      </c>
      <c r="I183" s="31">
        <v>3</v>
      </c>
      <c r="J183" s="31" t="s">
        <v>237</v>
      </c>
      <c r="K183" s="31">
        <v>18.899999999999999</v>
      </c>
      <c r="L183" s="31" t="s">
        <v>237</v>
      </c>
      <c r="M183" s="31">
        <v>55.2</v>
      </c>
      <c r="N183" s="31" t="s">
        <v>237</v>
      </c>
      <c r="O183" s="31" t="s">
        <v>238</v>
      </c>
      <c r="P183" s="31" t="s">
        <v>237</v>
      </c>
      <c r="Q183" s="31" t="s">
        <v>238</v>
      </c>
      <c r="R183" s="31" t="s">
        <v>237</v>
      </c>
      <c r="S183" s="31" t="s">
        <v>238</v>
      </c>
      <c r="T183" s="31" t="s">
        <v>237</v>
      </c>
      <c r="U183" s="31">
        <v>80.7</v>
      </c>
      <c r="V183" s="31" t="s">
        <v>237</v>
      </c>
      <c r="W183" s="31">
        <v>86.2</v>
      </c>
      <c r="X183" s="31" t="s">
        <v>237</v>
      </c>
      <c r="Y183" s="31" t="s">
        <v>238</v>
      </c>
      <c r="Z183" s="31" t="s">
        <v>237</v>
      </c>
      <c r="AA183" s="31" t="s">
        <v>238</v>
      </c>
      <c r="AB183" s="31" t="s">
        <v>237</v>
      </c>
      <c r="AC183" s="31" t="s">
        <v>238</v>
      </c>
      <c r="AD183" s="31" t="s">
        <v>237</v>
      </c>
    </row>
    <row r="184" spans="2:30" s="15" customFormat="1" x14ac:dyDescent="0.25">
      <c r="B184" s="45" t="s">
        <v>197</v>
      </c>
      <c r="C184" s="31">
        <v>28.3</v>
      </c>
      <c r="D184" s="31" t="s">
        <v>448</v>
      </c>
      <c r="E184" s="31">
        <v>27.7</v>
      </c>
      <c r="F184" s="31" t="s">
        <v>448</v>
      </c>
      <c r="G184" s="31">
        <v>28.9</v>
      </c>
      <c r="H184" s="31" t="s">
        <v>448</v>
      </c>
      <c r="I184" s="31">
        <v>5.8</v>
      </c>
      <c r="J184" s="31" t="s">
        <v>237</v>
      </c>
      <c r="K184" s="31">
        <v>25.2</v>
      </c>
      <c r="L184" s="31" t="s">
        <v>237</v>
      </c>
      <c r="M184" s="31">
        <v>77.900000000000006</v>
      </c>
      <c r="N184" s="31" t="s">
        <v>448</v>
      </c>
      <c r="O184" s="31">
        <v>3.8</v>
      </c>
      <c r="P184" s="31" t="s">
        <v>237</v>
      </c>
      <c r="Q184" s="31">
        <v>0.4</v>
      </c>
      <c r="R184" s="31" t="s">
        <v>237</v>
      </c>
      <c r="S184" s="31">
        <v>1.9</v>
      </c>
      <c r="T184" s="31" t="s">
        <v>237</v>
      </c>
      <c r="U184" s="31" t="s">
        <v>238</v>
      </c>
      <c r="V184" s="31" t="s">
        <v>237</v>
      </c>
      <c r="W184" s="31">
        <v>43</v>
      </c>
      <c r="X184" s="31" t="s">
        <v>237</v>
      </c>
      <c r="Y184" s="31">
        <v>93.2</v>
      </c>
      <c r="Z184" s="31" t="s">
        <v>237</v>
      </c>
      <c r="AA184" s="31">
        <v>93.9</v>
      </c>
      <c r="AB184" s="31" t="s">
        <v>237</v>
      </c>
      <c r="AC184" s="31">
        <v>92.6</v>
      </c>
      <c r="AD184" s="31" t="s">
        <v>237</v>
      </c>
    </row>
    <row r="185" spans="2:30" s="15" customFormat="1" x14ac:dyDescent="0.25">
      <c r="B185" s="45" t="s">
        <v>198</v>
      </c>
      <c r="C185" s="31" t="s">
        <v>238</v>
      </c>
      <c r="D185" s="31" t="s">
        <v>279</v>
      </c>
      <c r="E185" s="31" t="s">
        <v>238</v>
      </c>
      <c r="F185" s="31" t="s">
        <v>279</v>
      </c>
      <c r="G185" s="31" t="s">
        <v>238</v>
      </c>
      <c r="H185" s="31" t="s">
        <v>448</v>
      </c>
      <c r="I185" s="31" t="s">
        <v>238</v>
      </c>
      <c r="J185" s="31" t="s">
        <v>237</v>
      </c>
      <c r="K185" s="31">
        <v>5.6</v>
      </c>
      <c r="L185" s="31" t="s">
        <v>237</v>
      </c>
      <c r="M185" s="31" t="s">
        <v>238</v>
      </c>
      <c r="N185" s="31" t="s">
        <v>448</v>
      </c>
      <c r="O185" s="31" t="s">
        <v>238</v>
      </c>
      <c r="P185" s="31" t="s">
        <v>237</v>
      </c>
      <c r="Q185" s="31" t="s">
        <v>238</v>
      </c>
      <c r="R185" s="31" t="s">
        <v>237</v>
      </c>
      <c r="S185" s="31" t="s">
        <v>238</v>
      </c>
      <c r="T185" s="31" t="s">
        <v>237</v>
      </c>
      <c r="U185" s="31">
        <v>20.6</v>
      </c>
      <c r="V185" s="31" t="s">
        <v>237</v>
      </c>
      <c r="W185" s="31">
        <v>29</v>
      </c>
      <c r="X185" s="31" t="s">
        <v>237</v>
      </c>
      <c r="Y185" s="31" t="s">
        <v>238</v>
      </c>
      <c r="Z185" s="31" t="s">
        <v>237</v>
      </c>
      <c r="AA185" s="31" t="s">
        <v>238</v>
      </c>
      <c r="AB185" s="31" t="s">
        <v>237</v>
      </c>
      <c r="AC185" s="31" t="s">
        <v>238</v>
      </c>
      <c r="AD185" s="31" t="s">
        <v>237</v>
      </c>
    </row>
    <row r="186" spans="2:30" s="15" customFormat="1" x14ac:dyDescent="0.25">
      <c r="B186" s="45" t="s">
        <v>199</v>
      </c>
      <c r="C186" s="31">
        <v>0.7</v>
      </c>
      <c r="D186" s="31" t="s">
        <v>448</v>
      </c>
      <c r="E186" s="31">
        <v>0.7</v>
      </c>
      <c r="F186" s="31" t="s">
        <v>448</v>
      </c>
      <c r="G186" s="31">
        <v>0.6</v>
      </c>
      <c r="H186" s="31" t="s">
        <v>448</v>
      </c>
      <c r="I186" s="31">
        <v>1.8</v>
      </c>
      <c r="J186" s="31" t="s">
        <v>237</v>
      </c>
      <c r="K186" s="31">
        <v>8.1</v>
      </c>
      <c r="L186" s="31" t="s">
        <v>237</v>
      </c>
      <c r="M186" s="31">
        <v>96.6</v>
      </c>
      <c r="N186" s="31" t="s">
        <v>448</v>
      </c>
      <c r="O186" s="31" t="s">
        <v>238</v>
      </c>
      <c r="P186" s="31" t="s">
        <v>237</v>
      </c>
      <c r="Q186" s="31" t="s">
        <v>238</v>
      </c>
      <c r="R186" s="31" t="s">
        <v>237</v>
      </c>
      <c r="S186" s="31" t="s">
        <v>238</v>
      </c>
      <c r="T186" s="31" t="s">
        <v>237</v>
      </c>
      <c r="U186" s="31" t="s">
        <v>238</v>
      </c>
      <c r="V186" s="31" t="s">
        <v>237</v>
      </c>
      <c r="W186" s="31">
        <v>7.6</v>
      </c>
      <c r="X186" s="31" t="s">
        <v>237</v>
      </c>
      <c r="Y186" s="31">
        <v>77.400000000000006</v>
      </c>
      <c r="Z186" s="31" t="s">
        <v>237</v>
      </c>
      <c r="AA186" s="31">
        <v>78.400000000000006</v>
      </c>
      <c r="AB186" s="31" t="s">
        <v>237</v>
      </c>
      <c r="AC186" s="31">
        <v>76.5</v>
      </c>
      <c r="AD186" s="31" t="s">
        <v>237</v>
      </c>
    </row>
    <row r="187" spans="2:30" s="15" customFormat="1" x14ac:dyDescent="0.25">
      <c r="B187" s="45" t="s">
        <v>200</v>
      </c>
      <c r="C187" s="31">
        <v>2.1</v>
      </c>
      <c r="D187" s="31" t="s">
        <v>279</v>
      </c>
      <c r="E187" s="31">
        <v>2.6</v>
      </c>
      <c r="F187" s="31" t="s">
        <v>279</v>
      </c>
      <c r="G187" s="31">
        <v>1.6</v>
      </c>
      <c r="H187" s="31" t="s">
        <v>448</v>
      </c>
      <c r="I187" s="31">
        <v>0</v>
      </c>
      <c r="J187" s="31" t="s">
        <v>237</v>
      </c>
      <c r="K187" s="31">
        <v>1.6</v>
      </c>
      <c r="L187" s="31" t="s">
        <v>237</v>
      </c>
      <c r="M187" s="31">
        <v>99.2</v>
      </c>
      <c r="N187" s="31" t="s">
        <v>448</v>
      </c>
      <c r="O187" s="31" t="s">
        <v>238</v>
      </c>
      <c r="P187" s="31" t="s">
        <v>237</v>
      </c>
      <c r="Q187" s="31" t="s">
        <v>238</v>
      </c>
      <c r="R187" s="31" t="s">
        <v>237</v>
      </c>
      <c r="S187" s="31" t="s">
        <v>238</v>
      </c>
      <c r="T187" s="31" t="s">
        <v>237</v>
      </c>
      <c r="U187" s="31" t="s">
        <v>238</v>
      </c>
      <c r="V187" s="31" t="s">
        <v>237</v>
      </c>
      <c r="W187" s="31">
        <v>30.3</v>
      </c>
      <c r="X187" s="31" t="s">
        <v>237</v>
      </c>
      <c r="Y187" s="31">
        <v>93.2</v>
      </c>
      <c r="Z187" s="31" t="s">
        <v>237</v>
      </c>
      <c r="AA187" s="31">
        <v>93.9</v>
      </c>
      <c r="AB187" s="31" t="s">
        <v>237</v>
      </c>
      <c r="AC187" s="31">
        <v>92.3</v>
      </c>
      <c r="AD187" s="31" t="s">
        <v>237</v>
      </c>
    </row>
    <row r="188" spans="2:30" s="15" customFormat="1" x14ac:dyDescent="0.25">
      <c r="B188" s="45" t="s">
        <v>201</v>
      </c>
      <c r="C188" s="31">
        <v>5.9</v>
      </c>
      <c r="D188" s="31" t="s">
        <v>283</v>
      </c>
      <c r="E188" s="31">
        <v>7.9</v>
      </c>
      <c r="F188" s="31" t="s">
        <v>283</v>
      </c>
      <c r="G188" s="31">
        <v>3.7</v>
      </c>
      <c r="H188" s="31" t="s">
        <v>283</v>
      </c>
      <c r="I188" s="31">
        <v>2.5</v>
      </c>
      <c r="J188" s="31" t="s">
        <v>237</v>
      </c>
      <c r="K188" s="31">
        <v>14</v>
      </c>
      <c r="L188" s="31" t="s">
        <v>237</v>
      </c>
      <c r="M188" s="31">
        <v>93.7</v>
      </c>
      <c r="N188" s="31" t="s">
        <v>448</v>
      </c>
      <c r="O188" s="31" t="s">
        <v>238</v>
      </c>
      <c r="P188" s="31" t="s">
        <v>237</v>
      </c>
      <c r="Q188" s="31" t="s">
        <v>238</v>
      </c>
      <c r="R188" s="31" t="s">
        <v>237</v>
      </c>
      <c r="S188" s="31" t="s">
        <v>238</v>
      </c>
      <c r="T188" s="31" t="s">
        <v>237</v>
      </c>
      <c r="U188" s="31" t="s">
        <v>238</v>
      </c>
      <c r="V188" s="31" t="s">
        <v>237</v>
      </c>
      <c r="W188" s="31">
        <v>24.7</v>
      </c>
      <c r="X188" s="31" t="s">
        <v>237</v>
      </c>
      <c r="Y188" s="31" t="s">
        <v>238</v>
      </c>
      <c r="Z188" s="31" t="s">
        <v>237</v>
      </c>
      <c r="AA188" s="31" t="s">
        <v>238</v>
      </c>
      <c r="AB188" s="31" t="s">
        <v>237</v>
      </c>
      <c r="AC188" s="31" t="s">
        <v>238</v>
      </c>
      <c r="AD188" s="31" t="s">
        <v>237</v>
      </c>
    </row>
    <row r="189" spans="2:30" s="15" customFormat="1" x14ac:dyDescent="0.25">
      <c r="B189" s="45" t="s">
        <v>202</v>
      </c>
      <c r="C189" s="31" t="s">
        <v>238</v>
      </c>
      <c r="D189" s="31" t="s">
        <v>279</v>
      </c>
      <c r="E189" s="31" t="s">
        <v>238</v>
      </c>
      <c r="F189" s="31" t="s">
        <v>279</v>
      </c>
      <c r="G189" s="31" t="s">
        <v>238</v>
      </c>
      <c r="H189" s="31" t="s">
        <v>448</v>
      </c>
      <c r="I189" s="31" t="s">
        <v>238</v>
      </c>
      <c r="J189" s="31" t="s">
        <v>237</v>
      </c>
      <c r="K189" s="31" t="s">
        <v>238</v>
      </c>
      <c r="L189" s="31" t="s">
        <v>237</v>
      </c>
      <c r="M189" s="31" t="s">
        <v>238</v>
      </c>
      <c r="N189" s="31" t="s">
        <v>448</v>
      </c>
      <c r="O189" s="31" t="s">
        <v>238</v>
      </c>
      <c r="P189" s="31" t="s">
        <v>237</v>
      </c>
      <c r="Q189" s="31" t="s">
        <v>238</v>
      </c>
      <c r="R189" s="31" t="s">
        <v>237</v>
      </c>
      <c r="S189" s="31" t="s">
        <v>238</v>
      </c>
      <c r="T189" s="31" t="s">
        <v>237</v>
      </c>
      <c r="U189" s="31" t="s">
        <v>238</v>
      </c>
      <c r="V189" s="31" t="s">
        <v>237</v>
      </c>
      <c r="W189" s="31" t="s">
        <v>238</v>
      </c>
      <c r="X189" s="31" t="s">
        <v>237</v>
      </c>
      <c r="Y189" s="31" t="s">
        <v>238</v>
      </c>
      <c r="Z189" s="31" t="s">
        <v>237</v>
      </c>
      <c r="AA189" s="31" t="s">
        <v>238</v>
      </c>
      <c r="AB189" s="31" t="s">
        <v>237</v>
      </c>
      <c r="AC189" s="31" t="s">
        <v>238</v>
      </c>
      <c r="AD189" s="31" t="s">
        <v>237</v>
      </c>
    </row>
    <row r="190" spans="2:30" s="15" customFormat="1" x14ac:dyDescent="0.25">
      <c r="B190" s="45" t="s">
        <v>203</v>
      </c>
      <c r="C190" s="31" t="s">
        <v>238</v>
      </c>
      <c r="D190" s="31" t="s">
        <v>279</v>
      </c>
      <c r="E190" s="31" t="s">
        <v>238</v>
      </c>
      <c r="F190" s="31" t="s">
        <v>279</v>
      </c>
      <c r="G190" s="31" t="s">
        <v>238</v>
      </c>
      <c r="H190" s="31" t="s">
        <v>448</v>
      </c>
      <c r="I190" s="31">
        <v>0</v>
      </c>
      <c r="J190" s="31" t="s">
        <v>237</v>
      </c>
      <c r="K190" s="31">
        <v>9.9</v>
      </c>
      <c r="L190" s="31" t="s">
        <v>237</v>
      </c>
      <c r="M190" s="31">
        <v>49.9</v>
      </c>
      <c r="N190" s="31" t="s">
        <v>448</v>
      </c>
      <c r="O190" s="31" t="s">
        <v>238</v>
      </c>
      <c r="P190" s="31" t="s">
        <v>237</v>
      </c>
      <c r="Q190" s="31" t="s">
        <v>238</v>
      </c>
      <c r="R190" s="31" t="s">
        <v>237</v>
      </c>
      <c r="S190" s="31" t="s">
        <v>238</v>
      </c>
      <c r="T190" s="31" t="s">
        <v>237</v>
      </c>
      <c r="U190" s="31">
        <v>73.099999999999994</v>
      </c>
      <c r="V190" s="31" t="s">
        <v>237</v>
      </c>
      <c r="W190" s="31">
        <v>70</v>
      </c>
      <c r="X190" s="31" t="s">
        <v>237</v>
      </c>
      <c r="Y190" s="31" t="s">
        <v>238</v>
      </c>
      <c r="Z190" s="31" t="s">
        <v>237</v>
      </c>
      <c r="AA190" s="31" t="s">
        <v>238</v>
      </c>
      <c r="AB190" s="31" t="s">
        <v>237</v>
      </c>
      <c r="AC190" s="31" t="s">
        <v>238</v>
      </c>
      <c r="AD190" s="31" t="s">
        <v>237</v>
      </c>
    </row>
    <row r="191" spans="2:30" s="15" customFormat="1" x14ac:dyDescent="0.25">
      <c r="B191" s="45" t="s">
        <v>204</v>
      </c>
      <c r="C191" s="31">
        <v>16.3</v>
      </c>
      <c r="D191" s="31" t="s">
        <v>283</v>
      </c>
      <c r="E191" s="31">
        <v>16.899999999999999</v>
      </c>
      <c r="F191" s="31" t="s">
        <v>283</v>
      </c>
      <c r="G191" s="31">
        <v>15.6</v>
      </c>
      <c r="H191" s="31" t="s">
        <v>283</v>
      </c>
      <c r="I191" s="31">
        <v>9.9</v>
      </c>
      <c r="J191" s="31" t="s">
        <v>237</v>
      </c>
      <c r="K191" s="31">
        <v>39.700000000000003</v>
      </c>
      <c r="L191" s="31" t="s">
        <v>237</v>
      </c>
      <c r="M191" s="31">
        <v>29.9</v>
      </c>
      <c r="N191" s="31" t="s">
        <v>448</v>
      </c>
      <c r="O191" s="31">
        <v>1.4</v>
      </c>
      <c r="P191" s="31" t="s">
        <v>237</v>
      </c>
      <c r="Q191" s="31">
        <v>1.3</v>
      </c>
      <c r="R191" s="31" t="s">
        <v>237</v>
      </c>
      <c r="S191" s="31">
        <v>8.6999999999999993</v>
      </c>
      <c r="T191" s="31" t="s">
        <v>237</v>
      </c>
      <c r="U191" s="31">
        <v>43.7</v>
      </c>
      <c r="V191" s="31" t="s">
        <v>237</v>
      </c>
      <c r="W191" s="31">
        <v>58.3</v>
      </c>
      <c r="X191" s="31" t="s">
        <v>237</v>
      </c>
      <c r="Y191" s="31" t="s">
        <v>238</v>
      </c>
      <c r="Z191" s="31" t="s">
        <v>237</v>
      </c>
      <c r="AA191" s="31" t="s">
        <v>238</v>
      </c>
      <c r="AB191" s="31" t="s">
        <v>237</v>
      </c>
      <c r="AC191" s="31" t="s">
        <v>238</v>
      </c>
      <c r="AD191" s="31" t="s">
        <v>237</v>
      </c>
    </row>
    <row r="192" spans="2:30" s="15" customFormat="1" x14ac:dyDescent="0.25">
      <c r="B192" s="45" t="s">
        <v>205</v>
      </c>
      <c r="C192" s="31">
        <v>2.4</v>
      </c>
      <c r="D192" s="31" t="s">
        <v>448</v>
      </c>
      <c r="E192" s="31">
        <v>2.5</v>
      </c>
      <c r="F192" s="31" t="s">
        <v>448</v>
      </c>
      <c r="G192" s="31">
        <v>2.4</v>
      </c>
      <c r="H192" s="31" t="s">
        <v>448</v>
      </c>
      <c r="I192" s="31">
        <v>0.1</v>
      </c>
      <c r="J192" s="31" t="s">
        <v>237</v>
      </c>
      <c r="K192" s="31">
        <v>9.1</v>
      </c>
      <c r="L192" s="31" t="s">
        <v>237</v>
      </c>
      <c r="M192" s="31">
        <v>99.8</v>
      </c>
      <c r="N192" s="31" t="s">
        <v>448</v>
      </c>
      <c r="O192" s="31" t="s">
        <v>238</v>
      </c>
      <c r="P192" s="31" t="s">
        <v>237</v>
      </c>
      <c r="Q192" s="31" t="s">
        <v>238</v>
      </c>
      <c r="R192" s="31" t="s">
        <v>237</v>
      </c>
      <c r="S192" s="31" t="s">
        <v>238</v>
      </c>
      <c r="T192" s="31" t="s">
        <v>237</v>
      </c>
      <c r="U192" s="31">
        <v>9.4</v>
      </c>
      <c r="V192" s="31" t="s">
        <v>237</v>
      </c>
      <c r="W192" s="31">
        <v>2.9</v>
      </c>
      <c r="X192" s="31" t="s">
        <v>237</v>
      </c>
      <c r="Y192" s="31">
        <v>61.2</v>
      </c>
      <c r="Z192" s="31" t="s">
        <v>237</v>
      </c>
      <c r="AA192" s="31">
        <v>67.599999999999994</v>
      </c>
      <c r="AB192" s="31" t="s">
        <v>237</v>
      </c>
      <c r="AC192" s="31">
        <v>54.9</v>
      </c>
      <c r="AD192" s="31" t="s">
        <v>237</v>
      </c>
    </row>
    <row r="193" spans="2:30" s="15" customFormat="1" x14ac:dyDescent="0.25">
      <c r="B193" s="45" t="s">
        <v>206</v>
      </c>
      <c r="C193" s="31" t="s">
        <v>238</v>
      </c>
      <c r="D193" s="31" t="s">
        <v>279</v>
      </c>
      <c r="E193" s="31" t="s">
        <v>238</v>
      </c>
      <c r="F193" s="31" t="s">
        <v>279</v>
      </c>
      <c r="G193" s="31" t="s">
        <v>238</v>
      </c>
      <c r="H193" s="31" t="s">
        <v>448</v>
      </c>
      <c r="I193" s="31" t="s">
        <v>238</v>
      </c>
      <c r="J193" s="31" t="s">
        <v>237</v>
      </c>
      <c r="K193" s="31" t="s">
        <v>238</v>
      </c>
      <c r="L193" s="31" t="s">
        <v>237</v>
      </c>
      <c r="M193" s="31">
        <v>100</v>
      </c>
      <c r="N193" s="31" t="s">
        <v>283</v>
      </c>
      <c r="O193" s="31" t="s">
        <v>238</v>
      </c>
      <c r="P193" s="31" t="s">
        <v>237</v>
      </c>
      <c r="Q193" s="31" t="s">
        <v>238</v>
      </c>
      <c r="R193" s="31" t="s">
        <v>237</v>
      </c>
      <c r="S193" s="31" t="s">
        <v>238</v>
      </c>
      <c r="T193" s="31" t="s">
        <v>237</v>
      </c>
      <c r="U193" s="31" t="s">
        <v>238</v>
      </c>
      <c r="V193" s="31" t="s">
        <v>237</v>
      </c>
      <c r="W193" s="31" t="s">
        <v>238</v>
      </c>
      <c r="X193" s="31" t="s">
        <v>237</v>
      </c>
      <c r="Y193" s="31" t="s">
        <v>238</v>
      </c>
      <c r="Z193" s="31" t="s">
        <v>237</v>
      </c>
      <c r="AA193" s="31" t="s">
        <v>238</v>
      </c>
      <c r="AB193" s="31" t="s">
        <v>237</v>
      </c>
      <c r="AC193" s="31" t="s">
        <v>238</v>
      </c>
      <c r="AD193" s="31" t="s">
        <v>237</v>
      </c>
    </row>
    <row r="194" spans="2:30" s="15" customFormat="1" x14ac:dyDescent="0.25">
      <c r="B194" s="45" t="s">
        <v>207</v>
      </c>
      <c r="C194" s="31" t="s">
        <v>238</v>
      </c>
      <c r="D194" s="31" t="s">
        <v>279</v>
      </c>
      <c r="E194" s="31" t="s">
        <v>238</v>
      </c>
      <c r="F194" s="31" t="s">
        <v>279</v>
      </c>
      <c r="G194" s="31" t="s">
        <v>238</v>
      </c>
      <c r="H194" s="31" t="s">
        <v>448</v>
      </c>
      <c r="I194" s="31" t="s">
        <v>238</v>
      </c>
      <c r="J194" s="31" t="s">
        <v>237</v>
      </c>
      <c r="K194" s="31" t="s">
        <v>238</v>
      </c>
      <c r="L194" s="31" t="s">
        <v>237</v>
      </c>
      <c r="M194" s="31">
        <v>100</v>
      </c>
      <c r="N194" s="31" t="s">
        <v>449</v>
      </c>
      <c r="O194" s="31" t="s">
        <v>238</v>
      </c>
      <c r="P194" s="31" t="s">
        <v>237</v>
      </c>
      <c r="Q194" s="31" t="s">
        <v>238</v>
      </c>
      <c r="R194" s="31" t="s">
        <v>237</v>
      </c>
      <c r="S194" s="31" t="s">
        <v>238</v>
      </c>
      <c r="T194" s="31" t="s">
        <v>237</v>
      </c>
      <c r="U194" s="31" t="s">
        <v>238</v>
      </c>
      <c r="V194" s="31" t="s">
        <v>237</v>
      </c>
      <c r="W194" s="31" t="s">
        <v>238</v>
      </c>
      <c r="X194" s="31" t="s">
        <v>237</v>
      </c>
      <c r="Y194" s="31" t="s">
        <v>238</v>
      </c>
      <c r="Z194" s="31" t="s">
        <v>237</v>
      </c>
      <c r="AA194" s="31" t="s">
        <v>238</v>
      </c>
      <c r="AB194" s="31" t="s">
        <v>237</v>
      </c>
      <c r="AC194" s="31" t="s">
        <v>238</v>
      </c>
      <c r="AD194" s="31" t="s">
        <v>237</v>
      </c>
    </row>
    <row r="195" spans="2:30" s="15" customFormat="1" x14ac:dyDescent="0.25">
      <c r="B195" s="45" t="s">
        <v>208</v>
      </c>
      <c r="C195" s="31">
        <v>21.1</v>
      </c>
      <c r="D195" s="31" t="s">
        <v>283</v>
      </c>
      <c r="E195" s="31">
        <v>23.3</v>
      </c>
      <c r="F195" s="31" t="s">
        <v>283</v>
      </c>
      <c r="G195" s="31">
        <v>18.8</v>
      </c>
      <c r="H195" s="31" t="s">
        <v>283</v>
      </c>
      <c r="I195" s="31">
        <v>6.6</v>
      </c>
      <c r="J195" s="31" t="s">
        <v>237</v>
      </c>
      <c r="K195" s="31">
        <v>36.9</v>
      </c>
      <c r="L195" s="31" t="s">
        <v>237</v>
      </c>
      <c r="M195" s="31">
        <v>16.3</v>
      </c>
      <c r="N195" s="31" t="s">
        <v>448</v>
      </c>
      <c r="O195" s="31">
        <v>14.6</v>
      </c>
      <c r="P195" s="31" t="s">
        <v>237</v>
      </c>
      <c r="Q195" s="31">
        <v>3.4</v>
      </c>
      <c r="R195" s="31" t="s">
        <v>283</v>
      </c>
      <c r="S195" s="31">
        <v>5.5</v>
      </c>
      <c r="T195" s="31" t="s">
        <v>237</v>
      </c>
      <c r="U195" s="31">
        <v>38.1</v>
      </c>
      <c r="V195" s="31" t="s">
        <v>237</v>
      </c>
      <c r="W195" s="31">
        <v>53.5</v>
      </c>
      <c r="X195" s="31" t="s">
        <v>237</v>
      </c>
      <c r="Y195" s="31" t="s">
        <v>238</v>
      </c>
      <c r="Z195" s="31" t="s">
        <v>237</v>
      </c>
      <c r="AA195" s="31" t="s">
        <v>238</v>
      </c>
      <c r="AB195" s="31" t="s">
        <v>237</v>
      </c>
      <c r="AC195" s="31" t="s">
        <v>238</v>
      </c>
      <c r="AD195" s="31" t="s">
        <v>237</v>
      </c>
    </row>
    <row r="196" spans="2:30" s="15" customFormat="1" x14ac:dyDescent="0.25">
      <c r="B196" s="45" t="s">
        <v>209</v>
      </c>
      <c r="C196" s="31" t="s">
        <v>238</v>
      </c>
      <c r="D196" s="31" t="s">
        <v>279</v>
      </c>
      <c r="E196" s="31" t="s">
        <v>238</v>
      </c>
      <c r="F196" s="31" t="s">
        <v>279</v>
      </c>
      <c r="G196" s="31" t="s">
        <v>238</v>
      </c>
      <c r="H196" s="31" t="s">
        <v>448</v>
      </c>
      <c r="I196" s="31" t="s">
        <v>238</v>
      </c>
      <c r="J196" s="31" t="s">
        <v>237</v>
      </c>
      <c r="K196" s="31" t="s">
        <v>238</v>
      </c>
      <c r="L196" s="31" t="s">
        <v>237</v>
      </c>
      <c r="M196" s="31">
        <v>100</v>
      </c>
      <c r="N196" s="31" t="s">
        <v>449</v>
      </c>
      <c r="O196" s="31" t="s">
        <v>238</v>
      </c>
      <c r="P196" s="31" t="s">
        <v>237</v>
      </c>
      <c r="Q196" s="31" t="s">
        <v>238</v>
      </c>
      <c r="R196" s="31" t="s">
        <v>237</v>
      </c>
      <c r="S196" s="31" t="s">
        <v>238</v>
      </c>
      <c r="T196" s="31" t="s">
        <v>237</v>
      </c>
      <c r="U196" s="31" t="s">
        <v>238</v>
      </c>
      <c r="V196" s="31" t="s">
        <v>237</v>
      </c>
      <c r="W196" s="31" t="s">
        <v>238</v>
      </c>
      <c r="X196" s="31" t="s">
        <v>237</v>
      </c>
      <c r="Y196" s="31" t="s">
        <v>238</v>
      </c>
      <c r="Z196" s="31" t="s">
        <v>237</v>
      </c>
      <c r="AA196" s="31" t="s">
        <v>238</v>
      </c>
      <c r="AB196" s="31" t="s">
        <v>237</v>
      </c>
      <c r="AC196" s="31" t="s">
        <v>238</v>
      </c>
      <c r="AD196" s="31" t="s">
        <v>237</v>
      </c>
    </row>
    <row r="197" spans="2:30" s="15" customFormat="1" x14ac:dyDescent="0.25">
      <c r="B197" s="45" t="s">
        <v>210</v>
      </c>
      <c r="C197" s="31">
        <v>7.9</v>
      </c>
      <c r="D197" s="31" t="s">
        <v>283</v>
      </c>
      <c r="E197" s="31">
        <v>8.3000000000000007</v>
      </c>
      <c r="F197" s="31" t="s">
        <v>283</v>
      </c>
      <c r="G197" s="31">
        <v>7.5</v>
      </c>
      <c r="H197" s="31" t="s">
        <v>283</v>
      </c>
      <c r="I197" s="31" t="s">
        <v>238</v>
      </c>
      <c r="J197" s="31" t="s">
        <v>237</v>
      </c>
      <c r="K197" s="31" t="s">
        <v>238</v>
      </c>
      <c r="L197" s="31" t="s">
        <v>237</v>
      </c>
      <c r="M197" s="31">
        <v>100</v>
      </c>
      <c r="N197" s="31" t="s">
        <v>283</v>
      </c>
      <c r="O197" s="31" t="s">
        <v>238</v>
      </c>
      <c r="P197" s="31" t="s">
        <v>237</v>
      </c>
      <c r="Q197" s="31" t="s">
        <v>238</v>
      </c>
      <c r="R197" s="31" t="s">
        <v>237</v>
      </c>
      <c r="S197" s="31" t="s">
        <v>238</v>
      </c>
      <c r="T197" s="31" t="s">
        <v>237</v>
      </c>
      <c r="U197" s="31" t="s">
        <v>238</v>
      </c>
      <c r="V197" s="31" t="s">
        <v>237</v>
      </c>
      <c r="W197" s="31" t="s">
        <v>238</v>
      </c>
      <c r="X197" s="31" t="s">
        <v>237</v>
      </c>
      <c r="Y197" s="31" t="s">
        <v>238</v>
      </c>
      <c r="Z197" s="31" t="s">
        <v>237</v>
      </c>
      <c r="AA197" s="31" t="s">
        <v>238</v>
      </c>
      <c r="AB197" s="31" t="s">
        <v>237</v>
      </c>
      <c r="AC197" s="31" t="s">
        <v>238</v>
      </c>
      <c r="AD197" s="31" t="s">
        <v>237</v>
      </c>
    </row>
    <row r="198" spans="2:30" s="15" customFormat="1" x14ac:dyDescent="0.25">
      <c r="B198" s="45" t="s">
        <v>211</v>
      </c>
      <c r="C198" s="31" t="s">
        <v>238</v>
      </c>
      <c r="D198" s="31" t="s">
        <v>279</v>
      </c>
      <c r="E198" s="31" t="s">
        <v>238</v>
      </c>
      <c r="F198" s="31" t="s">
        <v>279</v>
      </c>
      <c r="G198" s="31" t="s">
        <v>238</v>
      </c>
      <c r="H198" s="31" t="s">
        <v>448</v>
      </c>
      <c r="I198" s="31">
        <v>0.3</v>
      </c>
      <c r="J198" s="31" t="s">
        <v>237</v>
      </c>
      <c r="K198" s="31">
        <v>7.2</v>
      </c>
      <c r="L198" s="31" t="s">
        <v>237</v>
      </c>
      <c r="M198" s="31">
        <v>99.9</v>
      </c>
      <c r="N198" s="31" t="s">
        <v>448</v>
      </c>
      <c r="O198" s="31" t="s">
        <v>238</v>
      </c>
      <c r="P198" s="31" t="s">
        <v>237</v>
      </c>
      <c r="Q198" s="31" t="s">
        <v>238</v>
      </c>
      <c r="R198" s="31" t="s">
        <v>237</v>
      </c>
      <c r="S198" s="31" t="s">
        <v>238</v>
      </c>
      <c r="T198" s="31" t="s">
        <v>237</v>
      </c>
      <c r="U198" s="31">
        <v>60.8</v>
      </c>
      <c r="V198" s="31" t="s">
        <v>239</v>
      </c>
      <c r="W198" s="31">
        <v>69.599999999999994</v>
      </c>
      <c r="X198" s="31" t="s">
        <v>239</v>
      </c>
      <c r="Y198" s="31" t="s">
        <v>238</v>
      </c>
      <c r="Z198" s="31" t="s">
        <v>237</v>
      </c>
      <c r="AA198" s="31" t="s">
        <v>238</v>
      </c>
      <c r="AB198" s="31" t="s">
        <v>237</v>
      </c>
      <c r="AC198" s="31" t="s">
        <v>238</v>
      </c>
      <c r="AD198" s="31" t="s">
        <v>237</v>
      </c>
    </row>
    <row r="199" spans="2:30" s="15" customFormat="1" x14ac:dyDescent="0.25">
      <c r="B199" s="45" t="s">
        <v>212</v>
      </c>
      <c r="C199" s="31" t="s">
        <v>238</v>
      </c>
      <c r="D199" s="31" t="s">
        <v>279</v>
      </c>
      <c r="E199" s="31" t="s">
        <v>238</v>
      </c>
      <c r="F199" s="31" t="s">
        <v>279</v>
      </c>
      <c r="G199" s="31" t="s">
        <v>238</v>
      </c>
      <c r="H199" s="31" t="s">
        <v>448</v>
      </c>
      <c r="I199" s="31">
        <v>2.5</v>
      </c>
      <c r="J199" s="31" t="s">
        <v>237</v>
      </c>
      <c r="K199" s="31">
        <v>21.4</v>
      </c>
      <c r="L199" s="31" t="s">
        <v>237</v>
      </c>
      <c r="M199" s="31">
        <v>43.4</v>
      </c>
      <c r="N199" s="31" t="s">
        <v>283</v>
      </c>
      <c r="O199" s="31" t="s">
        <v>238</v>
      </c>
      <c r="P199" s="31" t="s">
        <v>237</v>
      </c>
      <c r="Q199" s="31" t="s">
        <v>238</v>
      </c>
      <c r="R199" s="31" t="s">
        <v>237</v>
      </c>
      <c r="S199" s="31" t="s">
        <v>238</v>
      </c>
      <c r="T199" s="31" t="s">
        <v>237</v>
      </c>
      <c r="U199" s="31">
        <v>60.2</v>
      </c>
      <c r="V199" s="31" t="s">
        <v>237</v>
      </c>
      <c r="W199" s="31">
        <v>59.6</v>
      </c>
      <c r="X199" s="31" t="s">
        <v>237</v>
      </c>
      <c r="Y199" s="31">
        <v>83.5</v>
      </c>
      <c r="Z199" s="31" t="s">
        <v>237</v>
      </c>
      <c r="AA199" s="31">
        <v>83.3</v>
      </c>
      <c r="AB199" s="31" t="s">
        <v>237</v>
      </c>
      <c r="AC199" s="31">
        <v>83.6</v>
      </c>
      <c r="AD199" s="31" t="s">
        <v>237</v>
      </c>
    </row>
    <row r="200" spans="2:30" s="15" customFormat="1" x14ac:dyDescent="0.25">
      <c r="B200" s="45" t="s">
        <v>213</v>
      </c>
      <c r="C200" s="31">
        <v>7.7</v>
      </c>
      <c r="D200" s="31" t="s">
        <v>239</v>
      </c>
      <c r="E200" s="31">
        <v>9.1999999999999993</v>
      </c>
      <c r="F200" s="31" t="s">
        <v>239</v>
      </c>
      <c r="G200" s="31">
        <v>6.2</v>
      </c>
      <c r="H200" s="31" t="s">
        <v>239</v>
      </c>
      <c r="I200" s="31" t="s">
        <v>238</v>
      </c>
      <c r="J200" s="31" t="s">
        <v>237</v>
      </c>
      <c r="K200" s="31" t="s">
        <v>238</v>
      </c>
      <c r="L200" s="31" t="s">
        <v>237</v>
      </c>
      <c r="M200" s="31">
        <v>80.8</v>
      </c>
      <c r="N200" s="31" t="s">
        <v>283</v>
      </c>
      <c r="O200" s="31" t="s">
        <v>238</v>
      </c>
      <c r="P200" s="31" t="s">
        <v>237</v>
      </c>
      <c r="Q200" s="31" t="s">
        <v>238</v>
      </c>
      <c r="R200" s="31" t="s">
        <v>237</v>
      </c>
      <c r="S200" s="31" t="s">
        <v>238</v>
      </c>
      <c r="T200" s="31" t="s">
        <v>237</v>
      </c>
      <c r="U200" s="31" t="s">
        <v>238</v>
      </c>
      <c r="V200" s="31" t="s">
        <v>237</v>
      </c>
      <c r="W200" s="31" t="s">
        <v>238</v>
      </c>
      <c r="X200" s="31" t="s">
        <v>237</v>
      </c>
      <c r="Y200" s="31" t="s">
        <v>238</v>
      </c>
      <c r="Z200" s="31" t="s">
        <v>237</v>
      </c>
      <c r="AA200" s="31" t="s">
        <v>238</v>
      </c>
      <c r="AB200" s="31" t="s">
        <v>237</v>
      </c>
      <c r="AC200" s="31" t="s">
        <v>238</v>
      </c>
      <c r="AD200" s="31" t="s">
        <v>237</v>
      </c>
    </row>
    <row r="201" spans="2:30" s="15" customFormat="1" x14ac:dyDescent="0.25">
      <c r="B201" s="45" t="s">
        <v>214</v>
      </c>
      <c r="C201" s="31">
        <v>6.9</v>
      </c>
      <c r="D201" s="31" t="s">
        <v>448</v>
      </c>
      <c r="E201" s="31">
        <v>6.5</v>
      </c>
      <c r="F201" s="31" t="s">
        <v>448</v>
      </c>
      <c r="G201" s="31">
        <v>7.4</v>
      </c>
      <c r="H201" s="31" t="s">
        <v>448</v>
      </c>
      <c r="I201" s="31">
        <v>0.5</v>
      </c>
      <c r="J201" s="31" t="s">
        <v>237</v>
      </c>
      <c r="K201" s="31">
        <v>9.3000000000000007</v>
      </c>
      <c r="L201" s="31" t="s">
        <v>237</v>
      </c>
      <c r="M201" s="31">
        <v>95</v>
      </c>
      <c r="N201" s="31" t="s">
        <v>448</v>
      </c>
      <c r="O201" s="31" t="s">
        <v>238</v>
      </c>
      <c r="P201" s="31" t="s">
        <v>237</v>
      </c>
      <c r="Q201" s="31" t="s">
        <v>238</v>
      </c>
      <c r="R201" s="31" t="s">
        <v>237</v>
      </c>
      <c r="S201" s="31" t="s">
        <v>238</v>
      </c>
      <c r="T201" s="31" t="s">
        <v>237</v>
      </c>
      <c r="U201" s="31" t="s">
        <v>238</v>
      </c>
      <c r="V201" s="31" t="s">
        <v>237</v>
      </c>
      <c r="W201" s="31">
        <v>35.799999999999997</v>
      </c>
      <c r="X201" s="31" t="s">
        <v>237</v>
      </c>
      <c r="Y201" s="31">
        <v>73.900000000000006</v>
      </c>
      <c r="Z201" s="31" t="s">
        <v>237</v>
      </c>
      <c r="AA201" s="31">
        <v>76.3</v>
      </c>
      <c r="AB201" s="31" t="s">
        <v>237</v>
      </c>
      <c r="AC201" s="31">
        <v>71.400000000000006</v>
      </c>
      <c r="AD201" s="31" t="s">
        <v>237</v>
      </c>
    </row>
    <row r="202" spans="2:30" s="15" customFormat="1" x14ac:dyDescent="0.25">
      <c r="B202" s="45" t="s">
        <v>215</v>
      </c>
      <c r="C202" s="31">
        <v>22.7</v>
      </c>
      <c r="D202" s="31" t="s">
        <v>448</v>
      </c>
      <c r="E202" s="31">
        <v>21.1</v>
      </c>
      <c r="F202" s="31" t="s">
        <v>448</v>
      </c>
      <c r="G202" s="31">
        <v>24.4</v>
      </c>
      <c r="H202" s="31" t="s">
        <v>448</v>
      </c>
      <c r="I202" s="31">
        <v>11.6</v>
      </c>
      <c r="J202" s="31" t="s">
        <v>237</v>
      </c>
      <c r="K202" s="31">
        <v>32.200000000000003</v>
      </c>
      <c r="L202" s="31" t="s">
        <v>237</v>
      </c>
      <c r="M202" s="31">
        <v>17.100000000000001</v>
      </c>
      <c r="N202" s="31" t="s">
        <v>283</v>
      </c>
      <c r="O202" s="31">
        <v>18.5</v>
      </c>
      <c r="P202" s="31" t="s">
        <v>237</v>
      </c>
      <c r="Q202" s="31">
        <v>15</v>
      </c>
      <c r="R202" s="31" t="s">
        <v>237</v>
      </c>
      <c r="S202" s="31">
        <v>41</v>
      </c>
      <c r="T202" s="31" t="s">
        <v>281</v>
      </c>
      <c r="U202" s="31" t="s">
        <v>238</v>
      </c>
      <c r="V202" s="31" t="s">
        <v>237</v>
      </c>
      <c r="W202" s="31" t="s">
        <v>238</v>
      </c>
      <c r="X202" s="31" t="s">
        <v>237</v>
      </c>
      <c r="Y202" s="31">
        <v>94.6</v>
      </c>
      <c r="Z202" s="31" t="s">
        <v>237</v>
      </c>
      <c r="AA202" s="31">
        <v>94.5</v>
      </c>
      <c r="AB202" s="31" t="s">
        <v>237</v>
      </c>
      <c r="AC202" s="31">
        <v>94.7</v>
      </c>
      <c r="AD202" s="31" t="s">
        <v>237</v>
      </c>
    </row>
    <row r="203" spans="2:30" s="15" customFormat="1" x14ac:dyDescent="0.25">
      <c r="B203" s="45" t="s">
        <v>216</v>
      </c>
      <c r="C203" s="31">
        <v>40.6</v>
      </c>
      <c r="D203" s="31" t="s">
        <v>283</v>
      </c>
      <c r="E203" s="31">
        <v>41.6</v>
      </c>
      <c r="F203" s="31" t="s">
        <v>283</v>
      </c>
      <c r="G203" s="31">
        <v>39.5</v>
      </c>
      <c r="H203" s="31" t="s">
        <v>283</v>
      </c>
      <c r="I203" s="31">
        <v>8.5</v>
      </c>
      <c r="J203" s="31" t="s">
        <v>237</v>
      </c>
      <c r="K203" s="31">
        <v>41.6</v>
      </c>
      <c r="L203" s="31" t="s">
        <v>237</v>
      </c>
      <c r="M203" s="31">
        <v>14</v>
      </c>
      <c r="N203" s="31" t="s">
        <v>448</v>
      </c>
      <c r="O203" s="31" t="s">
        <v>238</v>
      </c>
      <c r="P203" s="31" t="s">
        <v>237</v>
      </c>
      <c r="Q203" s="31" t="s">
        <v>238</v>
      </c>
      <c r="R203" s="31" t="s">
        <v>237</v>
      </c>
      <c r="S203" s="31" t="s">
        <v>238</v>
      </c>
      <c r="T203" s="31" t="s">
        <v>237</v>
      </c>
      <c r="U203" s="31">
        <v>49.3</v>
      </c>
      <c r="V203" s="31" t="s">
        <v>237</v>
      </c>
      <c r="W203" s="31">
        <v>61.9</v>
      </c>
      <c r="X203" s="31" t="s">
        <v>237</v>
      </c>
      <c r="Y203" s="31" t="s">
        <v>238</v>
      </c>
      <c r="Z203" s="31" t="s">
        <v>237</v>
      </c>
      <c r="AA203" s="31" t="s">
        <v>238</v>
      </c>
      <c r="AB203" s="31" t="s">
        <v>237</v>
      </c>
      <c r="AC203" s="31" t="s">
        <v>238</v>
      </c>
      <c r="AD203" s="31" t="s">
        <v>237</v>
      </c>
    </row>
    <row r="204" spans="2:30" s="15" customFormat="1" x14ac:dyDescent="0.25">
      <c r="B204" s="45" t="s">
        <v>217</v>
      </c>
      <c r="C204" s="31" t="s">
        <v>238</v>
      </c>
      <c r="D204" s="31" t="s">
        <v>237</v>
      </c>
      <c r="E204" s="31" t="s">
        <v>238</v>
      </c>
      <c r="F204" s="31" t="s">
        <v>237</v>
      </c>
      <c r="G204" s="31" t="s">
        <v>238</v>
      </c>
      <c r="H204" s="31" t="s">
        <v>237</v>
      </c>
      <c r="I204" s="31">
        <v>3.9</v>
      </c>
      <c r="J204" s="31" t="s">
        <v>237</v>
      </c>
      <c r="K204" s="31">
        <v>30.5</v>
      </c>
      <c r="L204" s="31" t="s">
        <v>237</v>
      </c>
      <c r="M204" s="31">
        <v>48.8</v>
      </c>
      <c r="N204" s="31" t="s">
        <v>448</v>
      </c>
      <c r="O204" s="31" t="s">
        <v>238</v>
      </c>
      <c r="P204" s="31" t="s">
        <v>237</v>
      </c>
      <c r="Q204" s="31" t="s">
        <v>238</v>
      </c>
      <c r="R204" s="31" t="s">
        <v>237</v>
      </c>
      <c r="S204" s="31" t="s">
        <v>238</v>
      </c>
      <c r="T204" s="31" t="s">
        <v>237</v>
      </c>
      <c r="U204" s="31">
        <v>33.700000000000003</v>
      </c>
      <c r="V204" s="31" t="s">
        <v>237</v>
      </c>
      <c r="W204" s="31">
        <v>39.6</v>
      </c>
      <c r="X204" s="31" t="s">
        <v>237</v>
      </c>
      <c r="Y204" s="31" t="s">
        <v>238</v>
      </c>
      <c r="Z204" s="31" t="s">
        <v>237</v>
      </c>
      <c r="AA204" s="31" t="s">
        <v>238</v>
      </c>
      <c r="AB204" s="31" t="s">
        <v>237</v>
      </c>
      <c r="AC204" s="31" t="s">
        <v>238</v>
      </c>
      <c r="AD204" s="31" t="s">
        <v>237</v>
      </c>
    </row>
    <row r="205" spans="2:30" s="15" customFormat="1" x14ac:dyDescent="0.25">
      <c r="B205" s="45"/>
      <c r="C205" s="23"/>
      <c r="D205" s="293"/>
      <c r="E205" s="23"/>
      <c r="F205" s="293"/>
      <c r="G205" s="23"/>
      <c r="H205" s="293"/>
      <c r="I205" s="294"/>
      <c r="J205" s="295"/>
      <c r="K205" s="294"/>
      <c r="L205" s="295"/>
      <c r="M205" s="296"/>
      <c r="N205" s="297"/>
      <c r="O205" s="296"/>
      <c r="P205" s="296"/>
      <c r="Q205" s="296"/>
      <c r="R205" s="297"/>
      <c r="S205" s="297"/>
      <c r="T205" s="297"/>
      <c r="U205" s="298"/>
      <c r="V205" s="298"/>
      <c r="W205" s="298"/>
      <c r="X205" s="298"/>
      <c r="Y205" s="298"/>
      <c r="Z205" s="298"/>
      <c r="AA205" s="298"/>
      <c r="AB205" s="298"/>
      <c r="AC205" s="298"/>
      <c r="AD205" s="298"/>
    </row>
    <row r="206" spans="2:30" s="15" customFormat="1" x14ac:dyDescent="0.25">
      <c r="B206" s="56" t="s">
        <v>243</v>
      </c>
      <c r="C206" s="23"/>
      <c r="D206" s="293"/>
      <c r="E206" s="23"/>
      <c r="F206" s="293"/>
      <c r="G206" s="23"/>
      <c r="H206" s="293"/>
      <c r="I206" s="294"/>
      <c r="J206" s="295"/>
      <c r="K206" s="294"/>
      <c r="L206" s="295"/>
      <c r="M206" s="296"/>
      <c r="N206" s="297"/>
      <c r="O206" s="296"/>
      <c r="P206" s="296"/>
      <c r="Q206" s="296"/>
      <c r="R206" s="297"/>
      <c r="S206" s="297"/>
      <c r="T206" s="297"/>
      <c r="U206" s="298"/>
      <c r="V206" s="298"/>
      <c r="W206" s="298"/>
      <c r="X206" s="298"/>
      <c r="Y206" s="298"/>
      <c r="Z206" s="298"/>
      <c r="AA206" s="298"/>
      <c r="AB206" s="298"/>
      <c r="AC206" s="298"/>
      <c r="AD206" s="298"/>
    </row>
    <row r="207" spans="2:30" s="15" customFormat="1" x14ac:dyDescent="0.25">
      <c r="B207" s="57" t="s">
        <v>218</v>
      </c>
      <c r="C207" s="31">
        <v>24.968403839279667</v>
      </c>
      <c r="D207" s="31" t="s">
        <v>237</v>
      </c>
      <c r="E207" s="31">
        <v>25.355947375880774</v>
      </c>
      <c r="F207" s="31" t="s">
        <v>237</v>
      </c>
      <c r="G207" s="31">
        <v>24.545213499424012</v>
      </c>
      <c r="H207" s="31" t="s">
        <v>237</v>
      </c>
      <c r="I207" s="31">
        <v>12.201614995944922</v>
      </c>
      <c r="J207" s="31" t="s">
        <v>237</v>
      </c>
      <c r="K207" s="31">
        <v>39.504592073472345</v>
      </c>
      <c r="L207" s="31" t="s">
        <v>237</v>
      </c>
      <c r="M207" s="31">
        <v>41.275423670821972</v>
      </c>
      <c r="N207" s="31" t="s">
        <v>237</v>
      </c>
      <c r="O207" s="31">
        <v>39.279889656555042</v>
      </c>
      <c r="P207" s="31" t="s">
        <v>237</v>
      </c>
      <c r="Q207" s="31">
        <v>17.00715723603469</v>
      </c>
      <c r="R207" s="31" t="s">
        <v>237</v>
      </c>
      <c r="S207" s="31">
        <v>22.76503932010824</v>
      </c>
      <c r="T207" s="31" t="s">
        <v>237</v>
      </c>
      <c r="U207" s="31">
        <v>34.943202206567946</v>
      </c>
      <c r="V207" s="31" t="s">
        <v>237</v>
      </c>
      <c r="W207" s="31">
        <v>52.161412356947103</v>
      </c>
      <c r="X207" s="31" t="s">
        <v>237</v>
      </c>
      <c r="Y207" s="31" t="s">
        <v>238</v>
      </c>
      <c r="Z207" s="31" t="s">
        <v>237</v>
      </c>
      <c r="AA207" s="31" t="s">
        <v>238</v>
      </c>
      <c r="AB207" s="31" t="s">
        <v>237</v>
      </c>
      <c r="AC207" s="31" t="s">
        <v>238</v>
      </c>
      <c r="AD207" s="31" t="s">
        <v>237</v>
      </c>
    </row>
    <row r="208" spans="2:30" s="15" customFormat="1" x14ac:dyDescent="0.25">
      <c r="B208" s="58" t="s">
        <v>219</v>
      </c>
      <c r="C208" s="31">
        <v>25.252879329912453</v>
      </c>
      <c r="D208" s="31" t="s">
        <v>237</v>
      </c>
      <c r="E208" s="31">
        <v>26.511522809206095</v>
      </c>
      <c r="F208" s="31" t="s">
        <v>237</v>
      </c>
      <c r="G208" s="31">
        <v>23.914246162801994</v>
      </c>
      <c r="H208" s="31" t="s">
        <v>237</v>
      </c>
      <c r="I208" s="31">
        <v>10.201956824193587</v>
      </c>
      <c r="J208" s="31" t="s">
        <v>237</v>
      </c>
      <c r="K208" s="31">
        <v>37.342330084323791</v>
      </c>
      <c r="L208" s="31" t="s">
        <v>237</v>
      </c>
      <c r="M208" s="31">
        <v>35.820043470991529</v>
      </c>
      <c r="N208" s="31" t="s">
        <v>237</v>
      </c>
      <c r="O208" s="31">
        <v>43.924916552238351</v>
      </c>
      <c r="P208" s="31" t="s">
        <v>237</v>
      </c>
      <c r="Q208" s="31">
        <v>14.404239593897586</v>
      </c>
      <c r="R208" s="31" t="s">
        <v>237</v>
      </c>
      <c r="S208" s="31">
        <v>19.623355211447564</v>
      </c>
      <c r="T208" s="31" t="s">
        <v>237</v>
      </c>
      <c r="U208" s="31">
        <v>39.534052159630427</v>
      </c>
      <c r="V208" s="31" t="s">
        <v>237</v>
      </c>
      <c r="W208" s="31">
        <v>54.650708495545551</v>
      </c>
      <c r="X208" s="31" t="s">
        <v>237</v>
      </c>
      <c r="Y208" s="31" t="s">
        <v>238</v>
      </c>
      <c r="Z208" s="31" t="s">
        <v>237</v>
      </c>
      <c r="AA208" s="31" t="s">
        <v>238</v>
      </c>
      <c r="AB208" s="31" t="s">
        <v>237</v>
      </c>
      <c r="AC208" s="31" t="s">
        <v>238</v>
      </c>
      <c r="AD208" s="31" t="s">
        <v>237</v>
      </c>
    </row>
    <row r="209" spans="1:31" s="15" customFormat="1" x14ac:dyDescent="0.25">
      <c r="B209" s="58" t="s">
        <v>220</v>
      </c>
      <c r="C209" s="31">
        <v>24.799218281626761</v>
      </c>
      <c r="D209" s="31" t="s">
        <v>237</v>
      </c>
      <c r="E209" s="31">
        <v>24.593858857812133</v>
      </c>
      <c r="F209" s="31" t="s">
        <v>237</v>
      </c>
      <c r="G209" s="31">
        <v>25.010607170347839</v>
      </c>
      <c r="H209" s="31" t="s">
        <v>237</v>
      </c>
      <c r="I209" s="31">
        <v>14.441565203462464</v>
      </c>
      <c r="J209" s="31" t="s">
        <v>237</v>
      </c>
      <c r="K209" s="31">
        <v>42.084716378101682</v>
      </c>
      <c r="L209" s="31" t="s">
        <v>237</v>
      </c>
      <c r="M209" s="31">
        <v>44.604016644288926</v>
      </c>
      <c r="N209" s="31" t="s">
        <v>237</v>
      </c>
      <c r="O209" s="31">
        <v>30.875732388003545</v>
      </c>
      <c r="P209" s="31" t="s">
        <v>237</v>
      </c>
      <c r="Q209" s="31">
        <v>16.743916753644402</v>
      </c>
      <c r="R209" s="31" t="s">
        <v>237</v>
      </c>
      <c r="S209" s="31">
        <v>22.700851112840699</v>
      </c>
      <c r="T209" s="31" t="s">
        <v>237</v>
      </c>
      <c r="U209" s="31">
        <v>30.033818041582858</v>
      </c>
      <c r="V209" s="31" t="s">
        <v>237</v>
      </c>
      <c r="W209" s="31">
        <v>50.487989788021238</v>
      </c>
      <c r="X209" s="31" t="s">
        <v>237</v>
      </c>
      <c r="Y209" s="31">
        <v>89.954155098370251</v>
      </c>
      <c r="Z209" s="31" t="s">
        <v>237</v>
      </c>
      <c r="AA209" s="31">
        <v>90.416496932909567</v>
      </c>
      <c r="AB209" s="31" t="s">
        <v>237</v>
      </c>
      <c r="AC209" s="31">
        <v>89.554769369209211</v>
      </c>
      <c r="AD209" s="31" t="s">
        <v>237</v>
      </c>
    </row>
    <row r="210" spans="1:31" s="15" customFormat="1" x14ac:dyDescent="0.25">
      <c r="B210" s="57" t="s">
        <v>221</v>
      </c>
      <c r="C210" s="31">
        <v>8.9084092406975373</v>
      </c>
      <c r="D210" s="31" t="s">
        <v>237</v>
      </c>
      <c r="E210" s="31">
        <v>10.601358130447883</v>
      </c>
      <c r="F210" s="31" t="s">
        <v>237</v>
      </c>
      <c r="G210" s="31">
        <v>7.1399447080923624</v>
      </c>
      <c r="H210" s="31" t="s">
        <v>237</v>
      </c>
      <c r="I210" s="31">
        <v>3.4682349551429414</v>
      </c>
      <c r="J210" s="31" t="s">
        <v>237</v>
      </c>
      <c r="K210" s="31">
        <v>17.623875037153407</v>
      </c>
      <c r="L210" s="31" t="s">
        <v>237</v>
      </c>
      <c r="M210" s="31">
        <v>87.02406922757821</v>
      </c>
      <c r="N210" s="31" t="s">
        <v>237</v>
      </c>
      <c r="O210" s="31" t="s">
        <v>238</v>
      </c>
      <c r="P210" s="31" t="s">
        <v>237</v>
      </c>
      <c r="Q210" s="31" t="s">
        <v>238</v>
      </c>
      <c r="R210" s="31" t="s">
        <v>237</v>
      </c>
      <c r="S210" s="31" t="s">
        <v>238</v>
      </c>
      <c r="T210" s="31" t="s">
        <v>237</v>
      </c>
      <c r="U210" s="31" t="s">
        <v>238</v>
      </c>
      <c r="V210" s="31" t="s">
        <v>237</v>
      </c>
      <c r="W210" s="31" t="s">
        <v>238</v>
      </c>
      <c r="X210" s="31" t="s">
        <v>237</v>
      </c>
      <c r="Y210" s="31">
        <v>88.798061818694222</v>
      </c>
      <c r="Z210" s="31" t="s">
        <v>237</v>
      </c>
      <c r="AA210" s="31">
        <v>89.820832536928364</v>
      </c>
      <c r="AB210" s="31" t="s">
        <v>237</v>
      </c>
      <c r="AC210" s="31">
        <v>87.716792164725959</v>
      </c>
      <c r="AD210" s="31" t="s">
        <v>237</v>
      </c>
    </row>
    <row r="211" spans="1:31" s="15" customFormat="1" x14ac:dyDescent="0.25">
      <c r="B211" s="47" t="s">
        <v>222</v>
      </c>
      <c r="C211" s="31">
        <v>12.367478968427415</v>
      </c>
      <c r="D211" s="31" t="s">
        <v>237</v>
      </c>
      <c r="E211" s="31">
        <v>12.62776670207997</v>
      </c>
      <c r="F211" s="31" t="s">
        <v>237</v>
      </c>
      <c r="G211" s="31">
        <v>12.00494487622905</v>
      </c>
      <c r="H211" s="31" t="s">
        <v>237</v>
      </c>
      <c r="I211" s="31">
        <v>17.043888860674301</v>
      </c>
      <c r="J211" s="31" t="s">
        <v>237</v>
      </c>
      <c r="K211" s="31">
        <v>45.324369858291398</v>
      </c>
      <c r="L211" s="31" t="s">
        <v>237</v>
      </c>
      <c r="M211" s="31">
        <v>70.726746861672993</v>
      </c>
      <c r="N211" s="31" t="s">
        <v>237</v>
      </c>
      <c r="O211" s="31" t="s">
        <v>238</v>
      </c>
      <c r="P211" s="31" t="s">
        <v>237</v>
      </c>
      <c r="Q211" s="31" t="s">
        <v>238</v>
      </c>
      <c r="R211" s="31" t="s">
        <v>237</v>
      </c>
      <c r="S211" s="31" t="s">
        <v>238</v>
      </c>
      <c r="T211" s="31" t="s">
        <v>237</v>
      </c>
      <c r="U211" s="31">
        <v>40.523555383478389</v>
      </c>
      <c r="V211" s="31" t="s">
        <v>237</v>
      </c>
      <c r="W211" s="31">
        <v>45.51032666942492</v>
      </c>
      <c r="X211" s="31" t="s">
        <v>237</v>
      </c>
      <c r="Y211" s="31" t="s">
        <v>238</v>
      </c>
      <c r="Z211" s="31" t="s">
        <v>237</v>
      </c>
      <c r="AA211" s="31" t="s">
        <v>238</v>
      </c>
      <c r="AB211" s="31" t="s">
        <v>237</v>
      </c>
      <c r="AC211" s="31" t="s">
        <v>238</v>
      </c>
      <c r="AD211" s="31" t="s">
        <v>237</v>
      </c>
    </row>
    <row r="212" spans="1:31" s="15" customFormat="1" x14ac:dyDescent="0.25">
      <c r="B212" s="47" t="s">
        <v>223</v>
      </c>
      <c r="C212" s="31">
        <v>8.3950578881520634</v>
      </c>
      <c r="D212" s="31" t="s">
        <v>285</v>
      </c>
      <c r="E212" s="31">
        <v>9.5176640370775072</v>
      </c>
      <c r="F212" s="31" t="s">
        <v>285</v>
      </c>
      <c r="G212" s="31">
        <v>7.1784160664693664</v>
      </c>
      <c r="H212" s="31" t="s">
        <v>285</v>
      </c>
      <c r="I212" s="31">
        <v>2.319199466484692</v>
      </c>
      <c r="J212" s="31" t="s">
        <v>285</v>
      </c>
      <c r="K212" s="31">
        <v>15.790393539825805</v>
      </c>
      <c r="L212" s="31" t="s">
        <v>285</v>
      </c>
      <c r="M212" s="31">
        <v>78.856059493352433</v>
      </c>
      <c r="N212" s="31" t="s">
        <v>285</v>
      </c>
      <c r="O212" s="31" t="s">
        <v>238</v>
      </c>
      <c r="P212" s="31" t="s">
        <v>237</v>
      </c>
      <c r="Q212" s="31" t="s">
        <v>238</v>
      </c>
      <c r="R212" s="31" t="s">
        <v>237</v>
      </c>
      <c r="S212" s="31" t="s">
        <v>238</v>
      </c>
      <c r="T212" s="31" t="s">
        <v>237</v>
      </c>
      <c r="U212" s="31" t="s">
        <v>238</v>
      </c>
      <c r="V212" s="31" t="s">
        <v>237</v>
      </c>
      <c r="W212" s="31">
        <v>29.063896785242179</v>
      </c>
      <c r="X212" s="31" t="s">
        <v>285</v>
      </c>
      <c r="Y212" s="31" t="s">
        <v>238</v>
      </c>
      <c r="Z212" s="31" t="s">
        <v>237</v>
      </c>
      <c r="AA212" s="31" t="s">
        <v>238</v>
      </c>
      <c r="AB212" s="31" t="s">
        <v>237</v>
      </c>
      <c r="AC212" s="31" t="s">
        <v>238</v>
      </c>
      <c r="AD212" s="31" t="s">
        <v>237</v>
      </c>
    </row>
    <row r="213" spans="1:31" s="15" customFormat="1" x14ac:dyDescent="0.25">
      <c r="B213" s="57" t="s">
        <v>224</v>
      </c>
      <c r="C213" s="31">
        <v>10.977444542743939</v>
      </c>
      <c r="D213" s="31" t="s">
        <v>237</v>
      </c>
      <c r="E213" s="31">
        <v>13.125494516092125</v>
      </c>
      <c r="F213" s="31" t="s">
        <v>237</v>
      </c>
      <c r="G213" s="31">
        <v>9.1311984950637317</v>
      </c>
      <c r="H213" s="31" t="s">
        <v>237</v>
      </c>
      <c r="I213" s="31">
        <v>7.351731473746006</v>
      </c>
      <c r="J213" s="31" t="s">
        <v>237</v>
      </c>
      <c r="K213" s="31">
        <v>28.718264955914062</v>
      </c>
      <c r="L213" s="31" t="s">
        <v>237</v>
      </c>
      <c r="M213" s="31">
        <v>92.365565285652053</v>
      </c>
      <c r="N213" s="31" t="s">
        <v>237</v>
      </c>
      <c r="O213" s="31" t="s">
        <v>238</v>
      </c>
      <c r="P213" s="31" t="s">
        <v>237</v>
      </c>
      <c r="Q213" s="31" t="s">
        <v>238</v>
      </c>
      <c r="R213" s="31" t="s">
        <v>237</v>
      </c>
      <c r="S213" s="31" t="s">
        <v>238</v>
      </c>
      <c r="T213" s="31" t="s">
        <v>237</v>
      </c>
      <c r="U213" s="31" t="s">
        <v>238</v>
      </c>
      <c r="V213" s="31" t="s">
        <v>237</v>
      </c>
      <c r="W213" s="31" t="s">
        <v>238</v>
      </c>
      <c r="X213" s="31" t="s">
        <v>237</v>
      </c>
      <c r="Y213" s="31" t="s">
        <v>238</v>
      </c>
      <c r="Z213" s="31" t="s">
        <v>237</v>
      </c>
      <c r="AA213" s="31" t="s">
        <v>238</v>
      </c>
      <c r="AB213" s="31" t="s">
        <v>237</v>
      </c>
      <c r="AC213" s="31" t="s">
        <v>238</v>
      </c>
      <c r="AD213" s="31" t="s">
        <v>237</v>
      </c>
    </row>
    <row r="214" spans="1:31" s="15" customFormat="1" x14ac:dyDescent="0.25">
      <c r="B214" s="57" t="s">
        <v>225</v>
      </c>
      <c r="C214" s="31">
        <v>5.4203979379734557</v>
      </c>
      <c r="D214" s="31" t="s">
        <v>237</v>
      </c>
      <c r="E214" s="31">
        <v>6.5391946693069336</v>
      </c>
      <c r="F214" s="31" t="s">
        <v>237</v>
      </c>
      <c r="G214" s="31">
        <v>4.213870248951129</v>
      </c>
      <c r="H214" s="31" t="s">
        <v>237</v>
      </c>
      <c r="I214" s="31">
        <v>1.0070265910801088</v>
      </c>
      <c r="J214" s="31" t="s">
        <v>237</v>
      </c>
      <c r="K214" s="31">
        <v>10.156651697087357</v>
      </c>
      <c r="L214" s="31" t="s">
        <v>237</v>
      </c>
      <c r="M214" s="31">
        <v>97.686946159931395</v>
      </c>
      <c r="N214" s="31" t="s">
        <v>237</v>
      </c>
      <c r="O214" s="31" t="s">
        <v>238</v>
      </c>
      <c r="P214" s="31" t="s">
        <v>237</v>
      </c>
      <c r="Q214" s="31" t="s">
        <v>238</v>
      </c>
      <c r="R214" s="31" t="s">
        <v>237</v>
      </c>
      <c r="S214" s="31" t="s">
        <v>238</v>
      </c>
      <c r="T214" s="31" t="s">
        <v>237</v>
      </c>
      <c r="U214" s="31" t="s">
        <v>238</v>
      </c>
      <c r="V214" s="31" t="s">
        <v>237</v>
      </c>
      <c r="W214" s="31" t="s">
        <v>238</v>
      </c>
      <c r="X214" s="31" t="s">
        <v>237</v>
      </c>
      <c r="Y214" s="31" t="s">
        <v>238</v>
      </c>
      <c r="Z214" s="31" t="s">
        <v>237</v>
      </c>
      <c r="AA214" s="31" t="s">
        <v>238</v>
      </c>
      <c r="AB214" s="31" t="s">
        <v>237</v>
      </c>
      <c r="AC214" s="31" t="s">
        <v>238</v>
      </c>
      <c r="AD214" s="31" t="s">
        <v>237</v>
      </c>
    </row>
    <row r="215" spans="1:31" s="15" customFormat="1" x14ac:dyDescent="0.25">
      <c r="B215" s="55" t="s">
        <v>226</v>
      </c>
      <c r="C215" s="31">
        <v>21.665990792064491</v>
      </c>
      <c r="D215" s="31" t="s">
        <v>237</v>
      </c>
      <c r="E215" s="31">
        <v>22.782896001084733</v>
      </c>
      <c r="F215" s="31" t="s">
        <v>237</v>
      </c>
      <c r="G215" s="31">
        <v>20.521038440796669</v>
      </c>
      <c r="H215" s="31" t="s">
        <v>237</v>
      </c>
      <c r="I215" s="31">
        <v>15.039148871786136</v>
      </c>
      <c r="J215" s="31" t="s">
        <v>237</v>
      </c>
      <c r="K215" s="31">
        <v>44.843056162565333</v>
      </c>
      <c r="L215" s="31" t="s">
        <v>237</v>
      </c>
      <c r="M215" s="31">
        <v>38.630599733353648</v>
      </c>
      <c r="N215" s="31" t="s">
        <v>237</v>
      </c>
      <c r="O215" s="31" t="s">
        <v>238</v>
      </c>
      <c r="P215" s="31" t="s">
        <v>237</v>
      </c>
      <c r="Q215" s="31" t="s">
        <v>238</v>
      </c>
      <c r="R215" s="31" t="s">
        <v>237</v>
      </c>
      <c r="S215" s="31" t="s">
        <v>238</v>
      </c>
      <c r="T215" s="31" t="s">
        <v>237</v>
      </c>
      <c r="U215" s="31" t="s">
        <v>238</v>
      </c>
      <c r="V215" s="31" t="s">
        <v>237</v>
      </c>
      <c r="W215" s="31">
        <v>51.701073832103951</v>
      </c>
      <c r="X215" s="31" t="s">
        <v>237</v>
      </c>
      <c r="Y215" s="31" t="s">
        <v>238</v>
      </c>
      <c r="Z215" s="31" t="s">
        <v>237</v>
      </c>
      <c r="AA215" s="31" t="s">
        <v>238</v>
      </c>
      <c r="AB215" s="31" t="s">
        <v>237</v>
      </c>
      <c r="AC215" s="31" t="s">
        <v>238</v>
      </c>
      <c r="AD215" s="31" t="s">
        <v>237</v>
      </c>
    </row>
    <row r="216" spans="1:31" s="15" customFormat="1" x14ac:dyDescent="0.25">
      <c r="B216" s="55" t="s">
        <v>227</v>
      </c>
      <c r="C216" s="31">
        <v>12.630631590485612</v>
      </c>
      <c r="D216" s="31" t="s">
        <v>285</v>
      </c>
      <c r="E216" s="31">
        <v>13.467010962995888</v>
      </c>
      <c r="F216" s="31" t="s">
        <v>285</v>
      </c>
      <c r="G216" s="31">
        <v>11.747666906490078</v>
      </c>
      <c r="H216" s="31" t="s">
        <v>285</v>
      </c>
      <c r="I216" s="31">
        <v>7.7267038529688072</v>
      </c>
      <c r="J216" s="31" t="s">
        <v>285</v>
      </c>
      <c r="K216" s="31">
        <v>26.922936858557879</v>
      </c>
      <c r="L216" s="31" t="s">
        <v>285</v>
      </c>
      <c r="M216" s="31">
        <v>72.442045521070426</v>
      </c>
      <c r="N216" s="31" t="s">
        <v>285</v>
      </c>
      <c r="O216" s="31" t="s">
        <v>238</v>
      </c>
      <c r="P216" s="31" t="s">
        <v>237</v>
      </c>
      <c r="Q216" s="31" t="s">
        <v>238</v>
      </c>
      <c r="R216" s="31" t="s">
        <v>237</v>
      </c>
      <c r="S216" s="31" t="s">
        <v>238</v>
      </c>
      <c r="T216" s="31" t="s">
        <v>237</v>
      </c>
      <c r="U216" s="31" t="s">
        <v>238</v>
      </c>
      <c r="V216" s="31" t="s">
        <v>237</v>
      </c>
      <c r="W216" s="31">
        <v>31.595444256739707</v>
      </c>
      <c r="X216" s="31" t="s">
        <v>285</v>
      </c>
      <c r="Y216" s="31" t="s">
        <v>238</v>
      </c>
      <c r="Z216" s="31" t="s">
        <v>237</v>
      </c>
      <c r="AA216" s="31" t="s">
        <v>238</v>
      </c>
      <c r="AB216" s="31" t="s">
        <v>237</v>
      </c>
      <c r="AC216" s="31" t="s">
        <v>238</v>
      </c>
      <c r="AD216" s="31" t="s">
        <v>237</v>
      </c>
    </row>
    <row r="217" spans="1:31" s="15" customFormat="1" x14ac:dyDescent="0.25">
      <c r="B217" s="57"/>
      <c r="C217" s="23"/>
      <c r="D217" s="299"/>
      <c r="E217" s="23"/>
      <c r="F217" s="299"/>
      <c r="G217" s="23"/>
      <c r="H217" s="299"/>
      <c r="I217" s="87"/>
      <c r="J217" s="19"/>
      <c r="K217" s="87"/>
      <c r="L217" s="19"/>
      <c r="M217" s="73"/>
      <c r="N217" s="74"/>
      <c r="O217" s="73"/>
      <c r="P217" s="73"/>
      <c r="Q217" s="73"/>
      <c r="R217" s="91"/>
      <c r="S217" s="91"/>
      <c r="T217" s="91"/>
      <c r="U217" s="87"/>
      <c r="V217" s="19"/>
      <c r="W217" s="19"/>
      <c r="X217" s="19"/>
      <c r="Y217" s="19"/>
      <c r="Z217" s="19"/>
      <c r="AA217" s="19"/>
      <c r="AB217" s="73"/>
      <c r="AC217" s="88"/>
    </row>
    <row r="218" spans="1:31" s="15" customFormat="1" x14ac:dyDescent="0.25">
      <c r="A218" s="57"/>
      <c r="B218" s="57" t="s">
        <v>259</v>
      </c>
      <c r="C218" s="3"/>
      <c r="D218" s="3"/>
      <c r="E218" s="3"/>
      <c r="F218" s="4"/>
      <c r="G218" s="4"/>
      <c r="H218" s="3"/>
      <c r="I218" s="3"/>
      <c r="J218" s="3"/>
      <c r="K218" s="3"/>
      <c r="L218" s="3"/>
      <c r="M218" s="3"/>
      <c r="N218" s="3"/>
      <c r="O218" s="3"/>
      <c r="P218" s="3"/>
      <c r="Q218" s="90"/>
      <c r="R218" s="3"/>
      <c r="S218" s="3"/>
      <c r="T218" s="3"/>
      <c r="U218" s="3"/>
      <c r="V218" s="3"/>
      <c r="W218" s="3"/>
      <c r="X218" s="3"/>
      <c r="Y218" s="3"/>
      <c r="Z218" s="83"/>
      <c r="AA218" s="3"/>
      <c r="AB218" s="3"/>
      <c r="AC218" s="3"/>
      <c r="AD218" s="26"/>
      <c r="AE218" s="26"/>
    </row>
    <row r="219" spans="1:31" s="15" customFormat="1" x14ac:dyDescent="0.25">
      <c r="B219" s="3" t="s">
        <v>242</v>
      </c>
      <c r="C219" s="26"/>
      <c r="D219" s="26"/>
      <c r="E219" s="26"/>
      <c r="F219" s="26"/>
      <c r="G219" s="26"/>
      <c r="H219" s="26"/>
      <c r="I219" s="88"/>
      <c r="J219" s="88"/>
      <c r="K219" s="88"/>
      <c r="L219" s="88"/>
      <c r="M219" s="26"/>
      <c r="N219" s="26"/>
      <c r="O219" s="26"/>
      <c r="P219" s="26"/>
      <c r="Q219" s="26"/>
      <c r="R219" s="26"/>
      <c r="S219" s="26"/>
      <c r="T219" s="26"/>
      <c r="U219" s="26"/>
      <c r="V219" s="26"/>
      <c r="W219" s="26"/>
      <c r="X219" s="26"/>
      <c r="Y219" s="26"/>
      <c r="Z219" s="26"/>
      <c r="AA219" s="26"/>
      <c r="AB219" s="26"/>
      <c r="AC219" s="26"/>
      <c r="AD219" s="26"/>
      <c r="AE219" s="26"/>
    </row>
    <row r="220" spans="1:31" s="15" customFormat="1" x14ac:dyDescent="0.25">
      <c r="B220" s="3"/>
      <c r="C220" s="26"/>
      <c r="D220" s="26"/>
      <c r="E220" s="26"/>
      <c r="F220" s="26"/>
      <c r="G220" s="26"/>
      <c r="H220" s="26"/>
      <c r="I220" s="88"/>
      <c r="J220" s="88"/>
      <c r="K220" s="88"/>
      <c r="L220" s="88"/>
      <c r="M220" s="26"/>
      <c r="N220" s="26"/>
      <c r="O220" s="26"/>
      <c r="P220" s="26"/>
      <c r="Q220" s="26"/>
      <c r="R220" s="26"/>
      <c r="S220" s="26"/>
      <c r="T220" s="26"/>
      <c r="U220" s="26"/>
      <c r="V220" s="26"/>
      <c r="W220" s="26"/>
      <c r="X220" s="26"/>
      <c r="Y220" s="26"/>
      <c r="Z220" s="26"/>
      <c r="AA220" s="26"/>
      <c r="AB220" s="26"/>
      <c r="AC220" s="26"/>
      <c r="AD220" s="26"/>
      <c r="AE220" s="26"/>
    </row>
    <row r="221" spans="1:31" s="15" customFormat="1" x14ac:dyDescent="0.25">
      <c r="B221" s="45" t="s">
        <v>228</v>
      </c>
      <c r="C221" s="26"/>
      <c r="D221" s="26"/>
      <c r="E221" s="26"/>
      <c r="F221" s="26"/>
      <c r="G221" s="26"/>
      <c r="H221" s="26"/>
      <c r="I221" s="88"/>
      <c r="J221" s="88"/>
      <c r="K221" s="88"/>
      <c r="L221" s="88"/>
      <c r="M221" s="26"/>
      <c r="N221" s="26"/>
      <c r="O221" s="26"/>
      <c r="P221" s="26"/>
      <c r="Q221" s="26"/>
      <c r="R221" s="26"/>
      <c r="S221" s="26"/>
      <c r="T221" s="26"/>
      <c r="U221" s="26"/>
      <c r="V221" s="26"/>
      <c r="W221" s="26"/>
      <c r="X221" s="26"/>
      <c r="Y221" s="26"/>
      <c r="Z221" s="26"/>
      <c r="AA221" s="26"/>
      <c r="AB221" s="26"/>
      <c r="AC221" s="26"/>
      <c r="AD221" s="26"/>
      <c r="AE221" s="26"/>
    </row>
    <row r="222" spans="1:31" s="15" customFormat="1" x14ac:dyDescent="0.25">
      <c r="B222" s="52" t="s">
        <v>233</v>
      </c>
      <c r="C222" s="26"/>
      <c r="D222" s="26"/>
      <c r="E222" s="26"/>
      <c r="F222" s="26"/>
      <c r="G222" s="26"/>
      <c r="H222" s="26"/>
      <c r="I222" s="88"/>
      <c r="J222" s="88"/>
      <c r="K222" s="88"/>
      <c r="L222" s="88"/>
      <c r="M222" s="26"/>
      <c r="N222" s="26"/>
      <c r="O222" s="26"/>
      <c r="P222" s="26"/>
      <c r="Q222" s="26"/>
      <c r="R222" s="26"/>
      <c r="S222" s="26"/>
      <c r="T222" s="26"/>
      <c r="U222" s="26"/>
      <c r="V222" s="26"/>
      <c r="W222" s="26"/>
      <c r="X222" s="26"/>
      <c r="Y222" s="26"/>
      <c r="Z222" s="26"/>
      <c r="AA222" s="26"/>
      <c r="AB222" s="26"/>
      <c r="AC222" s="26"/>
      <c r="AD222" s="26"/>
      <c r="AE222" s="26"/>
    </row>
    <row r="223" spans="1:31" s="15" customFormat="1" x14ac:dyDescent="0.25">
      <c r="B223" s="52" t="s">
        <v>450</v>
      </c>
      <c r="C223" s="26"/>
      <c r="D223" s="26"/>
      <c r="E223" s="26"/>
      <c r="F223" s="26"/>
      <c r="G223" s="26"/>
      <c r="H223" s="26"/>
      <c r="I223" s="88"/>
      <c r="J223" s="88"/>
      <c r="K223" s="88"/>
      <c r="L223" s="88"/>
      <c r="M223" s="26"/>
      <c r="N223" s="26"/>
      <c r="O223" s="26"/>
      <c r="P223" s="26"/>
      <c r="Q223" s="26"/>
      <c r="R223" s="26"/>
      <c r="S223" s="26"/>
      <c r="T223" s="26"/>
      <c r="U223" s="26"/>
      <c r="V223" s="26"/>
      <c r="W223" s="26"/>
      <c r="X223" s="26"/>
      <c r="Y223" s="26"/>
      <c r="Z223" s="26"/>
      <c r="AA223" s="26"/>
      <c r="AB223" s="26"/>
      <c r="AC223" s="26"/>
      <c r="AD223" s="26"/>
      <c r="AE223" s="26"/>
    </row>
    <row r="224" spans="1:31" s="15" customFormat="1" x14ac:dyDescent="0.25">
      <c r="B224" s="52" t="s">
        <v>261</v>
      </c>
      <c r="C224" s="26"/>
      <c r="D224" s="26"/>
      <c r="E224" s="26"/>
      <c r="F224" s="26"/>
      <c r="G224" s="26"/>
      <c r="H224" s="26"/>
      <c r="I224" s="88"/>
      <c r="J224" s="88"/>
      <c r="K224" s="88"/>
      <c r="L224" s="88"/>
      <c r="M224" s="26"/>
      <c r="N224" s="26"/>
      <c r="O224" s="26"/>
      <c r="P224" s="26"/>
      <c r="Q224" s="26"/>
      <c r="R224" s="26"/>
      <c r="S224" s="26"/>
      <c r="T224" s="26"/>
      <c r="U224" s="26"/>
      <c r="V224" s="26"/>
      <c r="W224" s="26"/>
      <c r="X224" s="26"/>
      <c r="Y224" s="26"/>
      <c r="Z224" s="26"/>
      <c r="AA224" s="26"/>
      <c r="AB224" s="26"/>
      <c r="AC224" s="26"/>
      <c r="AD224" s="26"/>
      <c r="AE224" s="26"/>
    </row>
    <row r="225" spans="2:31" s="15" customFormat="1" x14ac:dyDescent="0.25">
      <c r="B225" s="3" t="s">
        <v>356</v>
      </c>
      <c r="C225" s="26"/>
      <c r="D225" s="26"/>
      <c r="E225" s="26"/>
      <c r="F225" s="26"/>
      <c r="G225" s="26"/>
      <c r="H225" s="26"/>
      <c r="I225" s="88"/>
      <c r="J225" s="88"/>
      <c r="K225" s="88"/>
      <c r="L225" s="88"/>
      <c r="M225" s="26"/>
      <c r="N225" s="26"/>
      <c r="O225" s="26"/>
      <c r="P225" s="26"/>
      <c r="Q225" s="26"/>
      <c r="R225" s="26"/>
      <c r="S225" s="26"/>
      <c r="T225" s="26"/>
      <c r="U225" s="26"/>
      <c r="V225" s="26"/>
      <c r="W225" s="26"/>
      <c r="X225" s="26"/>
      <c r="Y225" s="26"/>
      <c r="Z225" s="26"/>
      <c r="AA225" s="26"/>
      <c r="AB225" s="26"/>
      <c r="AC225" s="26"/>
      <c r="AD225" s="26"/>
      <c r="AE225" s="26"/>
    </row>
    <row r="226" spans="2:31" s="15" customFormat="1" ht="15.75" x14ac:dyDescent="0.25">
      <c r="B226" s="300" t="s">
        <v>451</v>
      </c>
      <c r="C226" s="26"/>
      <c r="D226" s="26"/>
      <c r="E226" s="26"/>
      <c r="F226" s="26"/>
      <c r="G226" s="26"/>
      <c r="H226" s="26"/>
      <c r="I226" s="88"/>
      <c r="J226" s="88"/>
      <c r="K226" s="88"/>
      <c r="L226" s="88"/>
      <c r="M226" s="26"/>
      <c r="N226" s="26"/>
      <c r="O226" s="26"/>
      <c r="P226" s="26"/>
      <c r="Q226" s="26"/>
      <c r="R226" s="26"/>
      <c r="S226" s="26"/>
      <c r="T226" s="26"/>
      <c r="U226" s="26"/>
      <c r="V226" s="26"/>
      <c r="W226" s="26"/>
      <c r="X226" s="26"/>
      <c r="Y226" s="26"/>
      <c r="Z226" s="26"/>
      <c r="AA226" s="26"/>
      <c r="AB226" s="26"/>
      <c r="AC226" s="26"/>
      <c r="AD226" s="26"/>
      <c r="AE226" s="26"/>
    </row>
    <row r="227" spans="2:31" s="15" customFormat="1" x14ac:dyDescent="0.25">
      <c r="B227" s="300" t="s">
        <v>452</v>
      </c>
      <c r="C227" s="26"/>
      <c r="D227" s="26"/>
      <c r="E227" s="26"/>
      <c r="F227" s="26"/>
      <c r="G227" s="26"/>
      <c r="H227" s="26"/>
      <c r="I227" s="88"/>
      <c r="J227" s="88"/>
      <c r="K227" s="88"/>
      <c r="L227" s="88"/>
      <c r="M227" s="26"/>
      <c r="N227" s="26"/>
      <c r="O227" s="26"/>
      <c r="P227" s="26"/>
      <c r="Q227" s="26"/>
      <c r="R227" s="26"/>
      <c r="S227" s="26"/>
      <c r="T227" s="26"/>
      <c r="U227" s="26"/>
      <c r="V227" s="26"/>
      <c r="W227" s="26"/>
      <c r="X227" s="26"/>
      <c r="Y227" s="26"/>
      <c r="Z227" s="26"/>
      <c r="AA227" s="26"/>
      <c r="AB227" s="26"/>
      <c r="AC227" s="26"/>
      <c r="AD227" s="26"/>
      <c r="AE227" s="26"/>
    </row>
    <row r="228" spans="2:31" s="15" customFormat="1" x14ac:dyDescent="0.25">
      <c r="B228" s="45" t="s">
        <v>236</v>
      </c>
      <c r="C228" s="26"/>
      <c r="D228" s="26"/>
      <c r="E228" s="26"/>
      <c r="F228" s="26"/>
      <c r="G228" s="26"/>
      <c r="H228" s="26"/>
      <c r="I228" s="88"/>
      <c r="J228" s="88"/>
      <c r="K228" s="88"/>
      <c r="L228" s="88"/>
      <c r="M228" s="26"/>
      <c r="N228" s="26"/>
      <c r="O228" s="26"/>
      <c r="P228" s="26"/>
      <c r="Q228" s="26"/>
      <c r="R228" s="26"/>
      <c r="S228" s="26"/>
      <c r="T228" s="26"/>
      <c r="U228" s="26"/>
      <c r="V228" s="26"/>
      <c r="W228" s="26"/>
      <c r="X228" s="26"/>
      <c r="Y228" s="26"/>
      <c r="Z228" s="26"/>
      <c r="AA228" s="26"/>
      <c r="AB228" s="26"/>
      <c r="AC228" s="26"/>
      <c r="AD228" s="26"/>
      <c r="AE228" s="26"/>
    </row>
    <row r="229" spans="2:31" s="15" customFormat="1" x14ac:dyDescent="0.25">
      <c r="B229" s="45" t="s">
        <v>290</v>
      </c>
      <c r="C229" s="26"/>
      <c r="D229" s="26"/>
      <c r="E229" s="26"/>
      <c r="F229" s="26"/>
      <c r="G229" s="26"/>
      <c r="H229" s="26"/>
      <c r="I229" s="88"/>
      <c r="J229" s="88"/>
      <c r="K229" s="88"/>
      <c r="L229" s="88"/>
      <c r="M229" s="26"/>
      <c r="N229" s="26"/>
      <c r="O229" s="26"/>
      <c r="P229" s="26"/>
      <c r="Q229" s="26"/>
      <c r="R229" s="26"/>
      <c r="S229" s="26"/>
      <c r="T229" s="26"/>
      <c r="U229" s="26"/>
      <c r="V229" s="26"/>
      <c r="W229" s="26"/>
      <c r="X229" s="26"/>
      <c r="Y229" s="26"/>
      <c r="Z229" s="26"/>
      <c r="AA229" s="26"/>
      <c r="AB229" s="26"/>
      <c r="AC229" s="26"/>
      <c r="AD229" s="26"/>
      <c r="AE229" s="26"/>
    </row>
    <row r="230" spans="2:31" s="15" customFormat="1" x14ac:dyDescent="0.25">
      <c r="C230" s="26"/>
      <c r="D230" s="26"/>
      <c r="E230" s="26"/>
      <c r="F230" s="26"/>
      <c r="G230" s="26"/>
      <c r="H230" s="26"/>
      <c r="I230" s="88"/>
      <c r="J230" s="88"/>
      <c r="K230" s="88"/>
      <c r="L230" s="88"/>
      <c r="M230" s="26"/>
      <c r="N230" s="26"/>
      <c r="O230" s="26"/>
      <c r="P230" s="26"/>
      <c r="Q230" s="26"/>
      <c r="R230" s="26"/>
      <c r="S230" s="26"/>
      <c r="T230" s="26"/>
      <c r="U230" s="26"/>
      <c r="V230" s="26"/>
      <c r="W230" s="26"/>
      <c r="X230" s="26"/>
      <c r="Y230" s="26"/>
      <c r="Z230" s="26"/>
      <c r="AA230" s="26"/>
      <c r="AB230" s="26"/>
      <c r="AC230" s="26"/>
      <c r="AD230" s="26"/>
      <c r="AE230" s="26"/>
    </row>
    <row r="231" spans="2:31" s="15" customFormat="1" x14ac:dyDescent="0.25">
      <c r="C231" s="26"/>
      <c r="D231" s="26"/>
      <c r="E231" s="26"/>
      <c r="F231" s="26"/>
      <c r="G231" s="26"/>
      <c r="H231" s="26"/>
      <c r="I231" s="88"/>
      <c r="J231" s="88"/>
      <c r="K231" s="88"/>
      <c r="L231" s="88"/>
      <c r="M231" s="26"/>
      <c r="N231" s="26"/>
      <c r="O231" s="26"/>
      <c r="P231" s="26"/>
      <c r="Q231" s="26"/>
      <c r="R231" s="26"/>
      <c r="S231" s="26"/>
      <c r="T231" s="26"/>
      <c r="U231" s="26"/>
      <c r="V231" s="26"/>
      <c r="W231" s="26"/>
      <c r="X231" s="26"/>
      <c r="Y231" s="26"/>
      <c r="Z231" s="26"/>
      <c r="AA231" s="26"/>
      <c r="AB231" s="26"/>
      <c r="AC231" s="26"/>
      <c r="AD231" s="26"/>
      <c r="AE231" s="26"/>
    </row>
    <row r="232" spans="2:31" s="15" customFormat="1" x14ac:dyDescent="0.25">
      <c r="C232" s="26"/>
      <c r="D232" s="26"/>
      <c r="E232" s="26"/>
      <c r="F232" s="26"/>
      <c r="G232" s="26"/>
      <c r="H232" s="26"/>
      <c r="I232" s="88"/>
      <c r="J232" s="88"/>
      <c r="K232" s="88"/>
      <c r="L232" s="88"/>
      <c r="M232" s="26"/>
      <c r="N232" s="26"/>
      <c r="O232" s="26"/>
      <c r="P232" s="26"/>
      <c r="Q232" s="26"/>
      <c r="R232" s="26"/>
      <c r="S232" s="26"/>
      <c r="T232" s="26"/>
      <c r="U232" s="26"/>
      <c r="V232" s="26"/>
      <c r="W232" s="26"/>
      <c r="X232" s="26"/>
      <c r="Y232" s="26"/>
      <c r="Z232" s="26"/>
      <c r="AA232" s="26"/>
      <c r="AB232" s="26"/>
      <c r="AC232" s="26"/>
      <c r="AD232" s="26"/>
      <c r="AE232" s="26"/>
    </row>
    <row r="233" spans="2:31" s="15" customFormat="1" x14ac:dyDescent="0.25">
      <c r="C233" s="26"/>
      <c r="D233" s="26"/>
      <c r="E233" s="26"/>
      <c r="F233" s="26"/>
      <c r="G233" s="26"/>
      <c r="H233" s="26"/>
      <c r="I233" s="88"/>
      <c r="J233" s="88"/>
      <c r="K233" s="88"/>
      <c r="L233" s="88"/>
      <c r="M233" s="26"/>
      <c r="N233" s="26"/>
      <c r="O233" s="26"/>
      <c r="P233" s="26"/>
      <c r="Q233" s="26"/>
      <c r="R233" s="26"/>
      <c r="S233" s="26"/>
      <c r="T233" s="26"/>
      <c r="U233" s="26"/>
      <c r="V233" s="26"/>
      <c r="W233" s="26"/>
      <c r="X233" s="26"/>
      <c r="Y233" s="26"/>
      <c r="Z233" s="26"/>
      <c r="AA233" s="26"/>
      <c r="AB233" s="26"/>
      <c r="AC233" s="26"/>
      <c r="AD233" s="26"/>
      <c r="AE233" s="26"/>
    </row>
    <row r="234" spans="2:31" s="15" customFormat="1" x14ac:dyDescent="0.25">
      <c r="C234" s="26"/>
      <c r="D234" s="26"/>
      <c r="E234" s="26"/>
      <c r="F234" s="26"/>
      <c r="G234" s="26"/>
      <c r="H234" s="26"/>
      <c r="I234" s="88"/>
      <c r="J234" s="88"/>
      <c r="K234" s="88"/>
      <c r="L234" s="88"/>
      <c r="M234" s="26"/>
      <c r="N234" s="26"/>
      <c r="O234" s="26"/>
      <c r="P234" s="26"/>
      <c r="Q234" s="26"/>
      <c r="R234" s="26"/>
      <c r="S234" s="26"/>
      <c r="T234" s="26"/>
      <c r="U234" s="26"/>
      <c r="V234" s="26"/>
      <c r="W234" s="26"/>
      <c r="X234" s="26"/>
      <c r="Y234" s="26"/>
      <c r="Z234" s="26"/>
      <c r="AA234" s="26"/>
      <c r="AB234" s="26"/>
      <c r="AC234" s="26"/>
      <c r="AD234" s="26"/>
      <c r="AE234" s="26"/>
    </row>
    <row r="235" spans="2:31" s="15" customFormat="1" x14ac:dyDescent="0.25">
      <c r="C235" s="26"/>
      <c r="D235" s="26"/>
      <c r="E235" s="26"/>
      <c r="F235" s="26"/>
      <c r="G235" s="26"/>
      <c r="H235" s="26"/>
      <c r="I235" s="88"/>
      <c r="J235" s="88"/>
      <c r="K235" s="88"/>
      <c r="L235" s="88"/>
      <c r="M235" s="26"/>
      <c r="N235" s="26"/>
      <c r="O235" s="26"/>
      <c r="P235" s="26"/>
      <c r="Q235" s="26"/>
      <c r="R235" s="26"/>
      <c r="S235" s="26"/>
      <c r="T235" s="26"/>
      <c r="U235" s="26"/>
      <c r="V235" s="26"/>
      <c r="W235" s="26"/>
      <c r="X235" s="26"/>
      <c r="Y235" s="26"/>
      <c r="Z235" s="26"/>
      <c r="AA235" s="26"/>
      <c r="AB235" s="26"/>
      <c r="AC235" s="26"/>
      <c r="AD235" s="26"/>
      <c r="AE235" s="26"/>
    </row>
    <row r="236" spans="2:31" s="15" customFormat="1" x14ac:dyDescent="0.25">
      <c r="C236" s="26"/>
      <c r="D236" s="26"/>
      <c r="E236" s="26"/>
      <c r="F236" s="26"/>
      <c r="G236" s="26"/>
      <c r="H236" s="26"/>
      <c r="I236" s="88"/>
      <c r="J236" s="88"/>
      <c r="K236" s="88"/>
      <c r="L236" s="88"/>
      <c r="M236" s="26"/>
      <c r="N236" s="26"/>
      <c r="O236" s="26"/>
      <c r="P236" s="26"/>
      <c r="Q236" s="26"/>
      <c r="R236" s="26"/>
      <c r="S236" s="26"/>
      <c r="T236" s="26"/>
      <c r="U236" s="26"/>
      <c r="V236" s="26"/>
      <c r="W236" s="26"/>
      <c r="X236" s="26"/>
      <c r="Y236" s="26"/>
      <c r="Z236" s="26"/>
      <c r="AA236" s="26"/>
      <c r="AB236" s="26"/>
      <c r="AC236" s="26"/>
      <c r="AD236" s="26"/>
      <c r="AE236" s="26"/>
    </row>
    <row r="237" spans="2:31" s="15" customFormat="1" x14ac:dyDescent="0.25">
      <c r="C237" s="26"/>
      <c r="D237" s="26"/>
      <c r="E237" s="26"/>
      <c r="F237" s="26"/>
      <c r="G237" s="26"/>
      <c r="H237" s="26"/>
      <c r="I237" s="88"/>
      <c r="J237" s="88"/>
      <c r="K237" s="88"/>
      <c r="L237" s="88"/>
      <c r="M237" s="26"/>
      <c r="N237" s="26"/>
      <c r="O237" s="26"/>
      <c r="P237" s="26"/>
      <c r="Q237" s="26"/>
      <c r="R237" s="26"/>
      <c r="S237" s="26"/>
      <c r="T237" s="26"/>
      <c r="U237" s="26"/>
      <c r="V237" s="26"/>
      <c r="W237" s="26"/>
      <c r="X237" s="26"/>
      <c r="Y237" s="26"/>
      <c r="Z237" s="26"/>
      <c r="AA237" s="26"/>
      <c r="AB237" s="26"/>
      <c r="AC237" s="26"/>
      <c r="AD237" s="26"/>
      <c r="AE237" s="26"/>
    </row>
    <row r="238" spans="2:31" s="15" customFormat="1" x14ac:dyDescent="0.25">
      <c r="C238" s="26"/>
      <c r="D238" s="26"/>
      <c r="E238" s="26"/>
      <c r="F238" s="26"/>
      <c r="G238" s="26"/>
      <c r="H238" s="26"/>
      <c r="I238" s="88"/>
      <c r="J238" s="88"/>
      <c r="K238" s="88"/>
      <c r="L238" s="88"/>
      <c r="M238" s="26"/>
      <c r="N238" s="26"/>
      <c r="O238" s="26"/>
      <c r="P238" s="26"/>
      <c r="Q238" s="26"/>
      <c r="R238" s="26"/>
      <c r="S238" s="26"/>
      <c r="T238" s="26"/>
      <c r="U238" s="26"/>
      <c r="V238" s="26"/>
      <c r="W238" s="26"/>
      <c r="X238" s="26"/>
      <c r="Y238" s="26"/>
      <c r="Z238" s="26"/>
      <c r="AA238" s="26"/>
      <c r="AB238" s="26"/>
      <c r="AC238" s="26"/>
      <c r="AD238" s="26"/>
      <c r="AE238" s="26"/>
    </row>
    <row r="239" spans="2:31" s="15" customFormat="1" x14ac:dyDescent="0.25">
      <c r="C239" s="26"/>
      <c r="D239" s="26"/>
      <c r="E239" s="26"/>
      <c r="F239" s="26"/>
      <c r="G239" s="26"/>
      <c r="H239" s="26"/>
      <c r="I239" s="88"/>
      <c r="J239" s="88"/>
      <c r="K239" s="88"/>
      <c r="L239" s="88"/>
      <c r="M239" s="26"/>
      <c r="N239" s="26"/>
      <c r="O239" s="26"/>
      <c r="P239" s="26"/>
      <c r="Q239" s="26"/>
      <c r="R239" s="26"/>
      <c r="S239" s="26"/>
      <c r="T239" s="26"/>
      <c r="U239" s="26"/>
      <c r="V239" s="26"/>
      <c r="W239" s="26"/>
      <c r="X239" s="26"/>
      <c r="Y239" s="26"/>
      <c r="Z239" s="26"/>
      <c r="AA239" s="26"/>
      <c r="AB239" s="26"/>
      <c r="AC239" s="26"/>
      <c r="AD239" s="26"/>
      <c r="AE239" s="26"/>
    </row>
    <row r="240" spans="2:31" s="15" customFormat="1" x14ac:dyDescent="0.25">
      <c r="C240" s="26"/>
      <c r="D240" s="26"/>
      <c r="E240" s="26"/>
      <c r="F240" s="26"/>
      <c r="G240" s="26"/>
      <c r="H240" s="26"/>
      <c r="I240" s="88"/>
      <c r="J240" s="88"/>
      <c r="K240" s="88"/>
      <c r="L240" s="88"/>
      <c r="M240" s="26"/>
      <c r="N240" s="26"/>
      <c r="O240" s="26"/>
      <c r="P240" s="26"/>
      <c r="Q240" s="26"/>
      <c r="R240" s="26"/>
      <c r="S240" s="26"/>
      <c r="T240" s="26"/>
      <c r="U240" s="26"/>
      <c r="V240" s="26"/>
      <c r="W240" s="26"/>
      <c r="X240" s="26"/>
      <c r="Y240" s="26"/>
      <c r="Z240" s="26"/>
      <c r="AA240" s="26"/>
      <c r="AB240" s="26"/>
      <c r="AC240" s="26"/>
      <c r="AD240" s="26"/>
      <c r="AE240" s="26"/>
    </row>
    <row r="241" spans="3:31" s="15" customFormat="1" x14ac:dyDescent="0.25">
      <c r="C241" s="26"/>
      <c r="D241" s="26"/>
      <c r="E241" s="26"/>
      <c r="F241" s="26"/>
      <c r="G241" s="26"/>
      <c r="H241" s="26"/>
      <c r="I241" s="88"/>
      <c r="J241" s="88"/>
      <c r="K241" s="88"/>
      <c r="L241" s="88"/>
      <c r="M241" s="26"/>
      <c r="N241" s="26"/>
      <c r="O241" s="26"/>
      <c r="P241" s="26"/>
      <c r="Q241" s="26"/>
      <c r="R241" s="26"/>
      <c r="S241" s="26"/>
      <c r="T241" s="26"/>
      <c r="U241" s="26"/>
      <c r="V241" s="26"/>
      <c r="W241" s="26"/>
      <c r="X241" s="26"/>
      <c r="Y241" s="26"/>
      <c r="Z241" s="26"/>
      <c r="AA241" s="26"/>
      <c r="AB241" s="26"/>
      <c r="AC241" s="26"/>
      <c r="AD241" s="26"/>
      <c r="AE241" s="26"/>
    </row>
    <row r="242" spans="3:31" s="15" customFormat="1" x14ac:dyDescent="0.25">
      <c r="C242" s="26"/>
      <c r="D242" s="26"/>
      <c r="E242" s="26"/>
      <c r="F242" s="26"/>
      <c r="G242" s="26"/>
      <c r="H242" s="26"/>
      <c r="I242" s="88"/>
      <c r="J242" s="88"/>
      <c r="K242" s="88"/>
      <c r="L242" s="88"/>
      <c r="M242" s="26"/>
      <c r="N242" s="26"/>
      <c r="O242" s="26"/>
      <c r="P242" s="26"/>
      <c r="Q242" s="26"/>
      <c r="R242" s="26"/>
      <c r="S242" s="26"/>
      <c r="T242" s="26"/>
      <c r="U242" s="26"/>
      <c r="V242" s="26"/>
      <c r="W242" s="26"/>
      <c r="X242" s="26"/>
      <c r="Y242" s="26"/>
      <c r="Z242" s="26"/>
      <c r="AA242" s="26"/>
      <c r="AB242" s="26"/>
      <c r="AC242" s="26"/>
      <c r="AD242" s="26"/>
      <c r="AE242" s="26"/>
    </row>
    <row r="243" spans="3:31" s="15" customFormat="1" x14ac:dyDescent="0.25">
      <c r="C243" s="26"/>
      <c r="D243" s="26"/>
      <c r="E243" s="26"/>
      <c r="F243" s="26"/>
      <c r="G243" s="26"/>
      <c r="H243" s="26"/>
      <c r="I243" s="88"/>
      <c r="J243" s="88"/>
      <c r="K243" s="88"/>
      <c r="L243" s="88"/>
      <c r="M243" s="26"/>
      <c r="N243" s="26"/>
      <c r="O243" s="26"/>
      <c r="P243" s="26"/>
      <c r="Q243" s="26"/>
      <c r="R243" s="26"/>
      <c r="S243" s="26"/>
      <c r="T243" s="26"/>
      <c r="U243" s="26"/>
      <c r="V243" s="26"/>
      <c r="W243" s="26"/>
      <c r="X243" s="26"/>
      <c r="Y243" s="26"/>
      <c r="Z243" s="26"/>
      <c r="AA243" s="26"/>
      <c r="AB243" s="26"/>
      <c r="AC243" s="26"/>
      <c r="AD243" s="26"/>
      <c r="AE243" s="26"/>
    </row>
    <row r="244" spans="3:31" s="15" customFormat="1" x14ac:dyDescent="0.25">
      <c r="C244" s="26"/>
      <c r="D244" s="26"/>
      <c r="E244" s="26"/>
      <c r="F244" s="26"/>
      <c r="G244" s="26"/>
      <c r="H244" s="26"/>
      <c r="I244" s="88"/>
      <c r="J244" s="88"/>
      <c r="K244" s="88"/>
      <c r="L244" s="88"/>
      <c r="M244" s="26"/>
      <c r="N244" s="26"/>
      <c r="O244" s="26"/>
      <c r="P244" s="26"/>
      <c r="Q244" s="26"/>
      <c r="R244" s="26"/>
      <c r="S244" s="26"/>
      <c r="T244" s="26"/>
      <c r="U244" s="26"/>
      <c r="V244" s="26"/>
      <c r="W244" s="26"/>
      <c r="X244" s="26"/>
      <c r="Y244" s="26"/>
      <c r="Z244" s="26"/>
      <c r="AA244" s="26"/>
      <c r="AB244" s="26"/>
      <c r="AC244" s="26"/>
      <c r="AD244" s="26"/>
      <c r="AE244" s="26"/>
    </row>
    <row r="245" spans="3:31" s="15" customFormat="1" x14ac:dyDescent="0.25">
      <c r="C245" s="26"/>
      <c r="D245" s="26"/>
      <c r="E245" s="26"/>
      <c r="F245" s="26"/>
      <c r="G245" s="26"/>
      <c r="H245" s="26"/>
      <c r="I245" s="88"/>
      <c r="J245" s="88"/>
      <c r="K245" s="88"/>
      <c r="L245" s="88"/>
      <c r="M245" s="26"/>
      <c r="N245" s="26"/>
      <c r="O245" s="26"/>
      <c r="P245" s="26"/>
      <c r="Q245" s="26"/>
      <c r="R245" s="26"/>
      <c r="S245" s="26"/>
      <c r="T245" s="26"/>
      <c r="U245" s="26"/>
      <c r="V245" s="26"/>
      <c r="W245" s="26"/>
      <c r="X245" s="26"/>
      <c r="Y245" s="26"/>
      <c r="Z245" s="26"/>
      <c r="AA245" s="26"/>
      <c r="AB245" s="26"/>
      <c r="AC245" s="26"/>
      <c r="AD245" s="26"/>
      <c r="AE245" s="26"/>
    </row>
    <row r="246" spans="3:31" s="15" customFormat="1" x14ac:dyDescent="0.25">
      <c r="C246" s="26"/>
      <c r="D246" s="26"/>
      <c r="E246" s="26"/>
      <c r="F246" s="26"/>
      <c r="G246" s="26"/>
      <c r="H246" s="26"/>
      <c r="I246" s="88"/>
      <c r="J246" s="88"/>
      <c r="K246" s="88"/>
      <c r="L246" s="88"/>
      <c r="M246" s="26"/>
      <c r="N246" s="26"/>
      <c r="O246" s="26"/>
      <c r="P246" s="26"/>
      <c r="Q246" s="26"/>
      <c r="R246" s="26"/>
      <c r="S246" s="26"/>
      <c r="T246" s="26"/>
      <c r="U246" s="26"/>
      <c r="V246" s="26"/>
      <c r="W246" s="26"/>
      <c r="X246" s="26"/>
      <c r="Y246" s="26"/>
      <c r="Z246" s="26"/>
      <c r="AA246" s="26"/>
      <c r="AB246" s="26"/>
      <c r="AC246" s="26"/>
      <c r="AD246" s="26"/>
      <c r="AE246" s="26"/>
    </row>
    <row r="247" spans="3:31" s="15" customFormat="1" x14ac:dyDescent="0.25">
      <c r="C247" s="26"/>
      <c r="D247" s="26"/>
      <c r="E247" s="26"/>
      <c r="F247" s="26"/>
      <c r="G247" s="26"/>
      <c r="H247" s="26"/>
      <c r="I247" s="88"/>
      <c r="J247" s="88"/>
      <c r="K247" s="88"/>
      <c r="L247" s="88"/>
      <c r="M247" s="26"/>
      <c r="N247" s="26"/>
      <c r="O247" s="26"/>
      <c r="P247" s="26"/>
      <c r="Q247" s="26"/>
      <c r="R247" s="26"/>
      <c r="S247" s="26"/>
      <c r="T247" s="26"/>
      <c r="U247" s="26"/>
      <c r="V247" s="26"/>
      <c r="W247" s="26"/>
      <c r="X247" s="26"/>
      <c r="Y247" s="26"/>
      <c r="Z247" s="26"/>
      <c r="AA247" s="26"/>
      <c r="AB247" s="26"/>
      <c r="AC247" s="26"/>
      <c r="AD247" s="26"/>
      <c r="AE247" s="26"/>
    </row>
    <row r="248" spans="3:31" s="15" customFormat="1" x14ac:dyDescent="0.25">
      <c r="C248" s="26"/>
      <c r="D248" s="26"/>
      <c r="E248" s="26"/>
      <c r="F248" s="26"/>
      <c r="G248" s="26"/>
      <c r="H248" s="26"/>
      <c r="I248" s="88"/>
      <c r="J248" s="88"/>
      <c r="K248" s="88"/>
      <c r="L248" s="88"/>
      <c r="M248" s="26"/>
      <c r="N248" s="26"/>
      <c r="O248" s="26"/>
      <c r="P248" s="26"/>
      <c r="Q248" s="26"/>
      <c r="R248" s="26"/>
      <c r="S248" s="26"/>
      <c r="T248" s="26"/>
      <c r="U248" s="26"/>
      <c r="V248" s="26"/>
      <c r="W248" s="26"/>
      <c r="X248" s="26"/>
      <c r="Y248" s="26"/>
      <c r="Z248" s="26"/>
      <c r="AA248" s="26"/>
      <c r="AB248" s="26"/>
      <c r="AC248" s="26"/>
      <c r="AD248" s="26"/>
      <c r="AE248" s="26"/>
    </row>
    <row r="249" spans="3:31" s="15" customFormat="1" x14ac:dyDescent="0.25">
      <c r="C249" s="26"/>
      <c r="D249" s="26"/>
      <c r="E249" s="26"/>
      <c r="F249" s="26"/>
      <c r="G249" s="26"/>
      <c r="H249" s="26"/>
      <c r="I249" s="88"/>
      <c r="J249" s="88"/>
      <c r="K249" s="88"/>
      <c r="L249" s="88"/>
      <c r="M249" s="26"/>
      <c r="N249" s="26"/>
      <c r="O249" s="26"/>
      <c r="P249" s="26"/>
      <c r="Q249" s="26"/>
      <c r="R249" s="26"/>
      <c r="S249" s="26"/>
      <c r="T249" s="26"/>
      <c r="U249" s="26"/>
      <c r="V249" s="26"/>
      <c r="W249" s="26"/>
      <c r="X249" s="26"/>
      <c r="Y249" s="26"/>
      <c r="Z249" s="26"/>
      <c r="AA249" s="26"/>
      <c r="AB249" s="26"/>
      <c r="AC249" s="26"/>
      <c r="AD249" s="26"/>
      <c r="AE249" s="26"/>
    </row>
    <row r="250" spans="3:31" s="15" customFormat="1" x14ac:dyDescent="0.25">
      <c r="C250" s="26"/>
      <c r="D250" s="26"/>
      <c r="E250" s="26"/>
      <c r="F250" s="26"/>
      <c r="G250" s="26"/>
      <c r="H250" s="26"/>
      <c r="I250" s="88"/>
      <c r="J250" s="88"/>
      <c r="K250" s="88"/>
      <c r="L250" s="88"/>
      <c r="M250" s="26"/>
      <c r="N250" s="26"/>
      <c r="O250" s="26"/>
      <c r="P250" s="26"/>
      <c r="Q250" s="26"/>
      <c r="R250" s="26"/>
      <c r="S250" s="26"/>
      <c r="T250" s="26"/>
      <c r="U250" s="26"/>
      <c r="V250" s="26"/>
      <c r="W250" s="26"/>
      <c r="X250" s="26"/>
      <c r="Y250" s="26"/>
      <c r="Z250" s="26"/>
      <c r="AA250" s="26"/>
      <c r="AB250" s="26"/>
      <c r="AC250" s="26"/>
      <c r="AD250" s="26"/>
      <c r="AE250" s="26"/>
    </row>
    <row r="251" spans="3:31" s="15" customFormat="1" x14ac:dyDescent="0.25">
      <c r="C251" s="26"/>
      <c r="D251" s="26"/>
      <c r="E251" s="26"/>
      <c r="F251" s="26"/>
      <c r="G251" s="26"/>
      <c r="H251" s="26"/>
      <c r="I251" s="88"/>
      <c r="J251" s="88"/>
      <c r="K251" s="88"/>
      <c r="L251" s="88"/>
      <c r="M251" s="26"/>
      <c r="N251" s="26"/>
      <c r="O251" s="26"/>
      <c r="P251" s="26"/>
      <c r="Q251" s="26"/>
      <c r="R251" s="26"/>
      <c r="S251" s="26"/>
      <c r="T251" s="26"/>
      <c r="U251" s="26"/>
      <c r="V251" s="26"/>
      <c r="W251" s="26"/>
      <c r="X251" s="26"/>
      <c r="Y251" s="26"/>
      <c r="Z251" s="26"/>
      <c r="AA251" s="26"/>
      <c r="AB251" s="26"/>
      <c r="AC251" s="26"/>
      <c r="AD251" s="26"/>
      <c r="AE251" s="26"/>
    </row>
    <row r="252" spans="3:31" s="15" customFormat="1" x14ac:dyDescent="0.25">
      <c r="C252" s="26"/>
      <c r="D252" s="26"/>
      <c r="E252" s="26"/>
      <c r="F252" s="26"/>
      <c r="G252" s="26"/>
      <c r="H252" s="26"/>
      <c r="I252" s="88"/>
      <c r="J252" s="88"/>
      <c r="K252" s="88"/>
      <c r="L252" s="88"/>
      <c r="M252" s="26"/>
      <c r="N252" s="26"/>
      <c r="O252" s="26"/>
      <c r="P252" s="26"/>
      <c r="Q252" s="26"/>
      <c r="R252" s="26"/>
      <c r="S252" s="26"/>
      <c r="T252" s="26"/>
      <c r="U252" s="26"/>
      <c r="V252" s="26"/>
      <c r="W252" s="26"/>
      <c r="X252" s="26"/>
      <c r="Y252" s="26"/>
      <c r="Z252" s="26"/>
      <c r="AA252" s="26"/>
      <c r="AB252" s="26"/>
      <c r="AC252" s="26"/>
      <c r="AD252" s="26"/>
      <c r="AE252" s="26"/>
    </row>
    <row r="253" spans="3:31" s="15" customFormat="1" x14ac:dyDescent="0.25">
      <c r="C253" s="26"/>
      <c r="D253" s="26"/>
      <c r="E253" s="26"/>
      <c r="F253" s="26"/>
      <c r="G253" s="26"/>
      <c r="H253" s="26"/>
      <c r="I253" s="88"/>
      <c r="J253" s="88"/>
      <c r="K253" s="88"/>
      <c r="L253" s="88"/>
      <c r="M253" s="26"/>
      <c r="N253" s="26"/>
      <c r="O253" s="26"/>
      <c r="P253" s="26"/>
      <c r="Q253" s="26"/>
      <c r="R253" s="26"/>
      <c r="S253" s="26"/>
      <c r="T253" s="26"/>
      <c r="U253" s="26"/>
      <c r="V253" s="26"/>
      <c r="W253" s="26"/>
      <c r="X253" s="26"/>
      <c r="Y253" s="26"/>
      <c r="Z253" s="26"/>
      <c r="AA253" s="26"/>
      <c r="AB253" s="26"/>
      <c r="AC253" s="26"/>
      <c r="AD253" s="26"/>
      <c r="AE253" s="26"/>
    </row>
    <row r="254" spans="3:31" s="15" customFormat="1" x14ac:dyDescent="0.25">
      <c r="C254" s="26"/>
      <c r="D254" s="26"/>
      <c r="E254" s="26"/>
      <c r="F254" s="26"/>
      <c r="G254" s="26"/>
      <c r="H254" s="26"/>
      <c r="I254" s="88"/>
      <c r="J254" s="88"/>
      <c r="K254" s="88"/>
      <c r="L254" s="88"/>
      <c r="M254" s="26"/>
      <c r="N254" s="26"/>
      <c r="O254" s="26"/>
      <c r="P254" s="26"/>
      <c r="Q254" s="26"/>
      <c r="R254" s="26"/>
      <c r="S254" s="26"/>
      <c r="T254" s="26"/>
      <c r="U254" s="26"/>
      <c r="V254" s="26"/>
      <c r="W254" s="26"/>
      <c r="X254" s="26"/>
      <c r="Y254" s="26"/>
      <c r="Z254" s="26"/>
      <c r="AA254" s="26"/>
      <c r="AB254" s="26"/>
      <c r="AC254" s="26"/>
      <c r="AD254" s="26"/>
      <c r="AE254" s="26"/>
    </row>
    <row r="255" spans="3:31" s="15" customFormat="1" x14ac:dyDescent="0.25">
      <c r="C255" s="26"/>
      <c r="D255" s="26"/>
      <c r="E255" s="26"/>
      <c r="F255" s="26"/>
      <c r="G255" s="26"/>
      <c r="H255" s="26"/>
      <c r="I255" s="88"/>
      <c r="J255" s="88"/>
      <c r="K255" s="88"/>
      <c r="L255" s="88"/>
      <c r="M255" s="26"/>
      <c r="N255" s="26"/>
      <c r="O255" s="26"/>
      <c r="P255" s="26"/>
      <c r="Q255" s="26"/>
      <c r="R255" s="26"/>
      <c r="S255" s="26"/>
      <c r="T255" s="26"/>
      <c r="U255" s="26"/>
      <c r="V255" s="26"/>
      <c r="W255" s="26"/>
      <c r="X255" s="26"/>
      <c r="Y255" s="26"/>
      <c r="Z255" s="26"/>
      <c r="AA255" s="26"/>
      <c r="AB255" s="26"/>
      <c r="AC255" s="26"/>
      <c r="AD255" s="26"/>
      <c r="AE255" s="26"/>
    </row>
    <row r="256" spans="3:31" s="15" customFormat="1" x14ac:dyDescent="0.25">
      <c r="C256" s="26"/>
      <c r="D256" s="26"/>
      <c r="E256" s="26"/>
      <c r="F256" s="26"/>
      <c r="G256" s="26"/>
      <c r="H256" s="26"/>
      <c r="I256" s="88"/>
      <c r="J256" s="88"/>
      <c r="K256" s="88"/>
      <c r="L256" s="88"/>
      <c r="M256" s="26"/>
      <c r="N256" s="26"/>
      <c r="O256" s="26"/>
      <c r="P256" s="26"/>
      <c r="Q256" s="26"/>
      <c r="R256" s="26"/>
      <c r="S256" s="26"/>
      <c r="T256" s="26"/>
      <c r="U256" s="26"/>
      <c r="V256" s="26"/>
      <c r="W256" s="26"/>
      <c r="X256" s="26"/>
      <c r="Y256" s="26"/>
      <c r="Z256" s="26"/>
      <c r="AA256" s="26"/>
      <c r="AB256" s="26"/>
      <c r="AC256" s="26"/>
      <c r="AD256" s="26"/>
      <c r="AE256" s="26"/>
    </row>
    <row r="257" spans="3:31" s="15" customFormat="1" x14ac:dyDescent="0.25">
      <c r="C257" s="26"/>
      <c r="D257" s="26"/>
      <c r="E257" s="26"/>
      <c r="F257" s="26"/>
      <c r="G257" s="26"/>
      <c r="H257" s="26"/>
      <c r="I257" s="88"/>
      <c r="J257" s="88"/>
      <c r="K257" s="88"/>
      <c r="L257" s="88"/>
      <c r="M257" s="26"/>
      <c r="N257" s="26"/>
      <c r="O257" s="26"/>
      <c r="P257" s="26"/>
      <c r="Q257" s="26"/>
      <c r="R257" s="26"/>
      <c r="S257" s="26"/>
      <c r="T257" s="26"/>
      <c r="U257" s="26"/>
      <c r="V257" s="26"/>
      <c r="W257" s="26"/>
      <c r="X257" s="26"/>
      <c r="Y257" s="26"/>
      <c r="Z257" s="26"/>
      <c r="AA257" s="26"/>
      <c r="AB257" s="26"/>
      <c r="AC257" s="26"/>
      <c r="AD257" s="26"/>
      <c r="AE257" s="26"/>
    </row>
    <row r="258" spans="3:31" s="15" customFormat="1" x14ac:dyDescent="0.25">
      <c r="C258" s="26"/>
      <c r="D258" s="26"/>
      <c r="E258" s="26"/>
      <c r="F258" s="26"/>
      <c r="G258" s="26"/>
      <c r="H258" s="26"/>
      <c r="I258" s="88"/>
      <c r="J258" s="88"/>
      <c r="K258" s="88"/>
      <c r="L258" s="88"/>
      <c r="M258" s="26"/>
      <c r="N258" s="26"/>
      <c r="O258" s="26"/>
      <c r="P258" s="26"/>
      <c r="Q258" s="26"/>
      <c r="R258" s="26"/>
      <c r="S258" s="26"/>
      <c r="T258" s="26"/>
      <c r="U258" s="26"/>
      <c r="V258" s="26"/>
      <c r="W258" s="26"/>
      <c r="X258" s="26"/>
      <c r="Y258" s="26"/>
      <c r="Z258" s="26"/>
      <c r="AA258" s="26"/>
      <c r="AB258" s="26"/>
      <c r="AC258" s="26"/>
      <c r="AD258" s="26"/>
      <c r="AE258" s="26"/>
    </row>
    <row r="259" spans="3:31" s="15" customFormat="1" x14ac:dyDescent="0.25">
      <c r="C259" s="26"/>
      <c r="D259" s="26"/>
      <c r="E259" s="26"/>
      <c r="F259" s="26"/>
      <c r="G259" s="26"/>
      <c r="H259" s="26"/>
      <c r="I259" s="88"/>
      <c r="J259" s="88"/>
      <c r="K259" s="88"/>
      <c r="L259" s="88"/>
      <c r="M259" s="26"/>
      <c r="N259" s="26"/>
      <c r="O259" s="26"/>
      <c r="P259" s="26"/>
      <c r="Q259" s="26"/>
      <c r="R259" s="26"/>
      <c r="S259" s="26"/>
      <c r="T259" s="26"/>
      <c r="U259" s="26"/>
      <c r="V259" s="26"/>
      <c r="W259" s="26"/>
      <c r="X259" s="26"/>
      <c r="Y259" s="26"/>
      <c r="Z259" s="26"/>
      <c r="AA259" s="26"/>
      <c r="AB259" s="26"/>
      <c r="AC259" s="26"/>
      <c r="AD259" s="26"/>
      <c r="AE259" s="26"/>
    </row>
    <row r="260" spans="3:31" s="15" customFormat="1" x14ac:dyDescent="0.25">
      <c r="C260" s="26"/>
      <c r="D260" s="26"/>
      <c r="E260" s="26"/>
      <c r="F260" s="26"/>
      <c r="G260" s="26"/>
      <c r="H260" s="26"/>
      <c r="I260" s="88"/>
      <c r="J260" s="88"/>
      <c r="K260" s="88"/>
      <c r="L260" s="88"/>
      <c r="M260" s="26"/>
      <c r="N260" s="26"/>
      <c r="O260" s="26"/>
      <c r="P260" s="26"/>
      <c r="Q260" s="26"/>
      <c r="R260" s="26"/>
      <c r="S260" s="26"/>
      <c r="T260" s="26"/>
      <c r="U260" s="26"/>
      <c r="V260" s="26"/>
      <c r="W260" s="26"/>
      <c r="X260" s="26"/>
      <c r="Y260" s="26"/>
      <c r="Z260" s="26"/>
      <c r="AA260" s="26"/>
      <c r="AB260" s="26"/>
      <c r="AC260" s="26"/>
      <c r="AD260" s="26"/>
      <c r="AE260" s="26"/>
    </row>
    <row r="261" spans="3:31" s="15" customFormat="1" x14ac:dyDescent="0.25">
      <c r="C261" s="26"/>
      <c r="D261" s="26"/>
      <c r="E261" s="26"/>
      <c r="F261" s="26"/>
      <c r="G261" s="26"/>
      <c r="H261" s="26"/>
      <c r="I261" s="88"/>
      <c r="J261" s="88"/>
      <c r="K261" s="88"/>
      <c r="L261" s="88"/>
      <c r="M261" s="26"/>
      <c r="N261" s="26"/>
      <c r="O261" s="26"/>
      <c r="P261" s="26"/>
      <c r="Q261" s="26"/>
      <c r="R261" s="26"/>
      <c r="S261" s="26"/>
      <c r="T261" s="26"/>
      <c r="U261" s="26"/>
      <c r="V261" s="26"/>
      <c r="W261" s="26"/>
      <c r="X261" s="26"/>
      <c r="Y261" s="26"/>
      <c r="Z261" s="26"/>
      <c r="AA261" s="26"/>
      <c r="AB261" s="26"/>
      <c r="AC261" s="26"/>
      <c r="AD261" s="26"/>
      <c r="AE261" s="26"/>
    </row>
    <row r="262" spans="3:31" s="15" customFormat="1" x14ac:dyDescent="0.25">
      <c r="C262" s="26"/>
      <c r="D262" s="26"/>
      <c r="E262" s="26"/>
      <c r="F262" s="26"/>
      <c r="G262" s="26"/>
      <c r="H262" s="26"/>
      <c r="I262" s="88"/>
      <c r="J262" s="88"/>
      <c r="K262" s="88"/>
      <c r="L262" s="88"/>
      <c r="M262" s="26"/>
      <c r="N262" s="26"/>
      <c r="O262" s="26"/>
      <c r="P262" s="26"/>
      <c r="Q262" s="26"/>
      <c r="R262" s="26"/>
      <c r="S262" s="26"/>
      <c r="T262" s="26"/>
      <c r="U262" s="26"/>
      <c r="V262" s="26"/>
      <c r="W262" s="26"/>
      <c r="X262" s="26"/>
      <c r="Y262" s="26"/>
      <c r="Z262" s="26"/>
      <c r="AA262" s="26"/>
      <c r="AB262" s="26"/>
      <c r="AC262" s="26"/>
      <c r="AD262" s="26"/>
      <c r="AE262" s="26"/>
    </row>
    <row r="263" spans="3:31" s="15" customFormat="1" x14ac:dyDescent="0.25">
      <c r="C263" s="26"/>
      <c r="D263" s="26"/>
      <c r="E263" s="26"/>
      <c r="F263" s="26"/>
      <c r="G263" s="26"/>
      <c r="H263" s="26"/>
      <c r="I263" s="88"/>
      <c r="J263" s="88"/>
      <c r="K263" s="88"/>
      <c r="L263" s="88"/>
      <c r="M263" s="26"/>
      <c r="N263" s="26"/>
      <c r="O263" s="26"/>
      <c r="P263" s="26"/>
      <c r="Q263" s="26"/>
      <c r="R263" s="26"/>
      <c r="S263" s="26"/>
      <c r="T263" s="26"/>
      <c r="U263" s="26"/>
      <c r="V263" s="26"/>
      <c r="W263" s="26"/>
      <c r="X263" s="26"/>
      <c r="Y263" s="26"/>
      <c r="Z263" s="26"/>
      <c r="AA263" s="26"/>
      <c r="AB263" s="26"/>
      <c r="AC263" s="26"/>
      <c r="AD263" s="26"/>
      <c r="AE263" s="26"/>
    </row>
    <row r="264" spans="3:31" s="15" customFormat="1" x14ac:dyDescent="0.25">
      <c r="C264" s="26"/>
      <c r="D264" s="26"/>
      <c r="E264" s="26"/>
      <c r="F264" s="26"/>
      <c r="G264" s="26"/>
      <c r="H264" s="26"/>
      <c r="I264" s="88"/>
      <c r="J264" s="88"/>
      <c r="K264" s="88"/>
      <c r="L264" s="88"/>
      <c r="M264" s="26"/>
      <c r="N264" s="26"/>
      <c r="O264" s="26"/>
      <c r="P264" s="26"/>
      <c r="Q264" s="26"/>
      <c r="R264" s="26"/>
      <c r="S264" s="26"/>
      <c r="T264" s="26"/>
      <c r="U264" s="26"/>
      <c r="V264" s="26"/>
      <c r="W264" s="26"/>
      <c r="X264" s="26"/>
      <c r="Y264" s="26"/>
      <c r="Z264" s="26"/>
      <c r="AA264" s="26"/>
      <c r="AB264" s="26"/>
      <c r="AC264" s="26"/>
      <c r="AD264" s="26"/>
      <c r="AE264" s="26"/>
    </row>
    <row r="265" spans="3:31" s="15" customFormat="1" x14ac:dyDescent="0.25">
      <c r="C265" s="26"/>
      <c r="D265" s="26"/>
      <c r="E265" s="26"/>
      <c r="F265" s="26"/>
      <c r="G265" s="26"/>
      <c r="H265" s="26"/>
      <c r="I265" s="88"/>
      <c r="J265" s="88"/>
      <c r="K265" s="88"/>
      <c r="L265" s="88"/>
      <c r="M265" s="26"/>
      <c r="N265" s="26"/>
      <c r="O265" s="26"/>
      <c r="P265" s="26"/>
      <c r="Q265" s="26"/>
      <c r="R265" s="26"/>
      <c r="S265" s="26"/>
      <c r="T265" s="26"/>
      <c r="U265" s="26"/>
      <c r="V265" s="26"/>
      <c r="W265" s="26"/>
      <c r="X265" s="26"/>
      <c r="Y265" s="26"/>
      <c r="Z265" s="26"/>
      <c r="AA265" s="26"/>
      <c r="AB265" s="26"/>
      <c r="AC265" s="26"/>
      <c r="AD265" s="26"/>
      <c r="AE265" s="26"/>
    </row>
    <row r="266" spans="3:31" s="15" customFormat="1" x14ac:dyDescent="0.25">
      <c r="C266" s="26"/>
      <c r="D266" s="26"/>
      <c r="E266" s="26"/>
      <c r="F266" s="26"/>
      <c r="G266" s="26"/>
      <c r="H266" s="26"/>
      <c r="I266" s="88"/>
      <c r="J266" s="88"/>
      <c r="K266" s="88"/>
      <c r="L266" s="88"/>
      <c r="M266" s="26"/>
      <c r="N266" s="26"/>
      <c r="O266" s="26"/>
      <c r="P266" s="26"/>
      <c r="Q266" s="26"/>
      <c r="R266" s="26"/>
      <c r="S266" s="26"/>
      <c r="T266" s="26"/>
      <c r="U266" s="26"/>
      <c r="V266" s="26"/>
      <c r="W266" s="26"/>
      <c r="X266" s="26"/>
      <c r="Y266" s="26"/>
      <c r="Z266" s="26"/>
      <c r="AA266" s="26"/>
      <c r="AB266" s="26"/>
      <c r="AC266" s="26"/>
      <c r="AD266" s="26"/>
      <c r="AE266" s="26"/>
    </row>
    <row r="267" spans="3:31" s="15" customFormat="1" x14ac:dyDescent="0.25">
      <c r="C267" s="26"/>
      <c r="D267" s="26"/>
      <c r="E267" s="26"/>
      <c r="F267" s="26"/>
      <c r="G267" s="26"/>
      <c r="H267" s="26"/>
      <c r="I267" s="88"/>
      <c r="J267" s="88"/>
      <c r="K267" s="88"/>
      <c r="L267" s="88"/>
      <c r="M267" s="26"/>
      <c r="N267" s="26"/>
      <c r="O267" s="26"/>
      <c r="P267" s="26"/>
      <c r="Q267" s="26"/>
      <c r="R267" s="26"/>
      <c r="S267" s="26"/>
      <c r="T267" s="26"/>
      <c r="U267" s="26"/>
      <c r="V267" s="26"/>
      <c r="W267" s="26"/>
      <c r="X267" s="26"/>
      <c r="Y267" s="26"/>
      <c r="Z267" s="26"/>
      <c r="AA267" s="26"/>
      <c r="AB267" s="26"/>
      <c r="AC267" s="26"/>
      <c r="AD267" s="26"/>
      <c r="AE267" s="26"/>
    </row>
    <row r="268" spans="3:31" s="15" customFormat="1" x14ac:dyDescent="0.25">
      <c r="C268" s="26"/>
      <c r="D268" s="26"/>
      <c r="E268" s="26"/>
      <c r="F268" s="26"/>
      <c r="G268" s="26"/>
      <c r="H268" s="26"/>
      <c r="I268" s="88"/>
      <c r="J268" s="88"/>
      <c r="K268" s="88"/>
      <c r="L268" s="88"/>
      <c r="M268" s="26"/>
      <c r="N268" s="26"/>
      <c r="O268" s="26"/>
      <c r="P268" s="26"/>
      <c r="Q268" s="26"/>
      <c r="R268" s="26"/>
      <c r="S268" s="26"/>
      <c r="T268" s="26"/>
      <c r="U268" s="26"/>
      <c r="V268" s="26"/>
      <c r="W268" s="26"/>
      <c r="X268" s="26"/>
      <c r="Y268" s="26"/>
      <c r="Z268" s="26"/>
      <c r="AA268" s="26"/>
      <c r="AB268" s="26"/>
      <c r="AC268" s="26"/>
      <c r="AD268" s="26"/>
      <c r="AE268" s="26"/>
    </row>
    <row r="269" spans="3:31" s="15" customFormat="1" x14ac:dyDescent="0.25">
      <c r="C269" s="26"/>
      <c r="D269" s="26"/>
      <c r="E269" s="26"/>
      <c r="F269" s="26"/>
      <c r="G269" s="26"/>
      <c r="H269" s="26"/>
      <c r="I269" s="88"/>
      <c r="J269" s="88"/>
      <c r="K269" s="88"/>
      <c r="L269" s="88"/>
      <c r="M269" s="26"/>
      <c r="N269" s="26"/>
      <c r="O269" s="26"/>
      <c r="P269" s="26"/>
      <c r="Q269" s="26"/>
      <c r="R269" s="26"/>
      <c r="S269" s="26"/>
      <c r="T269" s="26"/>
      <c r="U269" s="26"/>
      <c r="V269" s="26"/>
      <c r="W269" s="26"/>
      <c r="X269" s="26"/>
      <c r="Y269" s="26"/>
      <c r="Z269" s="26"/>
      <c r="AA269" s="26"/>
      <c r="AB269" s="26"/>
      <c r="AC269" s="26"/>
      <c r="AD269" s="26"/>
      <c r="AE269" s="26"/>
    </row>
    <row r="270" spans="3:31" s="15" customFormat="1" x14ac:dyDescent="0.25">
      <c r="C270" s="26"/>
      <c r="D270" s="26"/>
      <c r="E270" s="26"/>
      <c r="F270" s="26"/>
      <c r="G270" s="26"/>
      <c r="H270" s="26"/>
      <c r="I270" s="88"/>
      <c r="J270" s="88"/>
      <c r="K270" s="88"/>
      <c r="L270" s="88"/>
      <c r="M270" s="26"/>
      <c r="N270" s="26"/>
      <c r="O270" s="26"/>
      <c r="P270" s="26"/>
      <c r="Q270" s="26"/>
      <c r="R270" s="26"/>
      <c r="S270" s="26"/>
      <c r="T270" s="26"/>
      <c r="U270" s="26"/>
      <c r="V270" s="26"/>
      <c r="W270" s="26"/>
      <c r="X270" s="26"/>
      <c r="Y270" s="26"/>
      <c r="Z270" s="26"/>
      <c r="AA270" s="26"/>
      <c r="AB270" s="26"/>
      <c r="AC270" s="26"/>
      <c r="AD270" s="26"/>
      <c r="AE270" s="26"/>
    </row>
    <row r="271" spans="3:31" s="15" customFormat="1" x14ac:dyDescent="0.25">
      <c r="C271" s="26"/>
      <c r="D271" s="26"/>
      <c r="E271" s="26"/>
      <c r="F271" s="26"/>
      <c r="G271" s="26"/>
      <c r="H271" s="26"/>
      <c r="I271" s="88"/>
      <c r="J271" s="88"/>
      <c r="K271" s="88"/>
      <c r="L271" s="88"/>
      <c r="M271" s="26"/>
      <c r="N271" s="26"/>
      <c r="O271" s="26"/>
      <c r="P271" s="26"/>
      <c r="Q271" s="26"/>
      <c r="R271" s="26"/>
      <c r="S271" s="26"/>
      <c r="T271" s="26"/>
      <c r="U271" s="26"/>
      <c r="V271" s="26"/>
      <c r="W271" s="26"/>
      <c r="X271" s="26"/>
      <c r="Y271" s="26"/>
      <c r="Z271" s="26"/>
      <c r="AA271" s="26"/>
      <c r="AB271" s="26"/>
      <c r="AC271" s="26"/>
      <c r="AD271" s="26"/>
      <c r="AE271" s="26"/>
    </row>
    <row r="272" spans="3:31" s="15" customFormat="1" x14ac:dyDescent="0.25">
      <c r="C272" s="26"/>
      <c r="D272" s="26"/>
      <c r="E272" s="26"/>
      <c r="F272" s="26"/>
      <c r="G272" s="26"/>
      <c r="H272" s="26"/>
      <c r="I272" s="88"/>
      <c r="J272" s="88"/>
      <c r="K272" s="88"/>
      <c r="L272" s="88"/>
      <c r="M272" s="26"/>
      <c r="N272" s="26"/>
      <c r="O272" s="26"/>
      <c r="P272" s="26"/>
      <c r="Q272" s="26"/>
      <c r="R272" s="26"/>
      <c r="S272" s="26"/>
      <c r="T272" s="26"/>
      <c r="U272" s="26"/>
      <c r="V272" s="26"/>
      <c r="W272" s="26"/>
      <c r="X272" s="26"/>
      <c r="Y272" s="26"/>
      <c r="Z272" s="26"/>
      <c r="AA272" s="26"/>
      <c r="AB272" s="26"/>
      <c r="AC272" s="26"/>
      <c r="AD272" s="26"/>
      <c r="AE272" s="26"/>
    </row>
    <row r="273" spans="3:31" s="15" customFormat="1" x14ac:dyDescent="0.25">
      <c r="C273" s="26"/>
      <c r="D273" s="26"/>
      <c r="E273" s="26"/>
      <c r="F273" s="26"/>
      <c r="G273" s="26"/>
      <c r="H273" s="26"/>
      <c r="I273" s="88"/>
      <c r="J273" s="88"/>
      <c r="K273" s="88"/>
      <c r="L273" s="88"/>
      <c r="M273" s="26"/>
      <c r="N273" s="26"/>
      <c r="O273" s="26"/>
      <c r="P273" s="26"/>
      <c r="Q273" s="26"/>
      <c r="R273" s="26"/>
      <c r="S273" s="26"/>
      <c r="T273" s="26"/>
      <c r="U273" s="26"/>
      <c r="V273" s="26"/>
      <c r="W273" s="26"/>
      <c r="X273" s="26"/>
      <c r="Y273" s="26"/>
      <c r="Z273" s="26"/>
      <c r="AA273" s="26"/>
      <c r="AB273" s="26"/>
      <c r="AC273" s="26"/>
      <c r="AD273" s="26"/>
      <c r="AE273" s="26"/>
    </row>
    <row r="274" spans="3:31" s="15" customFormat="1" x14ac:dyDescent="0.25">
      <c r="C274" s="26"/>
      <c r="D274" s="26"/>
      <c r="E274" s="26"/>
      <c r="F274" s="26"/>
      <c r="G274" s="26"/>
      <c r="H274" s="26"/>
      <c r="I274" s="88"/>
      <c r="J274" s="88"/>
      <c r="K274" s="88"/>
      <c r="L274" s="88"/>
      <c r="M274" s="26"/>
      <c r="N274" s="26"/>
      <c r="O274" s="26"/>
      <c r="P274" s="26"/>
      <c r="Q274" s="26"/>
      <c r="R274" s="26"/>
      <c r="S274" s="26"/>
      <c r="T274" s="26"/>
      <c r="U274" s="26"/>
      <c r="V274" s="26"/>
      <c r="W274" s="26"/>
      <c r="X274" s="26"/>
      <c r="Y274" s="26"/>
      <c r="Z274" s="26"/>
      <c r="AA274" s="26"/>
      <c r="AB274" s="26"/>
      <c r="AC274" s="26"/>
      <c r="AD274" s="26"/>
      <c r="AE274" s="26"/>
    </row>
    <row r="275" spans="3:31" s="15" customFormat="1" x14ac:dyDescent="0.25">
      <c r="C275" s="26"/>
      <c r="D275" s="26"/>
      <c r="E275" s="26"/>
      <c r="F275" s="26"/>
      <c r="G275" s="26"/>
      <c r="H275" s="26"/>
      <c r="I275" s="88"/>
      <c r="J275" s="88"/>
      <c r="K275" s="88"/>
      <c r="L275" s="88"/>
      <c r="M275" s="26"/>
      <c r="N275" s="26"/>
      <c r="O275" s="26"/>
      <c r="P275" s="26"/>
      <c r="Q275" s="26"/>
      <c r="R275" s="26"/>
      <c r="S275" s="26"/>
      <c r="T275" s="26"/>
      <c r="U275" s="26"/>
      <c r="V275" s="26"/>
      <c r="W275" s="26"/>
      <c r="X275" s="26"/>
      <c r="Y275" s="26"/>
      <c r="Z275" s="26"/>
      <c r="AA275" s="26"/>
      <c r="AB275" s="26"/>
      <c r="AC275" s="26"/>
      <c r="AD275" s="26"/>
      <c r="AE275" s="26"/>
    </row>
    <row r="276" spans="3:31" s="15" customFormat="1" x14ac:dyDescent="0.25">
      <c r="C276" s="26"/>
      <c r="D276" s="26"/>
      <c r="E276" s="26"/>
      <c r="F276" s="26"/>
      <c r="G276" s="26"/>
      <c r="H276" s="26"/>
      <c r="I276" s="88"/>
      <c r="J276" s="88"/>
      <c r="K276" s="88"/>
      <c r="L276" s="88"/>
      <c r="M276" s="26"/>
      <c r="N276" s="26"/>
      <c r="O276" s="26"/>
      <c r="P276" s="26"/>
      <c r="Q276" s="26"/>
      <c r="R276" s="26"/>
      <c r="S276" s="26"/>
      <c r="T276" s="26"/>
      <c r="U276" s="26"/>
      <c r="V276" s="26"/>
      <c r="W276" s="26"/>
      <c r="X276" s="26"/>
      <c r="Y276" s="26"/>
      <c r="Z276" s="26"/>
      <c r="AA276" s="26"/>
      <c r="AB276" s="26"/>
      <c r="AC276" s="26"/>
      <c r="AD276" s="26"/>
      <c r="AE276" s="26"/>
    </row>
    <row r="277" spans="3:31" s="15" customFormat="1" x14ac:dyDescent="0.25">
      <c r="C277" s="26"/>
      <c r="D277" s="26"/>
      <c r="E277" s="26"/>
      <c r="F277" s="26"/>
      <c r="G277" s="26"/>
      <c r="H277" s="26"/>
      <c r="I277" s="88"/>
      <c r="J277" s="88"/>
      <c r="K277" s="88"/>
      <c r="L277" s="88"/>
      <c r="M277" s="26"/>
      <c r="N277" s="26"/>
      <c r="O277" s="26"/>
      <c r="P277" s="26"/>
      <c r="Q277" s="26"/>
      <c r="R277" s="26"/>
      <c r="S277" s="26"/>
      <c r="T277" s="26"/>
      <c r="U277" s="26"/>
      <c r="V277" s="26"/>
      <c r="W277" s="26"/>
      <c r="X277" s="26"/>
      <c r="Y277" s="26"/>
      <c r="Z277" s="26"/>
      <c r="AA277" s="26"/>
      <c r="AB277" s="26"/>
      <c r="AC277" s="26"/>
      <c r="AD277" s="26"/>
      <c r="AE277" s="26"/>
    </row>
    <row r="278" spans="3:31" s="15" customFormat="1" x14ac:dyDescent="0.25">
      <c r="C278" s="26"/>
      <c r="D278" s="26"/>
      <c r="E278" s="26"/>
      <c r="F278" s="26"/>
      <c r="G278" s="26"/>
      <c r="H278" s="26"/>
      <c r="I278" s="88"/>
      <c r="J278" s="88"/>
      <c r="K278" s="88"/>
      <c r="L278" s="88"/>
      <c r="M278" s="26"/>
      <c r="N278" s="26"/>
      <c r="O278" s="26"/>
      <c r="P278" s="26"/>
      <c r="Q278" s="26"/>
      <c r="R278" s="26"/>
      <c r="S278" s="26"/>
      <c r="T278" s="26"/>
      <c r="U278" s="26"/>
      <c r="V278" s="26"/>
      <c r="W278" s="26"/>
      <c r="X278" s="26"/>
      <c r="Y278" s="26"/>
      <c r="Z278" s="26"/>
      <c r="AA278" s="26"/>
      <c r="AB278" s="26"/>
      <c r="AC278" s="26"/>
      <c r="AD278" s="26"/>
      <c r="AE278" s="26"/>
    </row>
    <row r="279" spans="3:31" s="15" customFormat="1" x14ac:dyDescent="0.25">
      <c r="C279" s="26"/>
      <c r="D279" s="26"/>
      <c r="E279" s="26"/>
      <c r="F279" s="26"/>
      <c r="G279" s="26"/>
      <c r="H279" s="26"/>
      <c r="I279" s="88"/>
      <c r="J279" s="88"/>
      <c r="K279" s="88"/>
      <c r="L279" s="88"/>
      <c r="M279" s="26"/>
      <c r="N279" s="26"/>
      <c r="O279" s="26"/>
      <c r="P279" s="26"/>
      <c r="Q279" s="26"/>
      <c r="R279" s="26"/>
      <c r="S279" s="26"/>
      <c r="T279" s="26"/>
      <c r="U279" s="26"/>
      <c r="V279" s="26"/>
      <c r="W279" s="26"/>
      <c r="X279" s="26"/>
      <c r="Y279" s="26"/>
      <c r="Z279" s="26"/>
      <c r="AA279" s="26"/>
      <c r="AB279" s="26"/>
      <c r="AC279" s="26"/>
      <c r="AD279" s="26"/>
      <c r="AE279" s="26"/>
    </row>
    <row r="280" spans="3:31" s="15" customFormat="1" x14ac:dyDescent="0.25">
      <c r="C280" s="26"/>
      <c r="D280" s="26"/>
      <c r="E280" s="26"/>
      <c r="F280" s="26"/>
      <c r="G280" s="26"/>
      <c r="H280" s="26"/>
      <c r="I280" s="88"/>
      <c r="J280" s="88"/>
      <c r="K280" s="88"/>
      <c r="L280" s="88"/>
      <c r="M280" s="26"/>
      <c r="N280" s="26"/>
      <c r="O280" s="26"/>
      <c r="P280" s="26"/>
      <c r="Q280" s="26"/>
      <c r="R280" s="26"/>
      <c r="S280" s="26"/>
      <c r="T280" s="26"/>
      <c r="U280" s="26"/>
      <c r="V280" s="26"/>
      <c r="W280" s="26"/>
      <c r="X280" s="26"/>
      <c r="Y280" s="26"/>
      <c r="Z280" s="26"/>
      <c r="AA280" s="26"/>
      <c r="AB280" s="26"/>
      <c r="AC280" s="26"/>
      <c r="AD280" s="26"/>
      <c r="AE280" s="26"/>
    </row>
    <row r="281" spans="3:31" s="15" customFormat="1" x14ac:dyDescent="0.25">
      <c r="C281" s="26"/>
      <c r="D281" s="26"/>
      <c r="E281" s="26"/>
      <c r="F281" s="26"/>
      <c r="G281" s="26"/>
      <c r="H281" s="26"/>
      <c r="I281" s="88"/>
      <c r="J281" s="88"/>
      <c r="K281" s="88"/>
      <c r="L281" s="88"/>
      <c r="M281" s="26"/>
      <c r="N281" s="26"/>
      <c r="O281" s="26"/>
      <c r="P281" s="26"/>
      <c r="Q281" s="26"/>
      <c r="R281" s="26"/>
      <c r="S281" s="26"/>
      <c r="T281" s="26"/>
      <c r="U281" s="26"/>
      <c r="V281" s="26"/>
      <c r="W281" s="26"/>
      <c r="X281" s="26"/>
      <c r="Y281" s="26"/>
      <c r="Z281" s="26"/>
      <c r="AA281" s="26"/>
      <c r="AB281" s="26"/>
      <c r="AC281" s="26"/>
      <c r="AD281" s="26"/>
      <c r="AE281" s="26"/>
    </row>
    <row r="282" spans="3:31" s="15" customFormat="1" x14ac:dyDescent="0.25">
      <c r="C282" s="26"/>
      <c r="D282" s="26"/>
      <c r="E282" s="26"/>
      <c r="F282" s="26"/>
      <c r="G282" s="26"/>
      <c r="H282" s="26"/>
      <c r="I282" s="88"/>
      <c r="J282" s="88"/>
      <c r="K282" s="88"/>
      <c r="L282" s="88"/>
      <c r="M282" s="26"/>
      <c r="N282" s="26"/>
      <c r="O282" s="26"/>
      <c r="P282" s="26"/>
      <c r="Q282" s="26"/>
      <c r="R282" s="26"/>
      <c r="S282" s="26"/>
      <c r="T282" s="26"/>
      <c r="U282" s="26"/>
      <c r="V282" s="26"/>
      <c r="W282" s="26"/>
      <c r="X282" s="26"/>
      <c r="Y282" s="26"/>
      <c r="Z282" s="26"/>
      <c r="AA282" s="26"/>
      <c r="AB282" s="26"/>
      <c r="AC282" s="26"/>
      <c r="AD282" s="26"/>
      <c r="AE282" s="26"/>
    </row>
    <row r="283" spans="3:31" s="15" customFormat="1" x14ac:dyDescent="0.25">
      <c r="C283" s="26"/>
      <c r="D283" s="26"/>
      <c r="E283" s="26"/>
      <c r="F283" s="26"/>
      <c r="G283" s="26"/>
      <c r="H283" s="26"/>
      <c r="I283" s="88"/>
      <c r="J283" s="88"/>
      <c r="K283" s="88"/>
      <c r="L283" s="88"/>
      <c r="M283" s="26"/>
      <c r="N283" s="26"/>
      <c r="O283" s="26"/>
      <c r="P283" s="26"/>
      <c r="Q283" s="26"/>
      <c r="R283" s="26"/>
      <c r="S283" s="26"/>
      <c r="T283" s="26"/>
      <c r="U283" s="26"/>
      <c r="V283" s="26"/>
      <c r="W283" s="26"/>
      <c r="X283" s="26"/>
      <c r="Y283" s="26"/>
      <c r="Z283" s="26"/>
      <c r="AA283" s="26"/>
      <c r="AB283" s="26"/>
      <c r="AC283" s="26"/>
      <c r="AD283" s="26"/>
      <c r="AE283" s="26"/>
    </row>
    <row r="284" spans="3:31" s="15" customFormat="1" x14ac:dyDescent="0.25">
      <c r="C284" s="26"/>
      <c r="D284" s="26"/>
      <c r="E284" s="26"/>
      <c r="F284" s="26"/>
      <c r="G284" s="26"/>
      <c r="H284" s="26"/>
      <c r="I284" s="88"/>
      <c r="J284" s="88"/>
      <c r="K284" s="88"/>
      <c r="L284" s="88"/>
      <c r="M284" s="26"/>
      <c r="N284" s="26"/>
      <c r="O284" s="26"/>
      <c r="P284" s="26"/>
      <c r="Q284" s="26"/>
      <c r="R284" s="26"/>
      <c r="S284" s="26"/>
      <c r="T284" s="26"/>
      <c r="U284" s="26"/>
      <c r="V284" s="26"/>
      <c r="W284" s="26"/>
      <c r="X284" s="26"/>
      <c r="Y284" s="26"/>
      <c r="Z284" s="26"/>
      <c r="AA284" s="26"/>
      <c r="AB284" s="26"/>
      <c r="AC284" s="26"/>
      <c r="AD284" s="26"/>
      <c r="AE284" s="26"/>
    </row>
    <row r="285" spans="3:31" s="15" customFormat="1" x14ac:dyDescent="0.25">
      <c r="C285" s="26"/>
      <c r="D285" s="26"/>
      <c r="E285" s="26"/>
      <c r="F285" s="26"/>
      <c r="G285" s="26"/>
      <c r="H285" s="26"/>
      <c r="I285" s="88"/>
      <c r="J285" s="88"/>
      <c r="K285" s="88"/>
      <c r="L285" s="88"/>
      <c r="M285" s="26"/>
      <c r="N285" s="26"/>
      <c r="O285" s="26"/>
      <c r="P285" s="26"/>
      <c r="Q285" s="26"/>
      <c r="R285" s="26"/>
      <c r="S285" s="26"/>
      <c r="T285" s="26"/>
      <c r="U285" s="26"/>
      <c r="V285" s="26"/>
      <c r="W285" s="26"/>
      <c r="X285" s="26"/>
      <c r="Y285" s="26"/>
      <c r="Z285" s="26"/>
      <c r="AA285" s="26"/>
      <c r="AB285" s="26"/>
      <c r="AC285" s="26"/>
      <c r="AD285" s="26"/>
      <c r="AE285" s="26"/>
    </row>
    <row r="286" spans="3:31" s="15" customFormat="1" x14ac:dyDescent="0.25">
      <c r="C286" s="21"/>
      <c r="D286" s="97"/>
      <c r="E286" s="21"/>
      <c r="G286" s="21"/>
      <c r="I286" s="21"/>
      <c r="K286" s="21"/>
      <c r="M286" s="21"/>
      <c r="O286" s="21"/>
      <c r="P286" s="21"/>
      <c r="Q286" s="21"/>
      <c r="U286" s="21"/>
      <c r="AB286" s="21"/>
    </row>
    <row r="287" spans="3:31" s="15" customFormat="1" x14ac:dyDescent="0.25">
      <c r="C287" s="21"/>
      <c r="D287" s="97"/>
      <c r="E287" s="21"/>
      <c r="G287" s="21"/>
      <c r="I287" s="21"/>
      <c r="K287" s="21"/>
      <c r="M287" s="21"/>
      <c r="O287" s="21"/>
      <c r="P287" s="21"/>
      <c r="Q287" s="21"/>
      <c r="U287" s="21"/>
      <c r="AB287" s="21"/>
    </row>
    <row r="288" spans="3:31" s="15" customFormat="1" x14ac:dyDescent="0.25">
      <c r="C288" s="21"/>
      <c r="D288" s="97"/>
      <c r="E288" s="21"/>
      <c r="G288" s="21"/>
      <c r="I288" s="21"/>
      <c r="K288" s="21"/>
      <c r="M288" s="21"/>
      <c r="O288" s="21"/>
      <c r="P288" s="21"/>
      <c r="Q288" s="21"/>
      <c r="U288" s="21"/>
      <c r="AB288" s="21"/>
    </row>
    <row r="289" spans="3:28" s="15" customFormat="1" x14ac:dyDescent="0.25">
      <c r="C289" s="21"/>
      <c r="D289" s="97"/>
      <c r="E289" s="21"/>
      <c r="G289" s="21"/>
      <c r="I289" s="21"/>
      <c r="K289" s="21"/>
      <c r="M289" s="21"/>
      <c r="O289" s="21"/>
      <c r="P289" s="21"/>
      <c r="Q289" s="21"/>
      <c r="U289" s="21"/>
      <c r="AB289" s="21"/>
    </row>
    <row r="290" spans="3:28" s="15" customFormat="1" x14ac:dyDescent="0.25">
      <c r="C290" s="21"/>
      <c r="D290" s="97"/>
      <c r="E290" s="21"/>
      <c r="G290" s="21"/>
      <c r="I290" s="21"/>
      <c r="K290" s="21"/>
      <c r="M290" s="21"/>
      <c r="O290" s="21"/>
      <c r="P290" s="21"/>
      <c r="Q290" s="21"/>
      <c r="U290" s="21"/>
      <c r="AB290" s="21"/>
    </row>
    <row r="291" spans="3:28" s="15" customFormat="1" x14ac:dyDescent="0.25">
      <c r="C291" s="21"/>
      <c r="D291" s="97"/>
      <c r="E291" s="21"/>
      <c r="G291" s="21"/>
      <c r="I291" s="21"/>
      <c r="K291" s="21"/>
      <c r="M291" s="21"/>
      <c r="O291" s="21"/>
      <c r="P291" s="21"/>
      <c r="Q291" s="21"/>
      <c r="U291" s="21"/>
      <c r="AB291" s="21"/>
    </row>
    <row r="292" spans="3:28" s="15" customFormat="1" x14ac:dyDescent="0.25">
      <c r="C292" s="21"/>
      <c r="D292" s="97"/>
      <c r="E292" s="21"/>
      <c r="G292" s="21"/>
      <c r="I292" s="21"/>
      <c r="K292" s="21"/>
      <c r="M292" s="21"/>
      <c r="O292" s="21"/>
      <c r="P292" s="21"/>
      <c r="Q292" s="21"/>
      <c r="U292" s="21"/>
      <c r="AB292" s="21"/>
    </row>
    <row r="293" spans="3:28" s="15" customFormat="1" x14ac:dyDescent="0.25">
      <c r="C293" s="21"/>
      <c r="D293" s="97"/>
      <c r="E293" s="21"/>
      <c r="G293" s="21"/>
      <c r="I293" s="21"/>
      <c r="K293" s="21"/>
      <c r="M293" s="21"/>
      <c r="O293" s="21"/>
      <c r="P293" s="21"/>
      <c r="Q293" s="21"/>
      <c r="U293" s="21"/>
      <c r="AB293" s="21"/>
    </row>
    <row r="294" spans="3:28" s="15" customFormat="1" x14ac:dyDescent="0.25">
      <c r="C294" s="21"/>
      <c r="D294" s="97"/>
      <c r="E294" s="21"/>
      <c r="G294" s="21"/>
      <c r="I294" s="21"/>
      <c r="K294" s="21"/>
      <c r="M294" s="21"/>
      <c r="O294" s="21"/>
      <c r="P294" s="21"/>
      <c r="Q294" s="21"/>
      <c r="U294" s="21"/>
      <c r="AB294" s="21"/>
    </row>
    <row r="295" spans="3:28" s="15" customFormat="1" x14ac:dyDescent="0.25">
      <c r="C295" s="21"/>
      <c r="D295" s="97"/>
      <c r="E295" s="21"/>
      <c r="G295" s="21"/>
      <c r="I295" s="21"/>
      <c r="K295" s="21"/>
      <c r="M295" s="21"/>
      <c r="O295" s="21"/>
      <c r="P295" s="21"/>
      <c r="Q295" s="21"/>
      <c r="U295" s="21"/>
      <c r="AB295" s="21"/>
    </row>
    <row r="296" spans="3:28" s="15" customFormat="1" x14ac:dyDescent="0.25">
      <c r="C296" s="21"/>
      <c r="D296" s="97"/>
      <c r="E296" s="21"/>
      <c r="G296" s="21"/>
      <c r="I296" s="21"/>
      <c r="K296" s="21"/>
      <c r="M296" s="21"/>
      <c r="O296" s="21"/>
      <c r="P296" s="21"/>
      <c r="Q296" s="21"/>
      <c r="U296" s="21"/>
      <c r="AB296" s="21"/>
    </row>
    <row r="297" spans="3:28" s="15" customFormat="1" x14ac:dyDescent="0.25">
      <c r="C297" s="21"/>
      <c r="D297" s="97"/>
      <c r="E297" s="21"/>
      <c r="G297" s="21"/>
      <c r="I297" s="21"/>
      <c r="K297" s="21"/>
      <c r="M297" s="21"/>
      <c r="O297" s="21"/>
      <c r="P297" s="21"/>
      <c r="Q297" s="21"/>
      <c r="U297" s="21"/>
      <c r="AB297" s="21"/>
    </row>
    <row r="298" spans="3:28" s="15" customFormat="1" x14ac:dyDescent="0.25">
      <c r="C298" s="21"/>
      <c r="D298" s="97"/>
      <c r="E298" s="21"/>
      <c r="G298" s="21"/>
      <c r="I298" s="21"/>
      <c r="K298" s="21"/>
      <c r="M298" s="21"/>
      <c r="O298" s="21"/>
      <c r="P298" s="21"/>
      <c r="Q298" s="21"/>
      <c r="U298" s="21"/>
      <c r="AB298" s="21"/>
    </row>
    <row r="299" spans="3:28" s="15" customFormat="1" x14ac:dyDescent="0.25">
      <c r="C299" s="21"/>
      <c r="D299" s="97"/>
      <c r="E299" s="21"/>
      <c r="G299" s="21"/>
      <c r="I299" s="21"/>
      <c r="K299" s="21"/>
      <c r="M299" s="21"/>
      <c r="O299" s="21"/>
      <c r="P299" s="21"/>
      <c r="Q299" s="21"/>
      <c r="U299" s="21"/>
      <c r="AB299" s="21"/>
    </row>
    <row r="300" spans="3:28" s="15" customFormat="1" x14ac:dyDescent="0.25">
      <c r="C300" s="21"/>
      <c r="D300" s="97"/>
      <c r="E300" s="21"/>
      <c r="G300" s="21"/>
      <c r="I300" s="21"/>
      <c r="K300" s="21"/>
      <c r="M300" s="21"/>
      <c r="O300" s="21"/>
      <c r="P300" s="21"/>
      <c r="Q300" s="21"/>
      <c r="U300" s="21"/>
      <c r="AB300" s="21"/>
    </row>
    <row r="301" spans="3:28" s="15" customFormat="1" x14ac:dyDescent="0.25">
      <c r="C301" s="21"/>
      <c r="D301" s="97"/>
      <c r="E301" s="21"/>
      <c r="G301" s="21"/>
      <c r="I301" s="21"/>
      <c r="K301" s="21"/>
      <c r="M301" s="21"/>
      <c r="O301" s="21"/>
      <c r="P301" s="21"/>
      <c r="Q301" s="21"/>
      <c r="U301" s="21"/>
      <c r="AB301" s="21"/>
    </row>
    <row r="302" spans="3:28" s="15" customFormat="1" x14ac:dyDescent="0.25">
      <c r="C302" s="21"/>
      <c r="D302" s="97"/>
      <c r="E302" s="21"/>
      <c r="G302" s="21"/>
      <c r="I302" s="21"/>
      <c r="K302" s="21"/>
      <c r="M302" s="21"/>
      <c r="O302" s="21"/>
      <c r="P302" s="21"/>
      <c r="Q302" s="21"/>
      <c r="U302" s="21"/>
      <c r="AB302" s="21"/>
    </row>
    <row r="303" spans="3:28" s="15" customFormat="1" x14ac:dyDescent="0.25">
      <c r="C303" s="21"/>
      <c r="D303" s="97"/>
      <c r="E303" s="21"/>
      <c r="G303" s="21"/>
      <c r="I303" s="21"/>
      <c r="K303" s="21"/>
      <c r="M303" s="21"/>
      <c r="O303" s="21"/>
      <c r="P303" s="21"/>
      <c r="Q303" s="21"/>
      <c r="U303" s="21"/>
      <c r="AB303" s="21"/>
    </row>
    <row r="304" spans="3:28" s="15" customFormat="1" x14ac:dyDescent="0.25">
      <c r="C304" s="21"/>
      <c r="D304" s="97"/>
      <c r="E304" s="21"/>
      <c r="G304" s="21"/>
      <c r="I304" s="21"/>
      <c r="K304" s="21"/>
      <c r="M304" s="21"/>
      <c r="O304" s="21"/>
      <c r="P304" s="21"/>
      <c r="Q304" s="21"/>
      <c r="U304" s="21"/>
      <c r="AB304" s="21"/>
    </row>
    <row r="305" spans="3:28" s="15" customFormat="1" x14ac:dyDescent="0.25">
      <c r="C305" s="21"/>
      <c r="D305" s="97"/>
      <c r="E305" s="21"/>
      <c r="G305" s="21"/>
      <c r="I305" s="21"/>
      <c r="K305" s="21"/>
      <c r="M305" s="21"/>
      <c r="O305" s="21"/>
      <c r="P305" s="21"/>
      <c r="Q305" s="21"/>
      <c r="U305" s="21"/>
      <c r="AB305" s="21"/>
    </row>
    <row r="306" spans="3:28" s="15" customFormat="1" x14ac:dyDescent="0.25">
      <c r="C306" s="21"/>
      <c r="D306" s="97"/>
      <c r="E306" s="21"/>
      <c r="G306" s="21"/>
      <c r="I306" s="21"/>
      <c r="K306" s="21"/>
      <c r="M306" s="21"/>
      <c r="O306" s="21"/>
      <c r="P306" s="21"/>
      <c r="Q306" s="21"/>
      <c r="U306" s="21"/>
      <c r="AB306" s="21"/>
    </row>
    <row r="307" spans="3:28" s="15" customFormat="1" x14ac:dyDescent="0.25">
      <c r="C307" s="21"/>
      <c r="D307" s="97"/>
      <c r="E307" s="21"/>
      <c r="G307" s="21"/>
      <c r="I307" s="21"/>
      <c r="K307" s="21"/>
      <c r="M307" s="21"/>
      <c r="O307" s="21"/>
      <c r="P307" s="21"/>
      <c r="Q307" s="21"/>
      <c r="U307" s="21"/>
      <c r="AB307" s="21"/>
    </row>
    <row r="308" spans="3:28" s="15" customFormat="1" x14ac:dyDescent="0.25">
      <c r="C308" s="21"/>
      <c r="D308" s="97"/>
      <c r="E308" s="21"/>
      <c r="G308" s="21"/>
      <c r="I308" s="21"/>
      <c r="K308" s="21"/>
      <c r="M308" s="21"/>
      <c r="O308" s="21"/>
      <c r="P308" s="21"/>
      <c r="Q308" s="21"/>
      <c r="U308" s="21"/>
      <c r="AB308" s="21"/>
    </row>
    <row r="309" spans="3:28" s="15" customFormat="1" x14ac:dyDescent="0.25">
      <c r="C309" s="21"/>
      <c r="D309" s="97"/>
      <c r="E309" s="21"/>
      <c r="G309" s="21"/>
      <c r="I309" s="21"/>
      <c r="K309" s="21"/>
      <c r="M309" s="21"/>
      <c r="O309" s="21"/>
      <c r="P309" s="21"/>
      <c r="Q309" s="21"/>
      <c r="U309" s="21"/>
      <c r="AB309" s="21"/>
    </row>
    <row r="310" spans="3:28" s="15" customFormat="1" x14ac:dyDescent="0.25">
      <c r="C310" s="21"/>
      <c r="D310" s="97"/>
      <c r="E310" s="21"/>
      <c r="G310" s="21"/>
      <c r="I310" s="21"/>
      <c r="K310" s="21"/>
      <c r="M310" s="21"/>
      <c r="O310" s="21"/>
      <c r="P310" s="21"/>
      <c r="Q310" s="21"/>
      <c r="U310" s="21"/>
      <c r="AB310" s="21"/>
    </row>
    <row r="311" spans="3:28" s="15" customFormat="1" x14ac:dyDescent="0.25">
      <c r="C311" s="21"/>
      <c r="D311" s="97"/>
      <c r="E311" s="21"/>
      <c r="G311" s="21"/>
      <c r="I311" s="21"/>
      <c r="K311" s="21"/>
      <c r="M311" s="21"/>
      <c r="O311" s="21"/>
      <c r="P311" s="21"/>
      <c r="Q311" s="21"/>
      <c r="U311" s="21"/>
      <c r="AB311" s="21"/>
    </row>
    <row r="312" spans="3:28" s="15" customFormat="1" x14ac:dyDescent="0.25">
      <c r="C312" s="21"/>
      <c r="D312" s="97"/>
      <c r="E312" s="21"/>
      <c r="G312" s="21"/>
      <c r="I312" s="21"/>
      <c r="K312" s="21"/>
      <c r="M312" s="21"/>
      <c r="O312" s="21"/>
      <c r="P312" s="21"/>
      <c r="Q312" s="21"/>
      <c r="U312" s="21"/>
      <c r="AB312" s="21"/>
    </row>
    <row r="313" spans="3:28" s="15" customFormat="1" x14ac:dyDescent="0.25">
      <c r="C313" s="21"/>
      <c r="D313" s="97"/>
      <c r="E313" s="21"/>
      <c r="G313" s="21"/>
      <c r="I313" s="21"/>
      <c r="K313" s="21"/>
      <c r="M313" s="21"/>
      <c r="O313" s="21"/>
      <c r="P313" s="21"/>
      <c r="Q313" s="21"/>
      <c r="U313" s="21"/>
      <c r="AB313" s="21"/>
    </row>
    <row r="314" spans="3:28" s="15" customFormat="1" x14ac:dyDescent="0.25">
      <c r="C314" s="21"/>
      <c r="D314" s="97"/>
      <c r="E314" s="21"/>
      <c r="G314" s="21"/>
      <c r="I314" s="21"/>
      <c r="K314" s="21"/>
      <c r="M314" s="21"/>
      <c r="O314" s="21"/>
      <c r="P314" s="21"/>
      <c r="Q314" s="21"/>
      <c r="U314" s="21"/>
      <c r="AB314" s="21"/>
    </row>
    <row r="315" spans="3:28" s="15" customFormat="1" x14ac:dyDescent="0.25">
      <c r="C315" s="21"/>
      <c r="D315" s="97"/>
      <c r="E315" s="21"/>
      <c r="G315" s="21"/>
      <c r="I315" s="21"/>
      <c r="K315" s="21"/>
      <c r="M315" s="21"/>
      <c r="O315" s="21"/>
      <c r="P315" s="21"/>
      <c r="Q315" s="21"/>
      <c r="U315" s="21"/>
      <c r="AB315" s="21"/>
    </row>
    <row r="316" spans="3:28" s="15" customFormat="1" x14ac:dyDescent="0.25">
      <c r="C316" s="21"/>
      <c r="D316" s="97"/>
      <c r="E316" s="21"/>
      <c r="G316" s="21"/>
      <c r="I316" s="21"/>
      <c r="K316" s="21"/>
      <c r="M316" s="21"/>
      <c r="O316" s="21"/>
      <c r="P316" s="21"/>
      <c r="Q316" s="21"/>
      <c r="U316" s="21"/>
      <c r="AB316" s="21"/>
    </row>
    <row r="317" spans="3:28" s="15" customFormat="1" x14ac:dyDescent="0.25">
      <c r="C317" s="21"/>
      <c r="D317" s="97"/>
      <c r="E317" s="21"/>
      <c r="G317" s="21"/>
      <c r="I317" s="21"/>
      <c r="K317" s="21"/>
      <c r="M317" s="21"/>
      <c r="O317" s="21"/>
      <c r="P317" s="21"/>
      <c r="Q317" s="21"/>
      <c r="U317" s="21"/>
      <c r="AB317" s="21"/>
    </row>
    <row r="318" spans="3:28" s="15" customFormat="1" x14ac:dyDescent="0.25">
      <c r="C318" s="21"/>
      <c r="D318" s="97"/>
      <c r="E318" s="21"/>
      <c r="G318" s="21"/>
      <c r="I318" s="21"/>
      <c r="K318" s="21"/>
      <c r="M318" s="21"/>
      <c r="O318" s="21"/>
      <c r="P318" s="21"/>
      <c r="Q318" s="21"/>
      <c r="U318" s="21"/>
      <c r="AB318" s="21"/>
    </row>
    <row r="319" spans="3:28" s="15" customFormat="1" x14ac:dyDescent="0.25">
      <c r="C319" s="21"/>
      <c r="D319" s="97"/>
      <c r="E319" s="21"/>
      <c r="G319" s="21"/>
      <c r="I319" s="21"/>
      <c r="K319" s="21"/>
      <c r="M319" s="21"/>
      <c r="O319" s="21"/>
      <c r="P319" s="21"/>
      <c r="Q319" s="21"/>
      <c r="U319" s="21"/>
      <c r="AB319" s="21"/>
    </row>
    <row r="320" spans="3:28" s="15" customFormat="1" x14ac:dyDescent="0.25">
      <c r="C320" s="21"/>
      <c r="D320" s="97"/>
      <c r="E320" s="21"/>
      <c r="G320" s="21"/>
      <c r="I320" s="21"/>
      <c r="K320" s="21"/>
      <c r="M320" s="21"/>
      <c r="O320" s="21"/>
      <c r="P320" s="21"/>
      <c r="Q320" s="21"/>
      <c r="U320" s="21"/>
      <c r="AB320" s="21"/>
    </row>
    <row r="321" spans="3:28" s="15" customFormat="1" x14ac:dyDescent="0.25">
      <c r="C321" s="21"/>
      <c r="D321" s="97"/>
      <c r="E321" s="21"/>
      <c r="G321" s="21"/>
      <c r="I321" s="21"/>
      <c r="K321" s="21"/>
      <c r="M321" s="21"/>
      <c r="O321" s="21"/>
      <c r="P321" s="21"/>
      <c r="Q321" s="21"/>
      <c r="U321" s="21"/>
      <c r="AB321" s="21"/>
    </row>
    <row r="322" spans="3:28" s="15" customFormat="1" x14ac:dyDescent="0.25">
      <c r="C322" s="21"/>
      <c r="D322" s="97"/>
      <c r="E322" s="21"/>
      <c r="G322" s="21"/>
      <c r="I322" s="21"/>
      <c r="K322" s="21"/>
      <c r="M322" s="21"/>
      <c r="O322" s="21"/>
      <c r="P322" s="21"/>
      <c r="Q322" s="21"/>
      <c r="U322" s="21"/>
      <c r="AB322" s="21"/>
    </row>
    <row r="323" spans="3:28" s="15" customFormat="1" x14ac:dyDescent="0.25">
      <c r="C323" s="21"/>
      <c r="D323" s="97"/>
      <c r="E323" s="21"/>
      <c r="G323" s="21"/>
      <c r="I323" s="21"/>
      <c r="K323" s="21"/>
      <c r="M323" s="21"/>
      <c r="O323" s="21"/>
      <c r="P323" s="21"/>
      <c r="Q323" s="21"/>
      <c r="U323" s="21"/>
      <c r="AB323" s="21"/>
    </row>
    <row r="324" spans="3:28" s="15" customFormat="1" x14ac:dyDescent="0.25">
      <c r="C324" s="21"/>
      <c r="D324" s="97"/>
      <c r="E324" s="21"/>
      <c r="G324" s="21"/>
      <c r="I324" s="21"/>
      <c r="K324" s="21"/>
      <c r="M324" s="21"/>
      <c r="O324" s="21"/>
      <c r="P324" s="21"/>
      <c r="Q324" s="21"/>
      <c r="U324" s="21"/>
      <c r="AB324" s="21"/>
    </row>
    <row r="325" spans="3:28" s="15" customFormat="1" x14ac:dyDescent="0.25">
      <c r="C325" s="21"/>
      <c r="D325" s="97"/>
      <c r="E325" s="21"/>
      <c r="G325" s="21"/>
      <c r="I325" s="21"/>
      <c r="K325" s="21"/>
      <c r="M325" s="21"/>
      <c r="O325" s="21"/>
      <c r="P325" s="21"/>
      <c r="Q325" s="21"/>
      <c r="U325" s="21"/>
      <c r="AB325" s="21"/>
    </row>
    <row r="326" spans="3:28" s="15" customFormat="1" x14ac:dyDescent="0.25">
      <c r="C326" s="21"/>
      <c r="D326" s="97"/>
      <c r="E326" s="21"/>
      <c r="G326" s="21"/>
      <c r="I326" s="21"/>
      <c r="K326" s="21"/>
      <c r="M326" s="21"/>
      <c r="O326" s="21"/>
      <c r="P326" s="21"/>
      <c r="Q326" s="21"/>
      <c r="U326" s="21"/>
      <c r="AB326" s="21"/>
    </row>
    <row r="327" spans="3:28" s="15" customFormat="1" x14ac:dyDescent="0.25">
      <c r="C327" s="21"/>
      <c r="D327" s="97"/>
      <c r="E327" s="21"/>
      <c r="G327" s="21"/>
      <c r="I327" s="21"/>
      <c r="K327" s="21"/>
      <c r="M327" s="21"/>
      <c r="O327" s="21"/>
      <c r="P327" s="21"/>
      <c r="Q327" s="21"/>
      <c r="U327" s="21"/>
      <c r="AB327" s="21"/>
    </row>
    <row r="328" spans="3:28" s="15" customFormat="1" x14ac:dyDescent="0.25">
      <c r="C328" s="21"/>
      <c r="D328" s="97"/>
      <c r="E328" s="21"/>
      <c r="G328" s="21"/>
      <c r="I328" s="21"/>
      <c r="K328" s="21"/>
      <c r="M328" s="21"/>
      <c r="O328" s="21"/>
      <c r="P328" s="21"/>
      <c r="Q328" s="21"/>
      <c r="U328" s="21"/>
      <c r="AB328" s="21"/>
    </row>
    <row r="329" spans="3:28" s="15" customFormat="1" x14ac:dyDescent="0.25">
      <c r="C329" s="21"/>
      <c r="D329" s="97"/>
      <c r="E329" s="21"/>
      <c r="G329" s="21"/>
      <c r="I329" s="21"/>
      <c r="K329" s="21"/>
      <c r="M329" s="21"/>
      <c r="O329" s="21"/>
      <c r="P329" s="21"/>
      <c r="Q329" s="21"/>
      <c r="U329" s="21"/>
      <c r="AB329" s="21"/>
    </row>
    <row r="330" spans="3:28" s="15" customFormat="1" x14ac:dyDescent="0.25">
      <c r="C330" s="21"/>
      <c r="D330" s="97"/>
      <c r="E330" s="21"/>
      <c r="G330" s="21"/>
      <c r="I330" s="21"/>
      <c r="K330" s="21"/>
      <c r="M330" s="21"/>
      <c r="O330" s="21"/>
      <c r="P330" s="21"/>
      <c r="Q330" s="21"/>
      <c r="U330" s="21"/>
      <c r="AB330" s="21"/>
    </row>
    <row r="331" spans="3:28" s="15" customFormat="1" x14ac:dyDescent="0.25">
      <c r="C331" s="21"/>
      <c r="D331" s="97"/>
      <c r="E331" s="21"/>
      <c r="G331" s="21"/>
      <c r="I331" s="21"/>
      <c r="K331" s="21"/>
      <c r="M331" s="21"/>
      <c r="O331" s="21"/>
      <c r="P331" s="21"/>
      <c r="Q331" s="21"/>
      <c r="U331" s="21"/>
      <c r="AB331" s="21"/>
    </row>
    <row r="332" spans="3:28" s="15" customFormat="1" x14ac:dyDescent="0.25">
      <c r="C332" s="21"/>
      <c r="D332" s="97"/>
      <c r="E332" s="21"/>
      <c r="G332" s="21"/>
      <c r="I332" s="21"/>
      <c r="K332" s="21"/>
      <c r="M332" s="21"/>
      <c r="O332" s="21"/>
      <c r="P332" s="21"/>
      <c r="Q332" s="21"/>
      <c r="U332" s="21"/>
      <c r="AB332" s="21"/>
    </row>
    <row r="333" spans="3:28" s="15" customFormat="1" x14ac:dyDescent="0.25">
      <c r="C333" s="21"/>
      <c r="D333" s="97"/>
      <c r="E333" s="21"/>
      <c r="G333" s="21"/>
      <c r="I333" s="21"/>
      <c r="K333" s="21"/>
      <c r="M333" s="21"/>
      <c r="O333" s="21"/>
      <c r="P333" s="21"/>
      <c r="Q333" s="21"/>
      <c r="U333" s="21"/>
      <c r="AB333" s="21"/>
    </row>
    <row r="334" spans="3:28" s="15" customFormat="1" x14ac:dyDescent="0.25">
      <c r="C334" s="21"/>
      <c r="D334" s="97"/>
      <c r="E334" s="21"/>
      <c r="G334" s="21"/>
      <c r="I334" s="21"/>
      <c r="K334" s="21"/>
      <c r="M334" s="21"/>
      <c r="O334" s="21"/>
      <c r="P334" s="21"/>
      <c r="Q334" s="21"/>
      <c r="U334" s="21"/>
      <c r="AB334" s="21"/>
    </row>
    <row r="335" spans="3:28" s="15" customFormat="1" x14ac:dyDescent="0.25">
      <c r="C335" s="21"/>
      <c r="D335" s="97"/>
      <c r="E335" s="21"/>
      <c r="G335" s="21"/>
      <c r="I335" s="21"/>
      <c r="K335" s="21"/>
      <c r="M335" s="21"/>
      <c r="O335" s="21"/>
      <c r="P335" s="21"/>
      <c r="Q335" s="21"/>
      <c r="U335" s="21"/>
      <c r="AB335" s="21"/>
    </row>
    <row r="336" spans="3:28" s="15" customFormat="1" x14ac:dyDescent="0.25">
      <c r="C336" s="21"/>
      <c r="D336" s="97"/>
      <c r="E336" s="21"/>
      <c r="G336" s="21"/>
      <c r="I336" s="21"/>
      <c r="K336" s="21"/>
      <c r="M336" s="21"/>
      <c r="O336" s="21"/>
      <c r="P336" s="21"/>
      <c r="Q336" s="21"/>
      <c r="U336" s="21"/>
      <c r="AB336" s="21"/>
    </row>
    <row r="337" spans="3:28" s="15" customFormat="1" x14ac:dyDescent="0.25">
      <c r="C337" s="21"/>
      <c r="D337" s="97"/>
      <c r="E337" s="21"/>
      <c r="G337" s="21"/>
      <c r="I337" s="21"/>
      <c r="K337" s="21"/>
      <c r="M337" s="21"/>
      <c r="O337" s="21"/>
      <c r="P337" s="21"/>
      <c r="Q337" s="21"/>
      <c r="U337" s="21"/>
      <c r="AB337" s="21"/>
    </row>
    <row r="338" spans="3:28" s="15" customFormat="1" x14ac:dyDescent="0.25">
      <c r="C338" s="21"/>
      <c r="D338" s="97"/>
      <c r="E338" s="21"/>
      <c r="G338" s="21"/>
      <c r="I338" s="21"/>
      <c r="K338" s="21"/>
      <c r="M338" s="21"/>
      <c r="O338" s="21"/>
      <c r="P338" s="21"/>
      <c r="Q338" s="21"/>
      <c r="U338" s="21"/>
      <c r="AB338" s="21"/>
    </row>
    <row r="339" spans="3:28" s="15" customFormat="1" x14ac:dyDescent="0.25">
      <c r="C339" s="21"/>
      <c r="D339" s="97"/>
      <c r="E339" s="21"/>
      <c r="G339" s="21"/>
      <c r="I339" s="21"/>
      <c r="K339" s="21"/>
      <c r="M339" s="21"/>
      <c r="O339" s="21"/>
      <c r="P339" s="21"/>
      <c r="Q339" s="21"/>
      <c r="U339" s="21"/>
      <c r="AB339" s="21"/>
    </row>
    <row r="340" spans="3:28" s="15" customFormat="1" x14ac:dyDescent="0.25">
      <c r="C340" s="21"/>
      <c r="D340" s="97"/>
      <c r="E340" s="21"/>
      <c r="G340" s="21"/>
      <c r="I340" s="21"/>
      <c r="K340" s="21"/>
      <c r="M340" s="21"/>
      <c r="O340" s="21"/>
      <c r="P340" s="21"/>
      <c r="Q340" s="21"/>
      <c r="U340" s="21"/>
      <c r="AB340" s="21"/>
    </row>
    <row r="341" spans="3:28" s="15" customFormat="1" x14ac:dyDescent="0.25">
      <c r="C341" s="21"/>
      <c r="D341" s="97"/>
      <c r="E341" s="21"/>
      <c r="G341" s="21"/>
      <c r="I341" s="21"/>
      <c r="K341" s="21"/>
      <c r="M341" s="21"/>
      <c r="O341" s="21"/>
      <c r="P341" s="21"/>
      <c r="Q341" s="21"/>
      <c r="U341" s="21"/>
      <c r="AB341" s="21"/>
    </row>
    <row r="342" spans="3:28" s="15" customFormat="1" x14ac:dyDescent="0.25">
      <c r="C342" s="21"/>
      <c r="D342" s="97"/>
      <c r="E342" s="21"/>
      <c r="G342" s="21"/>
      <c r="I342" s="21"/>
      <c r="K342" s="21"/>
      <c r="M342" s="21"/>
      <c r="O342" s="21"/>
      <c r="P342" s="21"/>
      <c r="Q342" s="21"/>
      <c r="U342" s="21"/>
      <c r="AB342" s="21"/>
    </row>
    <row r="343" spans="3:28" s="15" customFormat="1" x14ac:dyDescent="0.25">
      <c r="C343" s="21"/>
      <c r="D343" s="97"/>
      <c r="E343" s="21"/>
      <c r="G343" s="21"/>
      <c r="I343" s="21"/>
      <c r="K343" s="21"/>
      <c r="M343" s="21"/>
      <c r="O343" s="21"/>
      <c r="P343" s="21"/>
      <c r="Q343" s="21"/>
      <c r="U343" s="21"/>
      <c r="AB343" s="21"/>
    </row>
    <row r="344" spans="3:28" s="15" customFormat="1" x14ac:dyDescent="0.25">
      <c r="C344" s="21"/>
      <c r="D344" s="97"/>
      <c r="E344" s="21"/>
      <c r="G344" s="21"/>
      <c r="I344" s="21"/>
      <c r="K344" s="21"/>
      <c r="M344" s="21"/>
      <c r="O344" s="21"/>
      <c r="P344" s="21"/>
      <c r="Q344" s="21"/>
      <c r="U344" s="21"/>
      <c r="AB344" s="21"/>
    </row>
    <row r="345" spans="3:28" s="15" customFormat="1" x14ac:dyDescent="0.25">
      <c r="C345" s="21"/>
      <c r="D345" s="97"/>
      <c r="E345" s="21"/>
      <c r="G345" s="21"/>
      <c r="I345" s="21"/>
      <c r="K345" s="21"/>
      <c r="M345" s="21"/>
      <c r="O345" s="21"/>
      <c r="P345" s="21"/>
      <c r="Q345" s="21"/>
      <c r="U345" s="21"/>
      <c r="AB345" s="21"/>
    </row>
    <row r="346" spans="3:28" s="15" customFormat="1" x14ac:dyDescent="0.25">
      <c r="C346" s="21"/>
      <c r="D346" s="97"/>
      <c r="E346" s="21"/>
      <c r="G346" s="21"/>
      <c r="I346" s="21"/>
      <c r="K346" s="21"/>
      <c r="M346" s="21"/>
      <c r="O346" s="21"/>
      <c r="P346" s="21"/>
      <c r="Q346" s="21"/>
      <c r="U346" s="21"/>
      <c r="AB346" s="21"/>
    </row>
    <row r="347" spans="3:28" s="15" customFormat="1" x14ac:dyDescent="0.25">
      <c r="C347" s="21"/>
      <c r="D347" s="97"/>
      <c r="E347" s="21"/>
      <c r="G347" s="21"/>
      <c r="I347" s="21"/>
      <c r="K347" s="21"/>
      <c r="M347" s="21"/>
      <c r="O347" s="21"/>
      <c r="P347" s="21"/>
      <c r="Q347" s="21"/>
      <c r="U347" s="21"/>
      <c r="AB347" s="21"/>
    </row>
    <row r="348" spans="3:28" s="15" customFormat="1" x14ac:dyDescent="0.25">
      <c r="C348" s="21"/>
      <c r="D348" s="97"/>
      <c r="E348" s="21"/>
      <c r="G348" s="21"/>
      <c r="I348" s="21"/>
      <c r="K348" s="21"/>
      <c r="M348" s="21"/>
      <c r="O348" s="21"/>
      <c r="P348" s="21"/>
      <c r="Q348" s="21"/>
      <c r="U348" s="21"/>
      <c r="AB348" s="21"/>
    </row>
    <row r="349" spans="3:28" s="15" customFormat="1" x14ac:dyDescent="0.25">
      <c r="C349" s="21"/>
      <c r="D349" s="97"/>
      <c r="E349" s="21"/>
      <c r="G349" s="21"/>
      <c r="I349" s="21"/>
      <c r="K349" s="21"/>
      <c r="M349" s="21"/>
      <c r="O349" s="21"/>
      <c r="P349" s="21"/>
      <c r="Q349" s="21"/>
      <c r="U349" s="21"/>
      <c r="AB349" s="21"/>
    </row>
    <row r="350" spans="3:28" s="15" customFormat="1" x14ac:dyDescent="0.25">
      <c r="C350" s="21"/>
      <c r="D350" s="97"/>
      <c r="E350" s="21"/>
      <c r="G350" s="21"/>
      <c r="I350" s="21"/>
      <c r="K350" s="21"/>
      <c r="M350" s="21"/>
      <c r="O350" s="21"/>
      <c r="P350" s="21"/>
      <c r="Q350" s="21"/>
      <c r="U350" s="21"/>
      <c r="AB350" s="21"/>
    </row>
    <row r="351" spans="3:28" s="15" customFormat="1" x14ac:dyDescent="0.25">
      <c r="C351" s="21"/>
      <c r="D351" s="97"/>
      <c r="E351" s="21"/>
      <c r="G351" s="21"/>
      <c r="I351" s="21"/>
      <c r="K351" s="21"/>
      <c r="M351" s="21"/>
      <c r="O351" s="21"/>
      <c r="P351" s="21"/>
      <c r="Q351" s="21"/>
      <c r="U351" s="21"/>
      <c r="AB351" s="21"/>
    </row>
    <row r="352" spans="3:28" s="15" customFormat="1" x14ac:dyDescent="0.25">
      <c r="C352" s="21"/>
      <c r="D352" s="97"/>
      <c r="E352" s="21"/>
      <c r="G352" s="21"/>
      <c r="I352" s="21"/>
      <c r="K352" s="21"/>
      <c r="M352" s="21"/>
      <c r="O352" s="21"/>
      <c r="P352" s="21"/>
      <c r="Q352" s="21"/>
      <c r="U352" s="21"/>
      <c r="AB352" s="21"/>
    </row>
    <row r="353" spans="3:28" s="15" customFormat="1" x14ac:dyDescent="0.25">
      <c r="C353" s="21"/>
      <c r="D353" s="97"/>
      <c r="E353" s="21"/>
      <c r="G353" s="21"/>
      <c r="I353" s="21"/>
      <c r="K353" s="21"/>
      <c r="M353" s="21"/>
      <c r="O353" s="21"/>
      <c r="P353" s="21"/>
      <c r="Q353" s="21"/>
      <c r="U353" s="21"/>
      <c r="AB353" s="21"/>
    </row>
    <row r="354" spans="3:28" s="15" customFormat="1" x14ac:dyDescent="0.25">
      <c r="C354" s="21"/>
      <c r="D354" s="97"/>
      <c r="E354" s="21"/>
      <c r="G354" s="21"/>
      <c r="I354" s="21"/>
      <c r="K354" s="21"/>
      <c r="M354" s="21"/>
      <c r="O354" s="21"/>
      <c r="P354" s="21"/>
      <c r="Q354" s="21"/>
      <c r="U354" s="21"/>
      <c r="AB354" s="21"/>
    </row>
    <row r="355" spans="3:28" s="15" customFormat="1" x14ac:dyDescent="0.25">
      <c r="C355" s="21"/>
      <c r="D355" s="97"/>
      <c r="E355" s="21"/>
      <c r="G355" s="21"/>
      <c r="I355" s="21"/>
      <c r="K355" s="21"/>
      <c r="M355" s="21"/>
      <c r="O355" s="21"/>
      <c r="P355" s="21"/>
      <c r="Q355" s="21"/>
      <c r="U355" s="21"/>
      <c r="AB355" s="21"/>
    </row>
    <row r="356" spans="3:28" s="15" customFormat="1" x14ac:dyDescent="0.25">
      <c r="C356" s="21"/>
      <c r="D356" s="97"/>
      <c r="E356" s="21"/>
      <c r="G356" s="21"/>
      <c r="I356" s="21"/>
      <c r="K356" s="21"/>
      <c r="M356" s="21"/>
      <c r="O356" s="21"/>
      <c r="P356" s="21"/>
      <c r="Q356" s="21"/>
      <c r="U356" s="21"/>
      <c r="AB356" s="21"/>
    </row>
    <row r="357" spans="3:28" s="15" customFormat="1" x14ac:dyDescent="0.25">
      <c r="C357" s="21"/>
      <c r="D357" s="97"/>
      <c r="E357" s="21"/>
      <c r="G357" s="21"/>
      <c r="I357" s="21"/>
      <c r="K357" s="21"/>
      <c r="M357" s="21"/>
      <c r="O357" s="21"/>
      <c r="P357" s="21"/>
      <c r="Q357" s="21"/>
      <c r="U357" s="21"/>
      <c r="AB357" s="21"/>
    </row>
    <row r="358" spans="3:28" s="15" customFormat="1" x14ac:dyDescent="0.25">
      <c r="C358" s="21"/>
      <c r="D358" s="97"/>
      <c r="E358" s="21"/>
      <c r="G358" s="21"/>
      <c r="I358" s="21"/>
      <c r="K358" s="21"/>
      <c r="M358" s="21"/>
      <c r="O358" s="21"/>
      <c r="P358" s="21"/>
      <c r="Q358" s="21"/>
      <c r="U358" s="21"/>
      <c r="AB358" s="21"/>
    </row>
    <row r="359" spans="3:28" s="15" customFormat="1" x14ac:dyDescent="0.25">
      <c r="C359" s="21"/>
      <c r="D359" s="97"/>
      <c r="E359" s="21"/>
      <c r="G359" s="21"/>
      <c r="I359" s="21"/>
      <c r="K359" s="21"/>
      <c r="M359" s="21"/>
      <c r="O359" s="21"/>
      <c r="P359" s="21"/>
      <c r="Q359" s="21"/>
      <c r="U359" s="21"/>
      <c r="AB359" s="21"/>
    </row>
    <row r="360" spans="3:28" s="15" customFormat="1" x14ac:dyDescent="0.25">
      <c r="C360" s="21"/>
      <c r="D360" s="97"/>
      <c r="E360" s="21"/>
      <c r="G360" s="21"/>
      <c r="I360" s="21"/>
      <c r="K360" s="21"/>
      <c r="M360" s="21"/>
      <c r="O360" s="21"/>
      <c r="P360" s="21"/>
      <c r="Q360" s="21"/>
      <c r="U360" s="21"/>
      <c r="AB360" s="21"/>
    </row>
    <row r="361" spans="3:28" s="15" customFormat="1" x14ac:dyDescent="0.25">
      <c r="C361" s="21"/>
      <c r="D361" s="97"/>
      <c r="E361" s="21"/>
      <c r="G361" s="21"/>
      <c r="I361" s="21"/>
      <c r="K361" s="21"/>
      <c r="M361" s="21"/>
      <c r="O361" s="21"/>
      <c r="P361" s="21"/>
      <c r="Q361" s="21"/>
      <c r="U361" s="21"/>
      <c r="AB361" s="21"/>
    </row>
    <row r="362" spans="3:28" s="15" customFormat="1" x14ac:dyDescent="0.25">
      <c r="C362" s="21"/>
      <c r="D362" s="97"/>
      <c r="E362" s="21"/>
      <c r="G362" s="21"/>
      <c r="I362" s="21"/>
      <c r="K362" s="21"/>
      <c r="M362" s="21"/>
      <c r="O362" s="21"/>
      <c r="P362" s="21"/>
      <c r="Q362" s="21"/>
      <c r="U362" s="21"/>
      <c r="AB362" s="21"/>
    </row>
    <row r="363" spans="3:28" s="15" customFormat="1" x14ac:dyDescent="0.25">
      <c r="C363" s="21"/>
      <c r="D363" s="97"/>
      <c r="E363" s="21"/>
      <c r="G363" s="21"/>
      <c r="I363" s="21"/>
      <c r="K363" s="21"/>
      <c r="M363" s="21"/>
      <c r="O363" s="21"/>
      <c r="P363" s="21"/>
      <c r="Q363" s="21"/>
      <c r="U363" s="21"/>
      <c r="AB363" s="21"/>
    </row>
    <row r="364" spans="3:28" s="15" customFormat="1" x14ac:dyDescent="0.25">
      <c r="C364" s="21"/>
      <c r="D364" s="97"/>
      <c r="E364" s="21"/>
      <c r="G364" s="21"/>
      <c r="I364" s="21"/>
      <c r="K364" s="21"/>
      <c r="M364" s="21"/>
      <c r="O364" s="21"/>
      <c r="P364" s="21"/>
      <c r="Q364" s="21"/>
      <c r="U364" s="21"/>
      <c r="AB364" s="21"/>
    </row>
    <row r="365" spans="3:28" s="15" customFormat="1" x14ac:dyDescent="0.25">
      <c r="C365" s="21"/>
      <c r="D365" s="97"/>
      <c r="E365" s="21"/>
      <c r="G365" s="21"/>
      <c r="I365" s="21"/>
      <c r="K365" s="21"/>
      <c r="M365" s="21"/>
      <c r="O365" s="21"/>
      <c r="P365" s="21"/>
      <c r="Q365" s="21"/>
      <c r="U365" s="21"/>
      <c r="AB365" s="21"/>
    </row>
    <row r="366" spans="3:28" s="15" customFormat="1" x14ac:dyDescent="0.25">
      <c r="C366" s="21"/>
      <c r="D366" s="97"/>
      <c r="E366" s="21"/>
      <c r="G366" s="21"/>
      <c r="I366" s="21"/>
      <c r="K366" s="21"/>
      <c r="M366" s="21"/>
      <c r="O366" s="21"/>
      <c r="P366" s="21"/>
      <c r="Q366" s="21"/>
      <c r="U366" s="21"/>
      <c r="AB366" s="21"/>
    </row>
    <row r="367" spans="3:28" s="15" customFormat="1" x14ac:dyDescent="0.25">
      <c r="C367" s="21"/>
      <c r="D367" s="97"/>
      <c r="E367" s="21"/>
      <c r="G367" s="21"/>
      <c r="I367" s="21"/>
      <c r="K367" s="21"/>
      <c r="M367" s="21"/>
      <c r="O367" s="21"/>
      <c r="P367" s="21"/>
      <c r="Q367" s="21"/>
      <c r="U367" s="21"/>
      <c r="AB367" s="21"/>
    </row>
    <row r="368" spans="3:28" s="15" customFormat="1" x14ac:dyDescent="0.25">
      <c r="C368" s="21"/>
      <c r="D368" s="97"/>
      <c r="E368" s="21"/>
      <c r="G368" s="21"/>
      <c r="I368" s="21"/>
      <c r="K368" s="21"/>
      <c r="M368" s="21"/>
      <c r="O368" s="21"/>
      <c r="P368" s="21"/>
      <c r="Q368" s="21"/>
      <c r="U368" s="21"/>
      <c r="AB368" s="21"/>
    </row>
    <row r="369" spans="3:28" s="15" customFormat="1" x14ac:dyDescent="0.25">
      <c r="C369" s="21"/>
      <c r="D369" s="97"/>
      <c r="E369" s="21"/>
      <c r="G369" s="21"/>
      <c r="I369" s="21"/>
      <c r="K369" s="21"/>
      <c r="M369" s="21"/>
      <c r="O369" s="21"/>
      <c r="P369" s="21"/>
      <c r="Q369" s="21"/>
      <c r="U369" s="21"/>
      <c r="AB369" s="21"/>
    </row>
    <row r="370" spans="3:28" s="15" customFormat="1" x14ac:dyDescent="0.25">
      <c r="C370" s="21"/>
      <c r="D370" s="97"/>
      <c r="E370" s="21"/>
      <c r="G370" s="21"/>
      <c r="I370" s="21"/>
      <c r="K370" s="21"/>
      <c r="M370" s="21"/>
      <c r="O370" s="21"/>
      <c r="P370" s="21"/>
      <c r="Q370" s="21"/>
      <c r="U370" s="21"/>
      <c r="AB370" s="21"/>
    </row>
    <row r="371" spans="3:28" s="15" customFormat="1" x14ac:dyDescent="0.25">
      <c r="C371" s="21"/>
      <c r="D371" s="97"/>
      <c r="E371" s="21"/>
      <c r="G371" s="21"/>
      <c r="I371" s="21"/>
      <c r="K371" s="21"/>
      <c r="M371" s="21"/>
      <c r="O371" s="21"/>
      <c r="P371" s="21"/>
      <c r="Q371" s="21"/>
      <c r="U371" s="21"/>
      <c r="AB371" s="21"/>
    </row>
    <row r="372" spans="3:28" s="15" customFormat="1" x14ac:dyDescent="0.25">
      <c r="C372" s="21"/>
      <c r="D372" s="97"/>
      <c r="E372" s="21"/>
      <c r="G372" s="21"/>
      <c r="I372" s="21"/>
      <c r="K372" s="21"/>
      <c r="M372" s="21"/>
      <c r="O372" s="21"/>
      <c r="P372" s="21"/>
      <c r="Q372" s="21"/>
      <c r="U372" s="21"/>
      <c r="AB372" s="21"/>
    </row>
    <row r="373" spans="3:28" s="15" customFormat="1" x14ac:dyDescent="0.25">
      <c r="C373" s="21"/>
      <c r="D373" s="97"/>
      <c r="E373" s="21"/>
      <c r="G373" s="21"/>
      <c r="I373" s="21"/>
      <c r="K373" s="21"/>
      <c r="M373" s="21"/>
      <c r="O373" s="21"/>
      <c r="P373" s="21"/>
      <c r="Q373" s="21"/>
      <c r="U373" s="21"/>
      <c r="AB373" s="21"/>
    </row>
    <row r="374" spans="3:28" s="15" customFormat="1" x14ac:dyDescent="0.25">
      <c r="C374" s="21"/>
      <c r="D374" s="97"/>
      <c r="E374" s="21"/>
      <c r="G374" s="21"/>
      <c r="I374" s="21"/>
      <c r="K374" s="21"/>
      <c r="M374" s="21"/>
      <c r="O374" s="21"/>
      <c r="P374" s="21"/>
      <c r="Q374" s="21"/>
      <c r="U374" s="21"/>
      <c r="AB374" s="21"/>
    </row>
    <row r="375" spans="3:28" s="15" customFormat="1" x14ac:dyDescent="0.25">
      <c r="C375" s="21"/>
      <c r="D375" s="97"/>
      <c r="E375" s="21"/>
      <c r="G375" s="21"/>
      <c r="I375" s="21"/>
      <c r="K375" s="21"/>
      <c r="M375" s="21"/>
      <c r="O375" s="21"/>
      <c r="P375" s="21"/>
      <c r="Q375" s="21"/>
      <c r="U375" s="21"/>
      <c r="AB375" s="21"/>
    </row>
    <row r="376" spans="3:28" s="15" customFormat="1" x14ac:dyDescent="0.25">
      <c r="C376" s="21"/>
      <c r="D376" s="97"/>
      <c r="E376" s="21"/>
      <c r="G376" s="21"/>
      <c r="I376" s="21"/>
      <c r="K376" s="21"/>
      <c r="M376" s="21"/>
      <c r="O376" s="21"/>
      <c r="P376" s="21"/>
      <c r="Q376" s="21"/>
      <c r="U376" s="21"/>
      <c r="AB376" s="21"/>
    </row>
    <row r="377" spans="3:28" s="15" customFormat="1" x14ac:dyDescent="0.25">
      <c r="C377" s="21"/>
      <c r="D377" s="97"/>
      <c r="E377" s="21"/>
      <c r="G377" s="21"/>
      <c r="I377" s="21"/>
      <c r="K377" s="21"/>
      <c r="M377" s="21"/>
      <c r="O377" s="21"/>
      <c r="P377" s="21"/>
      <c r="Q377" s="21"/>
      <c r="U377" s="21"/>
      <c r="AB377" s="21"/>
    </row>
    <row r="378" spans="3:28" s="15" customFormat="1" x14ac:dyDescent="0.25">
      <c r="C378" s="21"/>
      <c r="D378" s="97"/>
      <c r="E378" s="21"/>
      <c r="G378" s="21"/>
      <c r="I378" s="21"/>
      <c r="K378" s="21"/>
      <c r="M378" s="21"/>
      <c r="O378" s="21"/>
      <c r="P378" s="21"/>
      <c r="Q378" s="21"/>
      <c r="U378" s="21"/>
      <c r="AB378" s="21"/>
    </row>
    <row r="379" spans="3:28" s="15" customFormat="1" x14ac:dyDescent="0.25">
      <c r="C379" s="21"/>
      <c r="D379" s="97"/>
      <c r="E379" s="21"/>
      <c r="G379" s="21"/>
      <c r="I379" s="21"/>
      <c r="K379" s="21"/>
      <c r="M379" s="21"/>
      <c r="O379" s="21"/>
      <c r="P379" s="21"/>
      <c r="Q379" s="21"/>
      <c r="U379" s="21"/>
      <c r="AB379" s="21"/>
    </row>
    <row r="380" spans="3:28" s="15" customFormat="1" x14ac:dyDescent="0.25">
      <c r="C380" s="21"/>
      <c r="D380" s="97"/>
      <c r="E380" s="21"/>
      <c r="G380" s="21"/>
      <c r="I380" s="21"/>
      <c r="K380" s="21"/>
      <c r="M380" s="21"/>
      <c r="O380" s="21"/>
      <c r="P380" s="21"/>
      <c r="Q380" s="21"/>
      <c r="U380" s="21"/>
      <c r="AB380" s="21"/>
    </row>
    <row r="381" spans="3:28" s="15" customFormat="1" x14ac:dyDescent="0.25">
      <c r="C381" s="21"/>
      <c r="D381" s="97"/>
      <c r="E381" s="21"/>
      <c r="G381" s="21"/>
      <c r="I381" s="21"/>
      <c r="K381" s="21"/>
      <c r="M381" s="21"/>
      <c r="O381" s="21"/>
      <c r="P381" s="21"/>
      <c r="Q381" s="21"/>
      <c r="U381" s="21"/>
      <c r="AB381" s="21"/>
    </row>
    <row r="382" spans="3:28" s="15" customFormat="1" x14ac:dyDescent="0.25">
      <c r="C382" s="21"/>
      <c r="D382" s="97"/>
      <c r="E382" s="21"/>
      <c r="G382" s="21"/>
      <c r="I382" s="21"/>
      <c r="K382" s="21"/>
      <c r="M382" s="21"/>
      <c r="O382" s="21"/>
      <c r="P382" s="21"/>
      <c r="Q382" s="21"/>
      <c r="U382" s="21"/>
      <c r="AB382" s="21"/>
    </row>
  </sheetData>
  <mergeCells count="23">
    <mergeCell ref="Y6:Z6"/>
    <mergeCell ref="AA6:AB6"/>
    <mergeCell ref="AC6:AD6"/>
    <mergeCell ref="Y4:AD5"/>
    <mergeCell ref="O5:R5"/>
    <mergeCell ref="S5:T5"/>
    <mergeCell ref="U4:X5"/>
    <mergeCell ref="U6:V6"/>
    <mergeCell ref="W6:X6"/>
    <mergeCell ref="M6:N6"/>
    <mergeCell ref="O6:P6"/>
    <mergeCell ref="B4:B6"/>
    <mergeCell ref="C4:H5"/>
    <mergeCell ref="I4:L5"/>
    <mergeCell ref="M4:N5"/>
    <mergeCell ref="O4:T4"/>
    <mergeCell ref="Q6:R6"/>
    <mergeCell ref="S6:T6"/>
    <mergeCell ref="C6:D6"/>
    <mergeCell ref="E6:F6"/>
    <mergeCell ref="G6:H6"/>
    <mergeCell ref="I6:J6"/>
    <mergeCell ref="K6:L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89"/>
  <sheetViews>
    <sheetView workbookViewId="0">
      <selection activeCell="V10" sqref="V10"/>
    </sheetView>
  </sheetViews>
  <sheetFormatPr defaultRowHeight="13.5" x14ac:dyDescent="0.25"/>
  <cols>
    <col min="1" max="1" width="3.5703125" style="61" customWidth="1"/>
    <col min="2" max="2" width="27.42578125" style="3" customWidth="1"/>
    <col min="3" max="3" width="7.140625" style="62" customWidth="1"/>
    <col min="4" max="7" width="5.42578125" style="61" customWidth="1"/>
    <col min="8" max="11" width="8.5703125" style="61" customWidth="1"/>
    <col min="12" max="13" width="7.85546875" style="61" customWidth="1"/>
    <col min="14" max="14" width="9.140625" style="61"/>
    <col min="15" max="15" width="3.140625" style="61" customWidth="1"/>
    <col min="16" max="16" width="9.140625" style="61"/>
    <col min="17" max="17" width="1.85546875" style="61" customWidth="1"/>
    <col min="18" max="20" width="6" style="61" customWidth="1"/>
    <col min="21" max="22" width="8.140625" style="61" customWidth="1"/>
    <col min="23" max="16384" width="9.140625" style="61"/>
  </cols>
  <sheetData>
    <row r="1" spans="1:23" x14ac:dyDescent="0.25">
      <c r="A1" s="61">
        <v>1</v>
      </c>
      <c r="B1" s="3">
        <v>2</v>
      </c>
      <c r="C1" s="61">
        <v>3</v>
      </c>
      <c r="D1" s="3">
        <v>4</v>
      </c>
      <c r="E1" s="61">
        <v>5</v>
      </c>
      <c r="F1" s="3">
        <v>6</v>
      </c>
      <c r="G1" s="61">
        <v>7</v>
      </c>
      <c r="H1" s="3">
        <v>8</v>
      </c>
      <c r="I1" s="61">
        <v>9</v>
      </c>
      <c r="J1" s="3">
        <v>10</v>
      </c>
      <c r="K1" s="61">
        <v>11</v>
      </c>
      <c r="L1" s="3">
        <v>12</v>
      </c>
      <c r="M1" s="61">
        <v>13</v>
      </c>
      <c r="N1" s="3">
        <v>14</v>
      </c>
      <c r="O1" s="61">
        <v>15</v>
      </c>
      <c r="P1" s="3">
        <v>16</v>
      </c>
      <c r="Q1" s="61">
        <v>17</v>
      </c>
      <c r="R1" s="3">
        <v>18</v>
      </c>
      <c r="S1" s="61">
        <v>19</v>
      </c>
      <c r="T1" s="3">
        <v>20</v>
      </c>
      <c r="U1" s="61">
        <v>21</v>
      </c>
      <c r="V1" s="3">
        <v>22</v>
      </c>
      <c r="W1" s="61">
        <v>23</v>
      </c>
    </row>
    <row r="2" spans="1:23" s="5" customFormat="1" ht="18" x14ac:dyDescent="0.25">
      <c r="B2" s="6" t="s">
        <v>244</v>
      </c>
      <c r="W2" s="60"/>
    </row>
    <row r="3" spans="1:23" s="3" customFormat="1" ht="17.25" customHeight="1" x14ac:dyDescent="0.25">
      <c r="H3" s="26"/>
      <c r="I3" s="26"/>
      <c r="J3" s="26"/>
      <c r="K3" s="26"/>
      <c r="L3" s="26"/>
      <c r="M3" s="26"/>
      <c r="N3" s="26"/>
      <c r="R3" s="26"/>
      <c r="S3" s="26"/>
      <c r="T3" s="26"/>
      <c r="U3" s="26"/>
      <c r="V3" s="26"/>
      <c r="W3" s="61"/>
    </row>
    <row r="4" spans="1:23" s="62" customFormat="1" ht="20.25" customHeight="1" x14ac:dyDescent="0.2">
      <c r="B4" s="819" t="s">
        <v>1</v>
      </c>
      <c r="C4" s="721" t="s">
        <v>2</v>
      </c>
      <c r="D4" s="820" t="s">
        <v>245</v>
      </c>
      <c r="E4" s="820"/>
      <c r="F4" s="820"/>
      <c r="G4" s="821"/>
      <c r="H4" s="824" t="s">
        <v>246</v>
      </c>
      <c r="I4" s="820"/>
      <c r="J4" s="820"/>
      <c r="K4" s="820"/>
      <c r="L4" s="721" t="s">
        <v>247</v>
      </c>
      <c r="M4" s="721" t="s">
        <v>248</v>
      </c>
      <c r="N4" s="826" t="s">
        <v>249</v>
      </c>
      <c r="O4" s="820"/>
      <c r="P4" s="820"/>
      <c r="Q4" s="821"/>
      <c r="R4" s="824" t="s">
        <v>250</v>
      </c>
      <c r="S4" s="820"/>
      <c r="T4" s="820"/>
      <c r="U4" s="699" t="s">
        <v>251</v>
      </c>
      <c r="V4" s="828"/>
      <c r="W4" s="61"/>
    </row>
    <row r="5" spans="1:23" s="62" customFormat="1" ht="30.75" customHeight="1" x14ac:dyDescent="0.2">
      <c r="B5" s="793"/>
      <c r="C5" s="818"/>
      <c r="D5" s="822"/>
      <c r="E5" s="822"/>
      <c r="F5" s="822"/>
      <c r="G5" s="823"/>
      <c r="H5" s="825"/>
      <c r="I5" s="822"/>
      <c r="J5" s="822"/>
      <c r="K5" s="822"/>
      <c r="L5" s="818"/>
      <c r="M5" s="818"/>
      <c r="N5" s="827"/>
      <c r="O5" s="822"/>
      <c r="P5" s="822"/>
      <c r="Q5" s="823"/>
      <c r="R5" s="825"/>
      <c r="S5" s="822"/>
      <c r="T5" s="822"/>
      <c r="U5" s="702"/>
      <c r="V5" s="829"/>
      <c r="W5" s="61"/>
    </row>
    <row r="6" spans="1:23" s="62" customFormat="1" ht="28.5" customHeight="1" x14ac:dyDescent="0.25">
      <c r="B6" s="794"/>
      <c r="C6" s="722"/>
      <c r="D6" s="63">
        <v>1970</v>
      </c>
      <c r="E6" s="64">
        <v>1990</v>
      </c>
      <c r="F6" s="64">
        <v>2000</v>
      </c>
      <c r="G6" s="64">
        <v>2013</v>
      </c>
      <c r="H6" s="64" t="s">
        <v>252</v>
      </c>
      <c r="I6" s="65" t="s">
        <v>253</v>
      </c>
      <c r="J6" s="65" t="s">
        <v>254</v>
      </c>
      <c r="K6" s="65" t="s">
        <v>255</v>
      </c>
      <c r="L6" s="722"/>
      <c r="M6" s="722"/>
      <c r="N6" s="830" t="s">
        <v>252</v>
      </c>
      <c r="O6" s="831"/>
      <c r="P6" s="832" t="s">
        <v>255</v>
      </c>
      <c r="Q6" s="831"/>
      <c r="R6" s="66">
        <v>1970</v>
      </c>
      <c r="S6" s="66">
        <v>1990</v>
      </c>
      <c r="T6" s="66">
        <v>2013</v>
      </c>
      <c r="U6" s="67" t="s">
        <v>256</v>
      </c>
      <c r="V6" s="67" t="s">
        <v>257</v>
      </c>
      <c r="W6" s="61"/>
    </row>
    <row r="7" spans="1:23" x14ac:dyDescent="0.25">
      <c r="B7" s="15"/>
    </row>
    <row r="8" spans="1:23" x14ac:dyDescent="0.25">
      <c r="A8" s="68"/>
      <c r="B8" s="45" t="s">
        <v>17</v>
      </c>
      <c r="C8" s="69">
        <v>16</v>
      </c>
      <c r="D8" s="21">
        <v>309</v>
      </c>
      <c r="E8" s="21">
        <v>179</v>
      </c>
      <c r="F8" s="21">
        <v>136</v>
      </c>
      <c r="G8" s="21">
        <v>97</v>
      </c>
      <c r="H8" s="70">
        <v>2.7</v>
      </c>
      <c r="I8" s="70">
        <v>2.8</v>
      </c>
      <c r="J8" s="70">
        <v>2.6</v>
      </c>
      <c r="K8" s="70">
        <v>2.7</v>
      </c>
      <c r="L8" s="21">
        <v>46</v>
      </c>
      <c r="M8" s="21">
        <v>28</v>
      </c>
      <c r="N8" s="21" t="s">
        <v>238</v>
      </c>
      <c r="O8" s="21" t="s">
        <v>237</v>
      </c>
      <c r="P8" s="21" t="s">
        <v>238</v>
      </c>
      <c r="Q8" s="21" t="s">
        <v>237</v>
      </c>
      <c r="R8" s="70">
        <v>7.6710000000000003</v>
      </c>
      <c r="S8" s="70">
        <v>7.6870000000000003</v>
      </c>
      <c r="T8" s="70">
        <v>4.9000000000000004</v>
      </c>
      <c r="U8" s="70">
        <v>-1.0418026949178448E-2</v>
      </c>
      <c r="V8" s="70">
        <v>1.9578060228278868</v>
      </c>
      <c r="W8" s="45"/>
    </row>
    <row r="9" spans="1:23" x14ac:dyDescent="0.25">
      <c r="A9" s="68"/>
      <c r="B9" s="45" t="s">
        <v>18</v>
      </c>
      <c r="C9" s="69">
        <v>110</v>
      </c>
      <c r="D9" s="21" t="s">
        <v>238</v>
      </c>
      <c r="E9" s="21">
        <v>41</v>
      </c>
      <c r="F9" s="21">
        <v>26</v>
      </c>
      <c r="G9" s="21">
        <v>15</v>
      </c>
      <c r="H9" s="70" t="s">
        <v>238</v>
      </c>
      <c r="I9" s="70">
        <v>4.4000000000000004</v>
      </c>
      <c r="J9" s="70">
        <v>4.3</v>
      </c>
      <c r="K9" s="70">
        <v>4.3</v>
      </c>
      <c r="L9" s="21">
        <v>63</v>
      </c>
      <c r="M9" s="21">
        <v>43</v>
      </c>
      <c r="N9" s="21">
        <v>-0.6</v>
      </c>
      <c r="O9" s="21" t="s">
        <v>239</v>
      </c>
      <c r="P9" s="70">
        <v>5.8</v>
      </c>
      <c r="Q9" s="21" t="s">
        <v>237</v>
      </c>
      <c r="R9" s="70">
        <v>5.05</v>
      </c>
      <c r="S9" s="70">
        <v>2.97</v>
      </c>
      <c r="T9" s="70">
        <v>1.7709999999999999</v>
      </c>
      <c r="U9" s="70">
        <v>2.6541314523633011</v>
      </c>
      <c r="V9" s="70">
        <v>2.2479025826691799</v>
      </c>
      <c r="W9" s="45"/>
    </row>
    <row r="10" spans="1:23" x14ac:dyDescent="0.25">
      <c r="A10" s="68"/>
      <c r="B10" s="45" t="s">
        <v>19</v>
      </c>
      <c r="C10" s="69">
        <v>81</v>
      </c>
      <c r="D10" s="21">
        <v>245</v>
      </c>
      <c r="E10" s="21">
        <v>47</v>
      </c>
      <c r="F10" s="21">
        <v>40</v>
      </c>
      <c r="G10" s="21">
        <v>25</v>
      </c>
      <c r="H10" s="70">
        <v>8.1999999999999993</v>
      </c>
      <c r="I10" s="70">
        <v>1.7</v>
      </c>
      <c r="J10" s="70">
        <v>3.5</v>
      </c>
      <c r="K10" s="70">
        <v>2.7</v>
      </c>
      <c r="L10" s="21">
        <v>46</v>
      </c>
      <c r="M10" s="21">
        <v>36</v>
      </c>
      <c r="N10" s="21">
        <v>1.8</v>
      </c>
      <c r="O10" s="21" t="s">
        <v>237</v>
      </c>
      <c r="P10" s="70">
        <v>1.7</v>
      </c>
      <c r="Q10" s="21" t="s">
        <v>237</v>
      </c>
      <c r="R10" s="70">
        <v>7.641</v>
      </c>
      <c r="S10" s="70">
        <v>4.7610000000000001</v>
      </c>
      <c r="T10" s="70">
        <v>2.7949999999999999</v>
      </c>
      <c r="U10" s="70">
        <v>2.3653537722652396</v>
      </c>
      <c r="V10" s="70">
        <v>2.3157635808926926</v>
      </c>
      <c r="W10" s="45"/>
    </row>
    <row r="11" spans="1:23" x14ac:dyDescent="0.25">
      <c r="A11" s="68"/>
      <c r="B11" s="45" t="s">
        <v>20</v>
      </c>
      <c r="C11" s="69">
        <v>185</v>
      </c>
      <c r="D11" s="21" t="s">
        <v>238</v>
      </c>
      <c r="E11" s="21">
        <v>9</v>
      </c>
      <c r="F11" s="21">
        <v>5</v>
      </c>
      <c r="G11" s="21">
        <v>3</v>
      </c>
      <c r="H11" s="70" t="s">
        <v>238</v>
      </c>
      <c r="I11" s="70">
        <v>6.1</v>
      </c>
      <c r="J11" s="70">
        <v>3.3</v>
      </c>
      <c r="K11" s="70">
        <v>4.5</v>
      </c>
      <c r="L11" s="21">
        <v>65</v>
      </c>
      <c r="M11" s="21">
        <v>35</v>
      </c>
      <c r="N11" s="21">
        <v>-1.3</v>
      </c>
      <c r="O11" s="21" t="s">
        <v>237</v>
      </c>
      <c r="P11" s="70">
        <v>2.5</v>
      </c>
      <c r="Q11" s="21" t="s">
        <v>239</v>
      </c>
      <c r="R11" s="70" t="s">
        <v>238</v>
      </c>
      <c r="S11" s="70" t="s">
        <v>238</v>
      </c>
      <c r="T11" s="70" t="s">
        <v>238</v>
      </c>
      <c r="U11" s="70" t="s">
        <v>238</v>
      </c>
      <c r="V11" s="70" t="s">
        <v>238</v>
      </c>
      <c r="W11" s="45"/>
    </row>
    <row r="12" spans="1:23" x14ac:dyDescent="0.25">
      <c r="A12" s="68"/>
      <c r="B12" s="45" t="s">
        <v>22</v>
      </c>
      <c r="C12" s="69">
        <v>1</v>
      </c>
      <c r="D12" s="21" t="s">
        <v>238</v>
      </c>
      <c r="E12" s="21">
        <v>226</v>
      </c>
      <c r="F12" s="21">
        <v>217</v>
      </c>
      <c r="G12" s="21">
        <v>167</v>
      </c>
      <c r="H12" s="70" t="s">
        <v>238</v>
      </c>
      <c r="I12" s="70">
        <v>0.4</v>
      </c>
      <c r="J12" s="70">
        <v>2</v>
      </c>
      <c r="K12" s="70">
        <v>1.3</v>
      </c>
      <c r="L12" s="21">
        <v>26</v>
      </c>
      <c r="M12" s="21">
        <v>23</v>
      </c>
      <c r="N12" s="21" t="s">
        <v>238</v>
      </c>
      <c r="O12" s="21" t="s">
        <v>237</v>
      </c>
      <c r="P12" s="70">
        <v>4.3</v>
      </c>
      <c r="Q12" s="21" t="s">
        <v>237</v>
      </c>
      <c r="R12" s="70">
        <v>7.3010000000000002</v>
      </c>
      <c r="S12" s="70">
        <v>7.165</v>
      </c>
      <c r="T12" s="70">
        <v>5.8630000000000004</v>
      </c>
      <c r="U12" s="70">
        <v>9.4016318969067744E-2</v>
      </c>
      <c r="V12" s="70">
        <v>0.8719419273828567</v>
      </c>
      <c r="W12" s="45"/>
    </row>
    <row r="13" spans="1:23" x14ac:dyDescent="0.25">
      <c r="A13" s="68"/>
      <c r="B13" s="45" t="s">
        <v>23</v>
      </c>
      <c r="C13" s="69">
        <v>142</v>
      </c>
      <c r="D13" s="21" t="s">
        <v>238</v>
      </c>
      <c r="E13" s="21">
        <v>26</v>
      </c>
      <c r="F13" s="21">
        <v>15</v>
      </c>
      <c r="G13" s="21">
        <v>9</v>
      </c>
      <c r="H13" s="70" t="s">
        <v>238</v>
      </c>
      <c r="I13" s="70">
        <v>5</v>
      </c>
      <c r="J13" s="70">
        <v>3.9</v>
      </c>
      <c r="K13" s="70">
        <v>4.4000000000000004</v>
      </c>
      <c r="L13" s="21">
        <v>64</v>
      </c>
      <c r="M13" s="21">
        <v>40</v>
      </c>
      <c r="N13" s="21">
        <v>7.9</v>
      </c>
      <c r="O13" s="21" t="s">
        <v>239</v>
      </c>
      <c r="P13" s="70">
        <v>1.3</v>
      </c>
      <c r="Q13" s="21" t="s">
        <v>237</v>
      </c>
      <c r="R13" s="70">
        <v>3.6840000000000002</v>
      </c>
      <c r="S13" s="70">
        <v>2.0609999999999999</v>
      </c>
      <c r="T13" s="70">
        <v>2.089</v>
      </c>
      <c r="U13" s="70">
        <v>2.9040390824236919</v>
      </c>
      <c r="V13" s="70">
        <v>-5.8670350722203224E-2</v>
      </c>
      <c r="W13" s="45"/>
    </row>
    <row r="14" spans="1:23" x14ac:dyDescent="0.25">
      <c r="A14" s="68"/>
      <c r="B14" s="45" t="s">
        <v>24</v>
      </c>
      <c r="C14" s="69">
        <v>122</v>
      </c>
      <c r="D14" s="21">
        <v>73</v>
      </c>
      <c r="E14" s="21">
        <v>28</v>
      </c>
      <c r="F14" s="21">
        <v>20</v>
      </c>
      <c r="G14" s="21">
        <v>13</v>
      </c>
      <c r="H14" s="70">
        <v>4.8</v>
      </c>
      <c r="I14" s="70">
        <v>3.1</v>
      </c>
      <c r="J14" s="70">
        <v>3.2</v>
      </c>
      <c r="K14" s="70">
        <v>3.2</v>
      </c>
      <c r="L14" s="21">
        <v>52</v>
      </c>
      <c r="M14" s="21">
        <v>34</v>
      </c>
      <c r="N14" s="21">
        <v>-0.8</v>
      </c>
      <c r="O14" s="21" t="s">
        <v>237</v>
      </c>
      <c r="P14" s="70">
        <v>2.2999999999999998</v>
      </c>
      <c r="Q14" s="21" t="s">
        <v>237</v>
      </c>
      <c r="R14" s="70">
        <v>3.073</v>
      </c>
      <c r="S14" s="70">
        <v>2.9889999999999999</v>
      </c>
      <c r="T14" s="70">
        <v>2.1749999999999998</v>
      </c>
      <c r="U14" s="70">
        <v>0.13857699923273414</v>
      </c>
      <c r="V14" s="70">
        <v>1.3822183424397976</v>
      </c>
      <c r="W14" s="45"/>
    </row>
    <row r="15" spans="1:23" x14ac:dyDescent="0.25">
      <c r="A15" s="68"/>
      <c r="B15" s="45" t="s">
        <v>26</v>
      </c>
      <c r="C15" s="69">
        <v>106</v>
      </c>
      <c r="D15" s="21" t="s">
        <v>238</v>
      </c>
      <c r="E15" s="21">
        <v>50</v>
      </c>
      <c r="F15" s="21">
        <v>30</v>
      </c>
      <c r="G15" s="21">
        <v>16</v>
      </c>
      <c r="H15" s="70" t="s">
        <v>238</v>
      </c>
      <c r="I15" s="70">
        <v>5</v>
      </c>
      <c r="J15" s="70">
        <v>5.0999999999999996</v>
      </c>
      <c r="K15" s="70">
        <v>5</v>
      </c>
      <c r="L15" s="21">
        <v>69</v>
      </c>
      <c r="M15" s="21">
        <v>48</v>
      </c>
      <c r="N15" s="21" t="s">
        <v>238</v>
      </c>
      <c r="O15" s="21" t="s">
        <v>237</v>
      </c>
      <c r="P15" s="70">
        <v>6.3</v>
      </c>
      <c r="Q15" s="21" t="s">
        <v>237</v>
      </c>
      <c r="R15" s="70">
        <v>3.2080000000000002</v>
      </c>
      <c r="S15" s="70">
        <v>2.5379999999999998</v>
      </c>
      <c r="T15" s="70">
        <v>1.74</v>
      </c>
      <c r="U15" s="70">
        <v>1.1713566035603618</v>
      </c>
      <c r="V15" s="70">
        <v>1.6412663307206878</v>
      </c>
      <c r="W15" s="45"/>
    </row>
    <row r="16" spans="1:23" x14ac:dyDescent="0.25">
      <c r="A16" s="68"/>
      <c r="B16" s="45" t="s">
        <v>27</v>
      </c>
      <c r="C16" s="69">
        <v>167</v>
      </c>
      <c r="D16" s="21">
        <v>21</v>
      </c>
      <c r="E16" s="21">
        <v>9</v>
      </c>
      <c r="F16" s="21">
        <v>6</v>
      </c>
      <c r="G16" s="21">
        <v>4</v>
      </c>
      <c r="H16" s="70">
        <v>4.2</v>
      </c>
      <c r="I16" s="70">
        <v>3.9</v>
      </c>
      <c r="J16" s="70">
        <v>3.4</v>
      </c>
      <c r="K16" s="70">
        <v>3.6</v>
      </c>
      <c r="L16" s="21">
        <v>57</v>
      </c>
      <c r="M16" s="21">
        <v>35</v>
      </c>
      <c r="N16" s="21">
        <v>1.5</v>
      </c>
      <c r="O16" s="21" t="s">
        <v>237</v>
      </c>
      <c r="P16" s="70">
        <v>2.1</v>
      </c>
      <c r="Q16" s="21" t="s">
        <v>237</v>
      </c>
      <c r="R16" s="70">
        <v>2.7130000000000001</v>
      </c>
      <c r="S16" s="70">
        <v>1.8620000000000001</v>
      </c>
      <c r="T16" s="70">
        <v>1.8819999999999999</v>
      </c>
      <c r="U16" s="70">
        <v>1.8820192741095969</v>
      </c>
      <c r="V16" s="70">
        <v>-4.6451575253532454E-2</v>
      </c>
      <c r="W16" s="45"/>
    </row>
    <row r="17" spans="1:23" x14ac:dyDescent="0.25">
      <c r="A17" s="68"/>
      <c r="B17" s="45" t="s">
        <v>28</v>
      </c>
      <c r="C17" s="69">
        <v>167</v>
      </c>
      <c r="D17" s="21">
        <v>29</v>
      </c>
      <c r="E17" s="21">
        <v>10</v>
      </c>
      <c r="F17" s="21">
        <v>6</v>
      </c>
      <c r="G17" s="21">
        <v>4</v>
      </c>
      <c r="H17" s="70">
        <v>5.6</v>
      </c>
      <c r="I17" s="70">
        <v>5.5</v>
      </c>
      <c r="J17" s="70">
        <v>2.6</v>
      </c>
      <c r="K17" s="70">
        <v>3.9</v>
      </c>
      <c r="L17" s="21">
        <v>59</v>
      </c>
      <c r="M17" s="21">
        <v>29</v>
      </c>
      <c r="N17" s="21">
        <v>2.5</v>
      </c>
      <c r="O17" s="21" t="s">
        <v>237</v>
      </c>
      <c r="P17" s="70">
        <v>1.7</v>
      </c>
      <c r="Q17" s="21" t="s">
        <v>237</v>
      </c>
      <c r="R17" s="70">
        <v>2.3170000000000002</v>
      </c>
      <c r="S17" s="70">
        <v>1.462</v>
      </c>
      <c r="T17" s="70">
        <v>1.4710000000000001</v>
      </c>
      <c r="U17" s="70">
        <v>2.3023394206132624</v>
      </c>
      <c r="V17" s="70">
        <v>-2.6682957790059848E-2</v>
      </c>
      <c r="W17" s="45"/>
    </row>
    <row r="18" spans="1:23" x14ac:dyDescent="0.25">
      <c r="A18" s="68"/>
      <c r="B18" s="45" t="s">
        <v>29</v>
      </c>
      <c r="C18" s="69">
        <v>69</v>
      </c>
      <c r="D18" s="21" t="s">
        <v>238</v>
      </c>
      <c r="E18" s="21">
        <v>95</v>
      </c>
      <c r="F18" s="21">
        <v>74</v>
      </c>
      <c r="G18" s="21">
        <v>34</v>
      </c>
      <c r="H18" s="70" t="s">
        <v>238</v>
      </c>
      <c r="I18" s="70">
        <v>2.4</v>
      </c>
      <c r="J18" s="70">
        <v>5.9</v>
      </c>
      <c r="K18" s="70">
        <v>4.4000000000000004</v>
      </c>
      <c r="L18" s="21">
        <v>64</v>
      </c>
      <c r="M18" s="21">
        <v>54</v>
      </c>
      <c r="N18" s="21" t="s">
        <v>238</v>
      </c>
      <c r="O18" s="21" t="s">
        <v>237</v>
      </c>
      <c r="P18" s="70">
        <v>6.3</v>
      </c>
      <c r="Q18" s="21" t="s">
        <v>237</v>
      </c>
      <c r="R18" s="70">
        <v>4.6120000000000001</v>
      </c>
      <c r="S18" s="70">
        <v>2.9689999999999999</v>
      </c>
      <c r="T18" s="70">
        <v>1.9239999999999999</v>
      </c>
      <c r="U18" s="70">
        <v>2.2021820331259496</v>
      </c>
      <c r="V18" s="70">
        <v>1.8861688849482954</v>
      </c>
      <c r="W18" s="45"/>
    </row>
    <row r="19" spans="1:23" x14ac:dyDescent="0.25">
      <c r="A19" s="68"/>
      <c r="B19" s="45" t="s">
        <v>30</v>
      </c>
      <c r="C19" s="69">
        <v>122</v>
      </c>
      <c r="D19" s="21">
        <v>31</v>
      </c>
      <c r="E19" s="21">
        <v>24</v>
      </c>
      <c r="F19" s="21">
        <v>16</v>
      </c>
      <c r="G19" s="21">
        <v>13</v>
      </c>
      <c r="H19" s="70">
        <v>1.3</v>
      </c>
      <c r="I19" s="70">
        <v>4</v>
      </c>
      <c r="J19" s="70">
        <v>1.6</v>
      </c>
      <c r="K19" s="70">
        <v>2.6</v>
      </c>
      <c r="L19" s="21">
        <v>45</v>
      </c>
      <c r="M19" s="21">
        <v>18</v>
      </c>
      <c r="N19" s="21">
        <v>1.9</v>
      </c>
      <c r="O19" s="21" t="s">
        <v>237</v>
      </c>
      <c r="P19" s="70">
        <v>0.3</v>
      </c>
      <c r="Q19" s="21" t="s">
        <v>239</v>
      </c>
      <c r="R19" s="70">
        <v>3.5310000000000001</v>
      </c>
      <c r="S19" s="70">
        <v>2.6389999999999998</v>
      </c>
      <c r="T19" s="70">
        <v>1.8879999999999999</v>
      </c>
      <c r="U19" s="70">
        <v>1.4559052971253126</v>
      </c>
      <c r="V19" s="70">
        <v>1.456008651295122</v>
      </c>
      <c r="W19" s="45"/>
    </row>
    <row r="20" spans="1:23" x14ac:dyDescent="0.25">
      <c r="A20" s="68"/>
      <c r="B20" s="45" t="s">
        <v>31</v>
      </c>
      <c r="C20" s="69">
        <v>155</v>
      </c>
      <c r="D20" s="21">
        <v>76</v>
      </c>
      <c r="E20" s="21">
        <v>23</v>
      </c>
      <c r="F20" s="21">
        <v>13</v>
      </c>
      <c r="G20" s="21">
        <v>6</v>
      </c>
      <c r="H20" s="70">
        <v>6</v>
      </c>
      <c r="I20" s="70">
        <v>5.9</v>
      </c>
      <c r="J20" s="70">
        <v>5.6</v>
      </c>
      <c r="K20" s="70">
        <v>5.8</v>
      </c>
      <c r="L20" s="21">
        <v>73</v>
      </c>
      <c r="M20" s="21">
        <v>52</v>
      </c>
      <c r="N20" s="70">
        <v>-1</v>
      </c>
      <c r="O20" s="21" t="s">
        <v>239</v>
      </c>
      <c r="P20" s="70">
        <v>0.1</v>
      </c>
      <c r="Q20" s="21" t="s">
        <v>237</v>
      </c>
      <c r="R20" s="70">
        <v>6.4980000000000002</v>
      </c>
      <c r="S20" s="70">
        <v>3.738</v>
      </c>
      <c r="T20" s="70">
        <v>2.0750000000000002</v>
      </c>
      <c r="U20" s="70">
        <v>2.7647186410676881</v>
      </c>
      <c r="V20" s="70">
        <v>2.5590850232639539</v>
      </c>
      <c r="W20" s="45"/>
    </row>
    <row r="21" spans="1:23" x14ac:dyDescent="0.25">
      <c r="A21" s="68"/>
      <c r="B21" s="45" t="s">
        <v>32</v>
      </c>
      <c r="C21" s="69">
        <v>60</v>
      </c>
      <c r="D21" s="21">
        <v>224</v>
      </c>
      <c r="E21" s="21">
        <v>144</v>
      </c>
      <c r="F21" s="21">
        <v>88</v>
      </c>
      <c r="G21" s="21">
        <v>41</v>
      </c>
      <c r="H21" s="70">
        <v>2.2000000000000002</v>
      </c>
      <c r="I21" s="70">
        <v>4.9000000000000004</v>
      </c>
      <c r="J21" s="70">
        <v>5.9</v>
      </c>
      <c r="K21" s="70">
        <v>5.4</v>
      </c>
      <c r="L21" s="21">
        <v>71</v>
      </c>
      <c r="M21" s="21">
        <v>53</v>
      </c>
      <c r="N21" s="21">
        <v>0.5</v>
      </c>
      <c r="O21" s="21" t="s">
        <v>237</v>
      </c>
      <c r="P21" s="70">
        <v>3.8</v>
      </c>
      <c r="Q21" s="21" t="s">
        <v>237</v>
      </c>
      <c r="R21" s="70">
        <v>6.9470000000000001</v>
      </c>
      <c r="S21" s="70">
        <v>4.55</v>
      </c>
      <c r="T21" s="70">
        <v>2.177</v>
      </c>
      <c r="U21" s="70">
        <v>2.1159133937394241</v>
      </c>
      <c r="V21" s="70">
        <v>3.2051280465671681</v>
      </c>
      <c r="W21" s="45"/>
    </row>
    <row r="22" spans="1:23" x14ac:dyDescent="0.25">
      <c r="A22" s="68"/>
      <c r="B22" s="45" t="s">
        <v>33</v>
      </c>
      <c r="C22" s="69">
        <v>118</v>
      </c>
      <c r="D22" s="21">
        <v>48</v>
      </c>
      <c r="E22" s="21">
        <v>18</v>
      </c>
      <c r="F22" s="21">
        <v>16</v>
      </c>
      <c r="G22" s="21">
        <v>14</v>
      </c>
      <c r="H22" s="70">
        <v>4.9000000000000004</v>
      </c>
      <c r="I22" s="70">
        <v>1</v>
      </c>
      <c r="J22" s="70">
        <v>1</v>
      </c>
      <c r="K22" s="70">
        <v>1</v>
      </c>
      <c r="L22" s="21">
        <v>20</v>
      </c>
      <c r="M22" s="21">
        <v>12</v>
      </c>
      <c r="N22" s="21">
        <v>1.7</v>
      </c>
      <c r="O22" s="21" t="s">
        <v>237</v>
      </c>
      <c r="P22" s="70">
        <v>1.3</v>
      </c>
      <c r="Q22" s="21" t="s">
        <v>239</v>
      </c>
      <c r="R22" s="70">
        <v>3.113</v>
      </c>
      <c r="S22" s="70">
        <v>1.74</v>
      </c>
      <c r="T22" s="70">
        <v>1.849</v>
      </c>
      <c r="U22" s="70">
        <v>2.9085088911651669</v>
      </c>
      <c r="V22" s="70">
        <v>-0.26417321381978331</v>
      </c>
      <c r="W22" s="45"/>
    </row>
    <row r="23" spans="1:23" x14ac:dyDescent="0.25">
      <c r="A23" s="68"/>
      <c r="B23" s="45" t="s">
        <v>34</v>
      </c>
      <c r="C23" s="69">
        <v>160</v>
      </c>
      <c r="D23" s="21" t="s">
        <v>238</v>
      </c>
      <c r="E23" s="21">
        <v>17</v>
      </c>
      <c r="F23" s="21">
        <v>14</v>
      </c>
      <c r="G23" s="21">
        <v>5</v>
      </c>
      <c r="H23" s="70" t="s">
        <v>238</v>
      </c>
      <c r="I23" s="70">
        <v>1.4</v>
      </c>
      <c r="J23" s="70">
        <v>8.3000000000000007</v>
      </c>
      <c r="K23" s="70">
        <v>5.3</v>
      </c>
      <c r="L23" s="21">
        <v>70</v>
      </c>
      <c r="M23" s="21">
        <v>66</v>
      </c>
      <c r="N23" s="21" t="s">
        <v>238</v>
      </c>
      <c r="O23" s="21" t="s">
        <v>237</v>
      </c>
      <c r="P23" s="70">
        <v>5</v>
      </c>
      <c r="Q23" s="21" t="s">
        <v>237</v>
      </c>
      <c r="R23" s="70">
        <v>2.3039999999999998</v>
      </c>
      <c r="S23" s="70">
        <v>1.885</v>
      </c>
      <c r="T23" s="70">
        <v>1.494</v>
      </c>
      <c r="U23" s="70">
        <v>1.0035946096683532</v>
      </c>
      <c r="V23" s="70">
        <v>1.0107423225623846</v>
      </c>
      <c r="W23" s="45"/>
    </row>
    <row r="24" spans="1:23" x14ac:dyDescent="0.25">
      <c r="A24" s="68"/>
      <c r="B24" s="45" t="s">
        <v>35</v>
      </c>
      <c r="C24" s="69">
        <v>167</v>
      </c>
      <c r="D24" s="21">
        <v>24</v>
      </c>
      <c r="E24" s="21">
        <v>10</v>
      </c>
      <c r="F24" s="21">
        <v>6</v>
      </c>
      <c r="G24" s="21">
        <v>4</v>
      </c>
      <c r="H24" s="70">
        <v>4.4000000000000004</v>
      </c>
      <c r="I24" s="70">
        <v>5.4</v>
      </c>
      <c r="J24" s="70">
        <v>2.1</v>
      </c>
      <c r="K24" s="70">
        <v>3.6</v>
      </c>
      <c r="L24" s="21">
        <v>56</v>
      </c>
      <c r="M24" s="21">
        <v>24</v>
      </c>
      <c r="N24" s="21">
        <v>2.2000000000000002</v>
      </c>
      <c r="O24" s="21" t="s">
        <v>237</v>
      </c>
      <c r="P24" s="70">
        <v>1.4</v>
      </c>
      <c r="Q24" s="21" t="s">
        <v>237</v>
      </c>
      <c r="R24" s="70">
        <v>2.206</v>
      </c>
      <c r="S24" s="70">
        <v>1.5820000000000001</v>
      </c>
      <c r="T24" s="70">
        <v>1.8540000000000001</v>
      </c>
      <c r="U24" s="70">
        <v>1.6624552574292426</v>
      </c>
      <c r="V24" s="70">
        <v>-0.68980694694870104</v>
      </c>
      <c r="W24" s="45"/>
    </row>
    <row r="25" spans="1:23" x14ac:dyDescent="0.25">
      <c r="A25" s="68"/>
      <c r="B25" s="45" t="s">
        <v>36</v>
      </c>
      <c r="C25" s="69">
        <v>100</v>
      </c>
      <c r="D25" s="21">
        <v>96</v>
      </c>
      <c r="E25" s="21">
        <v>40</v>
      </c>
      <c r="F25" s="21">
        <v>25</v>
      </c>
      <c r="G25" s="21">
        <v>17</v>
      </c>
      <c r="H25" s="70">
        <v>4.4000000000000004</v>
      </c>
      <c r="I25" s="70">
        <v>4.5999999999999996</v>
      </c>
      <c r="J25" s="70">
        <v>3.1</v>
      </c>
      <c r="K25" s="70">
        <v>3.8</v>
      </c>
      <c r="L25" s="21">
        <v>58</v>
      </c>
      <c r="M25" s="21">
        <v>33</v>
      </c>
      <c r="N25" s="21">
        <v>3.1</v>
      </c>
      <c r="O25" s="21" t="s">
        <v>237</v>
      </c>
      <c r="P25" s="70">
        <v>2</v>
      </c>
      <c r="Q25" s="21" t="s">
        <v>237</v>
      </c>
      <c r="R25" s="70">
        <v>6.2990000000000004</v>
      </c>
      <c r="S25" s="70">
        <v>4.508</v>
      </c>
      <c r="T25" s="70">
        <v>2.6760000000000002</v>
      </c>
      <c r="U25" s="70">
        <v>1.6726864723113113</v>
      </c>
      <c r="V25" s="70">
        <v>2.2675237126589036</v>
      </c>
      <c r="W25" s="45"/>
    </row>
    <row r="26" spans="1:23" x14ac:dyDescent="0.25">
      <c r="A26" s="68"/>
      <c r="B26" s="45" t="s">
        <v>37</v>
      </c>
      <c r="C26" s="69">
        <v>24</v>
      </c>
      <c r="D26" s="21">
        <v>266</v>
      </c>
      <c r="E26" s="21">
        <v>179</v>
      </c>
      <c r="F26" s="21">
        <v>146</v>
      </c>
      <c r="G26" s="21">
        <v>85</v>
      </c>
      <c r="H26" s="70">
        <v>2</v>
      </c>
      <c r="I26" s="70">
        <v>2.1</v>
      </c>
      <c r="J26" s="70">
        <v>4.0999999999999996</v>
      </c>
      <c r="K26" s="70">
        <v>3.2</v>
      </c>
      <c r="L26" s="21">
        <v>52</v>
      </c>
      <c r="M26" s="21">
        <v>42</v>
      </c>
      <c r="N26" s="21">
        <v>0.4</v>
      </c>
      <c r="O26" s="21" t="s">
        <v>237</v>
      </c>
      <c r="P26" s="70">
        <v>1.1000000000000001</v>
      </c>
      <c r="Q26" s="21" t="s">
        <v>237</v>
      </c>
      <c r="R26" s="70">
        <v>6.7480000000000002</v>
      </c>
      <c r="S26" s="70">
        <v>6.7439999999999998</v>
      </c>
      <c r="T26" s="70">
        <v>4.8449999999999998</v>
      </c>
      <c r="U26" s="70">
        <v>2.9647199208384964E-3</v>
      </c>
      <c r="V26" s="70">
        <v>1.4378520667688033</v>
      </c>
      <c r="W26" s="45"/>
    </row>
    <row r="27" spans="1:23" x14ac:dyDescent="0.25">
      <c r="A27" s="68"/>
      <c r="B27" s="45" t="s">
        <v>38</v>
      </c>
      <c r="C27" s="69">
        <v>67</v>
      </c>
      <c r="D27" s="21">
        <v>273</v>
      </c>
      <c r="E27" s="21">
        <v>134</v>
      </c>
      <c r="F27" s="21">
        <v>79</v>
      </c>
      <c r="G27" s="21">
        <v>36</v>
      </c>
      <c r="H27" s="70">
        <v>3.6</v>
      </c>
      <c r="I27" s="70">
        <v>5.2</v>
      </c>
      <c r="J27" s="70">
        <v>6</v>
      </c>
      <c r="K27" s="70">
        <v>5.7</v>
      </c>
      <c r="L27" s="21">
        <v>73</v>
      </c>
      <c r="M27" s="21">
        <v>54</v>
      </c>
      <c r="N27" s="70">
        <v>7</v>
      </c>
      <c r="O27" s="21" t="s">
        <v>239</v>
      </c>
      <c r="P27" s="70">
        <v>5.4</v>
      </c>
      <c r="Q27" s="21" t="s">
        <v>237</v>
      </c>
      <c r="R27" s="70">
        <v>6.6710000000000003</v>
      </c>
      <c r="S27" s="70">
        <v>5.6390000000000002</v>
      </c>
      <c r="T27" s="70">
        <v>2.2320000000000002</v>
      </c>
      <c r="U27" s="70">
        <v>0.84031514451166667</v>
      </c>
      <c r="V27" s="70">
        <v>4.0296030448086109</v>
      </c>
      <c r="W27" s="45"/>
    </row>
    <row r="28" spans="1:23" x14ac:dyDescent="0.25">
      <c r="A28" s="68"/>
      <c r="B28" s="45" t="s">
        <v>39</v>
      </c>
      <c r="C28" s="69">
        <v>62</v>
      </c>
      <c r="D28" s="21">
        <v>231</v>
      </c>
      <c r="E28" s="21">
        <v>123</v>
      </c>
      <c r="F28" s="21">
        <v>77</v>
      </c>
      <c r="G28" s="21">
        <v>39</v>
      </c>
      <c r="H28" s="70">
        <v>3.2</v>
      </c>
      <c r="I28" s="70">
        <v>4.5999999999999996</v>
      </c>
      <c r="J28" s="70">
        <v>5.3</v>
      </c>
      <c r="K28" s="70">
        <v>5</v>
      </c>
      <c r="L28" s="21">
        <v>68</v>
      </c>
      <c r="M28" s="21">
        <v>49</v>
      </c>
      <c r="N28" s="21">
        <v>-1.2</v>
      </c>
      <c r="O28" s="21" t="s">
        <v>237</v>
      </c>
      <c r="P28" s="70">
        <v>1.8</v>
      </c>
      <c r="Q28" s="21" t="s">
        <v>237</v>
      </c>
      <c r="R28" s="70">
        <v>6.5780000000000003</v>
      </c>
      <c r="S28" s="70">
        <v>4.9130000000000003</v>
      </c>
      <c r="T28" s="70">
        <v>3.2210000000000001</v>
      </c>
      <c r="U28" s="70">
        <v>1.4592299729017701</v>
      </c>
      <c r="V28" s="70">
        <v>1.835621229728041</v>
      </c>
      <c r="W28" s="45"/>
    </row>
    <row r="29" spans="1:23" x14ac:dyDescent="0.25">
      <c r="A29" s="68"/>
      <c r="B29" s="45" t="s">
        <v>40</v>
      </c>
      <c r="C29" s="69">
        <v>150</v>
      </c>
      <c r="D29" s="21" t="s">
        <v>238</v>
      </c>
      <c r="E29" s="21">
        <v>18</v>
      </c>
      <c r="F29" s="21">
        <v>9</v>
      </c>
      <c r="G29" s="21">
        <v>7</v>
      </c>
      <c r="H29" s="70" t="s">
        <v>238</v>
      </c>
      <c r="I29" s="70">
        <v>6.9</v>
      </c>
      <c r="J29" s="70">
        <v>2.6</v>
      </c>
      <c r="K29" s="70">
        <v>4.4000000000000004</v>
      </c>
      <c r="L29" s="21">
        <v>64</v>
      </c>
      <c r="M29" s="21">
        <v>28</v>
      </c>
      <c r="N29" s="21" t="s">
        <v>238</v>
      </c>
      <c r="O29" s="21" t="s">
        <v>237</v>
      </c>
      <c r="P29" s="70">
        <v>7.4</v>
      </c>
      <c r="Q29" s="21" t="s">
        <v>239</v>
      </c>
      <c r="R29" s="70">
        <v>2.8809999999999998</v>
      </c>
      <c r="S29" s="70">
        <v>1.708</v>
      </c>
      <c r="T29" s="70">
        <v>1.2829999999999999</v>
      </c>
      <c r="U29" s="70">
        <v>2.6140718036800665</v>
      </c>
      <c r="V29" s="70">
        <v>1.2440087379690385</v>
      </c>
      <c r="W29" s="45"/>
    </row>
    <row r="30" spans="1:23" x14ac:dyDescent="0.25">
      <c r="A30" s="68"/>
      <c r="B30" s="45" t="s">
        <v>41</v>
      </c>
      <c r="C30" s="69">
        <v>57</v>
      </c>
      <c r="D30" s="21">
        <v>122</v>
      </c>
      <c r="E30" s="21">
        <v>50</v>
      </c>
      <c r="F30" s="21">
        <v>85</v>
      </c>
      <c r="G30" s="21">
        <v>47</v>
      </c>
      <c r="H30" s="70">
        <v>4.5</v>
      </c>
      <c r="I30" s="70">
        <v>-5.4</v>
      </c>
      <c r="J30" s="70">
        <v>4.5999999999999996</v>
      </c>
      <c r="K30" s="70">
        <v>0.3</v>
      </c>
      <c r="L30" s="21">
        <v>6</v>
      </c>
      <c r="M30" s="21">
        <v>45</v>
      </c>
      <c r="N30" s="70">
        <v>8</v>
      </c>
      <c r="O30" s="21" t="s">
        <v>237</v>
      </c>
      <c r="P30" s="70">
        <v>2.8</v>
      </c>
      <c r="Q30" s="21" t="s">
        <v>237</v>
      </c>
      <c r="R30" s="70">
        <v>6.641</v>
      </c>
      <c r="S30" s="70">
        <v>4.6980000000000004</v>
      </c>
      <c r="T30" s="70">
        <v>2.6190000000000002</v>
      </c>
      <c r="U30" s="70">
        <v>1.7306283416092774</v>
      </c>
      <c r="V30" s="70">
        <v>2.5406274813528098</v>
      </c>
      <c r="W30" s="45"/>
    </row>
    <row r="31" spans="1:23" x14ac:dyDescent="0.25">
      <c r="A31" s="68"/>
      <c r="B31" s="45" t="s">
        <v>42</v>
      </c>
      <c r="C31" s="69">
        <v>118</v>
      </c>
      <c r="D31" s="21">
        <v>132</v>
      </c>
      <c r="E31" s="21">
        <v>62</v>
      </c>
      <c r="F31" s="21">
        <v>33</v>
      </c>
      <c r="G31" s="21">
        <v>14</v>
      </c>
      <c r="H31" s="70">
        <v>3.8</v>
      </c>
      <c r="I31" s="70">
        <v>6.3</v>
      </c>
      <c r="J31" s="70">
        <v>6.7</v>
      </c>
      <c r="K31" s="70">
        <v>6.5</v>
      </c>
      <c r="L31" s="21">
        <v>78</v>
      </c>
      <c r="M31" s="21">
        <v>58</v>
      </c>
      <c r="N31" s="21">
        <v>2.2999999999999998</v>
      </c>
      <c r="O31" s="21" t="s">
        <v>237</v>
      </c>
      <c r="P31" s="70">
        <v>1.7</v>
      </c>
      <c r="Q31" s="21" t="s">
        <v>237</v>
      </c>
      <c r="R31" s="70">
        <v>5.024</v>
      </c>
      <c r="S31" s="70">
        <v>2.8090000000000002</v>
      </c>
      <c r="T31" s="70">
        <v>1.8009999999999999</v>
      </c>
      <c r="U31" s="70">
        <v>2.9069894052189542</v>
      </c>
      <c r="V31" s="70">
        <v>1.9325499214273381</v>
      </c>
      <c r="W31" s="45"/>
    </row>
    <row r="32" spans="1:23" x14ac:dyDescent="0.25">
      <c r="A32" s="68"/>
      <c r="B32" s="45" t="s">
        <v>43</v>
      </c>
      <c r="C32" s="69">
        <v>134</v>
      </c>
      <c r="D32" s="21" t="s">
        <v>238</v>
      </c>
      <c r="E32" s="21">
        <v>12</v>
      </c>
      <c r="F32" s="21">
        <v>10</v>
      </c>
      <c r="G32" s="21">
        <v>10</v>
      </c>
      <c r="H32" s="70" t="s">
        <v>238</v>
      </c>
      <c r="I32" s="70">
        <v>2.5</v>
      </c>
      <c r="J32" s="70">
        <v>-0.3</v>
      </c>
      <c r="K32" s="70">
        <v>0.9</v>
      </c>
      <c r="L32" s="21">
        <v>19</v>
      </c>
      <c r="M32" s="21">
        <v>-4</v>
      </c>
      <c r="N32" s="21">
        <v>-2.2000000000000002</v>
      </c>
      <c r="O32" s="21" t="s">
        <v>239</v>
      </c>
      <c r="P32" s="70">
        <v>-0.4</v>
      </c>
      <c r="Q32" s="21" t="s">
        <v>237</v>
      </c>
      <c r="R32" s="70">
        <v>5.7510000000000003</v>
      </c>
      <c r="S32" s="70">
        <v>3.532</v>
      </c>
      <c r="T32" s="70">
        <v>1.994</v>
      </c>
      <c r="U32" s="70">
        <v>2.4375473499495182</v>
      </c>
      <c r="V32" s="70">
        <v>2.4857461356611608</v>
      </c>
      <c r="W32" s="45"/>
    </row>
    <row r="33" spans="1:23" x14ac:dyDescent="0.25">
      <c r="A33" s="68"/>
      <c r="B33" s="45" t="s">
        <v>44</v>
      </c>
      <c r="C33" s="69">
        <v>127</v>
      </c>
      <c r="D33" s="21">
        <v>39</v>
      </c>
      <c r="E33" s="21">
        <v>22</v>
      </c>
      <c r="F33" s="21">
        <v>21</v>
      </c>
      <c r="G33" s="21">
        <v>12</v>
      </c>
      <c r="H33" s="70">
        <v>2.8</v>
      </c>
      <c r="I33" s="70">
        <v>0.5</v>
      </c>
      <c r="J33" s="70">
        <v>4.5999999999999996</v>
      </c>
      <c r="K33" s="70">
        <v>2.8</v>
      </c>
      <c r="L33" s="21">
        <v>48</v>
      </c>
      <c r="M33" s="21">
        <v>45</v>
      </c>
      <c r="N33" s="21">
        <v>3.4</v>
      </c>
      <c r="O33" s="21" t="s">
        <v>239</v>
      </c>
      <c r="P33" s="70">
        <v>3.4</v>
      </c>
      <c r="Q33" s="21" t="s">
        <v>237</v>
      </c>
      <c r="R33" s="70">
        <v>2.1349999999999998</v>
      </c>
      <c r="S33" s="70">
        <v>1.7689999999999999</v>
      </c>
      <c r="T33" s="70">
        <v>1.5409999999999999</v>
      </c>
      <c r="U33" s="70">
        <v>0.94026115751469808</v>
      </c>
      <c r="V33" s="70">
        <v>0.59992547321595469</v>
      </c>
      <c r="W33" s="45"/>
    </row>
    <row r="34" spans="1:23" x14ac:dyDescent="0.25">
      <c r="A34" s="68"/>
      <c r="B34" s="45" t="s">
        <v>45</v>
      </c>
      <c r="C34" s="69">
        <v>14</v>
      </c>
      <c r="D34" s="21">
        <v>321</v>
      </c>
      <c r="E34" s="21">
        <v>202</v>
      </c>
      <c r="F34" s="21">
        <v>186</v>
      </c>
      <c r="G34" s="21">
        <v>98</v>
      </c>
      <c r="H34" s="70">
        <v>2.2999999999999998</v>
      </c>
      <c r="I34" s="70">
        <v>0.8</v>
      </c>
      <c r="J34" s="70">
        <v>5</v>
      </c>
      <c r="K34" s="70">
        <v>3.2</v>
      </c>
      <c r="L34" s="21">
        <v>52</v>
      </c>
      <c r="M34" s="21">
        <v>47</v>
      </c>
      <c r="N34" s="21">
        <v>1.4</v>
      </c>
      <c r="O34" s="21" t="s">
        <v>237</v>
      </c>
      <c r="P34" s="70">
        <v>2.9</v>
      </c>
      <c r="Q34" s="21" t="s">
        <v>237</v>
      </c>
      <c r="R34" s="70">
        <v>6.6230000000000002</v>
      </c>
      <c r="S34" s="70">
        <v>7.0069999999999997</v>
      </c>
      <c r="T34" s="70">
        <v>5.6050000000000004</v>
      </c>
      <c r="U34" s="70">
        <v>-0.28180604942777177</v>
      </c>
      <c r="V34" s="70">
        <v>0.97065475158379799</v>
      </c>
      <c r="W34" s="45"/>
    </row>
    <row r="35" spans="1:23" x14ac:dyDescent="0.25">
      <c r="A35" s="68"/>
      <c r="B35" s="45" t="s">
        <v>46</v>
      </c>
      <c r="C35" s="69">
        <v>26</v>
      </c>
      <c r="D35" s="21">
        <v>248</v>
      </c>
      <c r="E35" s="21">
        <v>171</v>
      </c>
      <c r="F35" s="21">
        <v>149</v>
      </c>
      <c r="G35" s="21">
        <v>83</v>
      </c>
      <c r="H35" s="70">
        <v>1.9</v>
      </c>
      <c r="I35" s="70">
        <v>1.4</v>
      </c>
      <c r="J35" s="70">
        <v>4.5</v>
      </c>
      <c r="K35" s="70">
        <v>3.1</v>
      </c>
      <c r="L35" s="21">
        <v>51</v>
      </c>
      <c r="M35" s="21">
        <v>44</v>
      </c>
      <c r="N35" s="21">
        <v>1.2</v>
      </c>
      <c r="O35" s="21" t="s">
        <v>237</v>
      </c>
      <c r="P35" s="70">
        <v>-1.5</v>
      </c>
      <c r="Q35" s="21" t="s">
        <v>237</v>
      </c>
      <c r="R35" s="70">
        <v>7.3109999999999999</v>
      </c>
      <c r="S35" s="70">
        <v>7.5419999999999998</v>
      </c>
      <c r="T35" s="70">
        <v>6.0330000000000004</v>
      </c>
      <c r="U35" s="70">
        <v>-0.15553667762493267</v>
      </c>
      <c r="V35" s="70">
        <v>0.97062173642408989</v>
      </c>
      <c r="W35" s="45"/>
    </row>
    <row r="36" spans="1:23" x14ac:dyDescent="0.25">
      <c r="A36" s="68"/>
      <c r="B36" s="45" t="s">
        <v>47</v>
      </c>
      <c r="C36" s="69">
        <v>80</v>
      </c>
      <c r="D36" s="21">
        <v>161</v>
      </c>
      <c r="E36" s="21">
        <v>63</v>
      </c>
      <c r="F36" s="21">
        <v>35</v>
      </c>
      <c r="G36" s="21">
        <v>26</v>
      </c>
      <c r="H36" s="70">
        <v>4.7</v>
      </c>
      <c r="I36" s="70">
        <v>5.8</v>
      </c>
      <c r="J36" s="70">
        <v>2.4</v>
      </c>
      <c r="K36" s="70">
        <v>3.8</v>
      </c>
      <c r="L36" s="21">
        <v>59</v>
      </c>
      <c r="M36" s="21">
        <v>26</v>
      </c>
      <c r="N36" s="21">
        <v>3.7</v>
      </c>
      <c r="O36" s="21" t="s">
        <v>239</v>
      </c>
      <c r="P36" s="70">
        <v>6.7</v>
      </c>
      <c r="Q36" s="21" t="s">
        <v>237</v>
      </c>
      <c r="R36" s="70">
        <v>6.9349999999999996</v>
      </c>
      <c r="S36" s="70">
        <v>5.3070000000000004</v>
      </c>
      <c r="T36" s="70">
        <v>2.2919999999999998</v>
      </c>
      <c r="U36" s="70">
        <v>1.3377717496051846</v>
      </c>
      <c r="V36" s="70">
        <v>3.6504430651881083</v>
      </c>
      <c r="W36" s="45"/>
    </row>
    <row r="37" spans="1:23" x14ac:dyDescent="0.25">
      <c r="A37" s="68"/>
      <c r="B37" s="45" t="s">
        <v>48</v>
      </c>
      <c r="C37" s="69">
        <v>63</v>
      </c>
      <c r="D37" s="21" t="s">
        <v>238</v>
      </c>
      <c r="E37" s="21">
        <v>118</v>
      </c>
      <c r="F37" s="21">
        <v>111</v>
      </c>
      <c r="G37" s="21">
        <v>38</v>
      </c>
      <c r="H37" s="70" t="s">
        <v>238</v>
      </c>
      <c r="I37" s="70">
        <v>0.6</v>
      </c>
      <c r="J37" s="70">
        <v>8.1999999999999993</v>
      </c>
      <c r="K37" s="70">
        <v>4.9000000000000004</v>
      </c>
      <c r="L37" s="21">
        <v>68</v>
      </c>
      <c r="M37" s="21">
        <v>66</v>
      </c>
      <c r="N37" s="21" t="s">
        <v>238</v>
      </c>
      <c r="O37" s="21" t="s">
        <v>237</v>
      </c>
      <c r="P37" s="70">
        <v>6</v>
      </c>
      <c r="Q37" s="21" t="s">
        <v>239</v>
      </c>
      <c r="R37" s="70">
        <v>6.4749999999999996</v>
      </c>
      <c r="S37" s="70">
        <v>5.6230000000000002</v>
      </c>
      <c r="T37" s="70">
        <v>2.8610000000000002</v>
      </c>
      <c r="U37" s="70">
        <v>0.70541639137768319</v>
      </c>
      <c r="V37" s="70">
        <v>2.9378005010525716</v>
      </c>
      <c r="W37" s="45"/>
    </row>
    <row r="38" spans="1:23" x14ac:dyDescent="0.25">
      <c r="A38" s="68"/>
      <c r="B38" s="45" t="s">
        <v>49</v>
      </c>
      <c r="C38" s="69">
        <v>18</v>
      </c>
      <c r="D38" s="21">
        <v>212</v>
      </c>
      <c r="E38" s="21">
        <v>136</v>
      </c>
      <c r="F38" s="21">
        <v>151</v>
      </c>
      <c r="G38" s="21">
        <v>95</v>
      </c>
      <c r="H38" s="70">
        <v>2.2000000000000002</v>
      </c>
      <c r="I38" s="70">
        <v>-1</v>
      </c>
      <c r="J38" s="70">
        <v>3.6</v>
      </c>
      <c r="K38" s="70">
        <v>1.6</v>
      </c>
      <c r="L38" s="21">
        <v>31</v>
      </c>
      <c r="M38" s="21">
        <v>38</v>
      </c>
      <c r="N38" s="21">
        <v>3.4</v>
      </c>
      <c r="O38" s="21" t="s">
        <v>237</v>
      </c>
      <c r="P38" s="70">
        <v>0.5</v>
      </c>
      <c r="Q38" s="21" t="s">
        <v>237</v>
      </c>
      <c r="R38" s="70">
        <v>6.2050000000000001</v>
      </c>
      <c r="S38" s="70">
        <v>6.4340000000000002</v>
      </c>
      <c r="T38" s="70">
        <v>4.78</v>
      </c>
      <c r="U38" s="70">
        <v>-0.18120505080132021</v>
      </c>
      <c r="V38" s="70">
        <v>1.291982097015087</v>
      </c>
      <c r="W38" s="45"/>
    </row>
    <row r="39" spans="1:23" x14ac:dyDescent="0.25">
      <c r="A39" s="68"/>
      <c r="B39" s="45" t="s">
        <v>50</v>
      </c>
      <c r="C39" s="69">
        <v>160</v>
      </c>
      <c r="D39" s="21">
        <v>22</v>
      </c>
      <c r="E39" s="21">
        <v>8</v>
      </c>
      <c r="F39" s="21">
        <v>6</v>
      </c>
      <c r="G39" s="21">
        <v>5</v>
      </c>
      <c r="H39" s="70">
        <v>4.9000000000000004</v>
      </c>
      <c r="I39" s="70">
        <v>2.9</v>
      </c>
      <c r="J39" s="70">
        <v>1.4</v>
      </c>
      <c r="K39" s="70">
        <v>2</v>
      </c>
      <c r="L39" s="21">
        <v>37</v>
      </c>
      <c r="M39" s="21">
        <v>16</v>
      </c>
      <c r="N39" s="70">
        <v>2</v>
      </c>
      <c r="O39" s="21" t="s">
        <v>237</v>
      </c>
      <c r="P39" s="70">
        <v>1.7</v>
      </c>
      <c r="Q39" s="21" t="s">
        <v>237</v>
      </c>
      <c r="R39" s="70">
        <v>2.2320000000000002</v>
      </c>
      <c r="S39" s="70">
        <v>1.663</v>
      </c>
      <c r="T39" s="70">
        <v>1.67</v>
      </c>
      <c r="U39" s="70">
        <v>1.4713742215413699</v>
      </c>
      <c r="V39" s="70">
        <v>-1.8262722686404366E-2</v>
      </c>
      <c r="W39" s="45"/>
    </row>
    <row r="40" spans="1:23" x14ac:dyDescent="0.25">
      <c r="A40" s="68"/>
      <c r="B40" s="45" t="s">
        <v>258</v>
      </c>
      <c r="C40" s="69">
        <v>5</v>
      </c>
      <c r="D40" s="21">
        <v>216</v>
      </c>
      <c r="E40" s="21">
        <v>177</v>
      </c>
      <c r="F40" s="21">
        <v>174</v>
      </c>
      <c r="G40" s="21">
        <v>139</v>
      </c>
      <c r="H40" s="70">
        <v>1</v>
      </c>
      <c r="I40" s="70">
        <v>0.2</v>
      </c>
      <c r="J40" s="70">
        <v>1.7</v>
      </c>
      <c r="K40" s="70">
        <v>1</v>
      </c>
      <c r="L40" s="21">
        <v>21</v>
      </c>
      <c r="M40" s="21">
        <v>20</v>
      </c>
      <c r="N40" s="21">
        <v>-1.3</v>
      </c>
      <c r="O40" s="21" t="s">
        <v>237</v>
      </c>
      <c r="P40" s="70">
        <v>0.6</v>
      </c>
      <c r="Q40" s="21" t="s">
        <v>237</v>
      </c>
      <c r="R40" s="70">
        <v>5.9539999999999997</v>
      </c>
      <c r="S40" s="70">
        <v>5.78</v>
      </c>
      <c r="T40" s="70">
        <v>4.3650000000000002</v>
      </c>
      <c r="U40" s="70">
        <v>0.14829789954649222</v>
      </c>
      <c r="V40" s="70">
        <v>1.2208064930118283</v>
      </c>
      <c r="W40" s="45"/>
    </row>
    <row r="41" spans="1:23" x14ac:dyDescent="0.25">
      <c r="A41" s="68"/>
      <c r="B41" s="45" t="s">
        <v>52</v>
      </c>
      <c r="C41" s="69">
        <v>3</v>
      </c>
      <c r="D41" s="21">
        <v>272</v>
      </c>
      <c r="E41" s="21">
        <v>215</v>
      </c>
      <c r="F41" s="21">
        <v>191</v>
      </c>
      <c r="G41" s="21">
        <v>148</v>
      </c>
      <c r="H41" s="70">
        <v>1.2</v>
      </c>
      <c r="I41" s="70">
        <v>1.2</v>
      </c>
      <c r="J41" s="70">
        <v>2</v>
      </c>
      <c r="K41" s="70">
        <v>1.6</v>
      </c>
      <c r="L41" s="21">
        <v>31</v>
      </c>
      <c r="M41" s="21">
        <v>23</v>
      </c>
      <c r="N41" s="21">
        <v>-0.9</v>
      </c>
      <c r="O41" s="21" t="s">
        <v>237</v>
      </c>
      <c r="P41" s="70">
        <v>3.4</v>
      </c>
      <c r="Q41" s="21" t="s">
        <v>237</v>
      </c>
      <c r="R41" s="70">
        <v>6.5279999999999996</v>
      </c>
      <c r="S41" s="70">
        <v>7.3129999999999997</v>
      </c>
      <c r="T41" s="70">
        <v>6.2629999999999999</v>
      </c>
      <c r="U41" s="70">
        <v>-0.56776484313504161</v>
      </c>
      <c r="V41" s="70">
        <v>0.67388818585016663</v>
      </c>
      <c r="W41" s="45"/>
    </row>
    <row r="42" spans="1:23" x14ac:dyDescent="0.25">
      <c r="A42" s="68"/>
      <c r="B42" s="45" t="s">
        <v>53</v>
      </c>
      <c r="C42" s="69">
        <v>146</v>
      </c>
      <c r="D42" s="21">
        <v>79</v>
      </c>
      <c r="E42" s="21">
        <v>19</v>
      </c>
      <c r="F42" s="21">
        <v>11</v>
      </c>
      <c r="G42" s="21">
        <v>8</v>
      </c>
      <c r="H42" s="70">
        <v>7.1</v>
      </c>
      <c r="I42" s="70">
        <v>5.6</v>
      </c>
      <c r="J42" s="70">
        <v>2.2000000000000002</v>
      </c>
      <c r="K42" s="70">
        <v>3.7</v>
      </c>
      <c r="L42" s="21">
        <v>57</v>
      </c>
      <c r="M42" s="21">
        <v>25</v>
      </c>
      <c r="N42" s="21">
        <v>1.5</v>
      </c>
      <c r="O42" s="21" t="s">
        <v>237</v>
      </c>
      <c r="P42" s="70">
        <v>3.4</v>
      </c>
      <c r="Q42" s="21" t="s">
        <v>237</v>
      </c>
      <c r="R42" s="70">
        <v>4.0229999999999997</v>
      </c>
      <c r="S42" s="70">
        <v>2.6240000000000001</v>
      </c>
      <c r="T42" s="70">
        <v>1.82</v>
      </c>
      <c r="U42" s="70">
        <v>2.1366401094290421</v>
      </c>
      <c r="V42" s="70">
        <v>1.5907103043179942</v>
      </c>
      <c r="W42" s="45"/>
    </row>
    <row r="43" spans="1:23" x14ac:dyDescent="0.25">
      <c r="A43" s="68"/>
      <c r="B43" s="45" t="s">
        <v>54</v>
      </c>
      <c r="C43" s="69">
        <v>122</v>
      </c>
      <c r="D43" s="21">
        <v>113</v>
      </c>
      <c r="E43" s="21">
        <v>54</v>
      </c>
      <c r="F43" s="21">
        <v>37</v>
      </c>
      <c r="G43" s="21">
        <v>13</v>
      </c>
      <c r="H43" s="70">
        <v>3.7</v>
      </c>
      <c r="I43" s="70">
        <v>3.8</v>
      </c>
      <c r="J43" s="70">
        <v>8.1999999999999993</v>
      </c>
      <c r="K43" s="70">
        <v>6.3</v>
      </c>
      <c r="L43" s="21">
        <v>76</v>
      </c>
      <c r="M43" s="21">
        <v>66</v>
      </c>
      <c r="N43" s="21">
        <v>6.5</v>
      </c>
      <c r="O43" s="21" t="s">
        <v>237</v>
      </c>
      <c r="P43" s="70">
        <v>9.4</v>
      </c>
      <c r="Q43" s="21" t="s">
        <v>237</v>
      </c>
      <c r="R43" s="70">
        <v>5.47</v>
      </c>
      <c r="S43" s="70">
        <v>2.5059999999999998</v>
      </c>
      <c r="T43" s="70">
        <v>1.6679999999999999</v>
      </c>
      <c r="U43" s="70">
        <v>3.9029537998000672</v>
      </c>
      <c r="V43" s="70">
        <v>1.7698371849448762</v>
      </c>
      <c r="W43" s="45"/>
    </row>
    <row r="44" spans="1:23" x14ac:dyDescent="0.25">
      <c r="A44" s="68"/>
      <c r="B44" s="45" t="s">
        <v>55</v>
      </c>
      <c r="C44" s="69">
        <v>100</v>
      </c>
      <c r="D44" s="21">
        <v>97</v>
      </c>
      <c r="E44" s="21">
        <v>35</v>
      </c>
      <c r="F44" s="21">
        <v>25</v>
      </c>
      <c r="G44" s="21">
        <v>17</v>
      </c>
      <c r="H44" s="70">
        <v>5</v>
      </c>
      <c r="I44" s="70">
        <v>3.4</v>
      </c>
      <c r="J44" s="70">
        <v>3</v>
      </c>
      <c r="K44" s="70">
        <v>3.2</v>
      </c>
      <c r="L44" s="21">
        <v>52</v>
      </c>
      <c r="M44" s="21">
        <v>33</v>
      </c>
      <c r="N44" s="21">
        <v>1.9</v>
      </c>
      <c r="O44" s="21" t="s">
        <v>237</v>
      </c>
      <c r="P44" s="70">
        <v>1.7</v>
      </c>
      <c r="Q44" s="21" t="s">
        <v>237</v>
      </c>
      <c r="R44" s="70">
        <v>5.5990000000000002</v>
      </c>
      <c r="S44" s="70">
        <v>3.1040000000000001</v>
      </c>
      <c r="T44" s="70">
        <v>2.286</v>
      </c>
      <c r="U44" s="70">
        <v>2.9494820402289195</v>
      </c>
      <c r="V44" s="70">
        <v>1.3299479867319717</v>
      </c>
      <c r="W44" s="45"/>
    </row>
    <row r="45" spans="1:23" x14ac:dyDescent="0.25">
      <c r="A45" s="68"/>
      <c r="B45" s="45" t="s">
        <v>56</v>
      </c>
      <c r="C45" s="69">
        <v>28</v>
      </c>
      <c r="D45" s="21">
        <v>226</v>
      </c>
      <c r="E45" s="21">
        <v>125</v>
      </c>
      <c r="F45" s="21">
        <v>101</v>
      </c>
      <c r="G45" s="21">
        <v>78</v>
      </c>
      <c r="H45" s="70">
        <v>2.9</v>
      </c>
      <c r="I45" s="70">
        <v>2.1</v>
      </c>
      <c r="J45" s="70">
        <v>2</v>
      </c>
      <c r="K45" s="70">
        <v>2.1</v>
      </c>
      <c r="L45" s="21">
        <v>38</v>
      </c>
      <c r="M45" s="21">
        <v>23</v>
      </c>
      <c r="N45" s="70">
        <v>0</v>
      </c>
      <c r="O45" s="21" t="s">
        <v>239</v>
      </c>
      <c r="P45" s="70">
        <v>-0.7</v>
      </c>
      <c r="Q45" s="21" t="s">
        <v>237</v>
      </c>
      <c r="R45" s="70">
        <v>7.0609999999999999</v>
      </c>
      <c r="S45" s="70">
        <v>5.5730000000000004</v>
      </c>
      <c r="T45" s="70">
        <v>4.7140000000000004</v>
      </c>
      <c r="U45" s="70">
        <v>1.1832658797340525</v>
      </c>
      <c r="V45" s="70">
        <v>0.72781175684113009</v>
      </c>
      <c r="W45" s="45"/>
    </row>
    <row r="46" spans="1:23" x14ac:dyDescent="0.25">
      <c r="A46" s="68"/>
      <c r="B46" s="45" t="s">
        <v>57</v>
      </c>
      <c r="C46" s="69">
        <v>55</v>
      </c>
      <c r="D46" s="21">
        <v>153</v>
      </c>
      <c r="E46" s="21">
        <v>92</v>
      </c>
      <c r="F46" s="21">
        <v>121</v>
      </c>
      <c r="G46" s="21">
        <v>49</v>
      </c>
      <c r="H46" s="70">
        <v>2.5</v>
      </c>
      <c r="I46" s="70">
        <v>-2.8</v>
      </c>
      <c r="J46" s="70">
        <v>7</v>
      </c>
      <c r="K46" s="70">
        <v>2.7</v>
      </c>
      <c r="L46" s="21">
        <v>47</v>
      </c>
      <c r="M46" s="21">
        <v>60</v>
      </c>
      <c r="N46" s="21">
        <v>3.3</v>
      </c>
      <c r="O46" s="21" t="s">
        <v>237</v>
      </c>
      <c r="P46" s="70">
        <v>0.5</v>
      </c>
      <c r="Q46" s="21" t="s">
        <v>237</v>
      </c>
      <c r="R46" s="70">
        <v>6.2590000000000003</v>
      </c>
      <c r="S46" s="70">
        <v>5.3470000000000004</v>
      </c>
      <c r="T46" s="70">
        <v>4.9690000000000003</v>
      </c>
      <c r="U46" s="70">
        <v>0.7874238598798492</v>
      </c>
      <c r="V46" s="70">
        <v>0.31876975368004773</v>
      </c>
      <c r="W46" s="45"/>
    </row>
    <row r="47" spans="1:23" x14ac:dyDescent="0.25">
      <c r="A47" s="68"/>
      <c r="B47" s="45" t="s">
        <v>58</v>
      </c>
      <c r="C47" s="69">
        <v>142</v>
      </c>
      <c r="D47" s="21">
        <v>52</v>
      </c>
      <c r="E47" s="21">
        <v>24</v>
      </c>
      <c r="F47" s="21">
        <v>17</v>
      </c>
      <c r="G47" s="21">
        <v>9</v>
      </c>
      <c r="H47" s="70">
        <v>3.7</v>
      </c>
      <c r="I47" s="70">
        <v>3.7</v>
      </c>
      <c r="J47" s="70">
        <v>5</v>
      </c>
      <c r="K47" s="70">
        <v>4.4000000000000004</v>
      </c>
      <c r="L47" s="21">
        <v>64</v>
      </c>
      <c r="M47" s="21">
        <v>48</v>
      </c>
      <c r="N47" s="21" t="s">
        <v>238</v>
      </c>
      <c r="O47" s="21" t="s">
        <v>237</v>
      </c>
      <c r="P47" s="21" t="s">
        <v>238</v>
      </c>
      <c r="Q47" s="21" t="s">
        <v>237</v>
      </c>
      <c r="R47" s="70" t="s">
        <v>238</v>
      </c>
      <c r="S47" s="70" t="s">
        <v>238</v>
      </c>
      <c r="T47" s="70" t="s">
        <v>238</v>
      </c>
      <c r="U47" s="70" t="s">
        <v>238</v>
      </c>
      <c r="V47" s="70" t="s">
        <v>238</v>
      </c>
      <c r="W47" s="45"/>
    </row>
    <row r="48" spans="1:23" x14ac:dyDescent="0.25">
      <c r="A48" s="68"/>
      <c r="B48" s="45" t="s">
        <v>59</v>
      </c>
      <c r="C48" s="69">
        <v>134</v>
      </c>
      <c r="D48" s="21">
        <v>76</v>
      </c>
      <c r="E48" s="21">
        <v>17</v>
      </c>
      <c r="F48" s="21">
        <v>13</v>
      </c>
      <c r="G48" s="21">
        <v>10</v>
      </c>
      <c r="H48" s="70">
        <v>7.5</v>
      </c>
      <c r="I48" s="70">
        <v>2.5</v>
      </c>
      <c r="J48" s="70">
        <v>2.4</v>
      </c>
      <c r="K48" s="70">
        <v>2.5</v>
      </c>
      <c r="L48" s="21">
        <v>43</v>
      </c>
      <c r="M48" s="21">
        <v>27</v>
      </c>
      <c r="N48" s="21">
        <v>0.7</v>
      </c>
      <c r="O48" s="21" t="s">
        <v>237</v>
      </c>
      <c r="P48" s="70">
        <v>2.7</v>
      </c>
      <c r="Q48" s="21" t="s">
        <v>237</v>
      </c>
      <c r="R48" s="70">
        <v>5.0119999999999996</v>
      </c>
      <c r="S48" s="70">
        <v>3.1749999999999998</v>
      </c>
      <c r="T48" s="70">
        <v>1.7949999999999999</v>
      </c>
      <c r="U48" s="70">
        <v>2.2826370234458349</v>
      </c>
      <c r="V48" s="70">
        <v>2.4795765669757075</v>
      </c>
      <c r="W48" s="45"/>
    </row>
    <row r="49" spans="1:23" x14ac:dyDescent="0.25">
      <c r="A49" s="68"/>
      <c r="B49" s="45" t="s">
        <v>60</v>
      </c>
      <c r="C49" s="69">
        <v>12</v>
      </c>
      <c r="D49" s="21">
        <v>241</v>
      </c>
      <c r="E49" s="21">
        <v>152</v>
      </c>
      <c r="F49" s="21">
        <v>146</v>
      </c>
      <c r="G49" s="21">
        <v>100</v>
      </c>
      <c r="H49" s="70">
        <v>2.2999999999999998</v>
      </c>
      <c r="I49" s="70">
        <v>0.4</v>
      </c>
      <c r="J49" s="70">
        <v>2.9</v>
      </c>
      <c r="K49" s="70">
        <v>1.8</v>
      </c>
      <c r="L49" s="21">
        <v>34</v>
      </c>
      <c r="M49" s="21">
        <v>32</v>
      </c>
      <c r="N49" s="21">
        <v>-1.7</v>
      </c>
      <c r="O49" s="21" t="s">
        <v>237</v>
      </c>
      <c r="P49" s="70">
        <v>-0.4</v>
      </c>
      <c r="Q49" s="21" t="s">
        <v>237</v>
      </c>
      <c r="R49" s="70">
        <v>7.9080000000000004</v>
      </c>
      <c r="S49" s="70">
        <v>6.3559999999999999</v>
      </c>
      <c r="T49" s="70">
        <v>4.8659999999999997</v>
      </c>
      <c r="U49" s="70">
        <v>1.092378283169505</v>
      </c>
      <c r="V49" s="70">
        <v>1.161421757883212</v>
      </c>
      <c r="W49" s="45"/>
    </row>
    <row r="50" spans="1:23" x14ac:dyDescent="0.25">
      <c r="A50" s="68"/>
      <c r="B50" s="45" t="s">
        <v>61</v>
      </c>
      <c r="C50" s="69">
        <v>160</v>
      </c>
      <c r="D50" s="21" t="s">
        <v>238</v>
      </c>
      <c r="E50" s="21">
        <v>13</v>
      </c>
      <c r="F50" s="21">
        <v>8</v>
      </c>
      <c r="G50" s="21">
        <v>5</v>
      </c>
      <c r="H50" s="70" t="s">
        <v>238</v>
      </c>
      <c r="I50" s="70">
        <v>4.3</v>
      </c>
      <c r="J50" s="70">
        <v>4.7</v>
      </c>
      <c r="K50" s="70">
        <v>4.5</v>
      </c>
      <c r="L50" s="21">
        <v>65</v>
      </c>
      <c r="M50" s="21">
        <v>46</v>
      </c>
      <c r="N50" s="21" t="s">
        <v>238</v>
      </c>
      <c r="O50" s="21" t="s">
        <v>237</v>
      </c>
      <c r="P50" s="70">
        <v>2.8</v>
      </c>
      <c r="Q50" s="21" t="s">
        <v>239</v>
      </c>
      <c r="R50" s="70">
        <v>2.0070000000000001</v>
      </c>
      <c r="S50" s="70">
        <v>1.67</v>
      </c>
      <c r="T50" s="70">
        <v>1.5009999999999999</v>
      </c>
      <c r="U50" s="70">
        <v>0.91908721692768713</v>
      </c>
      <c r="V50" s="70">
        <v>0.46387858164060392</v>
      </c>
      <c r="W50" s="45"/>
    </row>
    <row r="51" spans="1:23" x14ac:dyDescent="0.25">
      <c r="A51" s="68"/>
      <c r="B51" s="45" t="s">
        <v>62</v>
      </c>
      <c r="C51" s="69">
        <v>155</v>
      </c>
      <c r="D51" s="21">
        <v>43</v>
      </c>
      <c r="E51" s="21">
        <v>13</v>
      </c>
      <c r="F51" s="21">
        <v>8</v>
      </c>
      <c r="G51" s="21">
        <v>6</v>
      </c>
      <c r="H51" s="70">
        <v>5.9</v>
      </c>
      <c r="I51" s="70">
        <v>4.5999999999999996</v>
      </c>
      <c r="J51" s="70">
        <v>2.2999999999999998</v>
      </c>
      <c r="K51" s="70">
        <v>3.3</v>
      </c>
      <c r="L51" s="21">
        <v>53</v>
      </c>
      <c r="M51" s="21">
        <v>26</v>
      </c>
      <c r="N51" s="21">
        <v>3.9</v>
      </c>
      <c r="O51" s="21" t="s">
        <v>237</v>
      </c>
      <c r="P51" s="70">
        <v>3.1</v>
      </c>
      <c r="Q51" s="21" t="s">
        <v>239</v>
      </c>
      <c r="R51" s="70">
        <v>4.0330000000000004</v>
      </c>
      <c r="S51" s="70">
        <v>1.752</v>
      </c>
      <c r="T51" s="70">
        <v>1.4490000000000001</v>
      </c>
      <c r="U51" s="70">
        <v>4.1687626168851573</v>
      </c>
      <c r="V51" s="70">
        <v>0.82558403989414919</v>
      </c>
      <c r="W51" s="45"/>
    </row>
    <row r="52" spans="1:23" x14ac:dyDescent="0.25">
      <c r="A52" s="68"/>
      <c r="B52" s="45" t="s">
        <v>63</v>
      </c>
      <c r="C52" s="69">
        <v>167</v>
      </c>
      <c r="D52" s="21" t="s">
        <v>238</v>
      </c>
      <c r="E52" s="21">
        <v>11</v>
      </c>
      <c r="F52" s="21">
        <v>7</v>
      </c>
      <c r="G52" s="21">
        <v>4</v>
      </c>
      <c r="H52" s="70" t="s">
        <v>238</v>
      </c>
      <c r="I52" s="70">
        <v>5.4</v>
      </c>
      <c r="J52" s="70">
        <v>4.5</v>
      </c>
      <c r="K52" s="70">
        <v>4.9000000000000004</v>
      </c>
      <c r="L52" s="21">
        <v>68</v>
      </c>
      <c r="M52" s="21">
        <v>45</v>
      </c>
      <c r="N52" s="21">
        <v>5.9</v>
      </c>
      <c r="O52" s="21" t="s">
        <v>239</v>
      </c>
      <c r="P52" s="70">
        <v>1.7</v>
      </c>
      <c r="Q52" s="21" t="s">
        <v>239</v>
      </c>
      <c r="R52" s="70">
        <v>2.61</v>
      </c>
      <c r="S52" s="70">
        <v>2.411</v>
      </c>
      <c r="T52" s="70">
        <v>1.4610000000000001</v>
      </c>
      <c r="U52" s="70">
        <v>0.39654311067784043</v>
      </c>
      <c r="V52" s="70">
        <v>2.1779150714368325</v>
      </c>
      <c r="W52" s="45"/>
    </row>
    <row r="53" spans="1:23" x14ac:dyDescent="0.25">
      <c r="A53" s="68"/>
      <c r="B53" s="45" t="s">
        <v>64</v>
      </c>
      <c r="C53" s="69">
        <v>167</v>
      </c>
      <c r="D53" s="21" t="s">
        <v>238</v>
      </c>
      <c r="E53" s="21">
        <v>15</v>
      </c>
      <c r="F53" s="21">
        <v>7</v>
      </c>
      <c r="G53" s="21">
        <v>4</v>
      </c>
      <c r="H53" s="70" t="s">
        <v>238</v>
      </c>
      <c r="I53" s="70">
        <v>7.9</v>
      </c>
      <c r="J53" s="70">
        <v>4.7</v>
      </c>
      <c r="K53" s="70">
        <v>6.1</v>
      </c>
      <c r="L53" s="21">
        <v>75</v>
      </c>
      <c r="M53" s="21">
        <v>45</v>
      </c>
      <c r="N53" s="21" t="s">
        <v>238</v>
      </c>
      <c r="O53" s="21" t="s">
        <v>237</v>
      </c>
      <c r="P53" s="70">
        <v>2.6</v>
      </c>
      <c r="Q53" s="21" t="s">
        <v>237</v>
      </c>
      <c r="R53" s="70">
        <v>2.0449999999999999</v>
      </c>
      <c r="S53" s="70">
        <v>1.8220000000000001</v>
      </c>
      <c r="T53" s="70">
        <v>1.5660000000000001</v>
      </c>
      <c r="U53" s="70">
        <v>0.57731495328499205</v>
      </c>
      <c r="V53" s="70">
        <v>0.6583052229093701</v>
      </c>
      <c r="W53" s="45"/>
    </row>
    <row r="54" spans="1:23" x14ac:dyDescent="0.25">
      <c r="A54" s="68"/>
      <c r="B54" s="45" t="s">
        <v>65</v>
      </c>
      <c r="C54" s="69">
        <v>79</v>
      </c>
      <c r="D54" s="21" t="s">
        <v>238</v>
      </c>
      <c r="E54" s="21">
        <v>43</v>
      </c>
      <c r="F54" s="21">
        <v>60</v>
      </c>
      <c r="G54" s="21">
        <v>27</v>
      </c>
      <c r="H54" s="70" t="s">
        <v>238</v>
      </c>
      <c r="I54" s="70">
        <v>-3.2</v>
      </c>
      <c r="J54" s="70">
        <v>6</v>
      </c>
      <c r="K54" s="70">
        <v>2</v>
      </c>
      <c r="L54" s="21">
        <v>37</v>
      </c>
      <c r="M54" s="21">
        <v>54</v>
      </c>
      <c r="N54" s="21" t="s">
        <v>238</v>
      </c>
      <c r="O54" s="21" t="s">
        <v>237</v>
      </c>
      <c r="P54" s="21" t="s">
        <v>238</v>
      </c>
      <c r="Q54" s="21" t="s">
        <v>237</v>
      </c>
      <c r="R54" s="70">
        <v>4.327</v>
      </c>
      <c r="S54" s="70">
        <v>2.2890000000000001</v>
      </c>
      <c r="T54" s="70">
        <v>1.988</v>
      </c>
      <c r="U54" s="70">
        <v>3.18379710136159</v>
      </c>
      <c r="V54" s="70">
        <v>0.6129823162436846</v>
      </c>
      <c r="W54" s="45"/>
    </row>
    <row r="55" spans="1:23" x14ac:dyDescent="0.25">
      <c r="A55" s="68"/>
      <c r="B55" s="45" t="s">
        <v>67</v>
      </c>
      <c r="C55" s="69">
        <v>8</v>
      </c>
      <c r="D55" s="21">
        <v>267</v>
      </c>
      <c r="E55" s="21">
        <v>176</v>
      </c>
      <c r="F55" s="21">
        <v>176</v>
      </c>
      <c r="G55" s="21">
        <v>119</v>
      </c>
      <c r="H55" s="70">
        <v>2.1</v>
      </c>
      <c r="I55" s="70">
        <v>0</v>
      </c>
      <c r="J55" s="70">
        <v>3</v>
      </c>
      <c r="K55" s="70">
        <v>1.7</v>
      </c>
      <c r="L55" s="21">
        <v>33</v>
      </c>
      <c r="M55" s="21">
        <v>33</v>
      </c>
      <c r="N55" s="21">
        <v>-2.1</v>
      </c>
      <c r="O55" s="21" t="s">
        <v>237</v>
      </c>
      <c r="P55" s="70">
        <v>-1.9</v>
      </c>
      <c r="Q55" s="21" t="s">
        <v>237</v>
      </c>
      <c r="R55" s="70">
        <v>6.2140000000000004</v>
      </c>
      <c r="S55" s="70">
        <v>7.133</v>
      </c>
      <c r="T55" s="70">
        <v>5.9329999999999998</v>
      </c>
      <c r="U55" s="70">
        <v>-0.68963546162522671</v>
      </c>
      <c r="V55" s="70">
        <v>0.80087789573649937</v>
      </c>
      <c r="W55" s="45"/>
    </row>
    <row r="56" spans="1:23" x14ac:dyDescent="0.25">
      <c r="A56" s="68"/>
      <c r="B56" s="45" t="s">
        <v>68</v>
      </c>
      <c r="C56" s="69">
        <v>167</v>
      </c>
      <c r="D56" s="21">
        <v>17</v>
      </c>
      <c r="E56" s="21">
        <v>9</v>
      </c>
      <c r="F56" s="21">
        <v>6</v>
      </c>
      <c r="G56" s="21">
        <v>4</v>
      </c>
      <c r="H56" s="70">
        <v>3.1</v>
      </c>
      <c r="I56" s="70">
        <v>4.5999999999999996</v>
      </c>
      <c r="J56" s="70">
        <v>3.6</v>
      </c>
      <c r="K56" s="70">
        <v>4.0999999999999996</v>
      </c>
      <c r="L56" s="21">
        <v>61</v>
      </c>
      <c r="M56" s="21">
        <v>38</v>
      </c>
      <c r="N56" s="70">
        <v>2</v>
      </c>
      <c r="O56" s="21" t="s">
        <v>237</v>
      </c>
      <c r="P56" s="70">
        <v>1.2</v>
      </c>
      <c r="Q56" s="21" t="s">
        <v>237</v>
      </c>
      <c r="R56" s="70">
        <v>2.117</v>
      </c>
      <c r="S56" s="70">
        <v>1.6519999999999999</v>
      </c>
      <c r="T56" s="70">
        <v>1.88</v>
      </c>
      <c r="U56" s="70">
        <v>1.2400665852697093</v>
      </c>
      <c r="V56" s="70">
        <v>-0.56210913801335449</v>
      </c>
      <c r="W56" s="45"/>
    </row>
    <row r="57" spans="1:23" x14ac:dyDescent="0.25">
      <c r="A57" s="68"/>
      <c r="B57" s="45" t="s">
        <v>69</v>
      </c>
      <c r="C57" s="69">
        <v>36</v>
      </c>
      <c r="D57" s="21" t="s">
        <v>238</v>
      </c>
      <c r="E57" s="21">
        <v>119</v>
      </c>
      <c r="F57" s="21">
        <v>101</v>
      </c>
      <c r="G57" s="21">
        <v>70</v>
      </c>
      <c r="H57" s="70" t="s">
        <v>238</v>
      </c>
      <c r="I57" s="70">
        <v>1.6</v>
      </c>
      <c r="J57" s="70">
        <v>2.8</v>
      </c>
      <c r="K57" s="70">
        <v>2.2999999999999998</v>
      </c>
      <c r="L57" s="21">
        <v>41</v>
      </c>
      <c r="M57" s="21">
        <v>31</v>
      </c>
      <c r="N57" s="21" t="s">
        <v>238</v>
      </c>
      <c r="O57" s="21" t="s">
        <v>237</v>
      </c>
      <c r="P57" s="70">
        <v>0.2</v>
      </c>
      <c r="Q57" s="21" t="s">
        <v>237</v>
      </c>
      <c r="R57" s="70">
        <v>6.8040000000000003</v>
      </c>
      <c r="S57" s="70">
        <v>6.0869999999999997</v>
      </c>
      <c r="T57" s="70">
        <v>3.387</v>
      </c>
      <c r="U57" s="70">
        <v>0.55677662510913972</v>
      </c>
      <c r="V57" s="70">
        <v>2.5487425029397941</v>
      </c>
      <c r="W57" s="45"/>
    </row>
    <row r="58" spans="1:23" x14ac:dyDescent="0.25">
      <c r="A58" s="68"/>
      <c r="B58" s="45" t="s">
        <v>71</v>
      </c>
      <c r="C58" s="69">
        <v>131</v>
      </c>
      <c r="D58" s="21">
        <v>64</v>
      </c>
      <c r="E58" s="21">
        <v>17</v>
      </c>
      <c r="F58" s="21">
        <v>16</v>
      </c>
      <c r="G58" s="21">
        <v>11</v>
      </c>
      <c r="H58" s="70">
        <v>6.6</v>
      </c>
      <c r="I58" s="70">
        <v>0.8</v>
      </c>
      <c r="J58" s="70">
        <v>2.5</v>
      </c>
      <c r="K58" s="70">
        <v>1.8</v>
      </c>
      <c r="L58" s="21">
        <v>34</v>
      </c>
      <c r="M58" s="21">
        <v>28</v>
      </c>
      <c r="N58" s="21">
        <v>5.2</v>
      </c>
      <c r="O58" s="21" t="s">
        <v>239</v>
      </c>
      <c r="P58" s="70">
        <v>1.9</v>
      </c>
      <c r="Q58" s="21" t="s">
        <v>237</v>
      </c>
      <c r="R58" s="70" t="s">
        <v>238</v>
      </c>
      <c r="S58" s="70" t="s">
        <v>238</v>
      </c>
      <c r="T58" s="70" t="s">
        <v>238</v>
      </c>
      <c r="U58" s="70" t="s">
        <v>238</v>
      </c>
      <c r="V58" s="70" t="s">
        <v>238</v>
      </c>
      <c r="W58" s="45"/>
    </row>
    <row r="59" spans="1:23" x14ac:dyDescent="0.25">
      <c r="A59" s="68"/>
      <c r="B59" s="45" t="s">
        <v>72</v>
      </c>
      <c r="C59" s="69">
        <v>78</v>
      </c>
      <c r="D59" s="21">
        <v>121</v>
      </c>
      <c r="E59" s="21">
        <v>60</v>
      </c>
      <c r="F59" s="21">
        <v>41</v>
      </c>
      <c r="G59" s="21">
        <v>28</v>
      </c>
      <c r="H59" s="70">
        <v>3.5</v>
      </c>
      <c r="I59" s="70">
        <v>3.7</v>
      </c>
      <c r="J59" s="70">
        <v>2.9</v>
      </c>
      <c r="K59" s="70">
        <v>3.3</v>
      </c>
      <c r="L59" s="21">
        <v>53</v>
      </c>
      <c r="M59" s="21">
        <v>32</v>
      </c>
      <c r="N59" s="21">
        <v>2.1</v>
      </c>
      <c r="O59" s="21" t="s">
        <v>237</v>
      </c>
      <c r="P59" s="70">
        <v>3.9</v>
      </c>
      <c r="Q59" s="21" t="s">
        <v>237</v>
      </c>
      <c r="R59" s="70">
        <v>6.1820000000000004</v>
      </c>
      <c r="S59" s="70">
        <v>3.4660000000000002</v>
      </c>
      <c r="T59" s="70">
        <v>2.484</v>
      </c>
      <c r="U59" s="70">
        <v>2.893203262082551</v>
      </c>
      <c r="V59" s="70">
        <v>1.4483957705312258</v>
      </c>
      <c r="W59" s="45"/>
    </row>
    <row r="60" spans="1:23" x14ac:dyDescent="0.25">
      <c r="A60" s="68"/>
      <c r="B60" s="45" t="s">
        <v>73</v>
      </c>
      <c r="C60" s="69">
        <v>87</v>
      </c>
      <c r="D60" s="21">
        <v>138</v>
      </c>
      <c r="E60" s="21">
        <v>57</v>
      </c>
      <c r="F60" s="21">
        <v>34</v>
      </c>
      <c r="G60" s="21">
        <v>23</v>
      </c>
      <c r="H60" s="70">
        <v>4.4000000000000004</v>
      </c>
      <c r="I60" s="70">
        <v>5.0999999999999996</v>
      </c>
      <c r="J60" s="70">
        <v>3.2</v>
      </c>
      <c r="K60" s="70">
        <v>4</v>
      </c>
      <c r="L60" s="21">
        <v>60</v>
      </c>
      <c r="M60" s="21">
        <v>34</v>
      </c>
      <c r="N60" s="21">
        <v>1.7</v>
      </c>
      <c r="O60" s="21" t="s">
        <v>237</v>
      </c>
      <c r="P60" s="70">
        <v>1.3</v>
      </c>
      <c r="Q60" s="21" t="s">
        <v>237</v>
      </c>
      <c r="R60" s="70">
        <v>6.1280000000000001</v>
      </c>
      <c r="S60" s="70">
        <v>3.7650000000000001</v>
      </c>
      <c r="T60" s="70">
        <v>2.5590000000000002</v>
      </c>
      <c r="U60" s="70">
        <v>2.4356028559321663</v>
      </c>
      <c r="V60" s="70">
        <v>1.6788317568443698</v>
      </c>
      <c r="W60" s="45"/>
    </row>
    <row r="61" spans="1:23" x14ac:dyDescent="0.25">
      <c r="A61" s="68"/>
      <c r="B61" s="45" t="s">
        <v>74</v>
      </c>
      <c r="C61" s="69">
        <v>89</v>
      </c>
      <c r="D61" s="21">
        <v>240</v>
      </c>
      <c r="E61" s="21">
        <v>85</v>
      </c>
      <c r="F61" s="21">
        <v>45</v>
      </c>
      <c r="G61" s="21">
        <v>22</v>
      </c>
      <c r="H61" s="70">
        <v>5.2</v>
      </c>
      <c r="I61" s="70">
        <v>6.4</v>
      </c>
      <c r="J61" s="70">
        <v>5.5</v>
      </c>
      <c r="K61" s="70">
        <v>5.9</v>
      </c>
      <c r="L61" s="21">
        <v>74</v>
      </c>
      <c r="M61" s="21">
        <v>51</v>
      </c>
      <c r="N61" s="21">
        <v>4.4000000000000004</v>
      </c>
      <c r="O61" s="21" t="s">
        <v>237</v>
      </c>
      <c r="P61" s="70">
        <v>2.9</v>
      </c>
      <c r="Q61" s="21" t="s">
        <v>237</v>
      </c>
      <c r="R61" s="70">
        <v>5.94</v>
      </c>
      <c r="S61" s="70">
        <v>4.3499999999999996</v>
      </c>
      <c r="T61" s="70">
        <v>2.77</v>
      </c>
      <c r="U61" s="70">
        <v>1.5576664413698051</v>
      </c>
      <c r="V61" s="70">
        <v>1.9622979343536759</v>
      </c>
      <c r="W61" s="45"/>
    </row>
    <row r="62" spans="1:23" x14ac:dyDescent="0.25">
      <c r="A62" s="68"/>
      <c r="B62" s="45" t="s">
        <v>75</v>
      </c>
      <c r="C62" s="69">
        <v>106</v>
      </c>
      <c r="D62" s="21">
        <v>155</v>
      </c>
      <c r="E62" s="21">
        <v>60</v>
      </c>
      <c r="F62" s="21">
        <v>32</v>
      </c>
      <c r="G62" s="21">
        <v>16</v>
      </c>
      <c r="H62" s="70">
        <v>4.8</v>
      </c>
      <c r="I62" s="70">
        <v>6.1</v>
      </c>
      <c r="J62" s="70">
        <v>5.6</v>
      </c>
      <c r="K62" s="70">
        <v>5.8</v>
      </c>
      <c r="L62" s="21">
        <v>74</v>
      </c>
      <c r="M62" s="21">
        <v>52</v>
      </c>
      <c r="N62" s="21">
        <v>-1.9</v>
      </c>
      <c r="O62" s="21" t="s">
        <v>237</v>
      </c>
      <c r="P62" s="70">
        <v>2.2000000000000002</v>
      </c>
      <c r="Q62" s="21" t="s">
        <v>237</v>
      </c>
      <c r="R62" s="70">
        <v>6.2030000000000003</v>
      </c>
      <c r="S62" s="70">
        <v>3.9510000000000001</v>
      </c>
      <c r="T62" s="70">
        <v>2.1840000000000002</v>
      </c>
      <c r="U62" s="70">
        <v>2.255321672808634</v>
      </c>
      <c r="V62" s="70">
        <v>2.57743762411563</v>
      </c>
      <c r="W62" s="45"/>
    </row>
    <row r="63" spans="1:23" x14ac:dyDescent="0.25">
      <c r="A63" s="68"/>
      <c r="B63" s="45" t="s">
        <v>76</v>
      </c>
      <c r="C63" s="69">
        <v>17</v>
      </c>
      <c r="D63" s="21" t="s">
        <v>238</v>
      </c>
      <c r="E63" s="21">
        <v>184</v>
      </c>
      <c r="F63" s="21">
        <v>142</v>
      </c>
      <c r="G63" s="21">
        <v>96</v>
      </c>
      <c r="H63" s="70" t="s">
        <v>238</v>
      </c>
      <c r="I63" s="70">
        <v>2.6</v>
      </c>
      <c r="J63" s="70">
        <v>3</v>
      </c>
      <c r="K63" s="70">
        <v>2.8</v>
      </c>
      <c r="L63" s="21">
        <v>48</v>
      </c>
      <c r="M63" s="21">
        <v>33</v>
      </c>
      <c r="N63" s="21">
        <v>-2.2999999999999998</v>
      </c>
      <c r="O63" s="21" t="s">
        <v>239</v>
      </c>
      <c r="P63" s="70">
        <v>19.899999999999999</v>
      </c>
      <c r="Q63" s="21" t="s">
        <v>237</v>
      </c>
      <c r="R63" s="70">
        <v>5.6779999999999999</v>
      </c>
      <c r="S63" s="70">
        <v>5.9</v>
      </c>
      <c r="T63" s="70">
        <v>4.8449999999999998</v>
      </c>
      <c r="U63" s="70">
        <v>-0.19176646430447197</v>
      </c>
      <c r="V63" s="70">
        <v>0.85654393725627997</v>
      </c>
      <c r="W63" s="45"/>
    </row>
    <row r="64" spans="1:23" x14ac:dyDescent="0.25">
      <c r="A64" s="68"/>
      <c r="B64" s="45" t="s">
        <v>77</v>
      </c>
      <c r="C64" s="69">
        <v>53</v>
      </c>
      <c r="D64" s="21">
        <v>217</v>
      </c>
      <c r="E64" s="21">
        <v>151</v>
      </c>
      <c r="F64" s="21">
        <v>89</v>
      </c>
      <c r="G64" s="21">
        <v>50</v>
      </c>
      <c r="H64" s="70">
        <v>1.8</v>
      </c>
      <c r="I64" s="70">
        <v>5.2</v>
      </c>
      <c r="J64" s="70">
        <v>4.5</v>
      </c>
      <c r="K64" s="70">
        <v>4.8</v>
      </c>
      <c r="L64" s="21">
        <v>67</v>
      </c>
      <c r="M64" s="21">
        <v>44</v>
      </c>
      <c r="N64" s="21" t="s">
        <v>238</v>
      </c>
      <c r="O64" s="21" t="s">
        <v>237</v>
      </c>
      <c r="P64" s="70">
        <v>-1.1000000000000001</v>
      </c>
      <c r="Q64" s="21" t="s">
        <v>239</v>
      </c>
      <c r="R64" s="70">
        <v>6.65</v>
      </c>
      <c r="S64" s="70">
        <v>6.4880000000000004</v>
      </c>
      <c r="T64" s="70">
        <v>4.6959999999999997</v>
      </c>
      <c r="U64" s="70">
        <v>0.12331268927325521</v>
      </c>
      <c r="V64" s="70">
        <v>1.4054053664665938</v>
      </c>
      <c r="W64" s="45"/>
    </row>
    <row r="65" spans="1:23" x14ac:dyDescent="0.25">
      <c r="A65" s="68"/>
      <c r="B65" s="45" t="s">
        <v>78</v>
      </c>
      <c r="C65" s="69">
        <v>185</v>
      </c>
      <c r="D65" s="21" t="s">
        <v>238</v>
      </c>
      <c r="E65" s="21">
        <v>20</v>
      </c>
      <c r="F65" s="21">
        <v>11</v>
      </c>
      <c r="G65" s="21">
        <v>3</v>
      </c>
      <c r="H65" s="70" t="s">
        <v>238</v>
      </c>
      <c r="I65" s="70">
        <v>6.1</v>
      </c>
      <c r="J65" s="70">
        <v>9</v>
      </c>
      <c r="K65" s="70">
        <v>7.7</v>
      </c>
      <c r="L65" s="21">
        <v>83</v>
      </c>
      <c r="M65" s="21">
        <v>69</v>
      </c>
      <c r="N65" s="21" t="s">
        <v>238</v>
      </c>
      <c r="O65" s="21" t="s">
        <v>237</v>
      </c>
      <c r="P65" s="70">
        <v>5.4</v>
      </c>
      <c r="Q65" s="21" t="s">
        <v>239</v>
      </c>
      <c r="R65" s="70">
        <v>2.097</v>
      </c>
      <c r="S65" s="70">
        <v>1.9430000000000001</v>
      </c>
      <c r="T65" s="70">
        <v>1.6040000000000001</v>
      </c>
      <c r="U65" s="70">
        <v>0.38137290762239923</v>
      </c>
      <c r="V65" s="70">
        <v>0.83362026500426212</v>
      </c>
      <c r="W65" s="45"/>
    </row>
    <row r="66" spans="1:23" x14ac:dyDescent="0.25">
      <c r="A66" s="68"/>
      <c r="B66" s="45" t="s">
        <v>79</v>
      </c>
      <c r="C66" s="69">
        <v>39</v>
      </c>
      <c r="D66" s="21">
        <v>240</v>
      </c>
      <c r="E66" s="21">
        <v>205</v>
      </c>
      <c r="F66" s="21">
        <v>146</v>
      </c>
      <c r="G66" s="21">
        <v>64</v>
      </c>
      <c r="H66" s="70">
        <v>0.8</v>
      </c>
      <c r="I66" s="70">
        <v>3.4</v>
      </c>
      <c r="J66" s="70">
        <v>6.3</v>
      </c>
      <c r="K66" s="70">
        <v>5</v>
      </c>
      <c r="L66" s="21">
        <v>69</v>
      </c>
      <c r="M66" s="21">
        <v>56</v>
      </c>
      <c r="N66" s="21" t="s">
        <v>238</v>
      </c>
      <c r="O66" s="21" t="s">
        <v>237</v>
      </c>
      <c r="P66" s="70">
        <v>3.6</v>
      </c>
      <c r="Q66" s="21" t="s">
        <v>237</v>
      </c>
      <c r="R66" s="70">
        <v>6.9779999999999998</v>
      </c>
      <c r="S66" s="70">
        <v>7.2460000000000004</v>
      </c>
      <c r="T66" s="70">
        <v>4.5190000000000001</v>
      </c>
      <c r="U66" s="70">
        <v>-0.18843624854151578</v>
      </c>
      <c r="V66" s="70">
        <v>2.0528646175814904</v>
      </c>
      <c r="W66" s="45"/>
    </row>
    <row r="67" spans="1:23" x14ac:dyDescent="0.25">
      <c r="A67" s="68"/>
      <c r="B67" s="45" t="s">
        <v>80</v>
      </c>
      <c r="C67" s="69">
        <v>83</v>
      </c>
      <c r="D67" s="21">
        <v>55</v>
      </c>
      <c r="E67" s="21">
        <v>30</v>
      </c>
      <c r="F67" s="21">
        <v>24</v>
      </c>
      <c r="G67" s="21">
        <v>24</v>
      </c>
      <c r="H67" s="70">
        <v>3.1</v>
      </c>
      <c r="I67" s="70">
        <v>2.1</v>
      </c>
      <c r="J67" s="70">
        <v>0.3</v>
      </c>
      <c r="K67" s="70">
        <v>1</v>
      </c>
      <c r="L67" s="21">
        <v>21</v>
      </c>
      <c r="M67" s="21">
        <v>3</v>
      </c>
      <c r="N67" s="21">
        <v>0.6</v>
      </c>
      <c r="O67" s="21" t="s">
        <v>237</v>
      </c>
      <c r="P67" s="70">
        <v>1.2</v>
      </c>
      <c r="Q67" s="21" t="s">
        <v>237</v>
      </c>
      <c r="R67" s="70">
        <v>4.5430000000000001</v>
      </c>
      <c r="S67" s="70">
        <v>3.3980000000000001</v>
      </c>
      <c r="T67" s="70">
        <v>2.5880000000000001</v>
      </c>
      <c r="U67" s="70">
        <v>1.4520028176376298</v>
      </c>
      <c r="V67" s="70">
        <v>1.1839202026568965</v>
      </c>
      <c r="W67" s="45"/>
    </row>
    <row r="68" spans="1:23" x14ac:dyDescent="0.25">
      <c r="A68" s="68"/>
      <c r="B68" s="45" t="s">
        <v>81</v>
      </c>
      <c r="C68" s="69">
        <v>185</v>
      </c>
      <c r="D68" s="21">
        <v>16</v>
      </c>
      <c r="E68" s="21">
        <v>7</v>
      </c>
      <c r="F68" s="21">
        <v>4</v>
      </c>
      <c r="G68" s="21">
        <v>3</v>
      </c>
      <c r="H68" s="70">
        <v>4.4000000000000004</v>
      </c>
      <c r="I68" s="70">
        <v>4.4000000000000004</v>
      </c>
      <c r="J68" s="70">
        <v>3.9</v>
      </c>
      <c r="K68" s="70">
        <v>4.0999999999999996</v>
      </c>
      <c r="L68" s="21">
        <v>61</v>
      </c>
      <c r="M68" s="21">
        <v>40</v>
      </c>
      <c r="N68" s="21">
        <v>2.9</v>
      </c>
      <c r="O68" s="21" t="s">
        <v>237</v>
      </c>
      <c r="P68" s="70">
        <v>2.2000000000000002</v>
      </c>
      <c r="Q68" s="21" t="s">
        <v>237</v>
      </c>
      <c r="R68" s="70">
        <v>1.869</v>
      </c>
      <c r="S68" s="70">
        <v>1.7430000000000001</v>
      </c>
      <c r="T68" s="70">
        <v>1.853</v>
      </c>
      <c r="U68" s="70">
        <v>0.34897880967770961</v>
      </c>
      <c r="V68" s="70">
        <v>-0.2660790468058209</v>
      </c>
      <c r="W68" s="45"/>
    </row>
    <row r="69" spans="1:23" x14ac:dyDescent="0.25">
      <c r="A69" s="68"/>
      <c r="B69" s="45" t="s">
        <v>82</v>
      </c>
      <c r="C69" s="69">
        <v>167</v>
      </c>
      <c r="D69" s="21">
        <v>18</v>
      </c>
      <c r="E69" s="21">
        <v>9</v>
      </c>
      <c r="F69" s="21">
        <v>5</v>
      </c>
      <c r="G69" s="21">
        <v>4</v>
      </c>
      <c r="H69" s="70">
        <v>3.5</v>
      </c>
      <c r="I69" s="70">
        <v>5.0999999999999996</v>
      </c>
      <c r="J69" s="70">
        <v>1.9</v>
      </c>
      <c r="K69" s="70">
        <v>3.3</v>
      </c>
      <c r="L69" s="21">
        <v>53</v>
      </c>
      <c r="M69" s="21">
        <v>22</v>
      </c>
      <c r="N69" s="21">
        <v>2.1</v>
      </c>
      <c r="O69" s="21" t="s">
        <v>237</v>
      </c>
      <c r="P69" s="70">
        <v>1.1000000000000001</v>
      </c>
      <c r="Q69" s="21" t="s">
        <v>237</v>
      </c>
      <c r="R69" s="70">
        <v>2.488</v>
      </c>
      <c r="S69" s="70">
        <v>1.752</v>
      </c>
      <c r="T69" s="70">
        <v>1.98</v>
      </c>
      <c r="U69" s="70">
        <v>1.7536059118136667</v>
      </c>
      <c r="V69" s="70">
        <v>-0.53190805300975708</v>
      </c>
      <c r="W69" s="45"/>
    </row>
    <row r="70" spans="1:23" x14ac:dyDescent="0.25">
      <c r="A70" s="68"/>
      <c r="B70" s="45" t="s">
        <v>83</v>
      </c>
      <c r="C70" s="69">
        <v>42</v>
      </c>
      <c r="D70" s="21" t="s">
        <v>238</v>
      </c>
      <c r="E70" s="21">
        <v>93</v>
      </c>
      <c r="F70" s="21">
        <v>85</v>
      </c>
      <c r="G70" s="21">
        <v>56</v>
      </c>
      <c r="H70" s="70" t="s">
        <v>238</v>
      </c>
      <c r="I70" s="70">
        <v>0.9</v>
      </c>
      <c r="J70" s="70">
        <v>3.2</v>
      </c>
      <c r="K70" s="70">
        <v>2.2000000000000002</v>
      </c>
      <c r="L70" s="21">
        <v>39</v>
      </c>
      <c r="M70" s="21">
        <v>34</v>
      </c>
      <c r="N70" s="21">
        <v>0.7</v>
      </c>
      <c r="O70" s="21" t="s">
        <v>237</v>
      </c>
      <c r="P70" s="70">
        <v>-0.7</v>
      </c>
      <c r="Q70" s="21" t="s">
        <v>237</v>
      </c>
      <c r="R70" s="70">
        <v>5.0810000000000004</v>
      </c>
      <c r="S70" s="70">
        <v>5.4210000000000003</v>
      </c>
      <c r="T70" s="70">
        <v>4.0869999999999997</v>
      </c>
      <c r="U70" s="70">
        <v>-0.32386103833303159</v>
      </c>
      <c r="V70" s="70">
        <v>1.2281265030263522</v>
      </c>
      <c r="W70" s="45"/>
    </row>
    <row r="71" spans="1:23" x14ac:dyDescent="0.25">
      <c r="A71" s="68"/>
      <c r="B71" s="45" t="s">
        <v>84</v>
      </c>
      <c r="C71" s="69">
        <v>31</v>
      </c>
      <c r="D71" s="21">
        <v>302</v>
      </c>
      <c r="E71" s="21">
        <v>170</v>
      </c>
      <c r="F71" s="21">
        <v>119</v>
      </c>
      <c r="G71" s="21">
        <v>74</v>
      </c>
      <c r="H71" s="70">
        <v>2.9</v>
      </c>
      <c r="I71" s="70">
        <v>3.6</v>
      </c>
      <c r="J71" s="70">
        <v>3.7</v>
      </c>
      <c r="K71" s="70">
        <v>3.6</v>
      </c>
      <c r="L71" s="21">
        <v>57</v>
      </c>
      <c r="M71" s="21">
        <v>38</v>
      </c>
      <c r="N71" s="21">
        <v>0.7</v>
      </c>
      <c r="O71" s="21" t="s">
        <v>237</v>
      </c>
      <c r="P71" s="70">
        <v>0.4</v>
      </c>
      <c r="Q71" s="21" t="s">
        <v>237</v>
      </c>
      <c r="R71" s="70">
        <v>6.093</v>
      </c>
      <c r="S71" s="70">
        <v>6.1070000000000002</v>
      </c>
      <c r="T71" s="70">
        <v>5.7510000000000003</v>
      </c>
      <c r="U71" s="70">
        <v>-1.147541487320208E-2</v>
      </c>
      <c r="V71" s="70">
        <v>0.26113870221469793</v>
      </c>
      <c r="W71" s="45"/>
    </row>
    <row r="72" spans="1:23" x14ac:dyDescent="0.25">
      <c r="A72" s="68"/>
      <c r="B72" s="45" t="s">
        <v>85</v>
      </c>
      <c r="C72" s="69">
        <v>122</v>
      </c>
      <c r="D72" s="21" t="s">
        <v>238</v>
      </c>
      <c r="E72" s="21">
        <v>47</v>
      </c>
      <c r="F72" s="21">
        <v>36</v>
      </c>
      <c r="G72" s="21">
        <v>13</v>
      </c>
      <c r="H72" s="70" t="s">
        <v>238</v>
      </c>
      <c r="I72" s="70">
        <v>2.8</v>
      </c>
      <c r="J72" s="70">
        <v>7.7</v>
      </c>
      <c r="K72" s="70">
        <v>5.6</v>
      </c>
      <c r="L72" s="21">
        <v>72</v>
      </c>
      <c r="M72" s="21">
        <v>63</v>
      </c>
      <c r="N72" s="21">
        <v>3.1</v>
      </c>
      <c r="O72" s="21" t="s">
        <v>237</v>
      </c>
      <c r="P72" s="70">
        <v>3.1</v>
      </c>
      <c r="Q72" s="21" t="s">
        <v>237</v>
      </c>
      <c r="R72" s="70">
        <v>2.5950000000000002</v>
      </c>
      <c r="S72" s="70">
        <v>2.1800000000000002</v>
      </c>
      <c r="T72" s="70">
        <v>1.8169999999999999</v>
      </c>
      <c r="U72" s="70">
        <v>0.8713081990842716</v>
      </c>
      <c r="V72" s="70">
        <v>0.79190472776940724</v>
      </c>
      <c r="W72" s="45"/>
    </row>
    <row r="73" spans="1:23" x14ac:dyDescent="0.25">
      <c r="A73" s="68"/>
      <c r="B73" s="45" t="s">
        <v>86</v>
      </c>
      <c r="C73" s="69">
        <v>167</v>
      </c>
      <c r="D73" s="21">
        <v>26</v>
      </c>
      <c r="E73" s="21">
        <v>9</v>
      </c>
      <c r="F73" s="21">
        <v>5</v>
      </c>
      <c r="G73" s="21">
        <v>4</v>
      </c>
      <c r="H73" s="70">
        <v>5.5</v>
      </c>
      <c r="I73" s="70">
        <v>4.5</v>
      </c>
      <c r="J73" s="70">
        <v>2.5</v>
      </c>
      <c r="K73" s="70">
        <v>3.4</v>
      </c>
      <c r="L73" s="21">
        <v>54</v>
      </c>
      <c r="M73" s="21">
        <v>28</v>
      </c>
      <c r="N73" s="21">
        <v>2.2999999999999998</v>
      </c>
      <c r="O73" s="21" t="s">
        <v>237</v>
      </c>
      <c r="P73" s="70">
        <v>1.3</v>
      </c>
      <c r="Q73" s="21" t="s">
        <v>237</v>
      </c>
      <c r="R73" s="70">
        <v>2.0419999999999998</v>
      </c>
      <c r="S73" s="70">
        <v>1.359</v>
      </c>
      <c r="T73" s="70">
        <v>1.419</v>
      </c>
      <c r="U73" s="70">
        <v>2.0359029228673355</v>
      </c>
      <c r="V73" s="70">
        <v>-0.18784027395173472</v>
      </c>
      <c r="W73" s="45"/>
    </row>
    <row r="74" spans="1:23" x14ac:dyDescent="0.25">
      <c r="A74" s="68"/>
      <c r="B74" s="45" t="s">
        <v>87</v>
      </c>
      <c r="C74" s="69">
        <v>28</v>
      </c>
      <c r="D74" s="21">
        <v>201</v>
      </c>
      <c r="E74" s="21">
        <v>128</v>
      </c>
      <c r="F74" s="21">
        <v>101</v>
      </c>
      <c r="G74" s="21">
        <v>78</v>
      </c>
      <c r="H74" s="70">
        <v>2.2999999999999998</v>
      </c>
      <c r="I74" s="70">
        <v>2.4</v>
      </c>
      <c r="J74" s="70">
        <v>2</v>
      </c>
      <c r="K74" s="70">
        <v>2.1</v>
      </c>
      <c r="L74" s="21">
        <v>39</v>
      </c>
      <c r="M74" s="21">
        <v>23</v>
      </c>
      <c r="N74" s="70">
        <v>-2</v>
      </c>
      <c r="O74" s="21" t="s">
        <v>237</v>
      </c>
      <c r="P74" s="70">
        <v>2.8</v>
      </c>
      <c r="Q74" s="21" t="s">
        <v>237</v>
      </c>
      <c r="R74" s="70">
        <v>6.95</v>
      </c>
      <c r="S74" s="70">
        <v>5.6159999999999997</v>
      </c>
      <c r="T74" s="70">
        <v>3.8570000000000002</v>
      </c>
      <c r="U74" s="70">
        <v>1.0656099642659547</v>
      </c>
      <c r="V74" s="70">
        <v>1.6336086412931268</v>
      </c>
      <c r="W74" s="45"/>
    </row>
    <row r="75" spans="1:23" x14ac:dyDescent="0.25">
      <c r="A75" s="68"/>
      <c r="B75" s="45" t="s">
        <v>88</v>
      </c>
      <c r="C75" s="69">
        <v>167</v>
      </c>
      <c r="D75" s="21">
        <v>38</v>
      </c>
      <c r="E75" s="21">
        <v>13</v>
      </c>
      <c r="F75" s="21">
        <v>8</v>
      </c>
      <c r="G75" s="21">
        <v>4</v>
      </c>
      <c r="H75" s="70">
        <v>5.5</v>
      </c>
      <c r="I75" s="70">
        <v>4.7</v>
      </c>
      <c r="J75" s="70">
        <v>4.4000000000000004</v>
      </c>
      <c r="K75" s="70">
        <v>4.5</v>
      </c>
      <c r="L75" s="21">
        <v>65</v>
      </c>
      <c r="M75" s="21">
        <v>44</v>
      </c>
      <c r="N75" s="21">
        <v>1.3</v>
      </c>
      <c r="O75" s="21" t="s">
        <v>237</v>
      </c>
      <c r="P75" s="70">
        <v>1.7</v>
      </c>
      <c r="Q75" s="21" t="s">
        <v>237</v>
      </c>
      <c r="R75" s="70">
        <v>2.3639999999999999</v>
      </c>
      <c r="S75" s="70">
        <v>1.423</v>
      </c>
      <c r="T75" s="70">
        <v>1.5289999999999999</v>
      </c>
      <c r="U75" s="70">
        <v>2.5379389021806817</v>
      </c>
      <c r="V75" s="70">
        <v>-0.31237655582265161</v>
      </c>
      <c r="W75" s="45"/>
    </row>
    <row r="76" spans="1:23" x14ac:dyDescent="0.25">
      <c r="A76" s="68"/>
      <c r="B76" s="45" t="s">
        <v>89</v>
      </c>
      <c r="C76" s="69">
        <v>127</v>
      </c>
      <c r="D76" s="21" t="s">
        <v>238</v>
      </c>
      <c r="E76" s="21">
        <v>22</v>
      </c>
      <c r="F76" s="21">
        <v>16</v>
      </c>
      <c r="G76" s="21">
        <v>12</v>
      </c>
      <c r="H76" s="70" t="s">
        <v>238</v>
      </c>
      <c r="I76" s="70">
        <v>3.3</v>
      </c>
      <c r="J76" s="70">
        <v>2.2999999999999998</v>
      </c>
      <c r="K76" s="70">
        <v>2.7</v>
      </c>
      <c r="L76" s="21">
        <v>47</v>
      </c>
      <c r="M76" s="21">
        <v>26</v>
      </c>
      <c r="N76" s="21">
        <v>4.2</v>
      </c>
      <c r="O76" s="21" t="s">
        <v>239</v>
      </c>
      <c r="P76" s="70">
        <v>2.4</v>
      </c>
      <c r="Q76" s="21" t="s">
        <v>237</v>
      </c>
      <c r="R76" s="70">
        <v>4.6040000000000001</v>
      </c>
      <c r="S76" s="70">
        <v>3.8420000000000001</v>
      </c>
      <c r="T76" s="70">
        <v>2.17</v>
      </c>
      <c r="U76" s="70">
        <v>0.9046621325663563</v>
      </c>
      <c r="V76" s="70">
        <v>2.483764768669551</v>
      </c>
      <c r="W76" s="45"/>
    </row>
    <row r="77" spans="1:23" x14ac:dyDescent="0.25">
      <c r="A77" s="68"/>
      <c r="B77" s="45" t="s">
        <v>90</v>
      </c>
      <c r="C77" s="69">
        <v>72</v>
      </c>
      <c r="D77" s="21">
        <v>174</v>
      </c>
      <c r="E77" s="21">
        <v>81</v>
      </c>
      <c r="F77" s="21">
        <v>51</v>
      </c>
      <c r="G77" s="21">
        <v>31</v>
      </c>
      <c r="H77" s="70">
        <v>3.9</v>
      </c>
      <c r="I77" s="70">
        <v>4.5999999999999996</v>
      </c>
      <c r="J77" s="70">
        <v>3.8</v>
      </c>
      <c r="K77" s="70">
        <v>4.2</v>
      </c>
      <c r="L77" s="21">
        <v>62</v>
      </c>
      <c r="M77" s="21">
        <v>39</v>
      </c>
      <c r="N77" s="21">
        <v>0.2</v>
      </c>
      <c r="O77" s="21" t="s">
        <v>237</v>
      </c>
      <c r="P77" s="70">
        <v>1.2</v>
      </c>
      <c r="Q77" s="21" t="s">
        <v>237</v>
      </c>
      <c r="R77" s="70">
        <v>6.2350000000000003</v>
      </c>
      <c r="S77" s="70">
        <v>5.58</v>
      </c>
      <c r="T77" s="70">
        <v>3.7829999999999999</v>
      </c>
      <c r="U77" s="70">
        <v>0.55494901369390082</v>
      </c>
      <c r="V77" s="70">
        <v>1.6898757858362061</v>
      </c>
      <c r="W77" s="45"/>
    </row>
    <row r="78" spans="1:23" x14ac:dyDescent="0.25">
      <c r="A78" s="68"/>
      <c r="B78" s="45" t="s">
        <v>91</v>
      </c>
      <c r="C78" s="69">
        <v>11</v>
      </c>
      <c r="D78" s="21">
        <v>326</v>
      </c>
      <c r="E78" s="21">
        <v>238</v>
      </c>
      <c r="F78" s="21">
        <v>170</v>
      </c>
      <c r="G78" s="21">
        <v>101</v>
      </c>
      <c r="H78" s="70">
        <v>1.6</v>
      </c>
      <c r="I78" s="70">
        <v>3.3</v>
      </c>
      <c r="J78" s="70">
        <v>4</v>
      </c>
      <c r="K78" s="70">
        <v>3.7</v>
      </c>
      <c r="L78" s="21">
        <v>58</v>
      </c>
      <c r="M78" s="21">
        <v>41</v>
      </c>
      <c r="N78" s="21" t="s">
        <v>238</v>
      </c>
      <c r="O78" s="21" t="s">
        <v>237</v>
      </c>
      <c r="P78" s="70">
        <v>0.7</v>
      </c>
      <c r="Q78" s="21" t="s">
        <v>237</v>
      </c>
      <c r="R78" s="70">
        <v>6.1950000000000003</v>
      </c>
      <c r="S78" s="70">
        <v>6.5789999999999997</v>
      </c>
      <c r="T78" s="70">
        <v>4.915</v>
      </c>
      <c r="U78" s="70">
        <v>-0.30070121511377473</v>
      </c>
      <c r="V78" s="70">
        <v>1.267786976107526</v>
      </c>
      <c r="W78" s="45"/>
    </row>
    <row r="79" spans="1:23" x14ac:dyDescent="0.25">
      <c r="A79" s="68"/>
      <c r="B79" s="45" t="s">
        <v>92</v>
      </c>
      <c r="C79" s="69">
        <v>6</v>
      </c>
      <c r="D79" s="21">
        <v>277</v>
      </c>
      <c r="E79" s="21">
        <v>225</v>
      </c>
      <c r="F79" s="21">
        <v>181</v>
      </c>
      <c r="G79" s="21">
        <v>124</v>
      </c>
      <c r="H79" s="70">
        <v>1</v>
      </c>
      <c r="I79" s="70">
        <v>2.2000000000000002</v>
      </c>
      <c r="J79" s="70">
        <v>2.9</v>
      </c>
      <c r="K79" s="70">
        <v>2.6</v>
      </c>
      <c r="L79" s="21">
        <v>45</v>
      </c>
      <c r="M79" s="21">
        <v>31</v>
      </c>
      <c r="N79" s="21">
        <v>0.9</v>
      </c>
      <c r="O79" s="21" t="s">
        <v>237</v>
      </c>
      <c r="P79" s="70">
        <v>-1.3</v>
      </c>
      <c r="Q79" s="21" t="s">
        <v>237</v>
      </c>
      <c r="R79" s="70">
        <v>6.0709999999999997</v>
      </c>
      <c r="S79" s="70">
        <v>6.649</v>
      </c>
      <c r="T79" s="70">
        <v>4.9269999999999996</v>
      </c>
      <c r="U79" s="70">
        <v>-0.45471565636010464</v>
      </c>
      <c r="V79" s="70">
        <v>1.3032007993847474</v>
      </c>
      <c r="W79" s="45"/>
    </row>
    <row r="80" spans="1:23" x14ac:dyDescent="0.25">
      <c r="A80" s="68"/>
      <c r="B80" s="45" t="s">
        <v>93</v>
      </c>
      <c r="C80" s="69">
        <v>65</v>
      </c>
      <c r="D80" s="21">
        <v>74</v>
      </c>
      <c r="E80" s="21">
        <v>61</v>
      </c>
      <c r="F80" s="21">
        <v>49</v>
      </c>
      <c r="G80" s="21">
        <v>37</v>
      </c>
      <c r="H80" s="70">
        <v>0.9</v>
      </c>
      <c r="I80" s="70">
        <v>2.2999999999999998</v>
      </c>
      <c r="J80" s="70">
        <v>2.2000000000000002</v>
      </c>
      <c r="K80" s="70">
        <v>2.2000000000000002</v>
      </c>
      <c r="L80" s="21">
        <v>40</v>
      </c>
      <c r="M80" s="21">
        <v>25</v>
      </c>
      <c r="N80" s="21">
        <v>-1.3</v>
      </c>
      <c r="O80" s="21" t="s">
        <v>237</v>
      </c>
      <c r="P80" s="70">
        <v>2.1</v>
      </c>
      <c r="Q80" s="21" t="s">
        <v>237</v>
      </c>
      <c r="R80" s="70">
        <v>5.0679999999999996</v>
      </c>
      <c r="S80" s="70">
        <v>2.4670000000000001</v>
      </c>
      <c r="T80" s="70">
        <v>2.5459999999999998</v>
      </c>
      <c r="U80" s="70">
        <v>3.5997171245583646</v>
      </c>
      <c r="V80" s="70">
        <v>-0.13704635907823928</v>
      </c>
      <c r="W80" s="45"/>
    </row>
    <row r="81" spans="1:23" x14ac:dyDescent="0.25">
      <c r="A81" s="68"/>
      <c r="B81" s="45" t="s">
        <v>94</v>
      </c>
      <c r="C81" s="69">
        <v>32</v>
      </c>
      <c r="D81" s="21">
        <v>249</v>
      </c>
      <c r="E81" s="21">
        <v>145</v>
      </c>
      <c r="F81" s="21">
        <v>104</v>
      </c>
      <c r="G81" s="21">
        <v>73</v>
      </c>
      <c r="H81" s="70">
        <v>2.7</v>
      </c>
      <c r="I81" s="70">
        <v>3.3</v>
      </c>
      <c r="J81" s="70">
        <v>2.8</v>
      </c>
      <c r="K81" s="70">
        <v>3</v>
      </c>
      <c r="L81" s="21">
        <v>50</v>
      </c>
      <c r="M81" s="21">
        <v>30</v>
      </c>
      <c r="N81" s="21" t="s">
        <v>238</v>
      </c>
      <c r="O81" s="21" t="s">
        <v>237</v>
      </c>
      <c r="P81" s="70">
        <v>-0.6</v>
      </c>
      <c r="Q81" s="21" t="s">
        <v>239</v>
      </c>
      <c r="R81" s="70">
        <v>5.7619999999999996</v>
      </c>
      <c r="S81" s="70">
        <v>5.43</v>
      </c>
      <c r="T81" s="70">
        <v>3.1480000000000001</v>
      </c>
      <c r="U81" s="70">
        <v>0.29672751358246285</v>
      </c>
      <c r="V81" s="70">
        <v>2.3703121886551615</v>
      </c>
      <c r="W81" s="45"/>
    </row>
    <row r="82" spans="1:23" x14ac:dyDescent="0.25">
      <c r="A82" s="68"/>
      <c r="B82" s="45" t="s">
        <v>95</v>
      </c>
      <c r="C82" s="69" t="s">
        <v>238</v>
      </c>
      <c r="D82" s="21" t="s">
        <v>238</v>
      </c>
      <c r="E82" s="21" t="s">
        <v>238</v>
      </c>
      <c r="F82" s="21" t="s">
        <v>238</v>
      </c>
      <c r="G82" s="21" t="s">
        <v>238</v>
      </c>
      <c r="H82" s="70" t="s">
        <v>238</v>
      </c>
      <c r="I82" s="70" t="s">
        <v>238</v>
      </c>
      <c r="J82" s="70" t="s">
        <v>238</v>
      </c>
      <c r="K82" s="70" t="s">
        <v>238</v>
      </c>
      <c r="L82" s="21" t="s">
        <v>238</v>
      </c>
      <c r="M82" s="21" t="s">
        <v>238</v>
      </c>
      <c r="N82" s="21" t="s">
        <v>238</v>
      </c>
      <c r="O82" s="21" t="s">
        <v>237</v>
      </c>
      <c r="P82" s="21" t="s">
        <v>238</v>
      </c>
      <c r="Q82" s="21" t="s">
        <v>237</v>
      </c>
      <c r="R82" s="70" t="s">
        <v>238</v>
      </c>
      <c r="S82" s="70" t="s">
        <v>238</v>
      </c>
      <c r="T82" s="70" t="s">
        <v>238</v>
      </c>
      <c r="U82" s="70" t="s">
        <v>238</v>
      </c>
      <c r="V82" s="70" t="s">
        <v>238</v>
      </c>
      <c r="W82" s="45"/>
    </row>
    <row r="83" spans="1:23" x14ac:dyDescent="0.25">
      <c r="A83" s="68"/>
      <c r="B83" s="45" t="s">
        <v>96</v>
      </c>
      <c r="C83" s="69">
        <v>89</v>
      </c>
      <c r="D83" s="21">
        <v>146</v>
      </c>
      <c r="E83" s="21">
        <v>59</v>
      </c>
      <c r="F83" s="21">
        <v>38</v>
      </c>
      <c r="G83" s="21">
        <v>22</v>
      </c>
      <c r="H83" s="70">
        <v>4.5</v>
      </c>
      <c r="I83" s="70">
        <v>4.4000000000000004</v>
      </c>
      <c r="J83" s="70">
        <v>4.2</v>
      </c>
      <c r="K83" s="70">
        <v>4.3</v>
      </c>
      <c r="L83" s="21">
        <v>62</v>
      </c>
      <c r="M83" s="21">
        <v>42</v>
      </c>
      <c r="N83" s="21">
        <v>0.8</v>
      </c>
      <c r="O83" s="21" t="s">
        <v>237</v>
      </c>
      <c r="P83" s="70">
        <v>1.6</v>
      </c>
      <c r="Q83" s="21" t="s">
        <v>237</v>
      </c>
      <c r="R83" s="70">
        <v>7.27</v>
      </c>
      <c r="S83" s="70">
        <v>5.1420000000000003</v>
      </c>
      <c r="T83" s="70">
        <v>3.0009999999999999</v>
      </c>
      <c r="U83" s="70">
        <v>1.7315709135086506</v>
      </c>
      <c r="V83" s="70">
        <v>2.3412893147194254</v>
      </c>
      <c r="W83" s="45"/>
    </row>
    <row r="84" spans="1:23" x14ac:dyDescent="0.25">
      <c r="A84" s="68"/>
      <c r="B84" s="45" t="s">
        <v>97</v>
      </c>
      <c r="C84" s="69">
        <v>155</v>
      </c>
      <c r="D84" s="21">
        <v>43</v>
      </c>
      <c r="E84" s="21">
        <v>19</v>
      </c>
      <c r="F84" s="21">
        <v>11</v>
      </c>
      <c r="G84" s="21">
        <v>6</v>
      </c>
      <c r="H84" s="70">
        <v>4</v>
      </c>
      <c r="I84" s="70">
        <v>5.3</v>
      </c>
      <c r="J84" s="70">
        <v>4.7</v>
      </c>
      <c r="K84" s="70">
        <v>4.9000000000000004</v>
      </c>
      <c r="L84" s="21">
        <v>68</v>
      </c>
      <c r="M84" s="21">
        <v>46</v>
      </c>
      <c r="N84" s="70">
        <v>3</v>
      </c>
      <c r="O84" s="21" t="s">
        <v>237</v>
      </c>
      <c r="P84" s="70">
        <v>2.4</v>
      </c>
      <c r="Q84" s="21" t="s">
        <v>239</v>
      </c>
      <c r="R84" s="70">
        <v>2.0299999999999998</v>
      </c>
      <c r="S84" s="70">
        <v>1.8260000000000001</v>
      </c>
      <c r="T84" s="70">
        <v>1.411</v>
      </c>
      <c r="U84" s="70">
        <v>0.52954005440459573</v>
      </c>
      <c r="V84" s="70">
        <v>1.1209961274004341</v>
      </c>
      <c r="W84" s="45"/>
    </row>
    <row r="85" spans="1:23" x14ac:dyDescent="0.25">
      <c r="A85" s="68"/>
      <c r="B85" s="45" t="s">
        <v>98</v>
      </c>
      <c r="C85" s="69">
        <v>194</v>
      </c>
      <c r="D85" s="21">
        <v>16</v>
      </c>
      <c r="E85" s="21">
        <v>6</v>
      </c>
      <c r="F85" s="21">
        <v>4</v>
      </c>
      <c r="G85" s="21">
        <v>2</v>
      </c>
      <c r="H85" s="70">
        <v>4.5</v>
      </c>
      <c r="I85" s="70">
        <v>4.7</v>
      </c>
      <c r="J85" s="70">
        <v>5</v>
      </c>
      <c r="K85" s="70">
        <v>4.8</v>
      </c>
      <c r="L85" s="21">
        <v>67</v>
      </c>
      <c r="M85" s="21">
        <v>48</v>
      </c>
      <c r="N85" s="21">
        <v>3.2</v>
      </c>
      <c r="O85" s="21" t="s">
        <v>237</v>
      </c>
      <c r="P85" s="70">
        <v>1.9</v>
      </c>
      <c r="Q85" s="21" t="s">
        <v>237</v>
      </c>
      <c r="R85" s="70">
        <v>3.0310000000000001</v>
      </c>
      <c r="S85" s="70">
        <v>2.157</v>
      </c>
      <c r="T85" s="70">
        <v>2.0830000000000002</v>
      </c>
      <c r="U85" s="70">
        <v>1.7008711533432339</v>
      </c>
      <c r="V85" s="70">
        <v>0.15177915273123571</v>
      </c>
      <c r="W85" s="45"/>
    </row>
    <row r="86" spans="1:23" x14ac:dyDescent="0.25">
      <c r="A86" s="68"/>
      <c r="B86" s="45" t="s">
        <v>99</v>
      </c>
      <c r="C86" s="69">
        <v>47</v>
      </c>
      <c r="D86" s="21">
        <v>213</v>
      </c>
      <c r="E86" s="21">
        <v>126</v>
      </c>
      <c r="F86" s="21">
        <v>91</v>
      </c>
      <c r="G86" s="21">
        <v>53</v>
      </c>
      <c r="H86" s="70">
        <v>2.6</v>
      </c>
      <c r="I86" s="70">
        <v>3.2</v>
      </c>
      <c r="J86" s="70">
        <v>4.2</v>
      </c>
      <c r="K86" s="70">
        <v>3.8</v>
      </c>
      <c r="L86" s="21">
        <v>58</v>
      </c>
      <c r="M86" s="21">
        <v>42</v>
      </c>
      <c r="N86" s="70">
        <v>2</v>
      </c>
      <c r="O86" s="21" t="s">
        <v>237</v>
      </c>
      <c r="P86" s="70">
        <v>5</v>
      </c>
      <c r="Q86" s="21" t="s">
        <v>237</v>
      </c>
      <c r="R86" s="70">
        <v>5.4939999999999998</v>
      </c>
      <c r="S86" s="70">
        <v>3.8780000000000001</v>
      </c>
      <c r="T86" s="70">
        <v>2.4790000000000001</v>
      </c>
      <c r="U86" s="70">
        <v>1.7416851542631098</v>
      </c>
      <c r="V86" s="70">
        <v>1.9454969729017679</v>
      </c>
      <c r="W86" s="45"/>
    </row>
    <row r="87" spans="1:23" x14ac:dyDescent="0.25">
      <c r="A87" s="68"/>
      <c r="B87" s="45" t="s">
        <v>100</v>
      </c>
      <c r="C87" s="69">
        <v>76</v>
      </c>
      <c r="D87" s="21">
        <v>167</v>
      </c>
      <c r="E87" s="21">
        <v>84</v>
      </c>
      <c r="F87" s="21">
        <v>52</v>
      </c>
      <c r="G87" s="21">
        <v>29</v>
      </c>
      <c r="H87" s="70">
        <v>3.4</v>
      </c>
      <c r="I87" s="70">
        <v>4.8</v>
      </c>
      <c r="J87" s="70">
        <v>4.4000000000000004</v>
      </c>
      <c r="K87" s="70">
        <v>4.5999999999999996</v>
      </c>
      <c r="L87" s="21">
        <v>65</v>
      </c>
      <c r="M87" s="21">
        <v>44</v>
      </c>
      <c r="N87" s="21">
        <v>4.5</v>
      </c>
      <c r="O87" s="21" t="s">
        <v>237</v>
      </c>
      <c r="P87" s="70">
        <v>2.8</v>
      </c>
      <c r="Q87" s="21" t="s">
        <v>237</v>
      </c>
      <c r="R87" s="70">
        <v>5.4740000000000002</v>
      </c>
      <c r="S87" s="70">
        <v>3.1219999999999999</v>
      </c>
      <c r="T87" s="70">
        <v>2.3380000000000001</v>
      </c>
      <c r="U87" s="70">
        <v>2.8076789426262359</v>
      </c>
      <c r="V87" s="70">
        <v>1.2572954741015809</v>
      </c>
      <c r="W87" s="45"/>
    </row>
    <row r="88" spans="1:23" x14ac:dyDescent="0.25">
      <c r="A88" s="68"/>
      <c r="B88" s="45" t="s">
        <v>101</v>
      </c>
      <c r="C88" s="69">
        <v>100</v>
      </c>
      <c r="D88" s="21">
        <v>227</v>
      </c>
      <c r="E88" s="21">
        <v>57</v>
      </c>
      <c r="F88" s="21">
        <v>35</v>
      </c>
      <c r="G88" s="21">
        <v>17</v>
      </c>
      <c r="H88" s="70">
        <v>7</v>
      </c>
      <c r="I88" s="70">
        <v>4.9000000000000004</v>
      </c>
      <c r="J88" s="70">
        <v>5.6</v>
      </c>
      <c r="K88" s="70">
        <v>5.3</v>
      </c>
      <c r="L88" s="21">
        <v>70</v>
      </c>
      <c r="M88" s="21">
        <v>52</v>
      </c>
      <c r="N88" s="21">
        <v>-2.5</v>
      </c>
      <c r="O88" s="21" t="s">
        <v>237</v>
      </c>
      <c r="P88" s="70">
        <v>2.8</v>
      </c>
      <c r="Q88" s="21" t="s">
        <v>237</v>
      </c>
      <c r="R88" s="70">
        <v>6.44</v>
      </c>
      <c r="S88" s="70">
        <v>4.819</v>
      </c>
      <c r="T88" s="70">
        <v>1.92</v>
      </c>
      <c r="U88" s="70">
        <v>1.4498105122903333</v>
      </c>
      <c r="V88" s="70">
        <v>4.0010489200804589</v>
      </c>
      <c r="W88" s="45"/>
    </row>
    <row r="89" spans="1:23" x14ac:dyDescent="0.25">
      <c r="A89" s="68"/>
      <c r="B89" s="45" t="s">
        <v>102</v>
      </c>
      <c r="C89" s="69">
        <v>69</v>
      </c>
      <c r="D89" s="21">
        <v>116</v>
      </c>
      <c r="E89" s="21">
        <v>53</v>
      </c>
      <c r="F89" s="21">
        <v>45</v>
      </c>
      <c r="G89" s="21">
        <v>34</v>
      </c>
      <c r="H89" s="70">
        <v>3.9</v>
      </c>
      <c r="I89" s="70">
        <v>1.8</v>
      </c>
      <c r="J89" s="70">
        <v>2.1</v>
      </c>
      <c r="K89" s="70">
        <v>2</v>
      </c>
      <c r="L89" s="21">
        <v>36</v>
      </c>
      <c r="M89" s="21">
        <v>24</v>
      </c>
      <c r="N89" s="21" t="s">
        <v>238</v>
      </c>
      <c r="O89" s="21" t="s">
        <v>237</v>
      </c>
      <c r="P89" s="70">
        <v>2.7</v>
      </c>
      <c r="Q89" s="21" t="s">
        <v>239</v>
      </c>
      <c r="R89" s="70">
        <v>7.3620000000000001</v>
      </c>
      <c r="S89" s="70">
        <v>5.8819999999999997</v>
      </c>
      <c r="T89" s="70">
        <v>4.0259999999999998</v>
      </c>
      <c r="U89" s="70">
        <v>1.1221739741251309</v>
      </c>
      <c r="V89" s="70">
        <v>1.6483630996269718</v>
      </c>
      <c r="W89" s="45"/>
    </row>
    <row r="90" spans="1:23" x14ac:dyDescent="0.25">
      <c r="A90" s="68"/>
      <c r="B90" s="45" t="s">
        <v>103</v>
      </c>
      <c r="C90" s="69">
        <v>167</v>
      </c>
      <c r="D90" s="21">
        <v>22</v>
      </c>
      <c r="E90" s="21">
        <v>9</v>
      </c>
      <c r="F90" s="21">
        <v>7</v>
      </c>
      <c r="G90" s="21">
        <v>4</v>
      </c>
      <c r="H90" s="70">
        <v>4.4000000000000004</v>
      </c>
      <c r="I90" s="70">
        <v>2.5</v>
      </c>
      <c r="J90" s="70">
        <v>4.9000000000000004</v>
      </c>
      <c r="K90" s="70">
        <v>3.8</v>
      </c>
      <c r="L90" s="21">
        <v>59</v>
      </c>
      <c r="M90" s="21">
        <v>47</v>
      </c>
      <c r="N90" s="21">
        <v>2.8</v>
      </c>
      <c r="O90" s="21" t="s">
        <v>237</v>
      </c>
      <c r="P90" s="70">
        <v>3.8</v>
      </c>
      <c r="Q90" s="21" t="s">
        <v>237</v>
      </c>
      <c r="R90" s="70">
        <v>3.8130000000000002</v>
      </c>
      <c r="S90" s="70">
        <v>1.996</v>
      </c>
      <c r="T90" s="70">
        <v>1.9970000000000001</v>
      </c>
      <c r="U90" s="70">
        <v>3.2363555149307728</v>
      </c>
      <c r="V90" s="70">
        <v>-2.177724106113135E-3</v>
      </c>
      <c r="W90" s="45"/>
    </row>
    <row r="91" spans="1:23" x14ac:dyDescent="0.25">
      <c r="A91" s="68"/>
      <c r="B91" s="45" t="s">
        <v>104</v>
      </c>
      <c r="C91" s="69">
        <v>167</v>
      </c>
      <c r="D91" s="21" t="s">
        <v>238</v>
      </c>
      <c r="E91" s="21">
        <v>12</v>
      </c>
      <c r="F91" s="21">
        <v>7</v>
      </c>
      <c r="G91" s="21">
        <v>4</v>
      </c>
      <c r="H91" s="70" t="s">
        <v>238</v>
      </c>
      <c r="I91" s="70">
        <v>5.2</v>
      </c>
      <c r="J91" s="70">
        <v>4.2</v>
      </c>
      <c r="K91" s="70">
        <v>4.5999999999999996</v>
      </c>
      <c r="L91" s="21">
        <v>66</v>
      </c>
      <c r="M91" s="21">
        <v>42</v>
      </c>
      <c r="N91" s="21">
        <v>1.9</v>
      </c>
      <c r="O91" s="21" t="s">
        <v>237</v>
      </c>
      <c r="P91" s="70">
        <v>1.9</v>
      </c>
      <c r="Q91" s="21" t="s">
        <v>237</v>
      </c>
      <c r="R91" s="70">
        <v>3.8170000000000002</v>
      </c>
      <c r="S91" s="70">
        <v>2.996</v>
      </c>
      <c r="T91" s="70">
        <v>2.8980000000000001</v>
      </c>
      <c r="U91" s="70">
        <v>1.2109335405405983</v>
      </c>
      <c r="V91" s="70">
        <v>0.1445966163325319</v>
      </c>
      <c r="W91" s="45"/>
    </row>
    <row r="92" spans="1:23" x14ac:dyDescent="0.25">
      <c r="A92" s="68"/>
      <c r="B92" s="45" t="s">
        <v>105</v>
      </c>
      <c r="C92" s="69">
        <v>167</v>
      </c>
      <c r="D92" s="21">
        <v>34</v>
      </c>
      <c r="E92" s="21">
        <v>10</v>
      </c>
      <c r="F92" s="21">
        <v>6</v>
      </c>
      <c r="G92" s="21">
        <v>4</v>
      </c>
      <c r="H92" s="70">
        <v>6.3</v>
      </c>
      <c r="I92" s="70">
        <v>5.6</v>
      </c>
      <c r="J92" s="70">
        <v>3.3</v>
      </c>
      <c r="K92" s="70">
        <v>4.3</v>
      </c>
      <c r="L92" s="21">
        <v>63</v>
      </c>
      <c r="M92" s="21">
        <v>35</v>
      </c>
      <c r="N92" s="21">
        <v>2.8</v>
      </c>
      <c r="O92" s="21" t="s">
        <v>237</v>
      </c>
      <c r="P92" s="70">
        <v>0.7</v>
      </c>
      <c r="Q92" s="21" t="s">
        <v>237</v>
      </c>
      <c r="R92" s="70">
        <v>2.4689999999999999</v>
      </c>
      <c r="S92" s="70">
        <v>1.3009999999999999</v>
      </c>
      <c r="T92" s="70">
        <v>1.4870000000000001</v>
      </c>
      <c r="U92" s="70">
        <v>3.2034000541633709</v>
      </c>
      <c r="V92" s="70">
        <v>-0.58098899107673907</v>
      </c>
      <c r="W92" s="45"/>
    </row>
    <row r="93" spans="1:23" x14ac:dyDescent="0.25">
      <c r="A93" s="68"/>
      <c r="B93" s="45" t="s">
        <v>106</v>
      </c>
      <c r="C93" s="69">
        <v>100</v>
      </c>
      <c r="D93" s="21">
        <v>57</v>
      </c>
      <c r="E93" s="21">
        <v>30</v>
      </c>
      <c r="F93" s="21">
        <v>24</v>
      </c>
      <c r="G93" s="21">
        <v>17</v>
      </c>
      <c r="H93" s="70">
        <v>3.2</v>
      </c>
      <c r="I93" s="70">
        <v>2.2999999999999998</v>
      </c>
      <c r="J93" s="70">
        <v>2.7</v>
      </c>
      <c r="K93" s="70">
        <v>2.5</v>
      </c>
      <c r="L93" s="21">
        <v>44</v>
      </c>
      <c r="M93" s="21">
        <v>30</v>
      </c>
      <c r="N93" s="21">
        <v>-1.3</v>
      </c>
      <c r="O93" s="21" t="s">
        <v>237</v>
      </c>
      <c r="P93" s="70">
        <v>0.4</v>
      </c>
      <c r="Q93" s="21" t="s">
        <v>239</v>
      </c>
      <c r="R93" s="70">
        <v>5.4770000000000003</v>
      </c>
      <c r="S93" s="70">
        <v>2.948</v>
      </c>
      <c r="T93" s="70">
        <v>2.2599999999999998</v>
      </c>
      <c r="U93" s="70">
        <v>3.0971526573724706</v>
      </c>
      <c r="V93" s="70">
        <v>1.1554876567082426</v>
      </c>
      <c r="W93" s="45"/>
    </row>
    <row r="94" spans="1:23" x14ac:dyDescent="0.25">
      <c r="A94" s="68"/>
      <c r="B94" s="45" t="s">
        <v>107</v>
      </c>
      <c r="C94" s="69">
        <v>185</v>
      </c>
      <c r="D94" s="21">
        <v>18</v>
      </c>
      <c r="E94" s="21">
        <v>6</v>
      </c>
      <c r="F94" s="21">
        <v>5</v>
      </c>
      <c r="G94" s="21">
        <v>3</v>
      </c>
      <c r="H94" s="70">
        <v>5.0999999999999996</v>
      </c>
      <c r="I94" s="70">
        <v>3.4</v>
      </c>
      <c r="J94" s="70">
        <v>3.4</v>
      </c>
      <c r="K94" s="70">
        <v>3.4</v>
      </c>
      <c r="L94" s="21">
        <v>54</v>
      </c>
      <c r="M94" s="21">
        <v>36</v>
      </c>
      <c r="N94" s="21">
        <v>3.4</v>
      </c>
      <c r="O94" s="21" t="s">
        <v>237</v>
      </c>
      <c r="P94" s="70">
        <v>0.7</v>
      </c>
      <c r="Q94" s="21" t="s">
        <v>237</v>
      </c>
      <c r="R94" s="70">
        <v>2.101</v>
      </c>
      <c r="S94" s="70">
        <v>1.571</v>
      </c>
      <c r="T94" s="70">
        <v>1.419</v>
      </c>
      <c r="U94" s="70">
        <v>1.453505312946896</v>
      </c>
      <c r="V94" s="70">
        <v>0.44243461345903712</v>
      </c>
      <c r="W94" s="45"/>
    </row>
    <row r="95" spans="1:23" x14ac:dyDescent="0.25">
      <c r="A95" s="68"/>
      <c r="B95" s="45" t="s">
        <v>108</v>
      </c>
      <c r="C95" s="69">
        <v>94</v>
      </c>
      <c r="D95" s="21">
        <v>90</v>
      </c>
      <c r="E95" s="21">
        <v>37</v>
      </c>
      <c r="F95" s="21">
        <v>28</v>
      </c>
      <c r="G95" s="21">
        <v>19</v>
      </c>
      <c r="H95" s="70">
        <v>4.5</v>
      </c>
      <c r="I95" s="70">
        <v>2.8</v>
      </c>
      <c r="J95" s="70">
        <v>3.1</v>
      </c>
      <c r="K95" s="70">
        <v>2.9</v>
      </c>
      <c r="L95" s="21">
        <v>49</v>
      </c>
      <c r="M95" s="21">
        <v>33</v>
      </c>
      <c r="N95" s="21">
        <v>2.5</v>
      </c>
      <c r="O95" s="21" t="s">
        <v>239</v>
      </c>
      <c r="P95" s="70">
        <v>2.6</v>
      </c>
      <c r="Q95" s="21" t="s">
        <v>237</v>
      </c>
      <c r="R95" s="70">
        <v>7.9260000000000002</v>
      </c>
      <c r="S95" s="70">
        <v>5.5359999999999996</v>
      </c>
      <c r="T95" s="70">
        <v>3.2440000000000002</v>
      </c>
      <c r="U95" s="70">
        <v>1.7943813822643748</v>
      </c>
      <c r="V95" s="70">
        <v>2.3237612263573992</v>
      </c>
      <c r="W95" s="45"/>
    </row>
    <row r="96" spans="1:23" x14ac:dyDescent="0.25">
      <c r="A96" s="68"/>
      <c r="B96" s="45" t="s">
        <v>109</v>
      </c>
      <c r="C96" s="69">
        <v>106</v>
      </c>
      <c r="D96" s="21" t="s">
        <v>238</v>
      </c>
      <c r="E96" s="21">
        <v>53</v>
      </c>
      <c r="F96" s="21">
        <v>44</v>
      </c>
      <c r="G96" s="21">
        <v>16</v>
      </c>
      <c r="H96" s="70" t="s">
        <v>238</v>
      </c>
      <c r="I96" s="70">
        <v>1.9</v>
      </c>
      <c r="J96" s="70">
        <v>7.6</v>
      </c>
      <c r="K96" s="70">
        <v>5.0999999999999996</v>
      </c>
      <c r="L96" s="21">
        <v>69</v>
      </c>
      <c r="M96" s="21">
        <v>63</v>
      </c>
      <c r="N96" s="21" t="s">
        <v>238</v>
      </c>
      <c r="O96" s="21" t="s">
        <v>237</v>
      </c>
      <c r="P96" s="70">
        <v>4.3</v>
      </c>
      <c r="Q96" s="21" t="s">
        <v>237</v>
      </c>
      <c r="R96" s="70">
        <v>3.5379999999999998</v>
      </c>
      <c r="S96" s="70">
        <v>2.8370000000000002</v>
      </c>
      <c r="T96" s="70">
        <v>2.4550000000000001</v>
      </c>
      <c r="U96" s="70">
        <v>1.1040721995543952</v>
      </c>
      <c r="V96" s="70">
        <v>0.62878432426187147</v>
      </c>
      <c r="W96" s="45"/>
    </row>
    <row r="97" spans="1:23" x14ac:dyDescent="0.25">
      <c r="A97" s="68"/>
      <c r="B97" s="45" t="s">
        <v>110</v>
      </c>
      <c r="C97" s="69">
        <v>33</v>
      </c>
      <c r="D97" s="21">
        <v>148</v>
      </c>
      <c r="E97" s="21">
        <v>99</v>
      </c>
      <c r="F97" s="21">
        <v>111</v>
      </c>
      <c r="G97" s="21">
        <v>71</v>
      </c>
      <c r="H97" s="70">
        <v>2</v>
      </c>
      <c r="I97" s="70">
        <v>-1.2</v>
      </c>
      <c r="J97" s="70">
        <v>3.5</v>
      </c>
      <c r="K97" s="70">
        <v>1.5</v>
      </c>
      <c r="L97" s="21">
        <v>28</v>
      </c>
      <c r="M97" s="21">
        <v>36</v>
      </c>
      <c r="N97" s="21">
        <v>1.2</v>
      </c>
      <c r="O97" s="21" t="s">
        <v>237</v>
      </c>
      <c r="P97" s="70">
        <v>0.5</v>
      </c>
      <c r="Q97" s="21" t="s">
        <v>237</v>
      </c>
      <c r="R97" s="70">
        <v>8.0809999999999995</v>
      </c>
      <c r="S97" s="70">
        <v>6.0369999999999999</v>
      </c>
      <c r="T97" s="70">
        <v>4.3819999999999997</v>
      </c>
      <c r="U97" s="70">
        <v>1.4580421371851071</v>
      </c>
      <c r="V97" s="70">
        <v>1.3930519940913673</v>
      </c>
      <c r="W97" s="45"/>
    </row>
    <row r="98" spans="1:23" x14ac:dyDescent="0.25">
      <c r="A98" s="68"/>
      <c r="B98" s="45" t="s">
        <v>111</v>
      </c>
      <c r="C98" s="69">
        <v>41</v>
      </c>
      <c r="D98" s="21">
        <v>140</v>
      </c>
      <c r="E98" s="21">
        <v>95</v>
      </c>
      <c r="F98" s="21">
        <v>71</v>
      </c>
      <c r="G98" s="21">
        <v>58</v>
      </c>
      <c r="H98" s="70">
        <v>1.9</v>
      </c>
      <c r="I98" s="70">
        <v>3</v>
      </c>
      <c r="J98" s="70">
        <v>1.5</v>
      </c>
      <c r="K98" s="70">
        <v>2.1</v>
      </c>
      <c r="L98" s="21">
        <v>39</v>
      </c>
      <c r="M98" s="21">
        <v>18</v>
      </c>
      <c r="N98" s="21">
        <v>-5.8</v>
      </c>
      <c r="O98" s="21" t="s">
        <v>237</v>
      </c>
      <c r="P98" s="70">
        <v>1.2</v>
      </c>
      <c r="Q98" s="21" t="s">
        <v>237</v>
      </c>
      <c r="R98" s="70">
        <v>6.0510000000000002</v>
      </c>
      <c r="S98" s="70">
        <v>4.6319999999999997</v>
      </c>
      <c r="T98" s="70">
        <v>2.952</v>
      </c>
      <c r="U98" s="70">
        <v>1.3361740368474522</v>
      </c>
      <c r="V98" s="70">
        <v>1.9587210153585566</v>
      </c>
      <c r="W98" s="45"/>
    </row>
    <row r="99" spans="1:23" x14ac:dyDescent="0.25">
      <c r="A99" s="68"/>
      <c r="B99" s="45" t="s">
        <v>112</v>
      </c>
      <c r="C99" s="69">
        <v>134</v>
      </c>
      <c r="D99" s="21">
        <v>71</v>
      </c>
      <c r="E99" s="21">
        <v>17</v>
      </c>
      <c r="F99" s="21">
        <v>13</v>
      </c>
      <c r="G99" s="21">
        <v>10</v>
      </c>
      <c r="H99" s="70">
        <v>7.2</v>
      </c>
      <c r="I99" s="70">
        <v>2.7</v>
      </c>
      <c r="J99" s="70">
        <v>2.2000000000000002</v>
      </c>
      <c r="K99" s="70">
        <v>2.5</v>
      </c>
      <c r="L99" s="21">
        <v>43</v>
      </c>
      <c r="M99" s="21">
        <v>25</v>
      </c>
      <c r="N99" s="21">
        <v>-6.7</v>
      </c>
      <c r="O99" s="21" t="s">
        <v>239</v>
      </c>
      <c r="P99" s="70">
        <v>0.2</v>
      </c>
      <c r="Q99" s="21" t="s">
        <v>239</v>
      </c>
      <c r="R99" s="70">
        <v>7.2409999999999997</v>
      </c>
      <c r="S99" s="70">
        <v>2.3580000000000001</v>
      </c>
      <c r="T99" s="70">
        <v>2.6</v>
      </c>
      <c r="U99" s="70">
        <v>5.6097275814575225</v>
      </c>
      <c r="V99" s="70">
        <v>-0.42477236048807465</v>
      </c>
      <c r="W99" s="45"/>
    </row>
    <row r="100" spans="1:23" x14ac:dyDescent="0.25">
      <c r="A100" s="68"/>
      <c r="B100" s="45" t="s">
        <v>113</v>
      </c>
      <c r="C100" s="69">
        <v>83</v>
      </c>
      <c r="D100" s="21">
        <v>120</v>
      </c>
      <c r="E100" s="21">
        <v>66</v>
      </c>
      <c r="F100" s="21">
        <v>49</v>
      </c>
      <c r="G100" s="21">
        <v>24</v>
      </c>
      <c r="H100" s="70">
        <v>3</v>
      </c>
      <c r="I100" s="70">
        <v>2.9</v>
      </c>
      <c r="J100" s="70">
        <v>5.5</v>
      </c>
      <c r="K100" s="70">
        <v>4.3</v>
      </c>
      <c r="L100" s="21">
        <v>63</v>
      </c>
      <c r="M100" s="21">
        <v>51</v>
      </c>
      <c r="N100" s="21" t="s">
        <v>238</v>
      </c>
      <c r="O100" s="21" t="s">
        <v>237</v>
      </c>
      <c r="P100" s="70">
        <v>1</v>
      </c>
      <c r="Q100" s="21" t="s">
        <v>237</v>
      </c>
      <c r="R100" s="70">
        <v>4.8920000000000003</v>
      </c>
      <c r="S100" s="70">
        <v>3.8570000000000002</v>
      </c>
      <c r="T100" s="70">
        <v>3.0750000000000002</v>
      </c>
      <c r="U100" s="70">
        <v>1.1885576929941761</v>
      </c>
      <c r="V100" s="70">
        <v>0.98515120855482441</v>
      </c>
      <c r="W100" s="45"/>
    </row>
    <row r="101" spans="1:23" x14ac:dyDescent="0.25">
      <c r="A101" s="68"/>
      <c r="B101" s="45" t="s">
        <v>114</v>
      </c>
      <c r="C101" s="69">
        <v>33</v>
      </c>
      <c r="D101" s="21" t="s">
        <v>238</v>
      </c>
      <c r="E101" s="21">
        <v>162</v>
      </c>
      <c r="F101" s="21">
        <v>117</v>
      </c>
      <c r="G101" s="21">
        <v>71</v>
      </c>
      <c r="H101" s="70" t="s">
        <v>238</v>
      </c>
      <c r="I101" s="70">
        <v>3.2</v>
      </c>
      <c r="J101" s="70">
        <v>3.8</v>
      </c>
      <c r="K101" s="70">
        <v>3.6</v>
      </c>
      <c r="L101" s="21">
        <v>56</v>
      </c>
      <c r="M101" s="21">
        <v>39</v>
      </c>
      <c r="N101" s="21" t="s">
        <v>238</v>
      </c>
      <c r="O101" s="21" t="s">
        <v>237</v>
      </c>
      <c r="P101" s="70">
        <v>4.8</v>
      </c>
      <c r="Q101" s="21" t="s">
        <v>237</v>
      </c>
      <c r="R101" s="70">
        <v>5.9740000000000002</v>
      </c>
      <c r="S101" s="70">
        <v>6.1520000000000001</v>
      </c>
      <c r="T101" s="70">
        <v>3.02</v>
      </c>
      <c r="U101" s="70">
        <v>-0.14680256204712386</v>
      </c>
      <c r="V101" s="70">
        <v>3.0935669600720201</v>
      </c>
      <c r="W101" s="45"/>
    </row>
    <row r="102" spans="1:23" x14ac:dyDescent="0.25">
      <c r="A102" s="68"/>
      <c r="B102" s="45" t="s">
        <v>115</v>
      </c>
      <c r="C102" s="69">
        <v>146</v>
      </c>
      <c r="D102" s="21" t="s">
        <v>238</v>
      </c>
      <c r="E102" s="21">
        <v>20</v>
      </c>
      <c r="F102" s="21">
        <v>17</v>
      </c>
      <c r="G102" s="21">
        <v>8</v>
      </c>
      <c r="H102" s="70" t="s">
        <v>238</v>
      </c>
      <c r="I102" s="70">
        <v>1.7</v>
      </c>
      <c r="J102" s="70">
        <v>5.5</v>
      </c>
      <c r="K102" s="70">
        <v>3.9</v>
      </c>
      <c r="L102" s="21">
        <v>59</v>
      </c>
      <c r="M102" s="21">
        <v>51</v>
      </c>
      <c r="N102" s="21">
        <v>3.4</v>
      </c>
      <c r="O102" s="21" t="s">
        <v>237</v>
      </c>
      <c r="P102" s="70">
        <v>4.5999999999999996</v>
      </c>
      <c r="Q102" s="21" t="s">
        <v>239</v>
      </c>
      <c r="R102" s="70">
        <v>1.91</v>
      </c>
      <c r="S102" s="70">
        <v>1.923</v>
      </c>
      <c r="T102" s="70">
        <v>1.607</v>
      </c>
      <c r="U102" s="70">
        <v>-3.3916122740521235E-2</v>
      </c>
      <c r="V102" s="70">
        <v>0.78051034717942258</v>
      </c>
      <c r="W102" s="45"/>
    </row>
    <row r="103" spans="1:23" x14ac:dyDescent="0.25">
      <c r="A103" s="68"/>
      <c r="B103" s="45" t="s">
        <v>116</v>
      </c>
      <c r="C103" s="69">
        <v>142</v>
      </c>
      <c r="D103" s="21">
        <v>62</v>
      </c>
      <c r="E103" s="21">
        <v>32</v>
      </c>
      <c r="F103" s="21">
        <v>20</v>
      </c>
      <c r="G103" s="21">
        <v>9</v>
      </c>
      <c r="H103" s="70">
        <v>3.3</v>
      </c>
      <c r="I103" s="70">
        <v>4.8</v>
      </c>
      <c r="J103" s="70">
        <v>6.1</v>
      </c>
      <c r="K103" s="70">
        <v>5.5</v>
      </c>
      <c r="L103" s="21">
        <v>72</v>
      </c>
      <c r="M103" s="21">
        <v>55</v>
      </c>
      <c r="N103" s="21" t="s">
        <v>238</v>
      </c>
      <c r="O103" s="21" t="s">
        <v>237</v>
      </c>
      <c r="P103" s="70">
        <v>2.1</v>
      </c>
      <c r="Q103" s="21" t="s">
        <v>237</v>
      </c>
      <c r="R103" s="70">
        <v>4.9480000000000004</v>
      </c>
      <c r="S103" s="70">
        <v>3.0019999999999998</v>
      </c>
      <c r="T103" s="70">
        <v>1.4950000000000001</v>
      </c>
      <c r="U103" s="70">
        <v>2.4985236065948571</v>
      </c>
      <c r="V103" s="70">
        <v>3.0310979407331318</v>
      </c>
      <c r="W103" s="45"/>
    </row>
    <row r="104" spans="1:23" x14ac:dyDescent="0.25">
      <c r="A104" s="68"/>
      <c r="B104" s="45" t="s">
        <v>117</v>
      </c>
      <c r="C104" s="69">
        <v>14</v>
      </c>
      <c r="D104" s="21">
        <v>176</v>
      </c>
      <c r="E104" s="21">
        <v>86</v>
      </c>
      <c r="F104" s="21">
        <v>115</v>
      </c>
      <c r="G104" s="21">
        <v>98</v>
      </c>
      <c r="H104" s="70">
        <v>3.6</v>
      </c>
      <c r="I104" s="70">
        <v>-2.8</v>
      </c>
      <c r="J104" s="70">
        <v>1.2</v>
      </c>
      <c r="K104" s="70">
        <v>-0.6</v>
      </c>
      <c r="L104" s="21">
        <v>-14</v>
      </c>
      <c r="M104" s="21">
        <v>14</v>
      </c>
      <c r="N104" s="70">
        <v>3</v>
      </c>
      <c r="O104" s="21" t="s">
        <v>237</v>
      </c>
      <c r="P104" s="70">
        <v>2.6</v>
      </c>
      <c r="Q104" s="21" t="s">
        <v>237</v>
      </c>
      <c r="R104" s="70">
        <v>5.8079999999999998</v>
      </c>
      <c r="S104" s="70">
        <v>4.9189999999999996</v>
      </c>
      <c r="T104" s="70">
        <v>3.0379999999999998</v>
      </c>
      <c r="U104" s="70">
        <v>0.83065509854646136</v>
      </c>
      <c r="V104" s="70">
        <v>2.0952428419113986</v>
      </c>
      <c r="W104" s="45"/>
    </row>
    <row r="105" spans="1:23" x14ac:dyDescent="0.25">
      <c r="A105" s="68"/>
      <c r="B105" s="45" t="s">
        <v>118</v>
      </c>
      <c r="C105" s="69">
        <v>33</v>
      </c>
      <c r="D105" s="21">
        <v>282</v>
      </c>
      <c r="E105" s="21">
        <v>248</v>
      </c>
      <c r="F105" s="21">
        <v>175</v>
      </c>
      <c r="G105" s="21">
        <v>71</v>
      </c>
      <c r="H105" s="70">
        <v>0.6</v>
      </c>
      <c r="I105" s="70">
        <v>3.5</v>
      </c>
      <c r="J105" s="70">
        <v>6.9</v>
      </c>
      <c r="K105" s="70">
        <v>5.4</v>
      </c>
      <c r="L105" s="21">
        <v>71</v>
      </c>
      <c r="M105" s="21">
        <v>59</v>
      </c>
      <c r="N105" s="21">
        <v>-4.0999999999999996</v>
      </c>
      <c r="O105" s="21" t="s">
        <v>237</v>
      </c>
      <c r="P105" s="70">
        <v>5.6</v>
      </c>
      <c r="Q105" s="21" t="s">
        <v>237</v>
      </c>
      <c r="R105" s="70">
        <v>6.6950000000000003</v>
      </c>
      <c r="S105" s="70">
        <v>6.4989999999999997</v>
      </c>
      <c r="T105" s="70">
        <v>4.7919999999999998</v>
      </c>
      <c r="U105" s="70">
        <v>0.1485633011546203</v>
      </c>
      <c r="V105" s="70">
        <v>1.3247846004307113</v>
      </c>
      <c r="W105" s="45"/>
    </row>
    <row r="106" spans="1:23" x14ac:dyDescent="0.25">
      <c r="A106" s="68"/>
      <c r="B106" s="45" t="s">
        <v>119</v>
      </c>
      <c r="C106" s="69">
        <v>110</v>
      </c>
      <c r="D106" s="21">
        <v>137</v>
      </c>
      <c r="E106" s="21">
        <v>42</v>
      </c>
      <c r="F106" s="21">
        <v>28</v>
      </c>
      <c r="G106" s="21">
        <v>15</v>
      </c>
      <c r="H106" s="70">
        <v>5.9</v>
      </c>
      <c r="I106" s="70">
        <v>4</v>
      </c>
      <c r="J106" s="70">
        <v>5.2</v>
      </c>
      <c r="K106" s="70">
        <v>4.7</v>
      </c>
      <c r="L106" s="21">
        <v>66</v>
      </c>
      <c r="M106" s="21">
        <v>49</v>
      </c>
      <c r="N106" s="21" t="s">
        <v>238</v>
      </c>
      <c r="O106" s="21" t="s">
        <v>237</v>
      </c>
      <c r="P106" s="70">
        <v>-0.5</v>
      </c>
      <c r="Q106" s="21" t="s">
        <v>239</v>
      </c>
      <c r="R106" s="70">
        <v>7.867</v>
      </c>
      <c r="S106" s="70">
        <v>4.9660000000000002</v>
      </c>
      <c r="T106" s="70">
        <v>2.3559999999999999</v>
      </c>
      <c r="U106" s="70">
        <v>2.3003105413056524</v>
      </c>
      <c r="V106" s="70">
        <v>3.2419540056375422</v>
      </c>
      <c r="W106" s="45"/>
    </row>
    <row r="107" spans="1:23" x14ac:dyDescent="0.25">
      <c r="A107" s="68"/>
      <c r="B107" s="45" t="s">
        <v>120</v>
      </c>
      <c r="C107" s="69" t="s">
        <v>238</v>
      </c>
      <c r="D107" s="21" t="s">
        <v>238</v>
      </c>
      <c r="E107" s="21" t="s">
        <v>238</v>
      </c>
      <c r="F107" s="21" t="s">
        <v>238</v>
      </c>
      <c r="G107" s="21" t="s">
        <v>238</v>
      </c>
      <c r="H107" s="70" t="s">
        <v>238</v>
      </c>
      <c r="I107" s="70" t="s">
        <v>238</v>
      </c>
      <c r="J107" s="70" t="s">
        <v>238</v>
      </c>
      <c r="K107" s="70" t="s">
        <v>238</v>
      </c>
      <c r="L107" s="21" t="s">
        <v>238</v>
      </c>
      <c r="M107" s="21" t="s">
        <v>238</v>
      </c>
      <c r="N107" s="21">
        <v>2.2000000000000002</v>
      </c>
      <c r="O107" s="21" t="s">
        <v>237</v>
      </c>
      <c r="P107" s="70">
        <v>2.9</v>
      </c>
      <c r="Q107" s="21" t="s">
        <v>239</v>
      </c>
      <c r="R107" s="70" t="s">
        <v>238</v>
      </c>
      <c r="S107" s="70" t="s">
        <v>238</v>
      </c>
      <c r="T107" s="70" t="s">
        <v>238</v>
      </c>
      <c r="U107" s="70" t="s">
        <v>238</v>
      </c>
      <c r="V107" s="70" t="s">
        <v>238</v>
      </c>
      <c r="W107" s="45"/>
    </row>
    <row r="108" spans="1:23" x14ac:dyDescent="0.25">
      <c r="A108" s="68"/>
      <c r="B108" s="45" t="s">
        <v>121</v>
      </c>
      <c r="C108" s="69">
        <v>160</v>
      </c>
      <c r="D108" s="21">
        <v>25</v>
      </c>
      <c r="E108" s="21">
        <v>17</v>
      </c>
      <c r="F108" s="21">
        <v>12</v>
      </c>
      <c r="G108" s="21">
        <v>5</v>
      </c>
      <c r="H108" s="70">
        <v>2.2000000000000002</v>
      </c>
      <c r="I108" s="70">
        <v>3.4</v>
      </c>
      <c r="J108" s="70">
        <v>6.8</v>
      </c>
      <c r="K108" s="70">
        <v>5.3</v>
      </c>
      <c r="L108" s="21">
        <v>70</v>
      </c>
      <c r="M108" s="21">
        <v>58</v>
      </c>
      <c r="N108" s="21" t="s">
        <v>238</v>
      </c>
      <c r="O108" s="21" t="s">
        <v>237</v>
      </c>
      <c r="P108" s="70">
        <v>3.9</v>
      </c>
      <c r="Q108" s="21" t="s">
        <v>239</v>
      </c>
      <c r="R108" s="70">
        <v>2.3079999999999998</v>
      </c>
      <c r="S108" s="70">
        <v>1.9630000000000001</v>
      </c>
      <c r="T108" s="70">
        <v>1.5189999999999999</v>
      </c>
      <c r="U108" s="70">
        <v>0.80953716675764464</v>
      </c>
      <c r="V108" s="70">
        <v>1.1148769203508184</v>
      </c>
      <c r="W108" s="45"/>
    </row>
    <row r="109" spans="1:23" x14ac:dyDescent="0.25">
      <c r="A109" s="68"/>
      <c r="B109" s="45" t="s">
        <v>122</v>
      </c>
      <c r="C109" s="69">
        <v>194</v>
      </c>
      <c r="D109" s="21">
        <v>22</v>
      </c>
      <c r="E109" s="21">
        <v>9</v>
      </c>
      <c r="F109" s="21">
        <v>5</v>
      </c>
      <c r="G109" s="21">
        <v>2</v>
      </c>
      <c r="H109" s="70">
        <v>4.5999999999999996</v>
      </c>
      <c r="I109" s="70">
        <v>6.1</v>
      </c>
      <c r="J109" s="70">
        <v>6.7</v>
      </c>
      <c r="K109" s="70">
        <v>6.4</v>
      </c>
      <c r="L109" s="21">
        <v>77</v>
      </c>
      <c r="M109" s="21">
        <v>58</v>
      </c>
      <c r="N109" s="21">
        <v>2.6</v>
      </c>
      <c r="O109" s="21" t="s">
        <v>237</v>
      </c>
      <c r="P109" s="70">
        <v>2.2000000000000002</v>
      </c>
      <c r="Q109" s="21" t="s">
        <v>237</v>
      </c>
      <c r="R109" s="70">
        <v>1.96</v>
      </c>
      <c r="S109" s="70">
        <v>1.5620000000000001</v>
      </c>
      <c r="T109" s="70">
        <v>1.671</v>
      </c>
      <c r="U109" s="70">
        <v>1.1348871091246584</v>
      </c>
      <c r="V109" s="70">
        <v>-0.29328347041635822</v>
      </c>
      <c r="W109" s="45"/>
    </row>
    <row r="110" spans="1:23" x14ac:dyDescent="0.25">
      <c r="A110" s="68"/>
      <c r="B110" s="45" t="s">
        <v>123</v>
      </c>
      <c r="C110" s="69">
        <v>42</v>
      </c>
      <c r="D110" s="21">
        <v>166</v>
      </c>
      <c r="E110" s="21">
        <v>161</v>
      </c>
      <c r="F110" s="21">
        <v>111</v>
      </c>
      <c r="G110" s="21">
        <v>56</v>
      </c>
      <c r="H110" s="70">
        <v>0.2</v>
      </c>
      <c r="I110" s="70">
        <v>3.7</v>
      </c>
      <c r="J110" s="70">
        <v>5.2</v>
      </c>
      <c r="K110" s="70">
        <v>4.5999999999999996</v>
      </c>
      <c r="L110" s="21">
        <v>65</v>
      </c>
      <c r="M110" s="21">
        <v>49</v>
      </c>
      <c r="N110" s="21">
        <v>-2.4</v>
      </c>
      <c r="O110" s="21" t="s">
        <v>237</v>
      </c>
      <c r="P110" s="70">
        <v>-0.4</v>
      </c>
      <c r="Q110" s="21" t="s">
        <v>237</v>
      </c>
      <c r="R110" s="70">
        <v>7.3250000000000002</v>
      </c>
      <c r="S110" s="70">
        <v>6.258</v>
      </c>
      <c r="T110" s="70">
        <v>4.468</v>
      </c>
      <c r="U110" s="70">
        <v>0.78716254828220356</v>
      </c>
      <c r="V110" s="70">
        <v>1.4648685393032008</v>
      </c>
      <c r="W110" s="45"/>
    </row>
    <row r="111" spans="1:23" x14ac:dyDescent="0.25">
      <c r="A111" s="68"/>
      <c r="B111" s="45" t="s">
        <v>124</v>
      </c>
      <c r="C111" s="69">
        <v>37</v>
      </c>
      <c r="D111" s="21">
        <v>344</v>
      </c>
      <c r="E111" s="21">
        <v>245</v>
      </c>
      <c r="F111" s="21">
        <v>174</v>
      </c>
      <c r="G111" s="21">
        <v>68</v>
      </c>
      <c r="H111" s="70">
        <v>1.7</v>
      </c>
      <c r="I111" s="70">
        <v>3.4</v>
      </c>
      <c r="J111" s="70">
        <v>7.2</v>
      </c>
      <c r="K111" s="70">
        <v>5.6</v>
      </c>
      <c r="L111" s="21">
        <v>72</v>
      </c>
      <c r="M111" s="21">
        <v>61</v>
      </c>
      <c r="N111" s="21">
        <v>-0.1</v>
      </c>
      <c r="O111" s="21" t="s">
        <v>237</v>
      </c>
      <c r="P111" s="70">
        <v>0.7</v>
      </c>
      <c r="Q111" s="21" t="s">
        <v>237</v>
      </c>
      <c r="R111" s="70">
        <v>7.3040000000000003</v>
      </c>
      <c r="S111" s="70">
        <v>6.9969999999999999</v>
      </c>
      <c r="T111" s="70">
        <v>5.3890000000000002</v>
      </c>
      <c r="U111" s="70">
        <v>0.21470328764453886</v>
      </c>
      <c r="V111" s="70">
        <v>1.1353115078799998</v>
      </c>
      <c r="W111" s="45"/>
    </row>
    <row r="112" spans="1:23" x14ac:dyDescent="0.25">
      <c r="A112" s="68"/>
      <c r="B112" s="45" t="s">
        <v>125</v>
      </c>
      <c r="C112" s="69">
        <v>142</v>
      </c>
      <c r="D112" s="21">
        <v>56</v>
      </c>
      <c r="E112" s="21">
        <v>17</v>
      </c>
      <c r="F112" s="21">
        <v>10</v>
      </c>
      <c r="G112" s="21">
        <v>9</v>
      </c>
      <c r="H112" s="70">
        <v>6.1</v>
      </c>
      <c r="I112" s="70">
        <v>5</v>
      </c>
      <c r="J112" s="70">
        <v>1.3</v>
      </c>
      <c r="K112" s="70">
        <v>2.9</v>
      </c>
      <c r="L112" s="21">
        <v>49</v>
      </c>
      <c r="M112" s="21">
        <v>16</v>
      </c>
      <c r="N112" s="70">
        <v>4</v>
      </c>
      <c r="O112" s="21" t="s">
        <v>237</v>
      </c>
      <c r="P112" s="70">
        <v>3.1</v>
      </c>
      <c r="Q112" s="21" t="s">
        <v>237</v>
      </c>
      <c r="R112" s="70">
        <v>4.8719999999999999</v>
      </c>
      <c r="S112" s="70">
        <v>3.5150000000000001</v>
      </c>
      <c r="T112" s="70">
        <v>1.964</v>
      </c>
      <c r="U112" s="70">
        <v>1.6323250257248381</v>
      </c>
      <c r="V112" s="70">
        <v>2.5306796318711045</v>
      </c>
      <c r="W112" s="45"/>
    </row>
    <row r="113" spans="1:23" x14ac:dyDescent="0.25">
      <c r="A113" s="68"/>
      <c r="B113" s="45" t="s">
        <v>126</v>
      </c>
      <c r="C113" s="69">
        <v>134</v>
      </c>
      <c r="D113" s="21">
        <v>262</v>
      </c>
      <c r="E113" s="21">
        <v>94</v>
      </c>
      <c r="F113" s="21">
        <v>44</v>
      </c>
      <c r="G113" s="21">
        <v>10</v>
      </c>
      <c r="H113" s="70">
        <v>5.2</v>
      </c>
      <c r="I113" s="70">
        <v>7.6</v>
      </c>
      <c r="J113" s="70">
        <v>11.4</v>
      </c>
      <c r="K113" s="70">
        <v>9.8000000000000007</v>
      </c>
      <c r="L113" s="21">
        <v>89</v>
      </c>
      <c r="M113" s="21">
        <v>77</v>
      </c>
      <c r="N113" s="21" t="s">
        <v>238</v>
      </c>
      <c r="O113" s="21" t="s">
        <v>237</v>
      </c>
      <c r="P113" s="70">
        <v>4.8</v>
      </c>
      <c r="Q113" s="21" t="s">
        <v>239</v>
      </c>
      <c r="R113" s="70">
        <v>7.2270000000000003</v>
      </c>
      <c r="S113" s="70">
        <v>6.0990000000000002</v>
      </c>
      <c r="T113" s="70">
        <v>2.2559999999999998</v>
      </c>
      <c r="U113" s="70">
        <v>0.84849594493262392</v>
      </c>
      <c r="V113" s="70">
        <v>4.3240499551239431</v>
      </c>
      <c r="W113" s="45"/>
    </row>
    <row r="114" spans="1:23" x14ac:dyDescent="0.25">
      <c r="A114" s="68"/>
      <c r="B114" s="45" t="s">
        <v>127</v>
      </c>
      <c r="C114" s="69">
        <v>7</v>
      </c>
      <c r="D114" s="21">
        <v>398</v>
      </c>
      <c r="E114" s="21">
        <v>254</v>
      </c>
      <c r="F114" s="21">
        <v>220</v>
      </c>
      <c r="G114" s="21">
        <v>123</v>
      </c>
      <c r="H114" s="70">
        <v>2.2000000000000002</v>
      </c>
      <c r="I114" s="70">
        <v>1.4</v>
      </c>
      <c r="J114" s="70">
        <v>4.5</v>
      </c>
      <c r="K114" s="70">
        <v>3.2</v>
      </c>
      <c r="L114" s="21">
        <v>52</v>
      </c>
      <c r="M114" s="21">
        <v>44</v>
      </c>
      <c r="N114" s="21">
        <v>0.3</v>
      </c>
      <c r="O114" s="21" t="s">
        <v>237</v>
      </c>
      <c r="P114" s="70">
        <v>2.2000000000000002</v>
      </c>
      <c r="Q114" s="21" t="s">
        <v>237</v>
      </c>
      <c r="R114" s="70">
        <v>6.9009999999999998</v>
      </c>
      <c r="S114" s="70">
        <v>7.0620000000000003</v>
      </c>
      <c r="T114" s="70">
        <v>6.8470000000000004</v>
      </c>
      <c r="U114" s="70">
        <v>-0.11530984433864963</v>
      </c>
      <c r="V114" s="70">
        <v>0.13442477116203833</v>
      </c>
      <c r="W114" s="45"/>
    </row>
    <row r="115" spans="1:23" x14ac:dyDescent="0.25">
      <c r="A115" s="68"/>
      <c r="B115" s="45" t="s">
        <v>128</v>
      </c>
      <c r="C115" s="69">
        <v>155</v>
      </c>
      <c r="D115" s="21">
        <v>28</v>
      </c>
      <c r="E115" s="21">
        <v>11</v>
      </c>
      <c r="F115" s="21">
        <v>8</v>
      </c>
      <c r="G115" s="21">
        <v>6</v>
      </c>
      <c r="H115" s="70">
        <v>4.5</v>
      </c>
      <c r="I115" s="70">
        <v>3.8</v>
      </c>
      <c r="J115" s="70">
        <v>1.9</v>
      </c>
      <c r="K115" s="70">
        <v>2.7</v>
      </c>
      <c r="L115" s="21">
        <v>46</v>
      </c>
      <c r="M115" s="21">
        <v>22</v>
      </c>
      <c r="N115" s="70">
        <v>6</v>
      </c>
      <c r="O115" s="21" t="s">
        <v>237</v>
      </c>
      <c r="P115" s="70">
        <v>2.2999999999999998</v>
      </c>
      <c r="Q115" s="21" t="s">
        <v>239</v>
      </c>
      <c r="R115" s="70">
        <v>1.9750000000000001</v>
      </c>
      <c r="S115" s="70">
        <v>2.0539999999999998</v>
      </c>
      <c r="T115" s="70">
        <v>1.3560000000000001</v>
      </c>
      <c r="U115" s="70">
        <v>-0.19610356576640575</v>
      </c>
      <c r="V115" s="70">
        <v>1.8054344434267937</v>
      </c>
      <c r="W115" s="45"/>
    </row>
    <row r="116" spans="1:23" x14ac:dyDescent="0.25">
      <c r="A116" s="68"/>
      <c r="B116" s="45" t="s">
        <v>129</v>
      </c>
      <c r="C116" s="69">
        <v>63</v>
      </c>
      <c r="D116" s="21">
        <v>87</v>
      </c>
      <c r="E116" s="21">
        <v>50</v>
      </c>
      <c r="F116" s="21">
        <v>42</v>
      </c>
      <c r="G116" s="21">
        <v>38</v>
      </c>
      <c r="H116" s="70">
        <v>2.8</v>
      </c>
      <c r="I116" s="70">
        <v>1.8</v>
      </c>
      <c r="J116" s="70">
        <v>0.8</v>
      </c>
      <c r="K116" s="70">
        <v>1.2</v>
      </c>
      <c r="L116" s="21">
        <v>24</v>
      </c>
      <c r="M116" s="21">
        <v>10</v>
      </c>
      <c r="N116" s="21" t="s">
        <v>238</v>
      </c>
      <c r="O116" s="21" t="s">
        <v>237</v>
      </c>
      <c r="P116" s="70">
        <v>0.7</v>
      </c>
      <c r="Q116" s="21" t="s">
        <v>237</v>
      </c>
      <c r="R116" s="70" t="s">
        <v>238</v>
      </c>
      <c r="S116" s="70" t="s">
        <v>238</v>
      </c>
      <c r="T116" s="70" t="s">
        <v>238</v>
      </c>
      <c r="U116" s="70" t="s">
        <v>238</v>
      </c>
      <c r="V116" s="70" t="s">
        <v>238</v>
      </c>
      <c r="W116" s="45"/>
    </row>
    <row r="117" spans="1:23" x14ac:dyDescent="0.25">
      <c r="A117" s="68"/>
      <c r="B117" s="45" t="s">
        <v>130</v>
      </c>
      <c r="C117" s="69">
        <v>19</v>
      </c>
      <c r="D117" s="21">
        <v>195</v>
      </c>
      <c r="E117" s="21">
        <v>118</v>
      </c>
      <c r="F117" s="21">
        <v>113</v>
      </c>
      <c r="G117" s="21">
        <v>90</v>
      </c>
      <c r="H117" s="70">
        <v>2.5</v>
      </c>
      <c r="I117" s="70">
        <v>0.4</v>
      </c>
      <c r="J117" s="70">
        <v>1.7</v>
      </c>
      <c r="K117" s="70">
        <v>1.2</v>
      </c>
      <c r="L117" s="21">
        <v>24</v>
      </c>
      <c r="M117" s="21">
        <v>20</v>
      </c>
      <c r="N117" s="21">
        <v>-1.1000000000000001</v>
      </c>
      <c r="O117" s="21" t="s">
        <v>237</v>
      </c>
      <c r="P117" s="70">
        <v>1.3</v>
      </c>
      <c r="Q117" s="21" t="s">
        <v>237</v>
      </c>
      <c r="R117" s="70">
        <v>6.7839999999999998</v>
      </c>
      <c r="S117" s="70">
        <v>5.9779999999999998</v>
      </c>
      <c r="T117" s="70">
        <v>4.67</v>
      </c>
      <c r="U117" s="70">
        <v>0.63240417313927888</v>
      </c>
      <c r="V117" s="70">
        <v>1.0735956181780004</v>
      </c>
      <c r="W117" s="45"/>
    </row>
    <row r="118" spans="1:23" x14ac:dyDescent="0.25">
      <c r="A118" s="68"/>
      <c r="B118" s="45" t="s">
        <v>131</v>
      </c>
      <c r="C118" s="69">
        <v>118</v>
      </c>
      <c r="D118" s="21">
        <v>83</v>
      </c>
      <c r="E118" s="21">
        <v>23</v>
      </c>
      <c r="F118" s="21">
        <v>19</v>
      </c>
      <c r="G118" s="21">
        <v>14</v>
      </c>
      <c r="H118" s="70">
        <v>6.4</v>
      </c>
      <c r="I118" s="70">
        <v>2.2000000000000002</v>
      </c>
      <c r="J118" s="70">
        <v>2</v>
      </c>
      <c r="K118" s="70">
        <v>2.1</v>
      </c>
      <c r="L118" s="21">
        <v>38</v>
      </c>
      <c r="M118" s="21">
        <v>23</v>
      </c>
      <c r="N118" s="21">
        <v>3.2</v>
      </c>
      <c r="O118" s="21" t="s">
        <v>239</v>
      </c>
      <c r="P118" s="70">
        <v>3.5</v>
      </c>
      <c r="Q118" s="21" t="s">
        <v>237</v>
      </c>
      <c r="R118" s="70">
        <v>3.952</v>
      </c>
      <c r="S118" s="70">
        <v>2.2930000000000001</v>
      </c>
      <c r="T118" s="70">
        <v>1.5009999999999999</v>
      </c>
      <c r="U118" s="70">
        <v>2.7218038800492699</v>
      </c>
      <c r="V118" s="70">
        <v>1.8423019618454026</v>
      </c>
      <c r="W118" s="45"/>
    </row>
    <row r="119" spans="1:23" x14ac:dyDescent="0.25">
      <c r="A119" s="68"/>
      <c r="B119" s="45" t="s">
        <v>132</v>
      </c>
      <c r="C119" s="69">
        <v>110</v>
      </c>
      <c r="D119" s="21">
        <v>108</v>
      </c>
      <c r="E119" s="21">
        <v>46</v>
      </c>
      <c r="F119" s="21">
        <v>26</v>
      </c>
      <c r="G119" s="21">
        <v>15</v>
      </c>
      <c r="H119" s="70">
        <v>4.2</v>
      </c>
      <c r="I119" s="70">
        <v>5.9</v>
      </c>
      <c r="J119" s="70">
        <v>4.4000000000000004</v>
      </c>
      <c r="K119" s="70">
        <v>5.0999999999999996</v>
      </c>
      <c r="L119" s="21">
        <v>69</v>
      </c>
      <c r="M119" s="21">
        <v>43</v>
      </c>
      <c r="N119" s="21">
        <v>1.7</v>
      </c>
      <c r="O119" s="21" t="s">
        <v>237</v>
      </c>
      <c r="P119" s="70">
        <v>1.2</v>
      </c>
      <c r="Q119" s="21" t="s">
        <v>237</v>
      </c>
      <c r="R119" s="70">
        <v>6.72</v>
      </c>
      <c r="S119" s="70">
        <v>3.375</v>
      </c>
      <c r="T119" s="70">
        <v>2.1850000000000001</v>
      </c>
      <c r="U119" s="70">
        <v>3.4434641510528254</v>
      </c>
      <c r="V119" s="70">
        <v>1.8903456338127813</v>
      </c>
      <c r="W119" s="45"/>
    </row>
    <row r="120" spans="1:23" x14ac:dyDescent="0.25">
      <c r="A120" s="68"/>
      <c r="B120" s="45" t="s">
        <v>133</v>
      </c>
      <c r="C120" s="69">
        <v>67</v>
      </c>
      <c r="D120" s="21" t="s">
        <v>238</v>
      </c>
      <c r="E120" s="21">
        <v>55</v>
      </c>
      <c r="F120" s="21">
        <v>53</v>
      </c>
      <c r="G120" s="21">
        <v>36</v>
      </c>
      <c r="H120" s="70" t="s">
        <v>238</v>
      </c>
      <c r="I120" s="70">
        <v>0.4</v>
      </c>
      <c r="J120" s="70">
        <v>2.9</v>
      </c>
      <c r="K120" s="70">
        <v>1.8</v>
      </c>
      <c r="L120" s="21">
        <v>34</v>
      </c>
      <c r="M120" s="21">
        <v>31</v>
      </c>
      <c r="N120" s="21" t="s">
        <v>238</v>
      </c>
      <c r="O120" s="21" t="s">
        <v>237</v>
      </c>
      <c r="P120" s="70">
        <v>0.7</v>
      </c>
      <c r="Q120" s="21" t="s">
        <v>237</v>
      </c>
      <c r="R120" s="70">
        <v>6.9379999999999997</v>
      </c>
      <c r="S120" s="70">
        <v>4.9580000000000002</v>
      </c>
      <c r="T120" s="70">
        <v>3.294</v>
      </c>
      <c r="U120" s="70">
        <v>1.6800555746727959</v>
      </c>
      <c r="V120" s="70">
        <v>1.7778252254676097</v>
      </c>
      <c r="W120" s="45"/>
    </row>
    <row r="121" spans="1:23" x14ac:dyDescent="0.25">
      <c r="A121" s="68"/>
      <c r="B121" s="45" t="s">
        <v>134</v>
      </c>
      <c r="C121" s="69">
        <v>167</v>
      </c>
      <c r="D121" s="21" t="s">
        <v>238</v>
      </c>
      <c r="E121" s="21">
        <v>8</v>
      </c>
      <c r="F121" s="21">
        <v>5</v>
      </c>
      <c r="G121" s="21">
        <v>4</v>
      </c>
      <c r="H121" s="70" t="s">
        <v>238</v>
      </c>
      <c r="I121" s="70">
        <v>3.9</v>
      </c>
      <c r="J121" s="70">
        <v>2.6</v>
      </c>
      <c r="K121" s="70">
        <v>3.2</v>
      </c>
      <c r="L121" s="21">
        <v>52</v>
      </c>
      <c r="M121" s="21">
        <v>29</v>
      </c>
      <c r="N121" s="21">
        <v>1.5</v>
      </c>
      <c r="O121" s="21" t="s">
        <v>237</v>
      </c>
      <c r="P121" s="70">
        <v>1.7</v>
      </c>
      <c r="Q121" s="21" t="s">
        <v>239</v>
      </c>
      <c r="R121" s="70" t="s">
        <v>238</v>
      </c>
      <c r="S121" s="70" t="s">
        <v>238</v>
      </c>
      <c r="T121" s="70" t="s">
        <v>238</v>
      </c>
      <c r="U121" s="70" t="s">
        <v>238</v>
      </c>
      <c r="V121" s="70" t="s">
        <v>238</v>
      </c>
      <c r="W121" s="45"/>
    </row>
    <row r="122" spans="1:23" x14ac:dyDescent="0.25">
      <c r="A122" s="68"/>
      <c r="B122" s="45" t="s">
        <v>135</v>
      </c>
      <c r="C122" s="69">
        <v>71</v>
      </c>
      <c r="D122" s="21" t="s">
        <v>238</v>
      </c>
      <c r="E122" s="21">
        <v>108</v>
      </c>
      <c r="F122" s="21">
        <v>65</v>
      </c>
      <c r="G122" s="21">
        <v>32</v>
      </c>
      <c r="H122" s="70" t="s">
        <v>238</v>
      </c>
      <c r="I122" s="70">
        <v>5.0999999999999996</v>
      </c>
      <c r="J122" s="70">
        <v>5.5</v>
      </c>
      <c r="K122" s="70">
        <v>5.3</v>
      </c>
      <c r="L122" s="21">
        <v>71</v>
      </c>
      <c r="M122" s="21">
        <v>51</v>
      </c>
      <c r="N122" s="21" t="s">
        <v>238</v>
      </c>
      <c r="O122" s="21" t="s">
        <v>237</v>
      </c>
      <c r="P122" s="70">
        <v>3.9</v>
      </c>
      <c r="Q122" s="21" t="s">
        <v>237</v>
      </c>
      <c r="R122" s="70">
        <v>7.569</v>
      </c>
      <c r="S122" s="70">
        <v>4.0519999999999996</v>
      </c>
      <c r="T122" s="70">
        <v>2.4359999999999999</v>
      </c>
      <c r="U122" s="70">
        <v>3.1242518597029671</v>
      </c>
      <c r="V122" s="70">
        <v>2.2124053762555924</v>
      </c>
      <c r="W122" s="45"/>
    </row>
    <row r="123" spans="1:23" x14ac:dyDescent="0.25">
      <c r="A123" s="68"/>
      <c r="B123" s="45" t="s">
        <v>136</v>
      </c>
      <c r="C123" s="69">
        <v>160</v>
      </c>
      <c r="D123" s="21" t="s">
        <v>238</v>
      </c>
      <c r="E123" s="21">
        <v>17</v>
      </c>
      <c r="F123" s="21">
        <v>14</v>
      </c>
      <c r="G123" s="21">
        <v>5</v>
      </c>
      <c r="H123" s="70" t="s">
        <v>238</v>
      </c>
      <c r="I123" s="70">
        <v>2</v>
      </c>
      <c r="J123" s="70">
        <v>7.3</v>
      </c>
      <c r="K123" s="70">
        <v>5</v>
      </c>
      <c r="L123" s="21">
        <v>68</v>
      </c>
      <c r="M123" s="21">
        <v>61</v>
      </c>
      <c r="N123" s="21" t="s">
        <v>238</v>
      </c>
      <c r="O123" s="21" t="s">
        <v>237</v>
      </c>
      <c r="P123" s="70">
        <v>3</v>
      </c>
      <c r="Q123" s="21" t="s">
        <v>239</v>
      </c>
      <c r="R123" s="70">
        <v>2.6890000000000001</v>
      </c>
      <c r="S123" s="70">
        <v>1.869</v>
      </c>
      <c r="T123" s="70">
        <v>1.6659999999999999</v>
      </c>
      <c r="U123" s="70">
        <v>1.818829244066509</v>
      </c>
      <c r="V123" s="70">
        <v>0.49990428142945587</v>
      </c>
      <c r="W123" s="2"/>
    </row>
    <row r="124" spans="1:23" x14ac:dyDescent="0.25">
      <c r="A124" s="68"/>
      <c r="B124" s="45" t="s">
        <v>137</v>
      </c>
      <c r="C124" s="69">
        <v>73</v>
      </c>
      <c r="D124" s="21">
        <v>190</v>
      </c>
      <c r="E124" s="21">
        <v>81</v>
      </c>
      <c r="F124" s="21">
        <v>51</v>
      </c>
      <c r="G124" s="21">
        <v>30</v>
      </c>
      <c r="H124" s="70">
        <v>4.3</v>
      </c>
      <c r="I124" s="70">
        <v>4.5999999999999996</v>
      </c>
      <c r="J124" s="70">
        <v>3.9</v>
      </c>
      <c r="K124" s="70">
        <v>4.2</v>
      </c>
      <c r="L124" s="21">
        <v>62</v>
      </c>
      <c r="M124" s="21">
        <v>40</v>
      </c>
      <c r="N124" s="21">
        <v>2.1</v>
      </c>
      <c r="O124" s="21" t="s">
        <v>237</v>
      </c>
      <c r="P124" s="70">
        <v>2.6</v>
      </c>
      <c r="Q124" s="21" t="s">
        <v>237</v>
      </c>
      <c r="R124" s="70">
        <v>6.6870000000000003</v>
      </c>
      <c r="S124" s="70">
        <v>4.0579999999999998</v>
      </c>
      <c r="T124" s="70">
        <v>2.7349999999999999</v>
      </c>
      <c r="U124" s="70">
        <v>2.4973755083410922</v>
      </c>
      <c r="V124" s="70">
        <v>1.7154730675203411</v>
      </c>
      <c r="W124" s="45"/>
    </row>
    <row r="125" spans="1:23" x14ac:dyDescent="0.25">
      <c r="A125" s="68"/>
      <c r="B125" s="45" t="s">
        <v>138</v>
      </c>
      <c r="C125" s="69">
        <v>21</v>
      </c>
      <c r="D125" s="21">
        <v>271</v>
      </c>
      <c r="E125" s="21">
        <v>237</v>
      </c>
      <c r="F125" s="21">
        <v>169</v>
      </c>
      <c r="G125" s="21">
        <v>87</v>
      </c>
      <c r="H125" s="70">
        <v>0.7</v>
      </c>
      <c r="I125" s="70">
        <v>3.4</v>
      </c>
      <c r="J125" s="70">
        <v>5.0999999999999996</v>
      </c>
      <c r="K125" s="70">
        <v>4.3</v>
      </c>
      <c r="L125" s="21">
        <v>63</v>
      </c>
      <c r="M125" s="21">
        <v>48</v>
      </c>
      <c r="N125" s="21">
        <v>-1.1000000000000001</v>
      </c>
      <c r="O125" s="21" t="s">
        <v>239</v>
      </c>
      <c r="P125" s="70">
        <v>4.2</v>
      </c>
      <c r="Q125" s="21" t="s">
        <v>237</v>
      </c>
      <c r="R125" s="70">
        <v>6.5910000000000002</v>
      </c>
      <c r="S125" s="70">
        <v>6.2370000000000001</v>
      </c>
      <c r="T125" s="70">
        <v>5.1879999999999997</v>
      </c>
      <c r="U125" s="70">
        <v>0.27602892263298656</v>
      </c>
      <c r="V125" s="70">
        <v>0.80065665691212251</v>
      </c>
      <c r="W125" s="45"/>
    </row>
    <row r="126" spans="1:23" x14ac:dyDescent="0.25">
      <c r="A126" s="68"/>
      <c r="B126" s="45" t="s">
        <v>139</v>
      </c>
      <c r="C126" s="69">
        <v>50</v>
      </c>
      <c r="D126" s="21">
        <v>178</v>
      </c>
      <c r="E126" s="21">
        <v>109</v>
      </c>
      <c r="F126" s="21">
        <v>80</v>
      </c>
      <c r="G126" s="21">
        <v>51</v>
      </c>
      <c r="H126" s="70">
        <v>2.5</v>
      </c>
      <c r="I126" s="70">
        <v>3.1</v>
      </c>
      <c r="J126" s="70">
        <v>3.5</v>
      </c>
      <c r="K126" s="70">
        <v>3.3</v>
      </c>
      <c r="L126" s="21">
        <v>53</v>
      </c>
      <c r="M126" s="21">
        <v>36</v>
      </c>
      <c r="N126" s="21">
        <v>1.4</v>
      </c>
      <c r="O126" s="21" t="s">
        <v>237</v>
      </c>
      <c r="P126" s="70">
        <v>7.3</v>
      </c>
      <c r="Q126" s="21" t="s">
        <v>239</v>
      </c>
      <c r="R126" s="70">
        <v>5.9589999999999996</v>
      </c>
      <c r="S126" s="70">
        <v>3.415</v>
      </c>
      <c r="T126" s="70">
        <v>1.9379999999999999</v>
      </c>
      <c r="U126" s="70">
        <v>2.783625943710442</v>
      </c>
      <c r="V126" s="70">
        <v>2.4631346937138212</v>
      </c>
      <c r="W126" s="45"/>
    </row>
    <row r="127" spans="1:23" x14ac:dyDescent="0.25">
      <c r="A127" s="68"/>
      <c r="B127" s="45" t="s">
        <v>140</v>
      </c>
      <c r="C127" s="69">
        <v>53</v>
      </c>
      <c r="D127" s="21">
        <v>98</v>
      </c>
      <c r="E127" s="21">
        <v>74</v>
      </c>
      <c r="F127" s="21">
        <v>76</v>
      </c>
      <c r="G127" s="21">
        <v>50</v>
      </c>
      <c r="H127" s="70">
        <v>1.4</v>
      </c>
      <c r="I127" s="70">
        <v>-0.3</v>
      </c>
      <c r="J127" s="70">
        <v>3.2</v>
      </c>
      <c r="K127" s="70">
        <v>1.7</v>
      </c>
      <c r="L127" s="21">
        <v>32</v>
      </c>
      <c r="M127" s="21">
        <v>34</v>
      </c>
      <c r="N127" s="21">
        <v>-2.1</v>
      </c>
      <c r="O127" s="21" t="s">
        <v>239</v>
      </c>
      <c r="P127" s="70">
        <v>2.2000000000000002</v>
      </c>
      <c r="Q127" s="21" t="s">
        <v>237</v>
      </c>
      <c r="R127" s="70">
        <v>6.4589999999999996</v>
      </c>
      <c r="S127" s="70">
        <v>5.2270000000000003</v>
      </c>
      <c r="T127" s="70">
        <v>3.0510000000000002</v>
      </c>
      <c r="U127" s="70">
        <v>1.0581850365977534</v>
      </c>
      <c r="V127" s="70">
        <v>2.3407308434619662</v>
      </c>
      <c r="W127" s="45"/>
    </row>
    <row r="128" spans="1:23" x14ac:dyDescent="0.25">
      <c r="A128" s="68"/>
      <c r="B128" s="45" t="s">
        <v>141</v>
      </c>
      <c r="C128" s="69">
        <v>65</v>
      </c>
      <c r="D128" s="21" t="s">
        <v>238</v>
      </c>
      <c r="E128" s="21">
        <v>58</v>
      </c>
      <c r="F128" s="21">
        <v>41</v>
      </c>
      <c r="G128" s="21">
        <v>37</v>
      </c>
      <c r="H128" s="70" t="s">
        <v>238</v>
      </c>
      <c r="I128" s="70">
        <v>3.3</v>
      </c>
      <c r="J128" s="70">
        <v>0.9</v>
      </c>
      <c r="K128" s="70">
        <v>2</v>
      </c>
      <c r="L128" s="21">
        <v>36</v>
      </c>
      <c r="M128" s="21">
        <v>11</v>
      </c>
      <c r="N128" s="21" t="s">
        <v>238</v>
      </c>
      <c r="O128" s="21" t="s">
        <v>237</v>
      </c>
      <c r="P128" s="21" t="s">
        <v>238</v>
      </c>
      <c r="Q128" s="21" t="s">
        <v>237</v>
      </c>
      <c r="R128" s="70" t="s">
        <v>238</v>
      </c>
      <c r="S128" s="70" t="s">
        <v>238</v>
      </c>
      <c r="T128" s="70" t="s">
        <v>238</v>
      </c>
      <c r="U128" s="70" t="s">
        <v>238</v>
      </c>
      <c r="V128" s="70" t="s">
        <v>238</v>
      </c>
      <c r="W128" s="45"/>
    </row>
    <row r="129" spans="1:23" x14ac:dyDescent="0.25">
      <c r="A129" s="68"/>
      <c r="B129" s="45" t="s">
        <v>142</v>
      </c>
      <c r="C129" s="69">
        <v>61</v>
      </c>
      <c r="D129" s="21">
        <v>271</v>
      </c>
      <c r="E129" s="21">
        <v>142</v>
      </c>
      <c r="F129" s="21">
        <v>82</v>
      </c>
      <c r="G129" s="21">
        <v>40</v>
      </c>
      <c r="H129" s="70">
        <v>3.2</v>
      </c>
      <c r="I129" s="70">
        <v>5.5</v>
      </c>
      <c r="J129" s="70">
        <v>5.6</v>
      </c>
      <c r="K129" s="70">
        <v>5.6</v>
      </c>
      <c r="L129" s="21">
        <v>72</v>
      </c>
      <c r="M129" s="21">
        <v>52</v>
      </c>
      <c r="N129" s="21">
        <v>1.2</v>
      </c>
      <c r="O129" s="21" t="s">
        <v>237</v>
      </c>
      <c r="P129" s="70">
        <v>2.2999999999999998</v>
      </c>
      <c r="Q129" s="21" t="s">
        <v>237</v>
      </c>
      <c r="R129" s="70">
        <v>5.9710000000000001</v>
      </c>
      <c r="S129" s="70">
        <v>5.165</v>
      </c>
      <c r="T129" s="70">
        <v>2.2999999999999998</v>
      </c>
      <c r="U129" s="70">
        <v>0.72504657496626712</v>
      </c>
      <c r="V129" s="70">
        <v>3.5173738245065129</v>
      </c>
      <c r="W129" s="45"/>
    </row>
    <row r="130" spans="1:23" x14ac:dyDescent="0.25">
      <c r="A130" s="68"/>
      <c r="B130" s="45" t="s">
        <v>143</v>
      </c>
      <c r="C130" s="69">
        <v>167</v>
      </c>
      <c r="D130" s="21">
        <v>16</v>
      </c>
      <c r="E130" s="21">
        <v>8</v>
      </c>
      <c r="F130" s="21">
        <v>6</v>
      </c>
      <c r="G130" s="21">
        <v>4</v>
      </c>
      <c r="H130" s="70">
        <v>3.2</v>
      </c>
      <c r="I130" s="70">
        <v>2.9</v>
      </c>
      <c r="J130" s="70">
        <v>3.4</v>
      </c>
      <c r="K130" s="70">
        <v>3.2</v>
      </c>
      <c r="L130" s="21">
        <v>52</v>
      </c>
      <c r="M130" s="21">
        <v>35</v>
      </c>
      <c r="N130" s="21">
        <v>1.6</v>
      </c>
      <c r="O130" s="21" t="s">
        <v>237</v>
      </c>
      <c r="P130" s="70">
        <v>1.7</v>
      </c>
      <c r="Q130" s="21" t="s">
        <v>237</v>
      </c>
      <c r="R130" s="70">
        <v>2.4350000000000001</v>
      </c>
      <c r="S130" s="70">
        <v>1.569</v>
      </c>
      <c r="T130" s="70">
        <v>1.774</v>
      </c>
      <c r="U130" s="70">
        <v>2.1975414139182878</v>
      </c>
      <c r="V130" s="70">
        <v>-0.53390613102822726</v>
      </c>
      <c r="W130" s="45"/>
    </row>
    <row r="131" spans="1:23" x14ac:dyDescent="0.25">
      <c r="A131" s="68"/>
      <c r="B131" s="45" t="s">
        <v>144</v>
      </c>
      <c r="C131" s="69">
        <v>155</v>
      </c>
      <c r="D131" s="21">
        <v>21</v>
      </c>
      <c r="E131" s="21">
        <v>11</v>
      </c>
      <c r="F131" s="21">
        <v>7</v>
      </c>
      <c r="G131" s="21">
        <v>6</v>
      </c>
      <c r="H131" s="70">
        <v>3.1</v>
      </c>
      <c r="I131" s="70">
        <v>4.0999999999999996</v>
      </c>
      <c r="J131" s="70">
        <v>1.2</v>
      </c>
      <c r="K131" s="70">
        <v>2.5</v>
      </c>
      <c r="L131" s="21">
        <v>44</v>
      </c>
      <c r="M131" s="21">
        <v>15</v>
      </c>
      <c r="N131" s="21">
        <v>1.1000000000000001</v>
      </c>
      <c r="O131" s="21" t="s">
        <v>237</v>
      </c>
      <c r="P131" s="70">
        <v>1.7</v>
      </c>
      <c r="Q131" s="21" t="s">
        <v>237</v>
      </c>
      <c r="R131" s="70">
        <v>3.0950000000000002</v>
      </c>
      <c r="S131" s="70">
        <v>2.0609999999999999</v>
      </c>
      <c r="T131" s="70">
        <v>2.052</v>
      </c>
      <c r="U131" s="70">
        <v>2.0329830211411872</v>
      </c>
      <c r="V131" s="70">
        <v>1.902771565129905E-2</v>
      </c>
      <c r="W131" s="45"/>
    </row>
    <row r="132" spans="1:23" x14ac:dyDescent="0.25">
      <c r="A132" s="68"/>
      <c r="B132" s="45" t="s">
        <v>145</v>
      </c>
      <c r="C132" s="69">
        <v>83</v>
      </c>
      <c r="D132" s="21">
        <v>174</v>
      </c>
      <c r="E132" s="21">
        <v>67</v>
      </c>
      <c r="F132" s="21">
        <v>40</v>
      </c>
      <c r="G132" s="21">
        <v>24</v>
      </c>
      <c r="H132" s="70">
        <v>4.8</v>
      </c>
      <c r="I132" s="70">
        <v>5.0999999999999996</v>
      </c>
      <c r="J132" s="70">
        <v>4.0999999999999996</v>
      </c>
      <c r="K132" s="70">
        <v>4.5</v>
      </c>
      <c r="L132" s="21">
        <v>65</v>
      </c>
      <c r="M132" s="21">
        <v>42</v>
      </c>
      <c r="N132" s="21">
        <v>-3.7</v>
      </c>
      <c r="O132" s="21" t="s">
        <v>237</v>
      </c>
      <c r="P132" s="70">
        <v>2</v>
      </c>
      <c r="Q132" s="21" t="s">
        <v>237</v>
      </c>
      <c r="R132" s="70">
        <v>6.8920000000000003</v>
      </c>
      <c r="S132" s="70">
        <v>4.7539999999999996</v>
      </c>
      <c r="T132" s="70">
        <v>2.4980000000000002</v>
      </c>
      <c r="U132" s="70">
        <v>1.8568747486384058</v>
      </c>
      <c r="V132" s="70">
        <v>2.7978085097157219</v>
      </c>
      <c r="W132" s="45"/>
    </row>
    <row r="133" spans="1:23" x14ac:dyDescent="0.25">
      <c r="A133" s="68"/>
      <c r="B133" s="45" t="s">
        <v>146</v>
      </c>
      <c r="C133" s="69">
        <v>10</v>
      </c>
      <c r="D133" s="21">
        <v>325</v>
      </c>
      <c r="E133" s="21">
        <v>327</v>
      </c>
      <c r="F133" s="21">
        <v>227</v>
      </c>
      <c r="G133" s="21">
        <v>104</v>
      </c>
      <c r="H133" s="70">
        <v>0</v>
      </c>
      <c r="I133" s="70">
        <v>3.7</v>
      </c>
      <c r="J133" s="70">
        <v>6</v>
      </c>
      <c r="K133" s="70">
        <v>5</v>
      </c>
      <c r="L133" s="21">
        <v>68</v>
      </c>
      <c r="M133" s="21">
        <v>54</v>
      </c>
      <c r="N133" s="21">
        <v>-1.9</v>
      </c>
      <c r="O133" s="21" t="s">
        <v>237</v>
      </c>
      <c r="P133" s="70">
        <v>-0.1</v>
      </c>
      <c r="Q133" s="21" t="s">
        <v>237</v>
      </c>
      <c r="R133" s="70">
        <v>7.4219999999999997</v>
      </c>
      <c r="S133" s="70">
        <v>7.7629999999999999</v>
      </c>
      <c r="T133" s="70">
        <v>7.5609999999999999</v>
      </c>
      <c r="U133" s="70">
        <v>-0.22460147392568733</v>
      </c>
      <c r="V133" s="70">
        <v>0.11463217759743718</v>
      </c>
      <c r="W133" s="45"/>
    </row>
    <row r="134" spans="1:23" x14ac:dyDescent="0.25">
      <c r="A134" s="68"/>
      <c r="B134" s="45" t="s">
        <v>147</v>
      </c>
      <c r="C134" s="69">
        <v>9</v>
      </c>
      <c r="D134" s="21">
        <v>287</v>
      </c>
      <c r="E134" s="21">
        <v>213</v>
      </c>
      <c r="F134" s="21">
        <v>188</v>
      </c>
      <c r="G134" s="21">
        <v>117</v>
      </c>
      <c r="H134" s="70">
        <v>1.5</v>
      </c>
      <c r="I134" s="70">
        <v>1.3</v>
      </c>
      <c r="J134" s="70">
        <v>3.6</v>
      </c>
      <c r="K134" s="70">
        <v>2.6</v>
      </c>
      <c r="L134" s="21">
        <v>45</v>
      </c>
      <c r="M134" s="21">
        <v>37</v>
      </c>
      <c r="N134" s="21">
        <v>-2.2999999999999998</v>
      </c>
      <c r="O134" s="21" t="s">
        <v>237</v>
      </c>
      <c r="P134" s="70">
        <v>3.4</v>
      </c>
      <c r="Q134" s="21" t="s">
        <v>237</v>
      </c>
      <c r="R134" s="70">
        <v>6.4710000000000001</v>
      </c>
      <c r="S134" s="70">
        <v>6.49</v>
      </c>
      <c r="T134" s="70">
        <v>5.976</v>
      </c>
      <c r="U134" s="70">
        <v>-1.465937320434816E-2</v>
      </c>
      <c r="V134" s="70">
        <v>0.35874383863253223</v>
      </c>
      <c r="W134" s="45"/>
    </row>
    <row r="135" spans="1:23" x14ac:dyDescent="0.25">
      <c r="A135" s="68"/>
      <c r="B135" s="45" t="s">
        <v>148</v>
      </c>
      <c r="C135" s="69">
        <v>81</v>
      </c>
      <c r="D135" s="21" t="s">
        <v>238</v>
      </c>
      <c r="E135" s="21">
        <v>14</v>
      </c>
      <c r="F135" s="21">
        <v>23</v>
      </c>
      <c r="G135" s="21">
        <v>25</v>
      </c>
      <c r="H135" s="70" t="s">
        <v>238</v>
      </c>
      <c r="I135" s="70">
        <v>-5.2</v>
      </c>
      <c r="J135" s="70">
        <v>-0.4</v>
      </c>
      <c r="K135" s="70">
        <v>-2.5</v>
      </c>
      <c r="L135" s="21">
        <v>-78</v>
      </c>
      <c r="M135" s="21">
        <v>-6</v>
      </c>
      <c r="N135" s="21" t="s">
        <v>238</v>
      </c>
      <c r="O135" s="21" t="s">
        <v>237</v>
      </c>
      <c r="P135" s="21" t="s">
        <v>238</v>
      </c>
      <c r="Q135" s="21" t="s">
        <v>237</v>
      </c>
      <c r="R135" s="70" t="s">
        <v>238</v>
      </c>
      <c r="S135" s="70" t="s">
        <v>238</v>
      </c>
      <c r="T135" s="70" t="s">
        <v>238</v>
      </c>
      <c r="U135" s="70" t="s">
        <v>238</v>
      </c>
      <c r="V135" s="70" t="s">
        <v>238</v>
      </c>
      <c r="W135" s="45"/>
    </row>
    <row r="136" spans="1:23" x14ac:dyDescent="0.25">
      <c r="A136" s="68"/>
      <c r="B136" s="45" t="s">
        <v>149</v>
      </c>
      <c r="C136" s="69">
        <v>185</v>
      </c>
      <c r="D136" s="21">
        <v>16</v>
      </c>
      <c r="E136" s="21">
        <v>9</v>
      </c>
      <c r="F136" s="21">
        <v>5</v>
      </c>
      <c r="G136" s="21">
        <v>3</v>
      </c>
      <c r="H136" s="70">
        <v>3.1</v>
      </c>
      <c r="I136" s="70">
        <v>5.9</v>
      </c>
      <c r="J136" s="70">
        <v>4.0999999999999996</v>
      </c>
      <c r="K136" s="70">
        <v>4.9000000000000004</v>
      </c>
      <c r="L136" s="21">
        <v>68</v>
      </c>
      <c r="M136" s="21">
        <v>42</v>
      </c>
      <c r="N136" s="21">
        <v>3.2</v>
      </c>
      <c r="O136" s="21" t="s">
        <v>237</v>
      </c>
      <c r="P136" s="70">
        <v>1.7</v>
      </c>
      <c r="Q136" s="21" t="s">
        <v>237</v>
      </c>
      <c r="R136" s="70">
        <v>2.5030000000000001</v>
      </c>
      <c r="S136" s="70">
        <v>1.853</v>
      </c>
      <c r="T136" s="70">
        <v>1.931</v>
      </c>
      <c r="U136" s="70">
        <v>1.5034203257320724</v>
      </c>
      <c r="V136" s="70">
        <v>-0.17926980931806383</v>
      </c>
      <c r="W136" s="45"/>
    </row>
    <row r="137" spans="1:23" x14ac:dyDescent="0.25">
      <c r="A137" s="68"/>
      <c r="B137" s="45" t="s">
        <v>150</v>
      </c>
      <c r="C137" s="69">
        <v>131</v>
      </c>
      <c r="D137" s="21">
        <v>229</v>
      </c>
      <c r="E137" s="21">
        <v>39</v>
      </c>
      <c r="F137" s="21">
        <v>17</v>
      </c>
      <c r="G137" s="21">
        <v>11</v>
      </c>
      <c r="H137" s="70">
        <v>8.8000000000000007</v>
      </c>
      <c r="I137" s="70">
        <v>8.6999999999999993</v>
      </c>
      <c r="J137" s="70">
        <v>2.8</v>
      </c>
      <c r="K137" s="70">
        <v>5.4</v>
      </c>
      <c r="L137" s="21">
        <v>71</v>
      </c>
      <c r="M137" s="21">
        <v>31</v>
      </c>
      <c r="N137" s="21">
        <v>3.2</v>
      </c>
      <c r="O137" s="21" t="s">
        <v>237</v>
      </c>
      <c r="P137" s="70">
        <v>2.1</v>
      </c>
      <c r="Q137" s="21" t="s">
        <v>237</v>
      </c>
      <c r="R137" s="70">
        <v>7.3109999999999999</v>
      </c>
      <c r="S137" s="70">
        <v>7.1639999999999997</v>
      </c>
      <c r="T137" s="70">
        <v>2.8530000000000002</v>
      </c>
      <c r="U137" s="70">
        <v>0.10155789556356726</v>
      </c>
      <c r="V137" s="70">
        <v>4.0030322259439233</v>
      </c>
      <c r="W137" s="45"/>
    </row>
    <row r="138" spans="1:23" x14ac:dyDescent="0.25">
      <c r="A138" s="68"/>
      <c r="B138" s="45" t="s">
        <v>151</v>
      </c>
      <c r="C138" s="69">
        <v>23</v>
      </c>
      <c r="D138" s="21">
        <v>188</v>
      </c>
      <c r="E138" s="21">
        <v>139</v>
      </c>
      <c r="F138" s="21">
        <v>113</v>
      </c>
      <c r="G138" s="21">
        <v>86</v>
      </c>
      <c r="H138" s="70">
        <v>1.5</v>
      </c>
      <c r="I138" s="70">
        <v>2.1</v>
      </c>
      <c r="J138" s="70">
        <v>2.1</v>
      </c>
      <c r="K138" s="70">
        <v>2.1</v>
      </c>
      <c r="L138" s="21">
        <v>38</v>
      </c>
      <c r="M138" s="21">
        <v>24</v>
      </c>
      <c r="N138" s="21">
        <v>2.6</v>
      </c>
      <c r="O138" s="21" t="s">
        <v>237</v>
      </c>
      <c r="P138" s="70">
        <v>1.9</v>
      </c>
      <c r="Q138" s="21" t="s">
        <v>237</v>
      </c>
      <c r="R138" s="70">
        <v>6.601</v>
      </c>
      <c r="S138" s="70">
        <v>6.024</v>
      </c>
      <c r="T138" s="70">
        <v>3.1850000000000001</v>
      </c>
      <c r="U138" s="70">
        <v>0.45734831104520657</v>
      </c>
      <c r="V138" s="70">
        <v>2.7708660933628946</v>
      </c>
      <c r="W138" s="45"/>
    </row>
    <row r="139" spans="1:23" x14ac:dyDescent="0.25">
      <c r="A139" s="68"/>
      <c r="B139" s="45" t="s">
        <v>152</v>
      </c>
      <c r="C139" s="69">
        <v>97</v>
      </c>
      <c r="D139" s="21" t="s">
        <v>238</v>
      </c>
      <c r="E139" s="21">
        <v>36</v>
      </c>
      <c r="F139" s="21">
        <v>27</v>
      </c>
      <c r="G139" s="21">
        <v>18</v>
      </c>
      <c r="H139" s="70" t="s">
        <v>238</v>
      </c>
      <c r="I139" s="70">
        <v>3</v>
      </c>
      <c r="J139" s="70">
        <v>3.2</v>
      </c>
      <c r="K139" s="70">
        <v>3.1</v>
      </c>
      <c r="L139" s="21">
        <v>52</v>
      </c>
      <c r="M139" s="21">
        <v>34</v>
      </c>
      <c r="N139" s="21" t="s">
        <v>238</v>
      </c>
      <c r="O139" s="21" t="s">
        <v>237</v>
      </c>
      <c r="P139" s="70">
        <v>0</v>
      </c>
      <c r="Q139" s="21" t="s">
        <v>239</v>
      </c>
      <c r="R139" s="70" t="s">
        <v>238</v>
      </c>
      <c r="S139" s="70" t="s">
        <v>238</v>
      </c>
      <c r="T139" s="70" t="s">
        <v>238</v>
      </c>
      <c r="U139" s="70" t="s">
        <v>238</v>
      </c>
      <c r="V139" s="70" t="s">
        <v>238</v>
      </c>
      <c r="W139" s="45"/>
    </row>
    <row r="140" spans="1:23" x14ac:dyDescent="0.25">
      <c r="A140" s="68"/>
      <c r="B140" s="45" t="s">
        <v>153</v>
      </c>
      <c r="C140" s="69">
        <v>97</v>
      </c>
      <c r="D140" s="21">
        <v>68</v>
      </c>
      <c r="E140" s="21">
        <v>31</v>
      </c>
      <c r="F140" s="21">
        <v>26</v>
      </c>
      <c r="G140" s="21">
        <v>18</v>
      </c>
      <c r="H140" s="70">
        <v>3.9</v>
      </c>
      <c r="I140" s="70">
        <v>1.8</v>
      </c>
      <c r="J140" s="70">
        <v>2.9</v>
      </c>
      <c r="K140" s="70">
        <v>2.4</v>
      </c>
      <c r="L140" s="21">
        <v>42</v>
      </c>
      <c r="M140" s="21">
        <v>31</v>
      </c>
      <c r="N140" s="21">
        <v>0.2</v>
      </c>
      <c r="O140" s="21" t="s">
        <v>237</v>
      </c>
      <c r="P140" s="70">
        <v>3.6</v>
      </c>
      <c r="Q140" s="21" t="s">
        <v>237</v>
      </c>
      <c r="R140" s="70">
        <v>5.173</v>
      </c>
      <c r="S140" s="70">
        <v>3.0750000000000002</v>
      </c>
      <c r="T140" s="70">
        <v>2.4660000000000002</v>
      </c>
      <c r="U140" s="70">
        <v>2.6007394488144837</v>
      </c>
      <c r="V140" s="70">
        <v>0.95959781094055885</v>
      </c>
      <c r="W140" s="45"/>
    </row>
    <row r="141" spans="1:23" x14ac:dyDescent="0.25">
      <c r="A141" s="68"/>
      <c r="B141" s="45" t="s">
        <v>154</v>
      </c>
      <c r="C141" s="69">
        <v>40</v>
      </c>
      <c r="D141" s="21">
        <v>144</v>
      </c>
      <c r="E141" s="21">
        <v>89</v>
      </c>
      <c r="F141" s="21">
        <v>78</v>
      </c>
      <c r="G141" s="21">
        <v>61</v>
      </c>
      <c r="H141" s="70">
        <v>2.4</v>
      </c>
      <c r="I141" s="70">
        <v>1.3</v>
      </c>
      <c r="J141" s="70">
        <v>1.9</v>
      </c>
      <c r="K141" s="70">
        <v>1.6</v>
      </c>
      <c r="L141" s="21">
        <v>31</v>
      </c>
      <c r="M141" s="21">
        <v>22</v>
      </c>
      <c r="N141" s="70">
        <v>-1</v>
      </c>
      <c r="O141" s="21" t="s">
        <v>237</v>
      </c>
      <c r="P141" s="70">
        <v>0.5</v>
      </c>
      <c r="Q141" s="21" t="s">
        <v>237</v>
      </c>
      <c r="R141" s="70">
        <v>6.1630000000000003</v>
      </c>
      <c r="S141" s="70">
        <v>4.8019999999999996</v>
      </c>
      <c r="T141" s="70">
        <v>3.7810000000000001</v>
      </c>
      <c r="U141" s="70">
        <v>1.2476558709052241</v>
      </c>
      <c r="V141" s="70">
        <v>1.0393216212620238</v>
      </c>
      <c r="W141" s="45"/>
    </row>
    <row r="142" spans="1:23" x14ac:dyDescent="0.25">
      <c r="A142" s="68"/>
      <c r="B142" s="45" t="s">
        <v>155</v>
      </c>
      <c r="C142" s="69">
        <v>89</v>
      </c>
      <c r="D142" s="21">
        <v>78</v>
      </c>
      <c r="E142" s="21">
        <v>46</v>
      </c>
      <c r="F142" s="21">
        <v>34</v>
      </c>
      <c r="G142" s="21">
        <v>22</v>
      </c>
      <c r="H142" s="70">
        <v>2.6</v>
      </c>
      <c r="I142" s="70">
        <v>3.2</v>
      </c>
      <c r="J142" s="70">
        <v>3.3</v>
      </c>
      <c r="K142" s="70">
        <v>3.2</v>
      </c>
      <c r="L142" s="21">
        <v>53</v>
      </c>
      <c r="M142" s="21">
        <v>35</v>
      </c>
      <c r="N142" s="21">
        <v>3.7</v>
      </c>
      <c r="O142" s="21" t="s">
        <v>237</v>
      </c>
      <c r="P142" s="70">
        <v>0.6</v>
      </c>
      <c r="Q142" s="21" t="s">
        <v>237</v>
      </c>
      <c r="R142" s="70">
        <v>5.7389999999999999</v>
      </c>
      <c r="S142" s="70">
        <v>4.5410000000000004</v>
      </c>
      <c r="T142" s="70">
        <v>2.8639999999999999</v>
      </c>
      <c r="U142" s="70">
        <v>1.1706886350520564</v>
      </c>
      <c r="V142" s="70">
        <v>2.0040347957278914</v>
      </c>
      <c r="W142" s="45"/>
    </row>
    <row r="143" spans="1:23" x14ac:dyDescent="0.25">
      <c r="A143" s="68"/>
      <c r="B143" s="45" t="s">
        <v>156</v>
      </c>
      <c r="C143" s="69">
        <v>100</v>
      </c>
      <c r="D143" s="21">
        <v>164</v>
      </c>
      <c r="E143" s="21">
        <v>80</v>
      </c>
      <c r="F143" s="21">
        <v>40</v>
      </c>
      <c r="G143" s="21">
        <v>17</v>
      </c>
      <c r="H143" s="70">
        <v>3.6</v>
      </c>
      <c r="I143" s="70">
        <v>7</v>
      </c>
      <c r="J143" s="70">
        <v>6.7</v>
      </c>
      <c r="K143" s="70">
        <v>6.8</v>
      </c>
      <c r="L143" s="21">
        <v>79</v>
      </c>
      <c r="M143" s="21">
        <v>58</v>
      </c>
      <c r="N143" s="21">
        <v>-0.6</v>
      </c>
      <c r="O143" s="21" t="s">
        <v>237</v>
      </c>
      <c r="P143" s="70">
        <v>3.4</v>
      </c>
      <c r="Q143" s="21" t="s">
        <v>237</v>
      </c>
      <c r="R143" s="70">
        <v>6.3070000000000004</v>
      </c>
      <c r="S143" s="70">
        <v>3.8279999999999998</v>
      </c>
      <c r="T143" s="70">
        <v>2.4169999999999998</v>
      </c>
      <c r="U143" s="70">
        <v>2.4965882704540325</v>
      </c>
      <c r="V143" s="70">
        <v>1.9991972689972259</v>
      </c>
      <c r="W143" s="45"/>
    </row>
    <row r="144" spans="1:23" x14ac:dyDescent="0.25">
      <c r="A144" s="68"/>
      <c r="B144" s="45" t="s">
        <v>157</v>
      </c>
      <c r="C144" s="69">
        <v>73</v>
      </c>
      <c r="D144" s="21">
        <v>84</v>
      </c>
      <c r="E144" s="21">
        <v>59</v>
      </c>
      <c r="F144" s="21">
        <v>40</v>
      </c>
      <c r="G144" s="21">
        <v>30</v>
      </c>
      <c r="H144" s="70">
        <v>1.8</v>
      </c>
      <c r="I144" s="70">
        <v>3.8</v>
      </c>
      <c r="J144" s="70">
        <v>2.2000000000000002</v>
      </c>
      <c r="K144" s="70">
        <v>2.9</v>
      </c>
      <c r="L144" s="21">
        <v>49</v>
      </c>
      <c r="M144" s="21">
        <v>25</v>
      </c>
      <c r="N144" s="21">
        <v>0.6</v>
      </c>
      <c r="O144" s="21" t="s">
        <v>237</v>
      </c>
      <c r="P144" s="70">
        <v>2.1</v>
      </c>
      <c r="Q144" s="21" t="s">
        <v>237</v>
      </c>
      <c r="R144" s="70">
        <v>6.2640000000000002</v>
      </c>
      <c r="S144" s="70">
        <v>4.32</v>
      </c>
      <c r="T144" s="70">
        <v>3.0430000000000001</v>
      </c>
      <c r="U144" s="70">
        <v>1.8578177821624151</v>
      </c>
      <c r="V144" s="70">
        <v>1.5235283971355862</v>
      </c>
      <c r="W144" s="45"/>
    </row>
    <row r="145" spans="1:23" x14ac:dyDescent="0.25">
      <c r="A145" s="68"/>
      <c r="B145" s="45" t="s">
        <v>158</v>
      </c>
      <c r="C145" s="69">
        <v>160</v>
      </c>
      <c r="D145" s="21">
        <v>36</v>
      </c>
      <c r="E145" s="21">
        <v>17</v>
      </c>
      <c r="F145" s="21">
        <v>9</v>
      </c>
      <c r="G145" s="21">
        <v>5</v>
      </c>
      <c r="H145" s="70">
        <v>3.7</v>
      </c>
      <c r="I145" s="70">
        <v>6.2</v>
      </c>
      <c r="J145" s="70">
        <v>4.5</v>
      </c>
      <c r="K145" s="70">
        <v>5.2</v>
      </c>
      <c r="L145" s="21">
        <v>70</v>
      </c>
      <c r="M145" s="21">
        <v>44</v>
      </c>
      <c r="N145" s="21" t="s">
        <v>238</v>
      </c>
      <c r="O145" s="21" t="s">
        <v>237</v>
      </c>
      <c r="P145" s="70">
        <v>4.3</v>
      </c>
      <c r="Q145" s="21" t="s">
        <v>237</v>
      </c>
      <c r="R145" s="70">
        <v>2.2290000000000001</v>
      </c>
      <c r="S145" s="70">
        <v>2.0379999999999998</v>
      </c>
      <c r="T145" s="70">
        <v>1.417</v>
      </c>
      <c r="U145" s="70">
        <v>0.44792059801599421</v>
      </c>
      <c r="V145" s="70">
        <v>1.580117278660824</v>
      </c>
      <c r="W145" s="45"/>
    </row>
    <row r="146" spans="1:23" x14ac:dyDescent="0.25">
      <c r="A146" s="68"/>
      <c r="B146" s="45" t="s">
        <v>159</v>
      </c>
      <c r="C146" s="69">
        <v>167</v>
      </c>
      <c r="D146" s="21">
        <v>68</v>
      </c>
      <c r="E146" s="21">
        <v>15</v>
      </c>
      <c r="F146" s="21">
        <v>7</v>
      </c>
      <c r="G146" s="21">
        <v>4</v>
      </c>
      <c r="H146" s="70">
        <v>7.7</v>
      </c>
      <c r="I146" s="70">
        <v>7.1</v>
      </c>
      <c r="J146" s="70">
        <v>4.9000000000000004</v>
      </c>
      <c r="K146" s="70">
        <v>5.9</v>
      </c>
      <c r="L146" s="21">
        <v>74</v>
      </c>
      <c r="M146" s="21">
        <v>47</v>
      </c>
      <c r="N146" s="21">
        <v>2.5</v>
      </c>
      <c r="O146" s="21" t="s">
        <v>237</v>
      </c>
      <c r="P146" s="70">
        <v>1.3</v>
      </c>
      <c r="Q146" s="21" t="s">
        <v>237</v>
      </c>
      <c r="R146" s="70">
        <v>2.9940000000000002</v>
      </c>
      <c r="S146" s="70">
        <v>1.5349999999999999</v>
      </c>
      <c r="T146" s="70">
        <v>1.3149999999999999</v>
      </c>
      <c r="U146" s="70">
        <v>3.3403995247913807</v>
      </c>
      <c r="V146" s="70">
        <v>0.67258137134535867</v>
      </c>
      <c r="W146" s="45"/>
    </row>
    <row r="147" spans="1:23" x14ac:dyDescent="0.25">
      <c r="A147" s="68"/>
      <c r="B147" s="45" t="s">
        <v>160</v>
      </c>
      <c r="C147" s="69">
        <v>146</v>
      </c>
      <c r="D147" s="21">
        <v>66</v>
      </c>
      <c r="E147" s="21">
        <v>21</v>
      </c>
      <c r="F147" s="21">
        <v>12</v>
      </c>
      <c r="G147" s="21">
        <v>8</v>
      </c>
      <c r="H147" s="70">
        <v>5.7</v>
      </c>
      <c r="I147" s="70">
        <v>5.2</v>
      </c>
      <c r="J147" s="70">
        <v>3.2</v>
      </c>
      <c r="K147" s="70">
        <v>4</v>
      </c>
      <c r="L147" s="21">
        <v>61</v>
      </c>
      <c r="M147" s="21">
        <v>34</v>
      </c>
      <c r="N147" s="21" t="s">
        <v>238</v>
      </c>
      <c r="O147" s="21" t="s">
        <v>237</v>
      </c>
      <c r="P147" s="70">
        <v>1.1000000000000001</v>
      </c>
      <c r="Q147" s="21" t="s">
        <v>239</v>
      </c>
      <c r="R147" s="70">
        <v>6.9180000000000001</v>
      </c>
      <c r="S147" s="70">
        <v>4.016</v>
      </c>
      <c r="T147" s="70">
        <v>2.0190000000000001</v>
      </c>
      <c r="U147" s="70">
        <v>2.7192016406277451</v>
      </c>
      <c r="V147" s="70">
        <v>2.9899306219944677</v>
      </c>
      <c r="W147" s="45"/>
    </row>
    <row r="148" spans="1:23" x14ac:dyDescent="0.25">
      <c r="A148" s="68"/>
      <c r="B148" s="45" t="s">
        <v>161</v>
      </c>
      <c r="C148" s="69">
        <v>167</v>
      </c>
      <c r="D148" s="21">
        <v>52</v>
      </c>
      <c r="E148" s="21">
        <v>7</v>
      </c>
      <c r="F148" s="21">
        <v>6</v>
      </c>
      <c r="G148" s="21">
        <v>4</v>
      </c>
      <c r="H148" s="70">
        <v>10</v>
      </c>
      <c r="I148" s="70">
        <v>1.5</v>
      </c>
      <c r="J148" s="70">
        <v>3.8</v>
      </c>
      <c r="K148" s="70">
        <v>2.8</v>
      </c>
      <c r="L148" s="21">
        <v>48</v>
      </c>
      <c r="M148" s="21">
        <v>39</v>
      </c>
      <c r="N148" s="21">
        <v>7.5</v>
      </c>
      <c r="O148" s="21" t="s">
        <v>237</v>
      </c>
      <c r="P148" s="70">
        <v>4.4000000000000004</v>
      </c>
      <c r="Q148" s="21" t="s">
        <v>237</v>
      </c>
      <c r="R148" s="70">
        <v>4.5270000000000001</v>
      </c>
      <c r="S148" s="70">
        <v>1.6140000000000001</v>
      </c>
      <c r="T148" s="70">
        <v>1.321</v>
      </c>
      <c r="U148" s="70">
        <v>5.1567194930303222</v>
      </c>
      <c r="V148" s="70">
        <v>0.87098497525029961</v>
      </c>
      <c r="W148" s="45"/>
    </row>
    <row r="149" spans="1:23" x14ac:dyDescent="0.25">
      <c r="A149" s="68"/>
      <c r="B149" s="55" t="s">
        <v>162</v>
      </c>
      <c r="C149" s="69">
        <v>110</v>
      </c>
      <c r="D149" s="21" t="s">
        <v>238</v>
      </c>
      <c r="E149" s="21">
        <v>32</v>
      </c>
      <c r="F149" s="21">
        <v>31</v>
      </c>
      <c r="G149" s="21">
        <v>15</v>
      </c>
      <c r="H149" s="70" t="s">
        <v>238</v>
      </c>
      <c r="I149" s="70">
        <v>0.5</v>
      </c>
      <c r="J149" s="70">
        <v>5.3</v>
      </c>
      <c r="K149" s="70">
        <v>3.2</v>
      </c>
      <c r="L149" s="21">
        <v>52</v>
      </c>
      <c r="M149" s="21">
        <v>50</v>
      </c>
      <c r="N149" s="21">
        <v>1.8</v>
      </c>
      <c r="O149" s="21" t="s">
        <v>239</v>
      </c>
      <c r="P149" s="70">
        <v>0.5</v>
      </c>
      <c r="Q149" s="21" t="s">
        <v>237</v>
      </c>
      <c r="R149" s="70">
        <v>2.5819999999999999</v>
      </c>
      <c r="S149" s="70">
        <v>2.4129999999999998</v>
      </c>
      <c r="T149" s="70">
        <v>1.456</v>
      </c>
      <c r="U149" s="70">
        <v>0.33846752890778092</v>
      </c>
      <c r="V149" s="70">
        <v>2.1964253776886973</v>
      </c>
      <c r="W149" s="45"/>
    </row>
    <row r="150" spans="1:23" x14ac:dyDescent="0.25">
      <c r="A150" s="68"/>
      <c r="B150" s="45" t="s">
        <v>163</v>
      </c>
      <c r="C150" s="69">
        <v>127</v>
      </c>
      <c r="D150" s="21">
        <v>66</v>
      </c>
      <c r="E150" s="21">
        <v>38</v>
      </c>
      <c r="F150" s="21">
        <v>27</v>
      </c>
      <c r="G150" s="21">
        <v>12</v>
      </c>
      <c r="H150" s="70">
        <v>2.8</v>
      </c>
      <c r="I150" s="70">
        <v>3.3</v>
      </c>
      <c r="J150" s="70">
        <v>6.2</v>
      </c>
      <c r="K150" s="70">
        <v>5</v>
      </c>
      <c r="L150" s="21">
        <v>68</v>
      </c>
      <c r="M150" s="21">
        <v>56</v>
      </c>
      <c r="N150" s="21">
        <v>0.9</v>
      </c>
      <c r="O150" s="21" t="s">
        <v>239</v>
      </c>
      <c r="P150" s="70">
        <v>3.2</v>
      </c>
      <c r="Q150" s="21" t="s">
        <v>237</v>
      </c>
      <c r="R150" s="70">
        <v>2.911</v>
      </c>
      <c r="S150" s="70">
        <v>1.903</v>
      </c>
      <c r="T150" s="70">
        <v>1.417</v>
      </c>
      <c r="U150" s="70">
        <v>2.125325382247369</v>
      </c>
      <c r="V150" s="70">
        <v>1.2821288156759523</v>
      </c>
      <c r="W150" s="45"/>
    </row>
    <row r="151" spans="1:23" x14ac:dyDescent="0.25">
      <c r="A151" s="68"/>
      <c r="B151" s="45" t="s">
        <v>164</v>
      </c>
      <c r="C151" s="69">
        <v>134</v>
      </c>
      <c r="D151" s="21">
        <v>45</v>
      </c>
      <c r="E151" s="21">
        <v>26</v>
      </c>
      <c r="F151" s="21">
        <v>23</v>
      </c>
      <c r="G151" s="21">
        <v>10</v>
      </c>
      <c r="H151" s="70">
        <v>2.7</v>
      </c>
      <c r="I151" s="70">
        <v>1.1000000000000001</v>
      </c>
      <c r="J151" s="70">
        <v>6.4</v>
      </c>
      <c r="K151" s="70">
        <v>4.0999999999999996</v>
      </c>
      <c r="L151" s="21">
        <v>61</v>
      </c>
      <c r="M151" s="21">
        <v>56</v>
      </c>
      <c r="N151" s="21" t="s">
        <v>238</v>
      </c>
      <c r="O151" s="21" t="s">
        <v>237</v>
      </c>
      <c r="P151" s="70">
        <v>2.5</v>
      </c>
      <c r="Q151" s="21" t="s">
        <v>237</v>
      </c>
      <c r="R151" s="70">
        <v>1.9910000000000001</v>
      </c>
      <c r="S151" s="70">
        <v>1.861</v>
      </c>
      <c r="T151" s="70">
        <v>1.538</v>
      </c>
      <c r="U151" s="70">
        <v>0.33761523710972791</v>
      </c>
      <c r="V151" s="70">
        <v>0.82883089815939737</v>
      </c>
      <c r="W151" s="45"/>
    </row>
    <row r="152" spans="1:23" x14ac:dyDescent="0.25">
      <c r="A152" s="68"/>
      <c r="B152" s="45" t="s">
        <v>165</v>
      </c>
      <c r="C152" s="69">
        <v>48</v>
      </c>
      <c r="D152" s="21">
        <v>217</v>
      </c>
      <c r="E152" s="21">
        <v>152</v>
      </c>
      <c r="F152" s="21">
        <v>182</v>
      </c>
      <c r="G152" s="21">
        <v>52</v>
      </c>
      <c r="H152" s="70">
        <v>1.8</v>
      </c>
      <c r="I152" s="70">
        <v>-1.8</v>
      </c>
      <c r="J152" s="70">
        <v>9.6</v>
      </c>
      <c r="K152" s="70">
        <v>4.7</v>
      </c>
      <c r="L152" s="21">
        <v>66</v>
      </c>
      <c r="M152" s="21">
        <v>71</v>
      </c>
      <c r="N152" s="21">
        <v>1.1000000000000001</v>
      </c>
      <c r="O152" s="21" t="s">
        <v>237</v>
      </c>
      <c r="P152" s="70">
        <v>2.7</v>
      </c>
      <c r="Q152" s="21" t="s">
        <v>237</v>
      </c>
      <c r="R152" s="70">
        <v>8.2309999999999999</v>
      </c>
      <c r="S152" s="70">
        <v>7.2709999999999999</v>
      </c>
      <c r="T152" s="70">
        <v>4.508</v>
      </c>
      <c r="U152" s="70">
        <v>0.62006840161293542</v>
      </c>
      <c r="V152" s="70">
        <v>2.0784358151756082</v>
      </c>
      <c r="W152" s="45"/>
    </row>
    <row r="153" spans="1:23" x14ac:dyDescent="0.25">
      <c r="A153" s="68"/>
      <c r="B153" s="45" t="s">
        <v>166</v>
      </c>
      <c r="C153" s="69">
        <v>134</v>
      </c>
      <c r="D153" s="21">
        <v>70</v>
      </c>
      <c r="E153" s="21">
        <v>29</v>
      </c>
      <c r="F153" s="21">
        <v>18</v>
      </c>
      <c r="G153" s="21">
        <v>10</v>
      </c>
      <c r="H153" s="70">
        <v>4.5</v>
      </c>
      <c r="I153" s="70">
        <v>4.9000000000000004</v>
      </c>
      <c r="J153" s="70">
        <v>4.2</v>
      </c>
      <c r="K153" s="70">
        <v>4.5</v>
      </c>
      <c r="L153" s="21">
        <v>64</v>
      </c>
      <c r="M153" s="21">
        <v>42</v>
      </c>
      <c r="N153" s="21">
        <v>6.5</v>
      </c>
      <c r="O153" s="21" t="s">
        <v>239</v>
      </c>
      <c r="P153" s="70">
        <v>1.8</v>
      </c>
      <c r="Q153" s="21" t="s">
        <v>237</v>
      </c>
      <c r="R153" s="70" t="s">
        <v>238</v>
      </c>
      <c r="S153" s="70" t="s">
        <v>238</v>
      </c>
      <c r="T153" s="70" t="s">
        <v>238</v>
      </c>
      <c r="U153" s="70" t="s">
        <v>238</v>
      </c>
      <c r="V153" s="70" t="s">
        <v>238</v>
      </c>
      <c r="W153" s="45"/>
    </row>
    <row r="154" spans="1:23" x14ac:dyDescent="0.25">
      <c r="A154" s="68"/>
      <c r="B154" s="45" t="s">
        <v>167</v>
      </c>
      <c r="C154" s="69">
        <v>110</v>
      </c>
      <c r="D154" s="21">
        <v>75</v>
      </c>
      <c r="E154" s="21">
        <v>23</v>
      </c>
      <c r="F154" s="21">
        <v>18</v>
      </c>
      <c r="G154" s="21">
        <v>15</v>
      </c>
      <c r="H154" s="70">
        <v>6</v>
      </c>
      <c r="I154" s="70">
        <v>2.2999999999999998</v>
      </c>
      <c r="J154" s="70">
        <v>1.6</v>
      </c>
      <c r="K154" s="70">
        <v>1.9</v>
      </c>
      <c r="L154" s="21">
        <v>36</v>
      </c>
      <c r="M154" s="21">
        <v>19</v>
      </c>
      <c r="N154" s="21">
        <v>5.0999999999999996</v>
      </c>
      <c r="O154" s="21" t="s">
        <v>239</v>
      </c>
      <c r="P154" s="70">
        <v>1.3</v>
      </c>
      <c r="Q154" s="21" t="s">
        <v>237</v>
      </c>
      <c r="R154" s="70">
        <v>6.101</v>
      </c>
      <c r="S154" s="70">
        <v>3.3980000000000001</v>
      </c>
      <c r="T154" s="70">
        <v>1.9119999999999999</v>
      </c>
      <c r="U154" s="70">
        <v>2.9263283445998751</v>
      </c>
      <c r="V154" s="70">
        <v>2.5001617766110038</v>
      </c>
      <c r="W154" s="45"/>
    </row>
    <row r="155" spans="1:23" x14ac:dyDescent="0.25">
      <c r="A155" s="68"/>
      <c r="B155" s="45" t="s">
        <v>168</v>
      </c>
      <c r="C155" s="69">
        <v>94</v>
      </c>
      <c r="D155" s="21">
        <v>81</v>
      </c>
      <c r="E155" s="21">
        <v>25</v>
      </c>
      <c r="F155" s="21">
        <v>22</v>
      </c>
      <c r="G155" s="21">
        <v>19</v>
      </c>
      <c r="H155" s="70">
        <v>5.9</v>
      </c>
      <c r="I155" s="70">
        <v>1.1000000000000001</v>
      </c>
      <c r="J155" s="70">
        <v>1.2</v>
      </c>
      <c r="K155" s="70">
        <v>1.1000000000000001</v>
      </c>
      <c r="L155" s="21">
        <v>23</v>
      </c>
      <c r="M155" s="21">
        <v>14</v>
      </c>
      <c r="N155" s="21">
        <v>3.3</v>
      </c>
      <c r="O155" s="21" t="s">
        <v>237</v>
      </c>
      <c r="P155" s="70">
        <v>3.1</v>
      </c>
      <c r="Q155" s="21" t="s">
        <v>237</v>
      </c>
      <c r="R155" s="70">
        <v>6.0140000000000002</v>
      </c>
      <c r="S155" s="70">
        <v>2.956</v>
      </c>
      <c r="T155" s="70">
        <v>1.9970000000000001</v>
      </c>
      <c r="U155" s="70">
        <v>3.5512654074019108</v>
      </c>
      <c r="V155" s="70">
        <v>1.7051780376185959</v>
      </c>
      <c r="W155" s="45"/>
    </row>
    <row r="156" spans="1:23" x14ac:dyDescent="0.25">
      <c r="A156" s="68"/>
      <c r="B156" s="45" t="s">
        <v>169</v>
      </c>
      <c r="C156" s="69">
        <v>97</v>
      </c>
      <c r="D156" s="21" t="s">
        <v>238</v>
      </c>
      <c r="E156" s="21">
        <v>31</v>
      </c>
      <c r="F156" s="21">
        <v>22</v>
      </c>
      <c r="G156" s="21">
        <v>18</v>
      </c>
      <c r="H156" s="70" t="s">
        <v>238</v>
      </c>
      <c r="I156" s="70">
        <v>3.5</v>
      </c>
      <c r="J156" s="70">
        <v>1.4</v>
      </c>
      <c r="K156" s="70">
        <v>2.2999999999999998</v>
      </c>
      <c r="L156" s="21">
        <v>42</v>
      </c>
      <c r="M156" s="21">
        <v>17</v>
      </c>
      <c r="N156" s="21" t="s">
        <v>238</v>
      </c>
      <c r="O156" s="21" t="s">
        <v>237</v>
      </c>
      <c r="P156" s="70">
        <v>2.5</v>
      </c>
      <c r="Q156" s="21" t="s">
        <v>237</v>
      </c>
      <c r="R156" s="70">
        <v>7.194</v>
      </c>
      <c r="S156" s="70">
        <v>5.1180000000000003</v>
      </c>
      <c r="T156" s="70">
        <v>4.1470000000000002</v>
      </c>
      <c r="U156" s="70">
        <v>1.7024180376791753</v>
      </c>
      <c r="V156" s="70">
        <v>0.91468937597109956</v>
      </c>
      <c r="W156" s="45"/>
    </row>
    <row r="157" spans="1:23" x14ac:dyDescent="0.25">
      <c r="A157" s="68"/>
      <c r="B157" s="45" t="s">
        <v>170</v>
      </c>
      <c r="C157" s="69">
        <v>185</v>
      </c>
      <c r="D157" s="21" t="s">
        <v>238</v>
      </c>
      <c r="E157" s="21">
        <v>11</v>
      </c>
      <c r="F157" s="21">
        <v>6</v>
      </c>
      <c r="G157" s="21">
        <v>3</v>
      </c>
      <c r="H157" s="70" t="s">
        <v>238</v>
      </c>
      <c r="I157" s="70">
        <v>6.8</v>
      </c>
      <c r="J157" s="70">
        <v>4.4000000000000004</v>
      </c>
      <c r="K157" s="70">
        <v>5.5</v>
      </c>
      <c r="L157" s="21">
        <v>72</v>
      </c>
      <c r="M157" s="21">
        <v>44</v>
      </c>
      <c r="N157" s="21">
        <v>1.7</v>
      </c>
      <c r="O157" s="21" t="s">
        <v>237</v>
      </c>
      <c r="P157" s="70">
        <v>3.3</v>
      </c>
      <c r="Q157" s="21" t="s">
        <v>239</v>
      </c>
      <c r="R157" s="70" t="s">
        <v>238</v>
      </c>
      <c r="S157" s="70" t="s">
        <v>238</v>
      </c>
      <c r="T157" s="70" t="s">
        <v>238</v>
      </c>
      <c r="U157" s="70" t="s">
        <v>238</v>
      </c>
      <c r="V157" s="70" t="s">
        <v>238</v>
      </c>
      <c r="W157" s="45"/>
    </row>
    <row r="158" spans="1:23" x14ac:dyDescent="0.25">
      <c r="A158" s="68"/>
      <c r="B158" s="45" t="s">
        <v>171</v>
      </c>
      <c r="C158" s="69">
        <v>50</v>
      </c>
      <c r="D158" s="21">
        <v>88</v>
      </c>
      <c r="E158" s="21">
        <v>110</v>
      </c>
      <c r="F158" s="21">
        <v>89</v>
      </c>
      <c r="G158" s="21">
        <v>51</v>
      </c>
      <c r="H158" s="70">
        <v>-1.1000000000000001</v>
      </c>
      <c r="I158" s="70">
        <v>2.1</v>
      </c>
      <c r="J158" s="70">
        <v>4.3</v>
      </c>
      <c r="K158" s="70">
        <v>3.4</v>
      </c>
      <c r="L158" s="21">
        <v>54</v>
      </c>
      <c r="M158" s="21">
        <v>43</v>
      </c>
      <c r="N158" s="21" t="s">
        <v>238</v>
      </c>
      <c r="O158" s="21" t="s">
        <v>237</v>
      </c>
      <c r="P158" s="70">
        <v>2.5</v>
      </c>
      <c r="Q158" s="21" t="s">
        <v>239</v>
      </c>
      <c r="R158" s="70">
        <v>6.468</v>
      </c>
      <c r="S158" s="70">
        <v>5.3949999999999996</v>
      </c>
      <c r="T158" s="70">
        <v>4.0750000000000002</v>
      </c>
      <c r="U158" s="70">
        <v>0.90697171502381224</v>
      </c>
      <c r="V158" s="70">
        <v>1.2200080522490082</v>
      </c>
      <c r="W158" s="45"/>
    </row>
    <row r="159" spans="1:23" x14ac:dyDescent="0.25">
      <c r="A159" s="68"/>
      <c r="B159" s="45" t="s">
        <v>172</v>
      </c>
      <c r="C159" s="69">
        <v>106</v>
      </c>
      <c r="D159" s="21" t="s">
        <v>238</v>
      </c>
      <c r="E159" s="21">
        <v>44</v>
      </c>
      <c r="F159" s="21">
        <v>23</v>
      </c>
      <c r="G159" s="21">
        <v>16</v>
      </c>
      <c r="H159" s="70" t="s">
        <v>238</v>
      </c>
      <c r="I159" s="70">
        <v>6.6</v>
      </c>
      <c r="J159" s="70">
        <v>3</v>
      </c>
      <c r="K159" s="70">
        <v>4.5</v>
      </c>
      <c r="L159" s="21">
        <v>65</v>
      </c>
      <c r="M159" s="21">
        <v>32</v>
      </c>
      <c r="N159" s="21">
        <v>-1.4</v>
      </c>
      <c r="O159" s="21" t="s">
        <v>237</v>
      </c>
      <c r="P159" s="70">
        <v>1.4</v>
      </c>
      <c r="Q159" s="21" t="s">
        <v>237</v>
      </c>
      <c r="R159" s="70">
        <v>7.28</v>
      </c>
      <c r="S159" s="70">
        <v>5.8440000000000003</v>
      </c>
      <c r="T159" s="70">
        <v>2.6440000000000001</v>
      </c>
      <c r="U159" s="70">
        <v>1.0985768416007073</v>
      </c>
      <c r="V159" s="70">
        <v>3.4483590082565789</v>
      </c>
      <c r="W159" s="45"/>
    </row>
    <row r="160" spans="1:23" x14ac:dyDescent="0.25">
      <c r="A160" s="68"/>
      <c r="B160" s="45" t="s">
        <v>173</v>
      </c>
      <c r="C160" s="69">
        <v>44</v>
      </c>
      <c r="D160" s="21">
        <v>290</v>
      </c>
      <c r="E160" s="21">
        <v>141</v>
      </c>
      <c r="F160" s="21">
        <v>137</v>
      </c>
      <c r="G160" s="21">
        <v>55</v>
      </c>
      <c r="H160" s="70">
        <v>3.6</v>
      </c>
      <c r="I160" s="70">
        <v>0.3</v>
      </c>
      <c r="J160" s="70">
        <v>7</v>
      </c>
      <c r="K160" s="70">
        <v>4.0999999999999996</v>
      </c>
      <c r="L160" s="21">
        <v>61</v>
      </c>
      <c r="M160" s="21">
        <v>60</v>
      </c>
      <c r="N160" s="21">
        <v>-0.6</v>
      </c>
      <c r="O160" s="21" t="s">
        <v>237</v>
      </c>
      <c r="P160" s="70">
        <v>1.1000000000000001</v>
      </c>
      <c r="Q160" s="21" t="s">
        <v>237</v>
      </c>
      <c r="R160" s="70">
        <v>7.3390000000000004</v>
      </c>
      <c r="S160" s="70">
        <v>6.6289999999999996</v>
      </c>
      <c r="T160" s="70">
        <v>4.9340000000000002</v>
      </c>
      <c r="U160" s="70">
        <v>0.50874315151835647</v>
      </c>
      <c r="V160" s="70">
        <v>1.2839301963134326</v>
      </c>
      <c r="W160" s="45"/>
    </row>
    <row r="161" spans="1:23" x14ac:dyDescent="0.25">
      <c r="A161" s="68"/>
      <c r="B161" s="45" t="s">
        <v>174</v>
      </c>
      <c r="C161" s="69">
        <v>150</v>
      </c>
      <c r="D161" s="21" t="s">
        <v>238</v>
      </c>
      <c r="E161" s="21">
        <v>28</v>
      </c>
      <c r="F161" s="21">
        <v>13</v>
      </c>
      <c r="G161" s="21">
        <v>7</v>
      </c>
      <c r="H161" s="70" t="s">
        <v>238</v>
      </c>
      <c r="I161" s="70">
        <v>7.8</v>
      </c>
      <c r="J161" s="70">
        <v>5.0999999999999996</v>
      </c>
      <c r="K161" s="70">
        <v>6.3</v>
      </c>
      <c r="L161" s="21">
        <v>76</v>
      </c>
      <c r="M161" s="21">
        <v>48</v>
      </c>
      <c r="N161" s="21" t="s">
        <v>238</v>
      </c>
      <c r="O161" s="21" t="s">
        <v>237</v>
      </c>
      <c r="P161" s="70">
        <v>1.6</v>
      </c>
      <c r="Q161" s="21" t="s">
        <v>237</v>
      </c>
      <c r="R161" s="70">
        <v>2.3839999999999999</v>
      </c>
      <c r="S161" s="70">
        <v>2.105</v>
      </c>
      <c r="T161" s="70">
        <v>1.365</v>
      </c>
      <c r="U161" s="70">
        <v>0.62232141034379318</v>
      </c>
      <c r="V161" s="70">
        <v>1.8833088630322685</v>
      </c>
      <c r="W161" s="2"/>
    </row>
    <row r="162" spans="1:23" x14ac:dyDescent="0.25">
      <c r="A162" s="68"/>
      <c r="B162" s="45" t="s">
        <v>175</v>
      </c>
      <c r="C162" s="69">
        <v>118</v>
      </c>
      <c r="D162" s="21">
        <v>72</v>
      </c>
      <c r="E162" s="21">
        <v>17</v>
      </c>
      <c r="F162" s="21">
        <v>14</v>
      </c>
      <c r="G162" s="21">
        <v>14</v>
      </c>
      <c r="H162" s="70">
        <v>7.4</v>
      </c>
      <c r="I162" s="70">
        <v>1.5</v>
      </c>
      <c r="J162" s="70">
        <v>0</v>
      </c>
      <c r="K162" s="70">
        <v>0.7</v>
      </c>
      <c r="L162" s="21">
        <v>14</v>
      </c>
      <c r="M162" s="21">
        <v>0</v>
      </c>
      <c r="N162" s="21">
        <v>3.5</v>
      </c>
      <c r="O162" s="21" t="s">
        <v>237</v>
      </c>
      <c r="P162" s="70">
        <v>2</v>
      </c>
      <c r="Q162" s="21" t="s">
        <v>237</v>
      </c>
      <c r="R162" s="70">
        <v>5.7610000000000001</v>
      </c>
      <c r="S162" s="70">
        <v>2.74</v>
      </c>
      <c r="T162" s="70">
        <v>2.1800000000000002</v>
      </c>
      <c r="U162" s="70">
        <v>3.7157657517513361</v>
      </c>
      <c r="V162" s="70">
        <v>0.99405671129991835</v>
      </c>
      <c r="W162" s="45"/>
    </row>
    <row r="163" spans="1:23" x14ac:dyDescent="0.25">
      <c r="A163" s="68"/>
      <c r="B163" s="45" t="s">
        <v>176</v>
      </c>
      <c r="C163" s="69">
        <v>2</v>
      </c>
      <c r="D163" s="21">
        <v>339</v>
      </c>
      <c r="E163" s="21">
        <v>268</v>
      </c>
      <c r="F163" s="21">
        <v>232</v>
      </c>
      <c r="G163" s="21">
        <v>161</v>
      </c>
      <c r="H163" s="70">
        <v>1.2</v>
      </c>
      <c r="I163" s="70">
        <v>1.5</v>
      </c>
      <c r="J163" s="70">
        <v>2.8</v>
      </c>
      <c r="K163" s="70">
        <v>2.2000000000000002</v>
      </c>
      <c r="L163" s="21">
        <v>40</v>
      </c>
      <c r="M163" s="21">
        <v>31</v>
      </c>
      <c r="N163" s="21">
        <v>-0.7</v>
      </c>
      <c r="O163" s="21" t="s">
        <v>237</v>
      </c>
      <c r="P163" s="70">
        <v>1.3</v>
      </c>
      <c r="Q163" s="21" t="s">
        <v>237</v>
      </c>
      <c r="R163" s="70">
        <v>6.6970000000000001</v>
      </c>
      <c r="S163" s="70">
        <v>6.5250000000000004</v>
      </c>
      <c r="T163" s="70">
        <v>4.7050000000000001</v>
      </c>
      <c r="U163" s="70">
        <v>0.13009355859578048</v>
      </c>
      <c r="V163" s="70">
        <v>1.4218051311800617</v>
      </c>
      <c r="W163" s="45"/>
    </row>
    <row r="164" spans="1:23" x14ac:dyDescent="0.25">
      <c r="A164" s="68"/>
      <c r="B164" s="45" t="s">
        <v>177</v>
      </c>
      <c r="C164" s="69">
        <v>185</v>
      </c>
      <c r="D164" s="21">
        <v>27</v>
      </c>
      <c r="E164" s="21">
        <v>8</v>
      </c>
      <c r="F164" s="21">
        <v>4</v>
      </c>
      <c r="G164" s="21">
        <v>3</v>
      </c>
      <c r="H164" s="70">
        <v>6.3</v>
      </c>
      <c r="I164" s="70">
        <v>6.5</v>
      </c>
      <c r="J164" s="70">
        <v>2.7</v>
      </c>
      <c r="K164" s="70">
        <v>4.4000000000000004</v>
      </c>
      <c r="L164" s="21">
        <v>64</v>
      </c>
      <c r="M164" s="21">
        <v>30</v>
      </c>
      <c r="N164" s="21">
        <v>5.9</v>
      </c>
      <c r="O164" s="21" t="s">
        <v>237</v>
      </c>
      <c r="P164" s="70">
        <v>3.5</v>
      </c>
      <c r="Q164" s="21" t="s">
        <v>237</v>
      </c>
      <c r="R164" s="70">
        <v>3.19</v>
      </c>
      <c r="S164" s="70">
        <v>1.726</v>
      </c>
      <c r="T164" s="70">
        <v>1.282</v>
      </c>
      <c r="U164" s="70">
        <v>3.0710716206775852</v>
      </c>
      <c r="V164" s="70">
        <v>1.2929792789685122</v>
      </c>
      <c r="W164" s="45"/>
    </row>
    <row r="165" spans="1:23" x14ac:dyDescent="0.25">
      <c r="A165" s="68"/>
      <c r="B165" s="45" t="s">
        <v>178</v>
      </c>
      <c r="C165" s="69">
        <v>150</v>
      </c>
      <c r="D165" s="21" t="s">
        <v>238</v>
      </c>
      <c r="E165" s="21">
        <v>18</v>
      </c>
      <c r="F165" s="21">
        <v>12</v>
      </c>
      <c r="G165" s="21">
        <v>7</v>
      </c>
      <c r="H165" s="70" t="s">
        <v>238</v>
      </c>
      <c r="I165" s="70">
        <v>4.0999999999999996</v>
      </c>
      <c r="J165" s="70">
        <v>3.8</v>
      </c>
      <c r="K165" s="70">
        <v>3.9</v>
      </c>
      <c r="L165" s="21">
        <v>59</v>
      </c>
      <c r="M165" s="21">
        <v>39</v>
      </c>
      <c r="N165" s="21" t="s">
        <v>238</v>
      </c>
      <c r="O165" s="21" t="s">
        <v>237</v>
      </c>
      <c r="P165" s="70">
        <v>3.7</v>
      </c>
      <c r="Q165" s="21" t="s">
        <v>239</v>
      </c>
      <c r="R165" s="70">
        <v>2.4990000000000001</v>
      </c>
      <c r="S165" s="70">
        <v>2.0350000000000001</v>
      </c>
      <c r="T165" s="70">
        <v>1.3959999999999999</v>
      </c>
      <c r="U165" s="70">
        <v>1.0269741647912849</v>
      </c>
      <c r="V165" s="70">
        <v>1.6386296284972943</v>
      </c>
      <c r="W165" s="45"/>
    </row>
    <row r="166" spans="1:23" x14ac:dyDescent="0.25">
      <c r="A166" s="68"/>
      <c r="B166" s="45" t="s">
        <v>179</v>
      </c>
      <c r="C166" s="69">
        <v>185</v>
      </c>
      <c r="D166" s="21" t="s">
        <v>238</v>
      </c>
      <c r="E166" s="21">
        <v>10</v>
      </c>
      <c r="F166" s="21">
        <v>6</v>
      </c>
      <c r="G166" s="21">
        <v>3</v>
      </c>
      <c r="H166" s="70" t="s">
        <v>238</v>
      </c>
      <c r="I166" s="70">
        <v>6.4</v>
      </c>
      <c r="J166" s="70">
        <v>4.9000000000000004</v>
      </c>
      <c r="K166" s="70">
        <v>5.6</v>
      </c>
      <c r="L166" s="21">
        <v>72</v>
      </c>
      <c r="M166" s="21">
        <v>47</v>
      </c>
      <c r="N166" s="21" t="s">
        <v>238</v>
      </c>
      <c r="O166" s="21" t="s">
        <v>237</v>
      </c>
      <c r="P166" s="70">
        <v>3</v>
      </c>
      <c r="Q166" s="21" t="s">
        <v>239</v>
      </c>
      <c r="R166" s="70">
        <v>2.2730000000000001</v>
      </c>
      <c r="S166" s="70">
        <v>1.4730000000000001</v>
      </c>
      <c r="T166" s="70">
        <v>1.5089999999999999</v>
      </c>
      <c r="U166" s="70">
        <v>2.1689970369495648</v>
      </c>
      <c r="V166" s="70">
        <v>-0.10498279263138471</v>
      </c>
      <c r="W166" s="45"/>
    </row>
    <row r="167" spans="1:23" x14ac:dyDescent="0.25">
      <c r="A167" s="68"/>
      <c r="B167" s="45" t="s">
        <v>180</v>
      </c>
      <c r="C167" s="69">
        <v>73</v>
      </c>
      <c r="D167" s="21">
        <v>107</v>
      </c>
      <c r="E167" s="21">
        <v>39</v>
      </c>
      <c r="F167" s="21">
        <v>34</v>
      </c>
      <c r="G167" s="21">
        <v>30</v>
      </c>
      <c r="H167" s="70">
        <v>5.0999999999999996</v>
      </c>
      <c r="I167" s="70">
        <v>1.2</v>
      </c>
      <c r="J167" s="70">
        <v>1</v>
      </c>
      <c r="K167" s="70">
        <v>1.1000000000000001</v>
      </c>
      <c r="L167" s="21">
        <v>22</v>
      </c>
      <c r="M167" s="21">
        <v>13</v>
      </c>
      <c r="N167" s="21" t="s">
        <v>238</v>
      </c>
      <c r="O167" s="21" t="s">
        <v>237</v>
      </c>
      <c r="P167" s="70">
        <v>-0.6</v>
      </c>
      <c r="Q167" s="21" t="s">
        <v>237</v>
      </c>
      <c r="R167" s="70">
        <v>6.9139999999999997</v>
      </c>
      <c r="S167" s="70">
        <v>5.851</v>
      </c>
      <c r="T167" s="70">
        <v>4.0309999999999997</v>
      </c>
      <c r="U167" s="70">
        <v>0.83467877346666852</v>
      </c>
      <c r="V167" s="70">
        <v>1.619991750743784</v>
      </c>
      <c r="W167" s="45"/>
    </row>
    <row r="168" spans="1:23" x14ac:dyDescent="0.25">
      <c r="A168" s="68"/>
      <c r="B168" s="45" t="s">
        <v>181</v>
      </c>
      <c r="C168" s="69">
        <v>4</v>
      </c>
      <c r="D168" s="21" t="s">
        <v>238</v>
      </c>
      <c r="E168" s="21">
        <v>180</v>
      </c>
      <c r="F168" s="21">
        <v>174</v>
      </c>
      <c r="G168" s="21">
        <v>146</v>
      </c>
      <c r="H168" s="70" t="s">
        <v>238</v>
      </c>
      <c r="I168" s="70">
        <v>0.3</v>
      </c>
      <c r="J168" s="70">
        <v>1.4</v>
      </c>
      <c r="K168" s="70">
        <v>0.9</v>
      </c>
      <c r="L168" s="21">
        <v>19</v>
      </c>
      <c r="M168" s="21">
        <v>16</v>
      </c>
      <c r="N168" s="21">
        <v>-0.8</v>
      </c>
      <c r="O168" s="21" t="s">
        <v>237</v>
      </c>
      <c r="P168" s="21" t="s">
        <v>238</v>
      </c>
      <c r="Q168" s="21" t="s">
        <v>237</v>
      </c>
      <c r="R168" s="70">
        <v>7.1820000000000004</v>
      </c>
      <c r="S168" s="70">
        <v>7.3970000000000002</v>
      </c>
      <c r="T168" s="70">
        <v>6.5629999999999997</v>
      </c>
      <c r="U168" s="70">
        <v>-0.14748308400919763</v>
      </c>
      <c r="V168" s="70">
        <v>0.52011607440932583</v>
      </c>
      <c r="W168" s="45"/>
    </row>
    <row r="169" spans="1:23" x14ac:dyDescent="0.25">
      <c r="A169" s="68"/>
      <c r="B169" s="45" t="s">
        <v>182</v>
      </c>
      <c r="C169" s="69">
        <v>58</v>
      </c>
      <c r="D169" s="21" t="s">
        <v>238</v>
      </c>
      <c r="E169" s="21">
        <v>61</v>
      </c>
      <c r="F169" s="21">
        <v>74</v>
      </c>
      <c r="G169" s="21">
        <v>44</v>
      </c>
      <c r="H169" s="70" t="s">
        <v>238</v>
      </c>
      <c r="I169" s="70">
        <v>-2</v>
      </c>
      <c r="J169" s="70">
        <v>4</v>
      </c>
      <c r="K169" s="70">
        <v>1.4</v>
      </c>
      <c r="L169" s="21">
        <v>28</v>
      </c>
      <c r="M169" s="21">
        <v>41</v>
      </c>
      <c r="N169" s="21">
        <v>0.1</v>
      </c>
      <c r="O169" s="21" t="s">
        <v>237</v>
      </c>
      <c r="P169" s="70">
        <v>1.3</v>
      </c>
      <c r="Q169" s="21" t="s">
        <v>237</v>
      </c>
      <c r="R169" s="70">
        <v>5.5910000000000002</v>
      </c>
      <c r="S169" s="70">
        <v>3.6579999999999999</v>
      </c>
      <c r="T169" s="70">
        <v>2.387</v>
      </c>
      <c r="U169" s="70">
        <v>2.1212080603791721</v>
      </c>
      <c r="V169" s="70">
        <v>1.8559965330955694</v>
      </c>
      <c r="W169" s="45"/>
    </row>
    <row r="170" spans="1:23" x14ac:dyDescent="0.25">
      <c r="A170" s="68"/>
      <c r="B170" s="15" t="s">
        <v>183</v>
      </c>
      <c r="C170" s="69">
        <v>13</v>
      </c>
      <c r="D170" s="21">
        <v>328</v>
      </c>
      <c r="E170" s="21">
        <v>253</v>
      </c>
      <c r="F170" s="21">
        <v>183</v>
      </c>
      <c r="G170" s="21">
        <v>99</v>
      </c>
      <c r="H170" s="70">
        <v>1.3</v>
      </c>
      <c r="I170" s="70">
        <v>3.3</v>
      </c>
      <c r="J170" s="70">
        <v>4.7</v>
      </c>
      <c r="K170" s="70">
        <v>4.0999999999999996</v>
      </c>
      <c r="L170" s="21">
        <v>61</v>
      </c>
      <c r="M170" s="21">
        <v>46</v>
      </c>
      <c r="N170" s="21" t="s">
        <v>238</v>
      </c>
      <c r="O170" s="21" t="s">
        <v>237</v>
      </c>
      <c r="P170" s="21" t="s">
        <v>238</v>
      </c>
      <c r="Q170" s="21" t="s">
        <v>237</v>
      </c>
      <c r="R170" s="70">
        <v>6.8810000000000002</v>
      </c>
      <c r="S170" s="70">
        <v>6.7690000000000001</v>
      </c>
      <c r="T170" s="70">
        <v>4.92</v>
      </c>
      <c r="U170" s="70">
        <v>8.2053123469361236E-2</v>
      </c>
      <c r="V170" s="70">
        <v>1.3871514566184955</v>
      </c>
      <c r="W170" s="45"/>
    </row>
    <row r="171" spans="1:23" x14ac:dyDescent="0.25">
      <c r="A171" s="68"/>
      <c r="B171" s="45" t="s">
        <v>184</v>
      </c>
      <c r="C171" s="69">
        <v>167</v>
      </c>
      <c r="D171" s="21">
        <v>29</v>
      </c>
      <c r="E171" s="21">
        <v>11</v>
      </c>
      <c r="F171" s="21">
        <v>7</v>
      </c>
      <c r="G171" s="21">
        <v>4</v>
      </c>
      <c r="H171" s="70">
        <v>4.9000000000000004</v>
      </c>
      <c r="I171" s="70">
        <v>5.3</v>
      </c>
      <c r="J171" s="70">
        <v>3.4</v>
      </c>
      <c r="K171" s="70">
        <v>4.2</v>
      </c>
      <c r="L171" s="21">
        <v>62</v>
      </c>
      <c r="M171" s="21">
        <v>35</v>
      </c>
      <c r="N171" s="21">
        <v>1.9</v>
      </c>
      <c r="O171" s="21" t="s">
        <v>237</v>
      </c>
      <c r="P171" s="70">
        <v>1.6</v>
      </c>
      <c r="Q171" s="21" t="s">
        <v>237</v>
      </c>
      <c r="R171" s="70">
        <v>2.8719999999999999</v>
      </c>
      <c r="S171" s="70">
        <v>1.343</v>
      </c>
      <c r="T171" s="70">
        <v>1.5049999999999999</v>
      </c>
      <c r="U171" s="70">
        <v>3.8005136682243861</v>
      </c>
      <c r="V171" s="70">
        <v>-0.495160785477124</v>
      </c>
      <c r="W171" s="45"/>
    </row>
    <row r="172" spans="1:23" x14ac:dyDescent="0.25">
      <c r="A172" s="68"/>
      <c r="B172" s="45" t="s">
        <v>185</v>
      </c>
      <c r="C172" s="69">
        <v>134</v>
      </c>
      <c r="D172" s="21">
        <v>71</v>
      </c>
      <c r="E172" s="21">
        <v>21</v>
      </c>
      <c r="F172" s="21">
        <v>16</v>
      </c>
      <c r="G172" s="21">
        <v>10</v>
      </c>
      <c r="H172" s="70">
        <v>6</v>
      </c>
      <c r="I172" s="70">
        <v>2.7</v>
      </c>
      <c r="J172" s="70">
        <v>4.0999999999999996</v>
      </c>
      <c r="K172" s="70">
        <v>3.5</v>
      </c>
      <c r="L172" s="21">
        <v>55</v>
      </c>
      <c r="M172" s="21">
        <v>41</v>
      </c>
      <c r="N172" s="70">
        <v>3</v>
      </c>
      <c r="O172" s="21" t="s">
        <v>237</v>
      </c>
      <c r="P172" s="70">
        <v>4.4000000000000004</v>
      </c>
      <c r="Q172" s="21" t="s">
        <v>237</v>
      </c>
      <c r="R172" s="70">
        <v>4.3419999999999996</v>
      </c>
      <c r="S172" s="70">
        <v>2.4830000000000001</v>
      </c>
      <c r="T172" s="70">
        <v>2.339</v>
      </c>
      <c r="U172" s="70">
        <v>2.7943378246503521</v>
      </c>
      <c r="V172" s="70">
        <v>0.25975660401733791</v>
      </c>
      <c r="W172" s="45"/>
    </row>
    <row r="173" spans="1:23" x14ac:dyDescent="0.25">
      <c r="A173" s="68"/>
      <c r="B173" s="45" t="s">
        <v>186</v>
      </c>
      <c r="C173" s="69">
        <v>89</v>
      </c>
      <c r="D173" s="21" t="s">
        <v>238</v>
      </c>
      <c r="E173" s="21">
        <v>43</v>
      </c>
      <c r="F173" s="21">
        <v>30</v>
      </c>
      <c r="G173" s="21">
        <v>22</v>
      </c>
      <c r="H173" s="70" t="s">
        <v>238</v>
      </c>
      <c r="I173" s="70">
        <v>3.6</v>
      </c>
      <c r="J173" s="70">
        <v>2.5</v>
      </c>
      <c r="K173" s="70">
        <v>3</v>
      </c>
      <c r="L173" s="21">
        <v>50</v>
      </c>
      <c r="M173" s="21">
        <v>28</v>
      </c>
      <c r="N173" s="21" t="s">
        <v>238</v>
      </c>
      <c r="O173" s="21" t="s">
        <v>237</v>
      </c>
      <c r="P173" s="70">
        <v>1.7</v>
      </c>
      <c r="Q173" s="21" t="s">
        <v>239</v>
      </c>
      <c r="R173" s="70">
        <v>7.8620000000000001</v>
      </c>
      <c r="S173" s="70">
        <v>6.532</v>
      </c>
      <c r="T173" s="70">
        <v>4.01</v>
      </c>
      <c r="U173" s="70">
        <v>0.92663925945724968</v>
      </c>
      <c r="V173" s="70">
        <v>2.1213997121293082</v>
      </c>
      <c r="W173" s="45"/>
    </row>
    <row r="174" spans="1:23" x14ac:dyDescent="0.25">
      <c r="A174" s="68"/>
      <c r="B174" s="45" t="s">
        <v>187</v>
      </c>
      <c r="C174" s="69">
        <v>30</v>
      </c>
      <c r="D174" s="21">
        <v>155</v>
      </c>
      <c r="E174" s="21">
        <v>128</v>
      </c>
      <c r="F174" s="21">
        <v>108</v>
      </c>
      <c r="G174" s="21">
        <v>77</v>
      </c>
      <c r="H174" s="70">
        <v>0.9</v>
      </c>
      <c r="I174" s="70">
        <v>1.7</v>
      </c>
      <c r="J174" s="70">
        <v>2.6</v>
      </c>
      <c r="K174" s="70">
        <v>2.2000000000000002</v>
      </c>
      <c r="L174" s="21">
        <v>40</v>
      </c>
      <c r="M174" s="21">
        <v>29</v>
      </c>
      <c r="N174" s="21">
        <v>-0.1</v>
      </c>
      <c r="O174" s="21" t="s">
        <v>237</v>
      </c>
      <c r="P174" s="70">
        <v>3</v>
      </c>
      <c r="Q174" s="21" t="s">
        <v>237</v>
      </c>
      <c r="R174" s="70">
        <v>6.8879999999999999</v>
      </c>
      <c r="S174" s="70">
        <v>6.1529999999999996</v>
      </c>
      <c r="T174" s="70">
        <v>4.42</v>
      </c>
      <c r="U174" s="70">
        <v>0.56420499683538217</v>
      </c>
      <c r="V174" s="70">
        <v>1.4382611811684629</v>
      </c>
      <c r="W174" s="45"/>
    </row>
    <row r="175" spans="1:23" x14ac:dyDescent="0.25">
      <c r="A175" s="68"/>
      <c r="B175" s="45" t="s">
        <v>188</v>
      </c>
      <c r="C175" s="69">
        <v>87</v>
      </c>
      <c r="D175" s="21" t="s">
        <v>238</v>
      </c>
      <c r="E175" s="21">
        <v>48</v>
      </c>
      <c r="F175" s="21">
        <v>35</v>
      </c>
      <c r="G175" s="21">
        <v>23</v>
      </c>
      <c r="H175" s="70" t="s">
        <v>238</v>
      </c>
      <c r="I175" s="70">
        <v>3.2</v>
      </c>
      <c r="J175" s="70">
        <v>3.3</v>
      </c>
      <c r="K175" s="70">
        <v>3.2</v>
      </c>
      <c r="L175" s="21">
        <v>52</v>
      </c>
      <c r="M175" s="21">
        <v>34</v>
      </c>
      <c r="N175" s="21">
        <v>-2.2999999999999998</v>
      </c>
      <c r="O175" s="21" t="s">
        <v>239</v>
      </c>
      <c r="P175" s="70">
        <v>2</v>
      </c>
      <c r="Q175" s="21" t="s">
        <v>237</v>
      </c>
      <c r="R175" s="70">
        <v>5.6529999999999996</v>
      </c>
      <c r="S175" s="70">
        <v>2.7330000000000001</v>
      </c>
      <c r="T175" s="70">
        <v>2.2679999999999998</v>
      </c>
      <c r="U175" s="70">
        <v>3.6339323537361135</v>
      </c>
      <c r="V175" s="70">
        <v>0.81087617861054528</v>
      </c>
      <c r="W175" s="45"/>
    </row>
    <row r="176" spans="1:23" x14ac:dyDescent="0.25">
      <c r="A176" s="68"/>
      <c r="B176" s="45" t="s">
        <v>189</v>
      </c>
      <c r="C176" s="69">
        <v>27</v>
      </c>
      <c r="D176" s="21">
        <v>170</v>
      </c>
      <c r="E176" s="21">
        <v>74</v>
      </c>
      <c r="F176" s="21">
        <v>123</v>
      </c>
      <c r="G176" s="21">
        <v>80</v>
      </c>
      <c r="H176" s="70">
        <v>4.2</v>
      </c>
      <c r="I176" s="70">
        <v>-5.0999999999999996</v>
      </c>
      <c r="J176" s="70">
        <v>3.3</v>
      </c>
      <c r="K176" s="70">
        <v>-0.3</v>
      </c>
      <c r="L176" s="21">
        <v>-8</v>
      </c>
      <c r="M176" s="21">
        <v>35</v>
      </c>
      <c r="N176" s="21">
        <v>3.1</v>
      </c>
      <c r="O176" s="21" t="s">
        <v>237</v>
      </c>
      <c r="P176" s="70">
        <v>1</v>
      </c>
      <c r="Q176" s="21" t="s">
        <v>237</v>
      </c>
      <c r="R176" s="70">
        <v>6.875</v>
      </c>
      <c r="S176" s="70">
        <v>5.7439999999999998</v>
      </c>
      <c r="T176" s="70">
        <v>3.3340000000000001</v>
      </c>
      <c r="U176" s="70">
        <v>0.8986790590335596</v>
      </c>
      <c r="V176" s="70">
        <v>2.3651436844231335</v>
      </c>
      <c r="W176" s="45"/>
    </row>
    <row r="177" spans="1:23" x14ac:dyDescent="0.25">
      <c r="A177" s="68"/>
      <c r="B177" s="45" t="s">
        <v>190</v>
      </c>
      <c r="C177" s="69">
        <v>185</v>
      </c>
      <c r="D177" s="21">
        <v>13</v>
      </c>
      <c r="E177" s="21">
        <v>7</v>
      </c>
      <c r="F177" s="21">
        <v>4</v>
      </c>
      <c r="G177" s="21">
        <v>3</v>
      </c>
      <c r="H177" s="70">
        <v>3.3</v>
      </c>
      <c r="I177" s="70">
        <v>5.2</v>
      </c>
      <c r="J177" s="70">
        <v>2.4</v>
      </c>
      <c r="K177" s="70">
        <v>3.6</v>
      </c>
      <c r="L177" s="21">
        <v>57</v>
      </c>
      <c r="M177" s="21">
        <v>27</v>
      </c>
      <c r="N177" s="21">
        <v>1.8</v>
      </c>
      <c r="O177" s="21" t="s">
        <v>237</v>
      </c>
      <c r="P177" s="70">
        <v>2.1</v>
      </c>
      <c r="Q177" s="21" t="s">
        <v>237</v>
      </c>
      <c r="R177" s="70">
        <v>2.0459999999999998</v>
      </c>
      <c r="S177" s="70">
        <v>2.0089999999999999</v>
      </c>
      <c r="T177" s="70">
        <v>1.9279999999999999</v>
      </c>
      <c r="U177" s="70">
        <v>9.1247908483186452E-2</v>
      </c>
      <c r="V177" s="70">
        <v>0.17892995497584158</v>
      </c>
      <c r="W177" s="45"/>
    </row>
    <row r="178" spans="1:23" x14ac:dyDescent="0.25">
      <c r="A178" s="68"/>
      <c r="B178" s="45" t="s">
        <v>191</v>
      </c>
      <c r="C178" s="69">
        <v>167</v>
      </c>
      <c r="D178" s="21">
        <v>18</v>
      </c>
      <c r="E178" s="21">
        <v>8</v>
      </c>
      <c r="F178" s="21">
        <v>6</v>
      </c>
      <c r="G178" s="21">
        <v>4</v>
      </c>
      <c r="H178" s="70">
        <v>4</v>
      </c>
      <c r="I178" s="70">
        <v>3.8</v>
      </c>
      <c r="J178" s="70">
        <v>2.2000000000000002</v>
      </c>
      <c r="K178" s="70">
        <v>2.9</v>
      </c>
      <c r="L178" s="21">
        <v>49</v>
      </c>
      <c r="M178" s="21">
        <v>25</v>
      </c>
      <c r="N178" s="21">
        <v>1.1000000000000001</v>
      </c>
      <c r="O178" s="21" t="s">
        <v>237</v>
      </c>
      <c r="P178" s="70">
        <v>0.9</v>
      </c>
      <c r="Q178" s="21" t="s">
        <v>237</v>
      </c>
      <c r="R178" s="70">
        <v>2.121</v>
      </c>
      <c r="S178" s="70">
        <v>1.546</v>
      </c>
      <c r="T178" s="70">
        <v>1.5329999999999999</v>
      </c>
      <c r="U178" s="70">
        <v>1.5810836270865762</v>
      </c>
      <c r="V178" s="70">
        <v>3.6714566415448693E-2</v>
      </c>
      <c r="W178" s="45"/>
    </row>
    <row r="179" spans="1:23" x14ac:dyDescent="0.25">
      <c r="A179" s="68"/>
      <c r="B179" s="45" t="s">
        <v>192</v>
      </c>
      <c r="C179" s="69">
        <v>110</v>
      </c>
      <c r="D179" s="21">
        <v>105</v>
      </c>
      <c r="E179" s="21">
        <v>37</v>
      </c>
      <c r="F179" s="21">
        <v>23</v>
      </c>
      <c r="G179" s="21">
        <v>15</v>
      </c>
      <c r="H179" s="70">
        <v>5.2</v>
      </c>
      <c r="I179" s="70">
        <v>4.7</v>
      </c>
      <c r="J179" s="70">
        <v>3.6</v>
      </c>
      <c r="K179" s="70">
        <v>4.0999999999999996</v>
      </c>
      <c r="L179" s="21">
        <v>61</v>
      </c>
      <c r="M179" s="21">
        <v>37</v>
      </c>
      <c r="N179" s="21">
        <v>2.1</v>
      </c>
      <c r="O179" s="21" t="s">
        <v>237</v>
      </c>
      <c r="P179" s="70">
        <v>1.8</v>
      </c>
      <c r="Q179" s="21" t="s">
        <v>239</v>
      </c>
      <c r="R179" s="70">
        <v>7.5720000000000001</v>
      </c>
      <c r="S179" s="70">
        <v>5.3129999999999997</v>
      </c>
      <c r="T179" s="70">
        <v>2.964</v>
      </c>
      <c r="U179" s="70">
        <v>1.7715029293913518</v>
      </c>
      <c r="V179" s="70">
        <v>2.5374649566737641</v>
      </c>
      <c r="W179" s="45"/>
    </row>
    <row r="180" spans="1:23" x14ac:dyDescent="0.25">
      <c r="A180" s="68"/>
      <c r="B180" s="45" t="s">
        <v>193</v>
      </c>
      <c r="C180" s="69">
        <v>56</v>
      </c>
      <c r="D180" s="21" t="s">
        <v>238</v>
      </c>
      <c r="E180" s="21">
        <v>108</v>
      </c>
      <c r="F180" s="21">
        <v>94</v>
      </c>
      <c r="G180" s="21">
        <v>48</v>
      </c>
      <c r="H180" s="70" t="s">
        <v>238</v>
      </c>
      <c r="I180" s="70">
        <v>1.5</v>
      </c>
      <c r="J180" s="70">
        <v>5.2</v>
      </c>
      <c r="K180" s="70">
        <v>3.6</v>
      </c>
      <c r="L180" s="21">
        <v>56</v>
      </c>
      <c r="M180" s="21">
        <v>49</v>
      </c>
      <c r="N180" s="21" t="s">
        <v>238</v>
      </c>
      <c r="O180" s="21" t="s">
        <v>237</v>
      </c>
      <c r="P180" s="70">
        <v>0.6</v>
      </c>
      <c r="Q180" s="21" t="s">
        <v>237</v>
      </c>
      <c r="R180" s="70">
        <v>6.8780000000000001</v>
      </c>
      <c r="S180" s="70">
        <v>5.1749999999999998</v>
      </c>
      <c r="T180" s="70">
        <v>3.8149999999999999</v>
      </c>
      <c r="U180" s="70">
        <v>1.4224428642932085</v>
      </c>
      <c r="V180" s="70">
        <v>1.3256464105000543</v>
      </c>
      <c r="W180" s="45"/>
    </row>
    <row r="181" spans="1:23" x14ac:dyDescent="0.25">
      <c r="A181" s="68"/>
      <c r="B181" s="45" t="s">
        <v>194</v>
      </c>
      <c r="C181" s="69">
        <v>122</v>
      </c>
      <c r="D181" s="21">
        <v>99</v>
      </c>
      <c r="E181" s="21">
        <v>37</v>
      </c>
      <c r="F181" s="21">
        <v>23</v>
      </c>
      <c r="G181" s="21">
        <v>13</v>
      </c>
      <c r="H181" s="70">
        <v>4.9000000000000004</v>
      </c>
      <c r="I181" s="70">
        <v>5</v>
      </c>
      <c r="J181" s="70">
        <v>4.2</v>
      </c>
      <c r="K181" s="70">
        <v>4.5</v>
      </c>
      <c r="L181" s="21">
        <v>65</v>
      </c>
      <c r="M181" s="21">
        <v>42</v>
      </c>
      <c r="N181" s="21">
        <v>4.8</v>
      </c>
      <c r="O181" s="21" t="s">
        <v>237</v>
      </c>
      <c r="P181" s="70">
        <v>3</v>
      </c>
      <c r="Q181" s="21" t="s">
        <v>237</v>
      </c>
      <c r="R181" s="70">
        <v>5.5949999999999998</v>
      </c>
      <c r="S181" s="70">
        <v>2.113</v>
      </c>
      <c r="T181" s="70">
        <v>1.399</v>
      </c>
      <c r="U181" s="70">
        <v>4.8688230156498449</v>
      </c>
      <c r="V181" s="70">
        <v>1.7928306215242413</v>
      </c>
      <c r="W181" s="45"/>
    </row>
    <row r="182" spans="1:23" x14ac:dyDescent="0.25">
      <c r="A182" s="68"/>
      <c r="B182" s="45" t="s">
        <v>195</v>
      </c>
      <c r="C182" s="69">
        <v>150</v>
      </c>
      <c r="D182" s="21" t="s">
        <v>238</v>
      </c>
      <c r="E182" s="21">
        <v>37</v>
      </c>
      <c r="F182" s="21">
        <v>16</v>
      </c>
      <c r="G182" s="21">
        <v>7</v>
      </c>
      <c r="H182" s="70" t="s">
        <v>238</v>
      </c>
      <c r="I182" s="70">
        <v>8.3000000000000007</v>
      </c>
      <c r="J182" s="70">
        <v>6.8</v>
      </c>
      <c r="K182" s="70">
        <v>7.4</v>
      </c>
      <c r="L182" s="21">
        <v>82</v>
      </c>
      <c r="M182" s="21">
        <v>59</v>
      </c>
      <c r="N182" s="21" t="s">
        <v>238</v>
      </c>
      <c r="O182" s="21" t="s">
        <v>237</v>
      </c>
      <c r="P182" s="70">
        <v>1.4</v>
      </c>
      <c r="Q182" s="21" t="s">
        <v>237</v>
      </c>
      <c r="R182" s="70">
        <v>2.98</v>
      </c>
      <c r="S182" s="70">
        <v>2.2440000000000002</v>
      </c>
      <c r="T182" s="70">
        <v>1.431</v>
      </c>
      <c r="U182" s="70">
        <v>1.4183165642843156</v>
      </c>
      <c r="V182" s="70">
        <v>1.9560282047223307</v>
      </c>
      <c r="W182" s="45"/>
    </row>
    <row r="183" spans="1:23" x14ac:dyDescent="0.25">
      <c r="A183" s="68"/>
      <c r="B183" s="45" t="s">
        <v>196</v>
      </c>
      <c r="C183" s="69">
        <v>44</v>
      </c>
      <c r="D183" s="21" t="s">
        <v>238</v>
      </c>
      <c r="E183" s="21">
        <v>172</v>
      </c>
      <c r="F183" s="21">
        <v>107</v>
      </c>
      <c r="G183" s="21">
        <v>55</v>
      </c>
      <c r="H183" s="70" t="s">
        <v>238</v>
      </c>
      <c r="I183" s="70">
        <v>4.8</v>
      </c>
      <c r="J183" s="70">
        <v>5.0999999999999996</v>
      </c>
      <c r="K183" s="70">
        <v>5</v>
      </c>
      <c r="L183" s="21">
        <v>68</v>
      </c>
      <c r="M183" s="21">
        <v>49</v>
      </c>
      <c r="N183" s="21" t="s">
        <v>238</v>
      </c>
      <c r="O183" s="21" t="s">
        <v>237</v>
      </c>
      <c r="P183" s="70">
        <v>4</v>
      </c>
      <c r="Q183" s="21" t="s">
        <v>239</v>
      </c>
      <c r="R183" s="70">
        <v>5.9169999999999998</v>
      </c>
      <c r="S183" s="70">
        <v>5.34</v>
      </c>
      <c r="T183" s="70">
        <v>5.8550000000000004</v>
      </c>
      <c r="U183" s="70">
        <v>0.51301955361226803</v>
      </c>
      <c r="V183" s="70">
        <v>-0.40030584381555356</v>
      </c>
      <c r="W183" s="45"/>
    </row>
    <row r="184" spans="1:23" x14ac:dyDescent="0.25">
      <c r="A184" s="68"/>
      <c r="B184" s="45" t="s">
        <v>197</v>
      </c>
      <c r="C184" s="69">
        <v>24</v>
      </c>
      <c r="D184" s="21">
        <v>226</v>
      </c>
      <c r="E184" s="21">
        <v>146</v>
      </c>
      <c r="F184" s="21">
        <v>122</v>
      </c>
      <c r="G184" s="21">
        <v>85</v>
      </c>
      <c r="H184" s="70">
        <v>2.2000000000000002</v>
      </c>
      <c r="I184" s="70">
        <v>1.8</v>
      </c>
      <c r="J184" s="70">
        <v>2.8</v>
      </c>
      <c r="K184" s="70">
        <v>2.4</v>
      </c>
      <c r="L184" s="21">
        <v>42</v>
      </c>
      <c r="M184" s="21">
        <v>30</v>
      </c>
      <c r="N184" s="21">
        <v>-0.5</v>
      </c>
      <c r="O184" s="21" t="s">
        <v>237</v>
      </c>
      <c r="P184" s="70">
        <v>0.1</v>
      </c>
      <c r="Q184" s="21" t="s">
        <v>237</v>
      </c>
      <c r="R184" s="70">
        <v>7.0839999999999996</v>
      </c>
      <c r="S184" s="70">
        <v>6.3310000000000004</v>
      </c>
      <c r="T184" s="70">
        <v>4.6390000000000002</v>
      </c>
      <c r="U184" s="70">
        <v>0.56190259179298763</v>
      </c>
      <c r="V184" s="70">
        <v>1.3519972860538383</v>
      </c>
      <c r="W184" s="45"/>
    </row>
    <row r="185" spans="1:23" x14ac:dyDescent="0.25">
      <c r="A185" s="68"/>
      <c r="B185" s="45" t="s">
        <v>198</v>
      </c>
      <c r="C185" s="69">
        <v>127</v>
      </c>
      <c r="D185" s="21">
        <v>51</v>
      </c>
      <c r="E185" s="21">
        <v>23</v>
      </c>
      <c r="F185" s="21">
        <v>18</v>
      </c>
      <c r="G185" s="21">
        <v>12</v>
      </c>
      <c r="H185" s="70">
        <v>4</v>
      </c>
      <c r="I185" s="70">
        <v>2.4</v>
      </c>
      <c r="J185" s="70">
        <v>3</v>
      </c>
      <c r="K185" s="70">
        <v>2.8</v>
      </c>
      <c r="L185" s="21">
        <v>47</v>
      </c>
      <c r="M185" s="21">
        <v>32</v>
      </c>
      <c r="N185" s="21" t="s">
        <v>238</v>
      </c>
      <c r="O185" s="21" t="s">
        <v>237</v>
      </c>
      <c r="P185" s="70">
        <v>1.4</v>
      </c>
      <c r="Q185" s="21" t="s">
        <v>237</v>
      </c>
      <c r="R185" s="70">
        <v>5.9409999999999998</v>
      </c>
      <c r="S185" s="70">
        <v>4.6440000000000001</v>
      </c>
      <c r="T185" s="70">
        <v>3.7669999999999999</v>
      </c>
      <c r="U185" s="70">
        <v>1.2315070276897964</v>
      </c>
      <c r="V185" s="70">
        <v>0.90998754402496118</v>
      </c>
      <c r="W185" s="45"/>
    </row>
    <row r="186" spans="1:23" x14ac:dyDescent="0.25">
      <c r="A186" s="68"/>
      <c r="B186" s="45" t="s">
        <v>199</v>
      </c>
      <c r="C186" s="69">
        <v>93</v>
      </c>
      <c r="D186" s="21">
        <v>52</v>
      </c>
      <c r="E186" s="21">
        <v>31</v>
      </c>
      <c r="F186" s="21">
        <v>29</v>
      </c>
      <c r="G186" s="21">
        <v>21</v>
      </c>
      <c r="H186" s="70">
        <v>2.6</v>
      </c>
      <c r="I186" s="70">
        <v>0.7</v>
      </c>
      <c r="J186" s="70">
        <v>2.2999999999999998</v>
      </c>
      <c r="K186" s="70">
        <v>1.6</v>
      </c>
      <c r="L186" s="21">
        <v>30</v>
      </c>
      <c r="M186" s="21">
        <v>26</v>
      </c>
      <c r="N186" s="21">
        <v>0.4</v>
      </c>
      <c r="O186" s="21" t="s">
        <v>237</v>
      </c>
      <c r="P186" s="70">
        <v>4.5999999999999996</v>
      </c>
      <c r="Q186" s="21" t="s">
        <v>237</v>
      </c>
      <c r="R186" s="70">
        <v>3.5539999999999998</v>
      </c>
      <c r="S186" s="70">
        <v>2.4529999999999998</v>
      </c>
      <c r="T186" s="70">
        <v>1.7969999999999999</v>
      </c>
      <c r="U186" s="70">
        <v>1.8538098222805364</v>
      </c>
      <c r="V186" s="70">
        <v>1.3530137281518706</v>
      </c>
      <c r="W186" s="45"/>
    </row>
    <row r="187" spans="1:23" x14ac:dyDescent="0.25">
      <c r="A187" s="68"/>
      <c r="B187" s="45" t="s">
        <v>200</v>
      </c>
      <c r="C187" s="69">
        <v>110</v>
      </c>
      <c r="D187" s="21">
        <v>179</v>
      </c>
      <c r="E187" s="21">
        <v>52</v>
      </c>
      <c r="F187" s="21">
        <v>31</v>
      </c>
      <c r="G187" s="21">
        <v>15</v>
      </c>
      <c r="H187" s="70">
        <v>6.2</v>
      </c>
      <c r="I187" s="70">
        <v>5.3</v>
      </c>
      <c r="J187" s="70">
        <v>5.4</v>
      </c>
      <c r="K187" s="70">
        <v>5.4</v>
      </c>
      <c r="L187" s="21">
        <v>71</v>
      </c>
      <c r="M187" s="21">
        <v>51</v>
      </c>
      <c r="N187" s="21">
        <v>2.5</v>
      </c>
      <c r="O187" s="21" t="s">
        <v>237</v>
      </c>
      <c r="P187" s="70">
        <v>3.2</v>
      </c>
      <c r="Q187" s="21" t="s">
        <v>237</v>
      </c>
      <c r="R187" s="70">
        <v>6.4379999999999997</v>
      </c>
      <c r="S187" s="70">
        <v>3.5379999999999998</v>
      </c>
      <c r="T187" s="70">
        <v>2.008</v>
      </c>
      <c r="U187" s="70">
        <v>2.9932816856951141</v>
      </c>
      <c r="V187" s="70">
        <v>2.462706060470047</v>
      </c>
      <c r="W187" s="45"/>
    </row>
    <row r="188" spans="1:23" x14ac:dyDescent="0.25">
      <c r="A188" s="68"/>
      <c r="B188" s="45" t="s">
        <v>201</v>
      </c>
      <c r="C188" s="69">
        <v>94</v>
      </c>
      <c r="D188" s="21">
        <v>187</v>
      </c>
      <c r="E188" s="21">
        <v>74</v>
      </c>
      <c r="F188" s="21">
        <v>42</v>
      </c>
      <c r="G188" s="21">
        <v>19</v>
      </c>
      <c r="H188" s="70">
        <v>4.5999999999999996</v>
      </c>
      <c r="I188" s="70">
        <v>5.8</v>
      </c>
      <c r="J188" s="70">
        <v>6</v>
      </c>
      <c r="K188" s="70">
        <v>5.9</v>
      </c>
      <c r="L188" s="21">
        <v>74</v>
      </c>
      <c r="M188" s="21">
        <v>54</v>
      </c>
      <c r="N188" s="21">
        <v>1.9</v>
      </c>
      <c r="O188" s="21" t="s">
        <v>237</v>
      </c>
      <c r="P188" s="70">
        <v>2.5</v>
      </c>
      <c r="Q188" s="21" t="s">
        <v>237</v>
      </c>
      <c r="R188" s="70">
        <v>5.5629999999999997</v>
      </c>
      <c r="S188" s="70">
        <v>3.0779999999999998</v>
      </c>
      <c r="T188" s="70">
        <v>2.0409999999999999</v>
      </c>
      <c r="U188" s="70">
        <v>2.9592874783823433</v>
      </c>
      <c r="V188" s="70">
        <v>1.7862615286477379</v>
      </c>
      <c r="W188" s="45"/>
    </row>
    <row r="189" spans="1:23" x14ac:dyDescent="0.25">
      <c r="A189" s="68"/>
      <c r="B189" s="45" t="s">
        <v>202</v>
      </c>
      <c r="C189" s="69">
        <v>44</v>
      </c>
      <c r="D189" s="21" t="s">
        <v>238</v>
      </c>
      <c r="E189" s="21">
        <v>91</v>
      </c>
      <c r="F189" s="21">
        <v>82</v>
      </c>
      <c r="G189" s="21">
        <v>55</v>
      </c>
      <c r="H189" s="70" t="s">
        <v>238</v>
      </c>
      <c r="I189" s="70">
        <v>1</v>
      </c>
      <c r="J189" s="70">
        <v>3</v>
      </c>
      <c r="K189" s="70">
        <v>2.2000000000000002</v>
      </c>
      <c r="L189" s="21">
        <v>39</v>
      </c>
      <c r="M189" s="21">
        <v>33</v>
      </c>
      <c r="N189" s="21" t="s">
        <v>238</v>
      </c>
      <c r="O189" s="21" t="s">
        <v>237</v>
      </c>
      <c r="P189" s="70">
        <v>3.1</v>
      </c>
      <c r="Q189" s="21" t="s">
        <v>237</v>
      </c>
      <c r="R189" s="70">
        <v>6.3019999999999996</v>
      </c>
      <c r="S189" s="70">
        <v>4.3449999999999998</v>
      </c>
      <c r="T189" s="70">
        <v>2.3260000000000001</v>
      </c>
      <c r="U189" s="70">
        <v>1.8592064230886378</v>
      </c>
      <c r="V189" s="70">
        <v>2.7168508896560111</v>
      </c>
      <c r="W189" s="45"/>
    </row>
    <row r="190" spans="1:23" x14ac:dyDescent="0.25">
      <c r="A190" s="68"/>
      <c r="B190" s="45" t="s">
        <v>203</v>
      </c>
      <c r="C190" s="69">
        <v>76</v>
      </c>
      <c r="D190" s="21" t="s">
        <v>238</v>
      </c>
      <c r="E190" s="21">
        <v>57</v>
      </c>
      <c r="F190" s="21">
        <v>43</v>
      </c>
      <c r="G190" s="21">
        <v>29</v>
      </c>
      <c r="H190" s="70" t="s">
        <v>238</v>
      </c>
      <c r="I190" s="70">
        <v>3</v>
      </c>
      <c r="J190" s="70">
        <v>2.9</v>
      </c>
      <c r="K190" s="70">
        <v>2.9</v>
      </c>
      <c r="L190" s="21">
        <v>49</v>
      </c>
      <c r="M190" s="21">
        <v>31</v>
      </c>
      <c r="N190" s="21" t="s">
        <v>238</v>
      </c>
      <c r="O190" s="21" t="s">
        <v>237</v>
      </c>
      <c r="P190" s="70">
        <v>1.6</v>
      </c>
      <c r="Q190" s="21" t="s">
        <v>237</v>
      </c>
      <c r="R190" s="70" t="s">
        <v>238</v>
      </c>
      <c r="S190" s="70" t="s">
        <v>238</v>
      </c>
      <c r="T190" s="70" t="s">
        <v>238</v>
      </c>
      <c r="U190" s="70" t="s">
        <v>238</v>
      </c>
      <c r="V190" s="70" t="s">
        <v>238</v>
      </c>
      <c r="W190" s="45"/>
    </row>
    <row r="191" spans="1:23" x14ac:dyDescent="0.25">
      <c r="A191" s="68"/>
      <c r="B191" s="45" t="s">
        <v>204</v>
      </c>
      <c r="C191" s="69">
        <v>38</v>
      </c>
      <c r="D191" s="21">
        <v>184</v>
      </c>
      <c r="E191" s="21">
        <v>179</v>
      </c>
      <c r="F191" s="21">
        <v>147</v>
      </c>
      <c r="G191" s="21">
        <v>66</v>
      </c>
      <c r="H191" s="70">
        <v>0.2</v>
      </c>
      <c r="I191" s="70">
        <v>2</v>
      </c>
      <c r="J191" s="70">
        <v>6.1</v>
      </c>
      <c r="K191" s="70">
        <v>4.3</v>
      </c>
      <c r="L191" s="21">
        <v>63</v>
      </c>
      <c r="M191" s="21">
        <v>55</v>
      </c>
      <c r="N191" s="21" t="s">
        <v>238</v>
      </c>
      <c r="O191" s="21" t="s">
        <v>237</v>
      </c>
      <c r="P191" s="70">
        <v>3.5</v>
      </c>
      <c r="Q191" s="21" t="s">
        <v>237</v>
      </c>
      <c r="R191" s="70">
        <v>7.1150000000000002</v>
      </c>
      <c r="S191" s="70">
        <v>7.0910000000000002</v>
      </c>
      <c r="T191" s="70">
        <v>5.867</v>
      </c>
      <c r="U191" s="70">
        <v>1.6894286099780689E-2</v>
      </c>
      <c r="V191" s="70">
        <v>0.82383888860059507</v>
      </c>
      <c r="W191" s="45"/>
    </row>
    <row r="192" spans="1:23" x14ac:dyDescent="0.25">
      <c r="A192" s="68"/>
      <c r="B192" s="45" t="s">
        <v>205</v>
      </c>
      <c r="C192" s="69">
        <v>134</v>
      </c>
      <c r="D192" s="21" t="s">
        <v>238</v>
      </c>
      <c r="E192" s="21">
        <v>20</v>
      </c>
      <c r="F192" s="21">
        <v>18</v>
      </c>
      <c r="G192" s="21">
        <v>10</v>
      </c>
      <c r="H192" s="70" t="s">
        <v>238</v>
      </c>
      <c r="I192" s="70">
        <v>0.6</v>
      </c>
      <c r="J192" s="70">
        <v>4.7</v>
      </c>
      <c r="K192" s="70">
        <v>2.9</v>
      </c>
      <c r="L192" s="21">
        <v>49</v>
      </c>
      <c r="M192" s="21">
        <v>46</v>
      </c>
      <c r="N192" s="21" t="s">
        <v>238</v>
      </c>
      <c r="O192" s="21" t="s">
        <v>237</v>
      </c>
      <c r="P192" s="70">
        <v>0.9</v>
      </c>
      <c r="Q192" s="21" t="s">
        <v>237</v>
      </c>
      <c r="R192" s="70">
        <v>2.0470000000000002</v>
      </c>
      <c r="S192" s="70">
        <v>1.8720000000000001</v>
      </c>
      <c r="T192" s="70">
        <v>1.47</v>
      </c>
      <c r="U192" s="70">
        <v>0.4468396431187614</v>
      </c>
      <c r="V192" s="70">
        <v>1.0510651185424154</v>
      </c>
      <c r="W192" s="45"/>
    </row>
    <row r="193" spans="1:23" x14ac:dyDescent="0.25">
      <c r="A193" s="68"/>
      <c r="B193" s="45" t="s">
        <v>206</v>
      </c>
      <c r="C193" s="69">
        <v>146</v>
      </c>
      <c r="D193" s="21">
        <v>98</v>
      </c>
      <c r="E193" s="21">
        <v>17</v>
      </c>
      <c r="F193" s="21">
        <v>11</v>
      </c>
      <c r="G193" s="21">
        <v>8</v>
      </c>
      <c r="H193" s="70">
        <v>8.9</v>
      </c>
      <c r="I193" s="70">
        <v>3.9</v>
      </c>
      <c r="J193" s="70">
        <v>2.4</v>
      </c>
      <c r="K193" s="70">
        <v>3</v>
      </c>
      <c r="L193" s="21">
        <v>50</v>
      </c>
      <c r="M193" s="21">
        <v>27</v>
      </c>
      <c r="N193" s="21">
        <v>-4.3</v>
      </c>
      <c r="O193" s="21" t="s">
        <v>239</v>
      </c>
      <c r="P193" s="70">
        <v>-2.8</v>
      </c>
      <c r="Q193" s="21" t="s">
        <v>239</v>
      </c>
      <c r="R193" s="70">
        <v>6.6050000000000004</v>
      </c>
      <c r="S193" s="70">
        <v>4.3879999999999999</v>
      </c>
      <c r="T193" s="70">
        <v>1.8009999999999999</v>
      </c>
      <c r="U193" s="70">
        <v>2.0447669778065243</v>
      </c>
      <c r="V193" s="70">
        <v>3.8718759835615861</v>
      </c>
      <c r="W193" s="45"/>
    </row>
    <row r="194" spans="1:23" x14ac:dyDescent="0.25">
      <c r="A194" s="68"/>
      <c r="B194" s="45" t="s">
        <v>207</v>
      </c>
      <c r="C194" s="69">
        <v>160</v>
      </c>
      <c r="D194" s="21">
        <v>21</v>
      </c>
      <c r="E194" s="21">
        <v>9</v>
      </c>
      <c r="F194" s="21">
        <v>7</v>
      </c>
      <c r="G194" s="21">
        <v>5</v>
      </c>
      <c r="H194" s="70">
        <v>4.0999999999999996</v>
      </c>
      <c r="I194" s="70">
        <v>3.4</v>
      </c>
      <c r="J194" s="70">
        <v>2.8</v>
      </c>
      <c r="K194" s="70">
        <v>3.1</v>
      </c>
      <c r="L194" s="21">
        <v>51</v>
      </c>
      <c r="M194" s="21">
        <v>30</v>
      </c>
      <c r="N194" s="70">
        <v>2</v>
      </c>
      <c r="O194" s="21" t="s">
        <v>237</v>
      </c>
      <c r="P194" s="70">
        <v>2</v>
      </c>
      <c r="Q194" s="21" t="s">
        <v>237</v>
      </c>
      <c r="R194" s="70">
        <v>2.294</v>
      </c>
      <c r="S194" s="70">
        <v>1.8129999999999999</v>
      </c>
      <c r="T194" s="70">
        <v>1.8919999999999999</v>
      </c>
      <c r="U194" s="70">
        <v>1.1765704346723251</v>
      </c>
      <c r="V194" s="70">
        <v>-0.18544147329118479</v>
      </c>
      <c r="W194" s="45"/>
    </row>
    <row r="195" spans="1:23" x14ac:dyDescent="0.25">
      <c r="A195" s="68"/>
      <c r="B195" s="45" t="s">
        <v>208</v>
      </c>
      <c r="C195" s="69">
        <v>48</v>
      </c>
      <c r="D195" s="21">
        <v>214</v>
      </c>
      <c r="E195" s="21">
        <v>167</v>
      </c>
      <c r="F195" s="21">
        <v>132</v>
      </c>
      <c r="G195" s="21">
        <v>52</v>
      </c>
      <c r="H195" s="70">
        <v>1.2</v>
      </c>
      <c r="I195" s="70">
        <v>2.4</v>
      </c>
      <c r="J195" s="70">
        <v>7.2</v>
      </c>
      <c r="K195" s="70">
        <v>5.0999999999999996</v>
      </c>
      <c r="L195" s="21">
        <v>69</v>
      </c>
      <c r="M195" s="21">
        <v>61</v>
      </c>
      <c r="N195" s="21" t="s">
        <v>238</v>
      </c>
      <c r="O195" s="21" t="s">
        <v>237</v>
      </c>
      <c r="P195" s="70">
        <v>2.7</v>
      </c>
      <c r="Q195" s="21" t="s">
        <v>237</v>
      </c>
      <c r="R195" s="70">
        <v>6.7709999999999999</v>
      </c>
      <c r="S195" s="70">
        <v>6.2130000000000001</v>
      </c>
      <c r="T195" s="70">
        <v>5.2140000000000004</v>
      </c>
      <c r="U195" s="70">
        <v>0.43002457710975778</v>
      </c>
      <c r="V195" s="70">
        <v>0.7621589372619425</v>
      </c>
      <c r="W195" s="45"/>
    </row>
    <row r="196" spans="1:23" x14ac:dyDescent="0.25">
      <c r="A196" s="68"/>
      <c r="B196" s="45" t="s">
        <v>209</v>
      </c>
      <c r="C196" s="69">
        <v>150</v>
      </c>
      <c r="D196" s="21">
        <v>23</v>
      </c>
      <c r="E196" s="21">
        <v>11</v>
      </c>
      <c r="F196" s="21">
        <v>8</v>
      </c>
      <c r="G196" s="21">
        <v>7</v>
      </c>
      <c r="H196" s="70">
        <v>3.7</v>
      </c>
      <c r="I196" s="70">
        <v>2.9</v>
      </c>
      <c r="J196" s="70">
        <v>1.5</v>
      </c>
      <c r="K196" s="70">
        <v>2.1</v>
      </c>
      <c r="L196" s="21">
        <v>38</v>
      </c>
      <c r="M196" s="21">
        <v>18</v>
      </c>
      <c r="N196" s="21">
        <v>2.2000000000000002</v>
      </c>
      <c r="O196" s="21" t="s">
        <v>237</v>
      </c>
      <c r="P196" s="70">
        <v>1.6</v>
      </c>
      <c r="Q196" s="21" t="s">
        <v>237</v>
      </c>
      <c r="R196" s="70">
        <v>2.2549999999999999</v>
      </c>
      <c r="S196" s="70">
        <v>1.9830000000000001</v>
      </c>
      <c r="T196" s="70">
        <v>1.976</v>
      </c>
      <c r="U196" s="70">
        <v>0.64269561708491285</v>
      </c>
      <c r="V196" s="70">
        <v>1.5375000921664422E-2</v>
      </c>
      <c r="W196" s="45"/>
    </row>
    <row r="197" spans="1:23" x14ac:dyDescent="0.25">
      <c r="A197" s="68"/>
      <c r="B197" s="45" t="s">
        <v>210</v>
      </c>
      <c r="C197" s="69">
        <v>131</v>
      </c>
      <c r="D197" s="21">
        <v>54</v>
      </c>
      <c r="E197" s="21">
        <v>23</v>
      </c>
      <c r="F197" s="21">
        <v>17</v>
      </c>
      <c r="G197" s="21">
        <v>11</v>
      </c>
      <c r="H197" s="70">
        <v>4.3</v>
      </c>
      <c r="I197" s="70">
        <v>3.2</v>
      </c>
      <c r="J197" s="70">
        <v>3.2</v>
      </c>
      <c r="K197" s="70">
        <v>3.2</v>
      </c>
      <c r="L197" s="21">
        <v>52</v>
      </c>
      <c r="M197" s="21">
        <v>34</v>
      </c>
      <c r="N197" s="21">
        <v>0.9</v>
      </c>
      <c r="O197" s="21" t="s">
        <v>237</v>
      </c>
      <c r="P197" s="70">
        <v>2.4</v>
      </c>
      <c r="Q197" s="21" t="s">
        <v>237</v>
      </c>
      <c r="R197" s="70">
        <v>2.9020000000000001</v>
      </c>
      <c r="S197" s="70">
        <v>2.5179999999999998</v>
      </c>
      <c r="T197" s="70">
        <v>2.0459999999999998</v>
      </c>
      <c r="U197" s="70">
        <v>0.7096760941992043</v>
      </c>
      <c r="V197" s="70">
        <v>0.90251420909878566</v>
      </c>
      <c r="W197" s="45"/>
    </row>
    <row r="198" spans="1:23" x14ac:dyDescent="0.25">
      <c r="A198" s="68"/>
      <c r="B198" s="45" t="s">
        <v>211</v>
      </c>
      <c r="C198" s="69">
        <v>59</v>
      </c>
      <c r="D198" s="21" t="s">
        <v>238</v>
      </c>
      <c r="E198" s="21">
        <v>71</v>
      </c>
      <c r="F198" s="21">
        <v>64</v>
      </c>
      <c r="G198" s="21">
        <v>43</v>
      </c>
      <c r="H198" s="70" t="s">
        <v>238</v>
      </c>
      <c r="I198" s="70">
        <v>1.1000000000000001</v>
      </c>
      <c r="J198" s="70">
        <v>3.1</v>
      </c>
      <c r="K198" s="70">
        <v>2.2999999999999998</v>
      </c>
      <c r="L198" s="21">
        <v>40</v>
      </c>
      <c r="M198" s="21">
        <v>33</v>
      </c>
      <c r="N198" s="21" t="s">
        <v>238</v>
      </c>
      <c r="O198" s="21" t="s">
        <v>237</v>
      </c>
      <c r="P198" s="70">
        <v>2.9</v>
      </c>
      <c r="Q198" s="21" t="s">
        <v>237</v>
      </c>
      <c r="R198" s="70">
        <v>6.492</v>
      </c>
      <c r="S198" s="70">
        <v>4.1760000000000002</v>
      </c>
      <c r="T198" s="70">
        <v>2.3090000000000002</v>
      </c>
      <c r="U198" s="70">
        <v>2.2060839953600357</v>
      </c>
      <c r="V198" s="70">
        <v>2.5762579139477353</v>
      </c>
      <c r="W198" s="45"/>
    </row>
    <row r="199" spans="1:23" x14ac:dyDescent="0.25">
      <c r="A199" s="68"/>
      <c r="B199" s="45" t="s">
        <v>212</v>
      </c>
      <c r="C199" s="69">
        <v>100</v>
      </c>
      <c r="D199" s="21">
        <v>109</v>
      </c>
      <c r="E199" s="21">
        <v>33</v>
      </c>
      <c r="F199" s="21">
        <v>23</v>
      </c>
      <c r="G199" s="21">
        <v>17</v>
      </c>
      <c r="H199" s="70">
        <v>5.9</v>
      </c>
      <c r="I199" s="70">
        <v>3.6</v>
      </c>
      <c r="J199" s="70">
        <v>2.4</v>
      </c>
      <c r="K199" s="70">
        <v>2.9</v>
      </c>
      <c r="L199" s="21">
        <v>49</v>
      </c>
      <c r="M199" s="21">
        <v>27</v>
      </c>
      <c r="N199" s="21">
        <v>1.1000000000000001</v>
      </c>
      <c r="O199" s="21" t="s">
        <v>239</v>
      </c>
      <c r="P199" s="70">
        <v>0.6</v>
      </c>
      <c r="Q199" s="21" t="s">
        <v>237</v>
      </c>
      <c r="R199" s="70">
        <v>6.2720000000000002</v>
      </c>
      <c r="S199" s="70">
        <v>4.9269999999999996</v>
      </c>
      <c r="T199" s="70">
        <v>3.3820000000000001</v>
      </c>
      <c r="U199" s="70">
        <v>1.2068249974314045</v>
      </c>
      <c r="V199" s="70">
        <v>1.6359262308062492</v>
      </c>
      <c r="W199" s="45"/>
    </row>
    <row r="200" spans="1:23" x14ac:dyDescent="0.25">
      <c r="A200" s="68"/>
      <c r="B200" s="45" t="s">
        <v>213</v>
      </c>
      <c r="C200" s="69">
        <v>110</v>
      </c>
      <c r="D200" s="21">
        <v>62</v>
      </c>
      <c r="E200" s="21">
        <v>30</v>
      </c>
      <c r="F200" s="21">
        <v>21</v>
      </c>
      <c r="G200" s="21">
        <v>15</v>
      </c>
      <c r="H200" s="70">
        <v>3.7</v>
      </c>
      <c r="I200" s="70">
        <v>3.3</v>
      </c>
      <c r="J200" s="70">
        <v>2.7</v>
      </c>
      <c r="K200" s="70">
        <v>3</v>
      </c>
      <c r="L200" s="21">
        <v>49</v>
      </c>
      <c r="M200" s="21">
        <v>30</v>
      </c>
      <c r="N200" s="21">
        <v>-1.6</v>
      </c>
      <c r="O200" s="21" t="s">
        <v>237</v>
      </c>
      <c r="P200" s="70">
        <v>0.6</v>
      </c>
      <c r="Q200" s="21" t="s">
        <v>237</v>
      </c>
      <c r="R200" s="70">
        <v>5.4039999999999999</v>
      </c>
      <c r="S200" s="70">
        <v>3.448</v>
      </c>
      <c r="T200" s="70">
        <v>2.39</v>
      </c>
      <c r="U200" s="70">
        <v>2.2467253364825286</v>
      </c>
      <c r="V200" s="70">
        <v>1.5934825515566402</v>
      </c>
      <c r="W200" s="45"/>
    </row>
    <row r="201" spans="1:23" x14ac:dyDescent="0.25">
      <c r="A201" s="68"/>
      <c r="B201" s="45" t="s">
        <v>214</v>
      </c>
      <c r="C201" s="69">
        <v>83</v>
      </c>
      <c r="D201" s="21">
        <v>88</v>
      </c>
      <c r="E201" s="21">
        <v>51</v>
      </c>
      <c r="F201" s="21">
        <v>35</v>
      </c>
      <c r="G201" s="21">
        <v>24</v>
      </c>
      <c r="H201" s="70">
        <v>2.8</v>
      </c>
      <c r="I201" s="70">
        <v>3.7</v>
      </c>
      <c r="J201" s="70">
        <v>3</v>
      </c>
      <c r="K201" s="70">
        <v>3.3</v>
      </c>
      <c r="L201" s="21">
        <v>53</v>
      </c>
      <c r="M201" s="21">
        <v>32</v>
      </c>
      <c r="N201" s="21" t="s">
        <v>238</v>
      </c>
      <c r="O201" s="21" t="s">
        <v>237</v>
      </c>
      <c r="P201" s="70">
        <v>5.5</v>
      </c>
      <c r="Q201" s="21" t="s">
        <v>237</v>
      </c>
      <c r="R201" s="70">
        <v>6.4649999999999999</v>
      </c>
      <c r="S201" s="70">
        <v>3.5579999999999998</v>
      </c>
      <c r="T201" s="70">
        <v>1.7430000000000001</v>
      </c>
      <c r="U201" s="70">
        <v>2.9860221149008872</v>
      </c>
      <c r="V201" s="70">
        <v>3.1025687943728673</v>
      </c>
      <c r="W201" s="45"/>
    </row>
    <row r="202" spans="1:23" x14ac:dyDescent="0.25">
      <c r="A202" s="68"/>
      <c r="B202" s="45" t="s">
        <v>215</v>
      </c>
      <c r="C202" s="69">
        <v>50</v>
      </c>
      <c r="D202" s="21">
        <v>323</v>
      </c>
      <c r="E202" s="21">
        <v>125</v>
      </c>
      <c r="F202" s="21">
        <v>96</v>
      </c>
      <c r="G202" s="21">
        <v>51</v>
      </c>
      <c r="H202" s="70">
        <v>4.8</v>
      </c>
      <c r="I202" s="70">
        <v>2.7</v>
      </c>
      <c r="J202" s="70">
        <v>4.8</v>
      </c>
      <c r="K202" s="70">
        <v>3.9</v>
      </c>
      <c r="L202" s="21">
        <v>59</v>
      </c>
      <c r="M202" s="21">
        <v>46</v>
      </c>
      <c r="N202" s="21" t="s">
        <v>238</v>
      </c>
      <c r="O202" s="21" t="s">
        <v>237</v>
      </c>
      <c r="P202" s="70">
        <v>0.9</v>
      </c>
      <c r="Q202" s="21" t="s">
        <v>237</v>
      </c>
      <c r="R202" s="70">
        <v>7.5419999999999998</v>
      </c>
      <c r="S202" s="70">
        <v>8.6669999999999998</v>
      </c>
      <c r="T202" s="70">
        <v>4.0750000000000002</v>
      </c>
      <c r="U202" s="70">
        <v>-0.69517655658021282</v>
      </c>
      <c r="V202" s="70">
        <v>3.2810954933016596</v>
      </c>
      <c r="W202" s="45"/>
    </row>
    <row r="203" spans="1:23" x14ac:dyDescent="0.25">
      <c r="A203" s="68"/>
      <c r="B203" s="45" t="s">
        <v>216</v>
      </c>
      <c r="C203" s="69">
        <v>21</v>
      </c>
      <c r="D203" s="21">
        <v>181</v>
      </c>
      <c r="E203" s="21">
        <v>193</v>
      </c>
      <c r="F203" s="21">
        <v>169</v>
      </c>
      <c r="G203" s="21">
        <v>87</v>
      </c>
      <c r="H203" s="70">
        <v>-0.3</v>
      </c>
      <c r="I203" s="70">
        <v>1.3</v>
      </c>
      <c r="J203" s="70">
        <v>5.0999999999999996</v>
      </c>
      <c r="K203" s="70">
        <v>3.4</v>
      </c>
      <c r="L203" s="21">
        <v>55</v>
      </c>
      <c r="M203" s="21">
        <v>48</v>
      </c>
      <c r="N203" s="21">
        <v>-2.2000000000000002</v>
      </c>
      <c r="O203" s="21" t="s">
        <v>237</v>
      </c>
      <c r="P203" s="70">
        <v>1</v>
      </c>
      <c r="Q203" s="21" t="s">
        <v>237</v>
      </c>
      <c r="R203" s="70">
        <v>7.4370000000000003</v>
      </c>
      <c r="S203" s="70">
        <v>6.468</v>
      </c>
      <c r="T203" s="70">
        <v>5.6870000000000003</v>
      </c>
      <c r="U203" s="70">
        <v>0.69800300003151372</v>
      </c>
      <c r="V203" s="70">
        <v>0.55949597126172901</v>
      </c>
      <c r="W203" s="45"/>
    </row>
    <row r="204" spans="1:23" x14ac:dyDescent="0.25">
      <c r="A204" s="68"/>
      <c r="B204" s="45" t="s">
        <v>217</v>
      </c>
      <c r="C204" s="69">
        <v>20</v>
      </c>
      <c r="D204" s="21">
        <v>113</v>
      </c>
      <c r="E204" s="21">
        <v>75</v>
      </c>
      <c r="F204" s="21">
        <v>103</v>
      </c>
      <c r="G204" s="21">
        <v>89</v>
      </c>
      <c r="H204" s="70">
        <v>2.1</v>
      </c>
      <c r="I204" s="70">
        <v>-3.2</v>
      </c>
      <c r="J204" s="70">
        <v>1.1000000000000001</v>
      </c>
      <c r="K204" s="70">
        <v>-0.7</v>
      </c>
      <c r="L204" s="21">
        <v>-19</v>
      </c>
      <c r="M204" s="21">
        <v>14</v>
      </c>
      <c r="N204" s="21">
        <v>-0.4</v>
      </c>
      <c r="O204" s="21" t="s">
        <v>237</v>
      </c>
      <c r="P204" s="70">
        <v>-2.9</v>
      </c>
      <c r="Q204" s="21" t="s">
        <v>237</v>
      </c>
      <c r="R204" s="70">
        <v>7.4169999999999998</v>
      </c>
      <c r="S204" s="70">
        <v>5.1760000000000002</v>
      </c>
      <c r="T204" s="70">
        <v>3.4860000000000002</v>
      </c>
      <c r="U204" s="70">
        <v>1.7987105277791076</v>
      </c>
      <c r="V204" s="70">
        <v>1.7185983047859577</v>
      </c>
      <c r="W204" s="45"/>
    </row>
    <row r="205" spans="1:23" ht="15.75" x14ac:dyDescent="0.25">
      <c r="A205" s="68"/>
      <c r="B205" s="45"/>
      <c r="C205" s="71"/>
      <c r="D205" s="4"/>
      <c r="E205" s="4"/>
      <c r="F205" s="4"/>
      <c r="G205" s="4"/>
      <c r="H205" s="72"/>
      <c r="I205" s="72"/>
      <c r="J205" s="72"/>
      <c r="K205" s="72"/>
      <c r="L205" s="4"/>
      <c r="M205" s="4"/>
      <c r="N205" s="73"/>
      <c r="O205" s="74"/>
      <c r="P205" s="73"/>
      <c r="Q205" s="74"/>
    </row>
    <row r="206" spans="1:23" ht="15.75" x14ac:dyDescent="0.25">
      <c r="A206" s="68"/>
      <c r="B206" s="56" t="s">
        <v>243</v>
      </c>
      <c r="C206" s="75"/>
      <c r="D206" s="4"/>
      <c r="E206" s="4"/>
      <c r="F206" s="4"/>
      <c r="G206" s="4"/>
      <c r="H206" s="72"/>
      <c r="I206" s="72"/>
      <c r="J206" s="72"/>
      <c r="K206" s="72"/>
      <c r="L206" s="4"/>
      <c r="M206" s="4"/>
      <c r="N206" s="73"/>
      <c r="O206" s="74"/>
      <c r="P206" s="73"/>
      <c r="Q206" s="74"/>
      <c r="W206" s="76"/>
    </row>
    <row r="207" spans="1:23" ht="15.75" x14ac:dyDescent="0.25">
      <c r="A207" s="68"/>
      <c r="B207" s="57" t="s">
        <v>218</v>
      </c>
      <c r="C207" s="75"/>
      <c r="D207" s="21">
        <v>246</v>
      </c>
      <c r="E207" s="21">
        <v>179</v>
      </c>
      <c r="F207" s="21">
        <v>156</v>
      </c>
      <c r="G207" s="21">
        <v>92</v>
      </c>
      <c r="H207" s="70">
        <v>1.6</v>
      </c>
      <c r="I207" s="70">
        <v>1.4</v>
      </c>
      <c r="J207" s="70">
        <v>4</v>
      </c>
      <c r="K207" s="70">
        <v>2.9</v>
      </c>
      <c r="L207" s="21">
        <v>48</v>
      </c>
      <c r="M207" s="21">
        <v>41</v>
      </c>
      <c r="N207" s="70">
        <v>-0.12092363527614881</v>
      </c>
      <c r="O207" s="70"/>
      <c r="P207" s="70">
        <v>2.5109309897795953</v>
      </c>
      <c r="Q207" s="77"/>
      <c r="R207" s="70">
        <v>6.7259492018928935</v>
      </c>
      <c r="S207" s="70">
        <v>6.3465967343657335</v>
      </c>
      <c r="T207" s="70">
        <v>5.1001363023905313</v>
      </c>
      <c r="U207" s="70">
        <v>0.29027169450611628</v>
      </c>
      <c r="V207" s="70">
        <v>0.95065850677144437</v>
      </c>
      <c r="W207" s="78"/>
    </row>
    <row r="208" spans="1:23" ht="15.75" x14ac:dyDescent="0.25">
      <c r="A208" s="68"/>
      <c r="B208" s="58" t="s">
        <v>219</v>
      </c>
      <c r="C208" s="75"/>
      <c r="D208" s="21">
        <v>212</v>
      </c>
      <c r="E208" s="21">
        <v>165</v>
      </c>
      <c r="F208" s="21">
        <v>140</v>
      </c>
      <c r="G208" s="21">
        <v>74</v>
      </c>
      <c r="H208" s="70">
        <v>1.2</v>
      </c>
      <c r="I208" s="70">
        <v>1.6</v>
      </c>
      <c r="J208" s="70">
        <v>4.9000000000000004</v>
      </c>
      <c r="K208" s="70">
        <v>3.5</v>
      </c>
      <c r="L208" s="21">
        <v>55</v>
      </c>
      <c r="M208" s="21">
        <v>47</v>
      </c>
      <c r="N208" s="70">
        <v>0.29243151281779728</v>
      </c>
      <c r="O208" s="77"/>
      <c r="P208" s="70">
        <v>2.0545439395003826</v>
      </c>
      <c r="Q208" s="77"/>
      <c r="R208" s="70">
        <v>6.8679682709857648</v>
      </c>
      <c r="S208" s="70">
        <v>6.127799790409969</v>
      </c>
      <c r="T208" s="70">
        <v>4.6395396576689736</v>
      </c>
      <c r="U208" s="70">
        <v>0.57016281282279202</v>
      </c>
      <c r="V208" s="70">
        <v>1.2096548305206176</v>
      </c>
      <c r="W208" s="79"/>
    </row>
    <row r="209" spans="1:23" ht="15.75" x14ac:dyDescent="0.25">
      <c r="A209" s="68"/>
      <c r="B209" s="58" t="s">
        <v>220</v>
      </c>
      <c r="C209" s="75"/>
      <c r="D209" s="21">
        <v>279</v>
      </c>
      <c r="E209" s="21">
        <v>197</v>
      </c>
      <c r="F209" s="21">
        <v>175</v>
      </c>
      <c r="G209" s="21">
        <v>109</v>
      </c>
      <c r="H209" s="70">
        <v>1.7</v>
      </c>
      <c r="I209" s="70">
        <v>1.2</v>
      </c>
      <c r="J209" s="70">
        <v>3.6</v>
      </c>
      <c r="K209" s="70">
        <v>2.6</v>
      </c>
      <c r="L209" s="21">
        <v>44</v>
      </c>
      <c r="M209" s="21">
        <v>38</v>
      </c>
      <c r="N209" s="70">
        <v>-0.7508216692418257</v>
      </c>
      <c r="O209" s="77"/>
      <c r="P209" s="70">
        <v>2.8949799233602338</v>
      </c>
      <c r="Q209" s="77"/>
      <c r="R209" s="70">
        <v>6.5751385495491679</v>
      </c>
      <c r="S209" s="70">
        <v>6.5978179270879043</v>
      </c>
      <c r="T209" s="70">
        <v>5.6299002563708962</v>
      </c>
      <c r="U209" s="70">
        <v>-1.7216636210049034E-2</v>
      </c>
      <c r="V209" s="70">
        <v>0.6897706596378782</v>
      </c>
      <c r="W209" s="79"/>
    </row>
    <row r="210" spans="1:23" ht="15.75" x14ac:dyDescent="0.25">
      <c r="A210" s="68"/>
      <c r="B210" s="57" t="s">
        <v>221</v>
      </c>
      <c r="C210" s="75"/>
      <c r="D210" s="21">
        <v>205</v>
      </c>
      <c r="E210" s="21">
        <v>70</v>
      </c>
      <c r="F210" s="21">
        <v>50</v>
      </c>
      <c r="G210" s="21">
        <v>31</v>
      </c>
      <c r="H210" s="70">
        <v>5.4</v>
      </c>
      <c r="I210" s="70">
        <v>3.3</v>
      </c>
      <c r="J210" s="70">
        <v>3.8</v>
      </c>
      <c r="K210" s="70">
        <v>3.6</v>
      </c>
      <c r="L210" s="21">
        <v>56</v>
      </c>
      <c r="M210" s="21">
        <v>39</v>
      </c>
      <c r="N210" s="70">
        <v>-1.2539544809769551E-2</v>
      </c>
      <c r="O210" s="77"/>
      <c r="P210" s="70">
        <v>2.0703009791589846</v>
      </c>
      <c r="Q210" s="77"/>
      <c r="R210" s="70">
        <v>6.7020519824543276</v>
      </c>
      <c r="S210" s="70">
        <v>4.9827167593367658</v>
      </c>
      <c r="T210" s="70">
        <v>2.8898512740072833</v>
      </c>
      <c r="U210" s="70">
        <v>1.4821923462733015</v>
      </c>
      <c r="V210" s="70">
        <v>2.3685662511802374</v>
      </c>
      <c r="W210" s="78"/>
    </row>
    <row r="211" spans="1:23" ht="15.75" x14ac:dyDescent="0.25">
      <c r="A211" s="68"/>
      <c r="B211" s="47" t="s">
        <v>222</v>
      </c>
      <c r="C211" s="75"/>
      <c r="D211" s="21">
        <v>213</v>
      </c>
      <c r="E211" s="21">
        <v>129</v>
      </c>
      <c r="F211" s="21">
        <v>94</v>
      </c>
      <c r="G211" s="21">
        <v>57</v>
      </c>
      <c r="H211" s="70">
        <v>2.5</v>
      </c>
      <c r="I211" s="70">
        <v>3.2</v>
      </c>
      <c r="J211" s="70">
        <v>3.9</v>
      </c>
      <c r="K211" s="70">
        <v>3.6</v>
      </c>
      <c r="L211" s="21">
        <v>56</v>
      </c>
      <c r="M211" s="21">
        <v>40</v>
      </c>
      <c r="N211" s="70">
        <v>1.9606853150171364</v>
      </c>
      <c r="O211" s="77"/>
      <c r="P211" s="70">
        <v>4.5792591412868298</v>
      </c>
      <c r="Q211" s="77"/>
      <c r="R211" s="70">
        <v>5.7297809786023732</v>
      </c>
      <c r="S211" s="70">
        <v>4.1676557209146008</v>
      </c>
      <c r="T211" s="70">
        <v>2.5669693511955285</v>
      </c>
      <c r="U211" s="70">
        <v>1.591618029376856</v>
      </c>
      <c r="V211" s="70">
        <v>2.1070771226759444</v>
      </c>
      <c r="W211" s="80"/>
    </row>
    <row r="212" spans="1:23" ht="15.75" x14ac:dyDescent="0.25">
      <c r="A212" s="68"/>
      <c r="B212" s="47" t="s">
        <v>223</v>
      </c>
      <c r="C212" s="75"/>
      <c r="D212" s="21">
        <v>117</v>
      </c>
      <c r="E212" s="21">
        <v>58</v>
      </c>
      <c r="F212" s="21">
        <v>41</v>
      </c>
      <c r="G212" s="21">
        <v>19</v>
      </c>
      <c r="H212" s="70">
        <v>3.5</v>
      </c>
      <c r="I212" s="70">
        <v>3.5</v>
      </c>
      <c r="J212" s="70">
        <v>5.9</v>
      </c>
      <c r="K212" s="70">
        <v>4.8</v>
      </c>
      <c r="L212" s="21">
        <v>67</v>
      </c>
      <c r="M212" s="21">
        <v>53</v>
      </c>
      <c r="N212" s="70">
        <v>5.9358068429958424</v>
      </c>
      <c r="O212" s="77"/>
      <c r="P212" s="70">
        <v>7.7286637627576846</v>
      </c>
      <c r="Q212" s="77"/>
      <c r="R212" s="70">
        <v>5.5044405871876227</v>
      </c>
      <c r="S212" s="70">
        <v>2.694839495502499</v>
      </c>
      <c r="T212" s="70">
        <v>1.8385507371426177</v>
      </c>
      <c r="U212" s="70">
        <v>3.5710824989199939</v>
      </c>
      <c r="V212" s="70">
        <v>1.6624392512068815</v>
      </c>
      <c r="W212" s="80"/>
    </row>
    <row r="213" spans="1:23" ht="15.75" x14ac:dyDescent="0.25">
      <c r="A213" s="68"/>
      <c r="B213" s="57" t="s">
        <v>224</v>
      </c>
      <c r="C213" s="75"/>
      <c r="D213" s="21">
        <v>119</v>
      </c>
      <c r="E213" s="21">
        <v>54</v>
      </c>
      <c r="F213" s="21">
        <v>32</v>
      </c>
      <c r="G213" s="21">
        <v>18</v>
      </c>
      <c r="H213" s="70">
        <v>4</v>
      </c>
      <c r="I213" s="70">
        <v>5.0999999999999996</v>
      </c>
      <c r="J213" s="70">
        <v>4.5</v>
      </c>
      <c r="K213" s="70">
        <v>4.8</v>
      </c>
      <c r="L213" s="21">
        <v>67</v>
      </c>
      <c r="M213" s="21">
        <v>44</v>
      </c>
      <c r="N213" s="70">
        <v>1.425654013120252</v>
      </c>
      <c r="O213" s="77"/>
      <c r="P213" s="70">
        <v>1.7623134711363733</v>
      </c>
      <c r="Q213" s="77"/>
      <c r="R213" s="70">
        <v>5.3242478179231005</v>
      </c>
      <c r="S213" s="70">
        <v>3.2178890803347397</v>
      </c>
      <c r="T213" s="70">
        <v>2.1723159552796121</v>
      </c>
      <c r="U213" s="70">
        <v>2.5177293365092357</v>
      </c>
      <c r="V213" s="70">
        <v>1.7083987849296445</v>
      </c>
      <c r="W213" s="78"/>
    </row>
    <row r="214" spans="1:23" ht="15.75" x14ac:dyDescent="0.25">
      <c r="A214" s="68"/>
      <c r="B214" s="57" t="s">
        <v>225</v>
      </c>
      <c r="C214" s="75"/>
      <c r="D214" s="21">
        <v>97</v>
      </c>
      <c r="E214" s="21">
        <v>47</v>
      </c>
      <c r="F214" s="21">
        <v>37</v>
      </c>
      <c r="G214" s="21">
        <v>20</v>
      </c>
      <c r="H214" s="70">
        <v>3.6</v>
      </c>
      <c r="I214" s="70">
        <v>2.2999999999999998</v>
      </c>
      <c r="J214" s="70">
        <v>5</v>
      </c>
      <c r="K214" s="70">
        <v>3.8</v>
      </c>
      <c r="L214" s="21">
        <v>59</v>
      </c>
      <c r="M214" s="21">
        <v>48</v>
      </c>
      <c r="N214" s="70" t="s">
        <v>238</v>
      </c>
      <c r="O214" s="77"/>
      <c r="P214" s="70">
        <v>2.7057140699691145</v>
      </c>
      <c r="Q214" s="77"/>
      <c r="R214" s="70">
        <v>2.7956908196646091</v>
      </c>
      <c r="S214" s="70">
        <v>2.3326380599324406</v>
      </c>
      <c r="T214" s="70">
        <v>1.7903222688743634</v>
      </c>
      <c r="U214" s="70">
        <v>0.90539698534367152</v>
      </c>
      <c r="V214" s="70">
        <v>1.1504530414973408</v>
      </c>
      <c r="W214" s="78"/>
    </row>
    <row r="215" spans="1:23" x14ac:dyDescent="0.25">
      <c r="A215" s="68"/>
      <c r="B215" s="55" t="s">
        <v>226</v>
      </c>
      <c r="D215" s="21">
        <v>243</v>
      </c>
      <c r="E215" s="21">
        <v>174</v>
      </c>
      <c r="F215" s="21">
        <v>139</v>
      </c>
      <c r="G215" s="21">
        <v>80</v>
      </c>
      <c r="H215" s="70">
        <v>1.7</v>
      </c>
      <c r="I215" s="70">
        <v>2.2000000000000002</v>
      </c>
      <c r="J215" s="70">
        <v>4.3</v>
      </c>
      <c r="K215" s="70">
        <v>3.4</v>
      </c>
      <c r="L215" s="21">
        <v>54</v>
      </c>
      <c r="M215" s="21">
        <v>43</v>
      </c>
      <c r="N215" s="70">
        <v>-0.22469713723109633</v>
      </c>
      <c r="O215" s="77"/>
      <c r="P215" s="70">
        <v>3.1741731699396123</v>
      </c>
      <c r="Q215" s="77"/>
      <c r="R215" s="70">
        <v>6.7703343061065651</v>
      </c>
      <c r="S215" s="70">
        <v>5.974715186446601</v>
      </c>
      <c r="T215" s="70">
        <v>4.3257491662533738</v>
      </c>
      <c r="U215" s="70">
        <v>0.6250701854091959</v>
      </c>
      <c r="V215" s="70">
        <v>1.4041351570734104</v>
      </c>
      <c r="W215" s="55"/>
    </row>
    <row r="216" spans="1:23" x14ac:dyDescent="0.25">
      <c r="A216" s="68"/>
      <c r="B216" s="57" t="s">
        <v>227</v>
      </c>
      <c r="D216" s="21">
        <v>147</v>
      </c>
      <c r="E216" s="21">
        <v>90</v>
      </c>
      <c r="F216" s="21">
        <v>76</v>
      </c>
      <c r="G216" s="21">
        <v>46</v>
      </c>
      <c r="H216" s="70">
        <v>2.4</v>
      </c>
      <c r="I216" s="70">
        <v>1.7</v>
      </c>
      <c r="J216" s="70">
        <v>3.9</v>
      </c>
      <c r="K216" s="70">
        <v>3</v>
      </c>
      <c r="L216" s="21">
        <v>49</v>
      </c>
      <c r="M216" s="21">
        <v>40</v>
      </c>
      <c r="N216" s="70">
        <v>2.4169125492296204</v>
      </c>
      <c r="O216" s="77"/>
      <c r="P216" s="70">
        <v>2.836046138442577</v>
      </c>
      <c r="Q216" s="77"/>
      <c r="R216" s="70">
        <v>4.6879942611052758</v>
      </c>
      <c r="S216" s="70">
        <v>3.2598086406879618</v>
      </c>
      <c r="T216" s="70">
        <v>2.4996365901599131</v>
      </c>
      <c r="U216" s="70">
        <v>1.8166816681335918</v>
      </c>
      <c r="V216" s="70">
        <v>1.154448422210961</v>
      </c>
      <c r="W216" s="78"/>
    </row>
    <row r="217" spans="1:23" ht="15.75" x14ac:dyDescent="0.25">
      <c r="A217" s="68"/>
      <c r="B217" s="81"/>
      <c r="D217" s="82"/>
      <c r="E217" s="82"/>
      <c r="F217" s="82"/>
      <c r="G217" s="82"/>
      <c r="H217" s="82"/>
      <c r="I217" s="82"/>
      <c r="J217" s="82"/>
      <c r="K217" s="82"/>
      <c r="L217" s="82"/>
      <c r="M217" s="82"/>
      <c r="N217" s="4"/>
      <c r="O217" s="83"/>
      <c r="P217" s="72"/>
      <c r="Q217" s="83"/>
      <c r="R217" s="70"/>
      <c r="S217" s="70"/>
      <c r="T217" s="70"/>
      <c r="U217" s="70"/>
      <c r="V217" s="70"/>
      <c r="W217" s="84"/>
    </row>
    <row r="218" spans="1:23" s="88" customFormat="1" x14ac:dyDescent="0.25">
      <c r="A218" s="85"/>
      <c r="B218" s="57" t="s">
        <v>259</v>
      </c>
      <c r="C218" s="86"/>
      <c r="D218" s="86"/>
      <c r="E218" s="86"/>
      <c r="F218" s="86"/>
      <c r="G218" s="86"/>
      <c r="H218" s="86"/>
      <c r="I218" s="15"/>
      <c r="J218" s="15"/>
      <c r="K218" s="21"/>
      <c r="L218" s="21"/>
      <c r="M218" s="21"/>
      <c r="N218" s="21"/>
      <c r="O218" s="21"/>
      <c r="P218" s="21"/>
      <c r="Q218" s="21"/>
      <c r="R218" s="21"/>
      <c r="S218" s="21"/>
      <c r="T218" s="87"/>
    </row>
    <row r="219" spans="1:23" x14ac:dyDescent="0.25">
      <c r="B219" s="3" t="s">
        <v>242</v>
      </c>
    </row>
    <row r="221" spans="1:23" x14ac:dyDescent="0.25">
      <c r="B221" s="45" t="s">
        <v>228</v>
      </c>
    </row>
    <row r="222" spans="1:23" x14ac:dyDescent="0.25">
      <c r="B222" s="52" t="s">
        <v>233</v>
      </c>
    </row>
    <row r="223" spans="1:23" x14ac:dyDescent="0.25">
      <c r="B223" s="52" t="s">
        <v>260</v>
      </c>
    </row>
    <row r="224" spans="1:23" x14ac:dyDescent="0.25">
      <c r="B224" s="45" t="s">
        <v>261</v>
      </c>
    </row>
    <row r="227" spans="2:2" x14ac:dyDescent="0.25">
      <c r="B227" s="89"/>
    </row>
    <row r="228" spans="2:2" x14ac:dyDescent="0.25">
      <c r="B228" s="78"/>
    </row>
    <row r="229" spans="2:2" x14ac:dyDescent="0.25">
      <c r="B229" s="79"/>
    </row>
    <row r="230" spans="2:2" x14ac:dyDescent="0.25">
      <c r="B230" s="79"/>
    </row>
    <row r="231" spans="2:2" x14ac:dyDescent="0.25">
      <c r="B231" s="78"/>
    </row>
    <row r="232" spans="2:2" x14ac:dyDescent="0.25">
      <c r="B232" s="89"/>
    </row>
    <row r="233" spans="2:2" x14ac:dyDescent="0.25">
      <c r="B233" s="80"/>
    </row>
    <row r="234" spans="2:2" x14ac:dyDescent="0.25">
      <c r="B234" s="80"/>
    </row>
    <row r="235" spans="2:2" x14ac:dyDescent="0.25">
      <c r="B235" s="78"/>
    </row>
    <row r="236" spans="2:2" x14ac:dyDescent="0.25">
      <c r="B236" s="78"/>
    </row>
    <row r="237" spans="2:2" x14ac:dyDescent="0.25">
      <c r="B237" s="55"/>
    </row>
    <row r="238" spans="2:2" x14ac:dyDescent="0.25">
      <c r="B238" s="55"/>
    </row>
    <row r="239" spans="2:2" x14ac:dyDescent="0.25">
      <c r="B239" s="55"/>
    </row>
    <row r="240" spans="2:2" x14ac:dyDescent="0.25">
      <c r="B240" s="78"/>
    </row>
    <row r="284" spans="14:17" x14ac:dyDescent="0.25">
      <c r="N284" s="90"/>
      <c r="O284" s="3"/>
      <c r="P284" s="3"/>
      <c r="Q284" s="3"/>
    </row>
    <row r="285" spans="14:17" x14ac:dyDescent="0.25">
      <c r="N285" s="90"/>
      <c r="O285" s="3"/>
      <c r="P285" s="3"/>
      <c r="Q285" s="3"/>
    </row>
    <row r="286" spans="14:17" x14ac:dyDescent="0.25">
      <c r="N286" s="90"/>
      <c r="O286" s="3"/>
      <c r="P286" s="3"/>
      <c r="Q286" s="3"/>
    </row>
    <row r="287" spans="14:17" x14ac:dyDescent="0.25">
      <c r="N287" s="90"/>
      <c r="O287" s="3"/>
      <c r="P287" s="3"/>
      <c r="Q287" s="3"/>
    </row>
    <row r="288" spans="14:17" x14ac:dyDescent="0.25">
      <c r="N288" s="90"/>
      <c r="O288" s="3"/>
      <c r="P288" s="3"/>
      <c r="Q288" s="3"/>
    </row>
    <row r="289" spans="14:17" x14ac:dyDescent="0.25">
      <c r="N289" s="90"/>
      <c r="O289" s="3"/>
      <c r="P289" s="3"/>
      <c r="Q289" s="3"/>
    </row>
  </sheetData>
  <mergeCells count="11">
    <mergeCell ref="N4:Q5"/>
    <mergeCell ref="R4:T5"/>
    <mergeCell ref="U4:V5"/>
    <mergeCell ref="N6:O6"/>
    <mergeCell ref="P6:Q6"/>
    <mergeCell ref="M4:M6"/>
    <mergeCell ref="B4:B6"/>
    <mergeCell ref="C4:C6"/>
    <mergeCell ref="D4:G5"/>
    <mergeCell ref="H4:K5"/>
    <mergeCell ref="L4:L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D227"/>
  <sheetViews>
    <sheetView workbookViewId="0">
      <selection activeCell="AA10" sqref="AA10"/>
    </sheetView>
  </sheetViews>
  <sheetFormatPr defaultRowHeight="13.5" x14ac:dyDescent="0.25"/>
  <cols>
    <col min="1" max="1" width="4.28515625" style="19" customWidth="1"/>
    <col min="2" max="2" width="28" style="45" customWidth="1"/>
    <col min="3" max="3" width="8.7109375" style="19" customWidth="1"/>
    <col min="4" max="4" width="11.28515625" style="19" customWidth="1"/>
    <col min="5" max="5" width="5.42578125" style="19" customWidth="1"/>
    <col min="6" max="6" width="1.85546875" style="19" customWidth="1"/>
    <col min="7" max="7" width="4.85546875" style="19" customWidth="1"/>
    <col min="8" max="8" width="1.7109375" style="19" customWidth="1"/>
    <col min="9" max="9" width="6.28515625" style="19" customWidth="1"/>
    <col min="10" max="10" width="2.5703125" style="19" customWidth="1"/>
    <col min="11" max="11" width="6.42578125" style="19" customWidth="1"/>
    <col min="12" max="12" width="1.85546875" style="19" customWidth="1"/>
    <col min="13" max="13" width="5.28515625" style="19" customWidth="1"/>
    <col min="14" max="14" width="2" style="19" customWidth="1"/>
    <col min="15" max="15" width="4.7109375" style="19" customWidth="1"/>
    <col min="16" max="16" width="2" style="19" customWidth="1"/>
    <col min="17" max="17" width="5.85546875" style="19" customWidth="1"/>
    <col min="18" max="18" width="1.7109375" style="19" customWidth="1"/>
    <col min="19" max="19" width="4.7109375" style="19" customWidth="1"/>
    <col min="20" max="20" width="1.7109375" style="19" customWidth="1"/>
    <col min="21" max="21" width="8.42578125" style="19" customWidth="1"/>
    <col min="22" max="22" width="1.5703125" style="19" customWidth="1"/>
    <col min="23" max="23" width="8" style="19" customWidth="1"/>
    <col min="24" max="24" width="1.7109375" style="19" customWidth="1"/>
    <col min="25" max="25" width="6" style="19" customWidth="1"/>
    <col min="26" max="26" width="2.7109375" style="19" customWidth="1"/>
    <col min="27" max="27" width="5.28515625" style="19" customWidth="1"/>
    <col min="28" max="28" width="2.28515625" style="19" customWidth="1"/>
    <col min="29" max="16384" width="9.140625" style="19"/>
  </cols>
  <sheetData>
    <row r="1" spans="1:29" x14ac:dyDescent="0.25">
      <c r="A1" s="301">
        <v>1</v>
      </c>
      <c r="B1" s="302">
        <v>2</v>
      </c>
      <c r="C1" s="301">
        <v>3</v>
      </c>
      <c r="D1" s="302">
        <v>4</v>
      </c>
      <c r="E1" s="301">
        <v>5</v>
      </c>
      <c r="F1" s="302">
        <v>6</v>
      </c>
      <c r="G1" s="301">
        <v>7</v>
      </c>
      <c r="H1" s="302">
        <v>8</v>
      </c>
      <c r="I1" s="301">
        <v>9</v>
      </c>
      <c r="J1" s="302">
        <v>10</v>
      </c>
      <c r="K1" s="301">
        <v>11</v>
      </c>
      <c r="L1" s="302">
        <v>12</v>
      </c>
      <c r="M1" s="301">
        <v>13</v>
      </c>
      <c r="N1" s="302">
        <v>14</v>
      </c>
      <c r="O1" s="301">
        <v>15</v>
      </c>
      <c r="P1" s="302">
        <v>16</v>
      </c>
      <c r="Q1" s="301">
        <v>17</v>
      </c>
      <c r="R1" s="302">
        <v>18</v>
      </c>
      <c r="S1" s="301">
        <v>19</v>
      </c>
      <c r="T1" s="302">
        <v>20</v>
      </c>
      <c r="U1" s="301">
        <v>21</v>
      </c>
      <c r="V1" s="302">
        <v>22</v>
      </c>
      <c r="W1" s="301">
        <v>23</v>
      </c>
      <c r="X1" s="302">
        <v>24</v>
      </c>
      <c r="Y1" s="301">
        <v>25</v>
      </c>
      <c r="Z1" s="302">
        <v>26</v>
      </c>
      <c r="AA1" s="301">
        <v>27</v>
      </c>
      <c r="AB1" s="302">
        <v>28</v>
      </c>
      <c r="AC1" s="301">
        <v>29</v>
      </c>
    </row>
    <row r="2" spans="1:29" ht="18" x14ac:dyDescent="0.25">
      <c r="B2" s="303" t="s">
        <v>453</v>
      </c>
    </row>
    <row r="3" spans="1:29" s="26" customFormat="1" ht="12.75" x14ac:dyDescent="0.2"/>
    <row r="4" spans="1:29" s="304" customFormat="1" x14ac:dyDescent="0.25">
      <c r="B4" s="719" t="s">
        <v>1</v>
      </c>
      <c r="C4" s="833" t="s">
        <v>454</v>
      </c>
      <c r="D4" s="834"/>
      <c r="E4" s="707" t="s">
        <v>455</v>
      </c>
      <c r="F4" s="767"/>
      <c r="G4" s="767"/>
      <c r="H4" s="708"/>
      <c r="I4" s="707" t="s">
        <v>456</v>
      </c>
      <c r="J4" s="708"/>
      <c r="K4" s="707" t="s">
        <v>457</v>
      </c>
      <c r="L4" s="708"/>
      <c r="M4" s="707" t="s">
        <v>458</v>
      </c>
      <c r="N4" s="767"/>
      <c r="O4" s="767"/>
      <c r="P4" s="708"/>
      <c r="Q4" s="707" t="s">
        <v>459</v>
      </c>
      <c r="R4" s="767"/>
      <c r="S4" s="767"/>
      <c r="T4" s="708"/>
      <c r="U4" s="719" t="s">
        <v>460</v>
      </c>
      <c r="V4" s="719"/>
      <c r="W4" s="719" t="s">
        <v>461</v>
      </c>
      <c r="X4" s="719"/>
      <c r="Y4" s="707" t="s">
        <v>462</v>
      </c>
      <c r="Z4" s="767"/>
      <c r="AA4" s="767"/>
      <c r="AB4" s="708"/>
    </row>
    <row r="5" spans="1:29" s="304" customFormat="1" ht="27" x14ac:dyDescent="0.25">
      <c r="B5" s="719"/>
      <c r="C5" s="7" t="s">
        <v>463</v>
      </c>
      <c r="D5" s="7" t="s">
        <v>464</v>
      </c>
      <c r="E5" s="711"/>
      <c r="F5" s="769"/>
      <c r="G5" s="769"/>
      <c r="H5" s="712"/>
      <c r="I5" s="711"/>
      <c r="J5" s="712"/>
      <c r="K5" s="711"/>
      <c r="L5" s="712"/>
      <c r="M5" s="711"/>
      <c r="N5" s="769"/>
      <c r="O5" s="769"/>
      <c r="P5" s="712"/>
      <c r="Q5" s="711"/>
      <c r="R5" s="769"/>
      <c r="S5" s="769"/>
      <c r="T5" s="712"/>
      <c r="U5" s="719"/>
      <c r="V5" s="719"/>
      <c r="W5" s="719"/>
      <c r="X5" s="719"/>
      <c r="Y5" s="711"/>
      <c r="Z5" s="769"/>
      <c r="AA5" s="769"/>
      <c r="AB5" s="712"/>
    </row>
    <row r="6" spans="1:29" s="304" customFormat="1" x14ac:dyDescent="0.25">
      <c r="B6" s="719"/>
      <c r="C6" s="66">
        <v>2013</v>
      </c>
      <c r="D6" s="66">
        <v>2013</v>
      </c>
      <c r="E6" s="698" t="s">
        <v>14</v>
      </c>
      <c r="F6" s="698"/>
      <c r="G6" s="698" t="s">
        <v>15</v>
      </c>
      <c r="H6" s="698"/>
      <c r="I6" s="656" t="s">
        <v>277</v>
      </c>
      <c r="J6" s="835"/>
      <c r="K6" s="723" t="s">
        <v>465</v>
      </c>
      <c r="L6" s="725"/>
      <c r="M6" s="502" t="s">
        <v>14</v>
      </c>
      <c r="N6" s="504"/>
      <c r="O6" s="499" t="s">
        <v>15</v>
      </c>
      <c r="P6" s="499"/>
      <c r="Q6" s="502" t="s">
        <v>14</v>
      </c>
      <c r="R6" s="504"/>
      <c r="S6" s="502" t="s">
        <v>15</v>
      </c>
      <c r="T6" s="504"/>
      <c r="U6" s="723" t="s">
        <v>404</v>
      </c>
      <c r="V6" s="724"/>
      <c r="W6" s="724"/>
      <c r="X6" s="725"/>
      <c r="Y6" s="499" t="s">
        <v>14</v>
      </c>
      <c r="Z6" s="499"/>
      <c r="AA6" s="499" t="s">
        <v>15</v>
      </c>
      <c r="AB6" s="499"/>
    </row>
    <row r="8" spans="1:29" x14ac:dyDescent="0.25">
      <c r="B8" s="45" t="s">
        <v>17</v>
      </c>
      <c r="C8" s="305">
        <v>8057.93</v>
      </c>
      <c r="D8" s="305">
        <v>26.374757730132892</v>
      </c>
      <c r="E8" s="305" t="s">
        <v>238</v>
      </c>
      <c r="F8" s="305" t="s">
        <v>237</v>
      </c>
      <c r="G8" s="305">
        <v>19.8</v>
      </c>
      <c r="H8" s="305" t="s">
        <v>237</v>
      </c>
      <c r="I8" s="305">
        <v>25.6</v>
      </c>
      <c r="J8" s="305" t="s">
        <v>237</v>
      </c>
      <c r="K8" s="305">
        <v>90</v>
      </c>
      <c r="L8" s="305" t="s">
        <v>237</v>
      </c>
      <c r="M8" s="305" t="s">
        <v>238</v>
      </c>
      <c r="N8" s="305" t="s">
        <v>237</v>
      </c>
      <c r="O8" s="305">
        <v>83.7</v>
      </c>
      <c r="P8" s="305" t="s">
        <v>237</v>
      </c>
      <c r="Q8" s="305" t="s">
        <v>238</v>
      </c>
      <c r="R8" s="305" t="s">
        <v>237</v>
      </c>
      <c r="S8" s="305" t="s">
        <v>238</v>
      </c>
      <c r="T8" s="305" t="s">
        <v>237</v>
      </c>
      <c r="U8" s="305">
        <v>63.464010000000002</v>
      </c>
      <c r="V8" s="305" t="s">
        <v>237</v>
      </c>
      <c r="W8" s="305">
        <v>42.936450000000001</v>
      </c>
      <c r="X8" s="305" t="s">
        <v>237</v>
      </c>
      <c r="Y8" s="305" t="s">
        <v>238</v>
      </c>
      <c r="Z8" s="305" t="s">
        <v>237</v>
      </c>
      <c r="AA8" s="305">
        <v>1.9</v>
      </c>
      <c r="AB8" s="305" t="s">
        <v>237</v>
      </c>
    </row>
    <row r="9" spans="1:29" x14ac:dyDescent="0.25">
      <c r="B9" s="45" t="s">
        <v>18</v>
      </c>
      <c r="C9" s="305">
        <v>554.31700000000001</v>
      </c>
      <c r="D9" s="305">
        <v>17.468315816707744</v>
      </c>
      <c r="E9" s="305">
        <v>0.9</v>
      </c>
      <c r="F9" s="305" t="s">
        <v>237</v>
      </c>
      <c r="G9" s="305">
        <v>7.5</v>
      </c>
      <c r="H9" s="305" t="s">
        <v>237</v>
      </c>
      <c r="I9" s="305">
        <v>2.5</v>
      </c>
      <c r="J9" s="305" t="s">
        <v>237</v>
      </c>
      <c r="K9" s="305">
        <v>11.5</v>
      </c>
      <c r="L9" s="305" t="s">
        <v>239</v>
      </c>
      <c r="M9" s="305">
        <v>36.6</v>
      </c>
      <c r="N9" s="305" t="s">
        <v>237</v>
      </c>
      <c r="O9" s="305">
        <v>23.8</v>
      </c>
      <c r="P9" s="305" t="s">
        <v>237</v>
      </c>
      <c r="Q9" s="305">
        <v>97.4</v>
      </c>
      <c r="R9" s="305" t="s">
        <v>237</v>
      </c>
      <c r="S9" s="305">
        <v>99.2</v>
      </c>
      <c r="T9" s="305" t="s">
        <v>237</v>
      </c>
      <c r="U9" s="305">
        <v>92.562830000000005</v>
      </c>
      <c r="V9" s="305" t="s">
        <v>239</v>
      </c>
      <c r="W9" s="305">
        <v>82.529989999999998</v>
      </c>
      <c r="X9" s="305" t="s">
        <v>237</v>
      </c>
      <c r="Y9" s="305">
        <v>21.2</v>
      </c>
      <c r="Z9" s="305" t="s">
        <v>237</v>
      </c>
      <c r="AA9" s="305">
        <v>35.799999999999997</v>
      </c>
      <c r="AB9" s="305" t="s">
        <v>237</v>
      </c>
    </row>
    <row r="10" spans="1:29" x14ac:dyDescent="0.25">
      <c r="B10" s="45" t="s">
        <v>19</v>
      </c>
      <c r="C10" s="305">
        <v>6221.4219999999996</v>
      </c>
      <c r="D10" s="305">
        <v>15.867657663599601</v>
      </c>
      <c r="E10" s="305" t="s">
        <v>238</v>
      </c>
      <c r="F10" s="305" t="s">
        <v>237</v>
      </c>
      <c r="G10" s="305">
        <v>1.8</v>
      </c>
      <c r="H10" s="305" t="s">
        <v>237</v>
      </c>
      <c r="I10" s="305">
        <v>0.8</v>
      </c>
      <c r="J10" s="305" t="s">
        <v>237</v>
      </c>
      <c r="K10" s="305">
        <v>4.4000000000000004</v>
      </c>
      <c r="L10" s="305" t="s">
        <v>239</v>
      </c>
      <c r="M10" s="305" t="s">
        <v>238</v>
      </c>
      <c r="N10" s="305" t="s">
        <v>237</v>
      </c>
      <c r="O10" s="305">
        <v>66.3</v>
      </c>
      <c r="P10" s="305" t="s">
        <v>237</v>
      </c>
      <c r="Q10" s="305" t="s">
        <v>238</v>
      </c>
      <c r="R10" s="305" t="s">
        <v>237</v>
      </c>
      <c r="S10" s="305" t="s">
        <v>238</v>
      </c>
      <c r="T10" s="305" t="s">
        <v>237</v>
      </c>
      <c r="U10" s="305">
        <v>127.75</v>
      </c>
      <c r="V10" s="305" t="s">
        <v>237</v>
      </c>
      <c r="W10" s="305">
        <v>62.02525</v>
      </c>
      <c r="X10" s="305" t="s">
        <v>237</v>
      </c>
      <c r="Y10" s="305" t="s">
        <v>238</v>
      </c>
      <c r="Z10" s="305" t="s">
        <v>237</v>
      </c>
      <c r="AA10" s="305">
        <v>11.5</v>
      </c>
      <c r="AB10" s="305" t="s">
        <v>239</v>
      </c>
    </row>
    <row r="11" spans="1:29" x14ac:dyDescent="0.25">
      <c r="B11" s="45" t="s">
        <v>20</v>
      </c>
      <c r="C11" s="305" t="s">
        <v>238</v>
      </c>
      <c r="D11" s="305" t="s">
        <v>238</v>
      </c>
      <c r="E11" s="305" t="s">
        <v>238</v>
      </c>
      <c r="F11" s="305" t="s">
        <v>237</v>
      </c>
      <c r="G11" s="305" t="s">
        <v>238</v>
      </c>
      <c r="H11" s="305" t="s">
        <v>237</v>
      </c>
      <c r="I11" s="305" t="s">
        <v>238</v>
      </c>
      <c r="J11" s="305" t="s">
        <v>237</v>
      </c>
      <c r="K11" s="305">
        <v>4.5</v>
      </c>
      <c r="L11" s="305" t="s">
        <v>237</v>
      </c>
      <c r="M11" s="305" t="s">
        <v>238</v>
      </c>
      <c r="N11" s="305" t="s">
        <v>237</v>
      </c>
      <c r="O11" s="305" t="s">
        <v>238</v>
      </c>
      <c r="P11" s="305" t="s">
        <v>237</v>
      </c>
      <c r="Q11" s="305" t="s">
        <v>238</v>
      </c>
      <c r="R11" s="305" t="s">
        <v>237</v>
      </c>
      <c r="S11" s="305" t="s">
        <v>238</v>
      </c>
      <c r="T11" s="305" t="s">
        <v>237</v>
      </c>
      <c r="U11" s="305" t="s">
        <v>238</v>
      </c>
      <c r="V11" s="305" t="s">
        <v>237</v>
      </c>
      <c r="W11" s="305" t="s">
        <v>238</v>
      </c>
      <c r="X11" s="305" t="s">
        <v>237</v>
      </c>
      <c r="Y11" s="305" t="s">
        <v>238</v>
      </c>
      <c r="Z11" s="305" t="s">
        <v>237</v>
      </c>
      <c r="AA11" s="305" t="s">
        <v>238</v>
      </c>
      <c r="AB11" s="305" t="s">
        <v>237</v>
      </c>
    </row>
    <row r="12" spans="1:29" x14ac:dyDescent="0.25">
      <c r="B12" s="45" t="s">
        <v>22</v>
      </c>
      <c r="C12" s="305">
        <v>5062.005000000001</v>
      </c>
      <c r="D12" s="305">
        <v>23.575330932210147</v>
      </c>
      <c r="E12" s="305" t="s">
        <v>238</v>
      </c>
      <c r="F12" s="305" t="s">
        <v>237</v>
      </c>
      <c r="G12" s="305" t="s">
        <v>238</v>
      </c>
      <c r="H12" s="305" t="s">
        <v>237</v>
      </c>
      <c r="I12" s="305" t="s">
        <v>238</v>
      </c>
      <c r="J12" s="305" t="s">
        <v>237</v>
      </c>
      <c r="K12" s="305">
        <v>188</v>
      </c>
      <c r="L12" s="305" t="s">
        <v>237</v>
      </c>
      <c r="M12" s="305" t="s">
        <v>238</v>
      </c>
      <c r="N12" s="305" t="s">
        <v>237</v>
      </c>
      <c r="O12" s="305" t="s">
        <v>238</v>
      </c>
      <c r="P12" s="305" t="s">
        <v>237</v>
      </c>
      <c r="Q12" s="305" t="s">
        <v>238</v>
      </c>
      <c r="R12" s="305" t="s">
        <v>237</v>
      </c>
      <c r="S12" s="305" t="s">
        <v>238</v>
      </c>
      <c r="T12" s="305" t="s">
        <v>237</v>
      </c>
      <c r="U12" s="305">
        <v>39.163240000000002</v>
      </c>
      <c r="V12" s="305" t="s">
        <v>237</v>
      </c>
      <c r="W12" s="305">
        <v>22.938230000000001</v>
      </c>
      <c r="X12" s="305" t="s">
        <v>237</v>
      </c>
      <c r="Y12" s="305">
        <v>26.2</v>
      </c>
      <c r="Z12" s="305" t="s">
        <v>237</v>
      </c>
      <c r="AA12" s="305">
        <v>24.2</v>
      </c>
      <c r="AB12" s="305" t="s">
        <v>237</v>
      </c>
    </row>
    <row r="13" spans="1:29" x14ac:dyDescent="0.25">
      <c r="B13" s="45" t="s">
        <v>23</v>
      </c>
      <c r="C13" s="305">
        <v>15.728999999999999</v>
      </c>
      <c r="D13" s="305">
        <v>17.479579929988333</v>
      </c>
      <c r="E13" s="305" t="s">
        <v>238</v>
      </c>
      <c r="F13" s="305" t="s">
        <v>237</v>
      </c>
      <c r="G13" s="305" t="s">
        <v>238</v>
      </c>
      <c r="H13" s="305" t="s">
        <v>237</v>
      </c>
      <c r="I13" s="305" t="s">
        <v>238</v>
      </c>
      <c r="J13" s="305" t="s">
        <v>237</v>
      </c>
      <c r="K13" s="305">
        <v>66.8</v>
      </c>
      <c r="L13" s="305" t="s">
        <v>239</v>
      </c>
      <c r="M13" s="305" t="s">
        <v>238</v>
      </c>
      <c r="N13" s="305" t="s">
        <v>237</v>
      </c>
      <c r="O13" s="305" t="s">
        <v>238</v>
      </c>
      <c r="P13" s="305" t="s">
        <v>237</v>
      </c>
      <c r="Q13" s="305" t="s">
        <v>238</v>
      </c>
      <c r="R13" s="305" t="s">
        <v>237</v>
      </c>
      <c r="S13" s="305" t="s">
        <v>238</v>
      </c>
      <c r="T13" s="305" t="s">
        <v>237</v>
      </c>
      <c r="U13" s="305">
        <v>113.90228999999999</v>
      </c>
      <c r="V13" s="305" t="s">
        <v>237</v>
      </c>
      <c r="W13" s="305">
        <v>92.653059999999996</v>
      </c>
      <c r="X13" s="305" t="s">
        <v>237</v>
      </c>
      <c r="Y13" s="305">
        <v>55.1</v>
      </c>
      <c r="Z13" s="305" t="s">
        <v>237</v>
      </c>
      <c r="AA13" s="305">
        <v>40.200000000000003</v>
      </c>
      <c r="AB13" s="305" t="s">
        <v>237</v>
      </c>
    </row>
    <row r="14" spans="1:29" x14ac:dyDescent="0.25">
      <c r="B14" s="45" t="s">
        <v>24</v>
      </c>
      <c r="C14" s="305">
        <v>6696.1429999999991</v>
      </c>
      <c r="D14" s="305">
        <v>16.156211107756295</v>
      </c>
      <c r="E14" s="305" t="s">
        <v>238</v>
      </c>
      <c r="F14" s="305" t="s">
        <v>237</v>
      </c>
      <c r="G14" s="305" t="s">
        <v>238</v>
      </c>
      <c r="H14" s="305" t="s">
        <v>237</v>
      </c>
      <c r="I14" s="305">
        <v>11.6</v>
      </c>
      <c r="J14" s="305" t="s">
        <v>237</v>
      </c>
      <c r="K14" s="305">
        <v>69.599999999999994</v>
      </c>
      <c r="L14" s="305" t="s">
        <v>237</v>
      </c>
      <c r="M14" s="305" t="s">
        <v>238</v>
      </c>
      <c r="N14" s="305" t="s">
        <v>237</v>
      </c>
      <c r="O14" s="305">
        <v>2.2999999999999998</v>
      </c>
      <c r="P14" s="305" t="s">
        <v>237</v>
      </c>
      <c r="Q14" s="305" t="s">
        <v>238</v>
      </c>
      <c r="R14" s="305" t="s">
        <v>237</v>
      </c>
      <c r="S14" s="305" t="s">
        <v>238</v>
      </c>
      <c r="T14" s="305" t="s">
        <v>237</v>
      </c>
      <c r="U14" s="305">
        <v>113.6349</v>
      </c>
      <c r="V14" s="305" t="s">
        <v>237</v>
      </c>
      <c r="W14" s="305">
        <v>70.470870000000005</v>
      </c>
      <c r="X14" s="305" t="s">
        <v>237</v>
      </c>
      <c r="Y14" s="305" t="s">
        <v>238</v>
      </c>
      <c r="Z14" s="305" t="s">
        <v>237</v>
      </c>
      <c r="AA14" s="305">
        <v>35.700000000000003</v>
      </c>
      <c r="AB14" s="305" t="s">
        <v>237</v>
      </c>
    </row>
    <row r="15" spans="1:29" x14ac:dyDescent="0.25">
      <c r="B15" s="45" t="s">
        <v>26</v>
      </c>
      <c r="C15" s="305">
        <v>400.86500000000001</v>
      </c>
      <c r="D15" s="305">
        <v>13.467364741786342</v>
      </c>
      <c r="E15" s="305">
        <v>1</v>
      </c>
      <c r="F15" s="305" t="s">
        <v>237</v>
      </c>
      <c r="G15" s="305">
        <v>7.9</v>
      </c>
      <c r="H15" s="305" t="s">
        <v>237</v>
      </c>
      <c r="I15" s="305">
        <v>1.5</v>
      </c>
      <c r="J15" s="305" t="s">
        <v>237</v>
      </c>
      <c r="K15" s="305">
        <v>28.3</v>
      </c>
      <c r="L15" s="305" t="s">
        <v>237</v>
      </c>
      <c r="M15" s="305">
        <v>21.3</v>
      </c>
      <c r="N15" s="305" t="s">
        <v>237</v>
      </c>
      <c r="O15" s="305">
        <v>7.8</v>
      </c>
      <c r="P15" s="305" t="s">
        <v>237</v>
      </c>
      <c r="Q15" s="305">
        <v>94.2</v>
      </c>
      <c r="R15" s="305" t="s">
        <v>237</v>
      </c>
      <c r="S15" s="305">
        <v>91.6</v>
      </c>
      <c r="T15" s="305" t="s">
        <v>237</v>
      </c>
      <c r="U15" s="305">
        <v>94.325860000000006</v>
      </c>
      <c r="V15" s="305" t="s">
        <v>237</v>
      </c>
      <c r="W15" s="305">
        <v>99.397949999999994</v>
      </c>
      <c r="X15" s="305" t="s">
        <v>237</v>
      </c>
      <c r="Y15" s="305">
        <v>3.9</v>
      </c>
      <c r="Z15" s="305" t="s">
        <v>237</v>
      </c>
      <c r="AA15" s="305">
        <v>10.4</v>
      </c>
      <c r="AB15" s="305" t="s">
        <v>237</v>
      </c>
    </row>
    <row r="16" spans="1:29" x14ac:dyDescent="0.25">
      <c r="B16" s="45" t="s">
        <v>27</v>
      </c>
      <c r="C16" s="305">
        <v>2934.3040000000001</v>
      </c>
      <c r="D16" s="305">
        <v>12.570621559689723</v>
      </c>
      <c r="E16" s="305" t="s">
        <v>238</v>
      </c>
      <c r="F16" s="305" t="s">
        <v>237</v>
      </c>
      <c r="G16" s="305" t="s">
        <v>238</v>
      </c>
      <c r="H16" s="305" t="s">
        <v>237</v>
      </c>
      <c r="I16" s="305" t="s">
        <v>238</v>
      </c>
      <c r="J16" s="305" t="s">
        <v>237</v>
      </c>
      <c r="K16" s="305">
        <v>15.3</v>
      </c>
      <c r="L16" s="305" t="s">
        <v>237</v>
      </c>
      <c r="M16" s="305" t="s">
        <v>238</v>
      </c>
      <c r="N16" s="305" t="s">
        <v>237</v>
      </c>
      <c r="O16" s="305" t="s">
        <v>238</v>
      </c>
      <c r="P16" s="305" t="s">
        <v>237</v>
      </c>
      <c r="Q16" s="305" t="s">
        <v>238</v>
      </c>
      <c r="R16" s="305" t="s">
        <v>237</v>
      </c>
      <c r="S16" s="305" t="s">
        <v>238</v>
      </c>
      <c r="T16" s="305" t="s">
        <v>237</v>
      </c>
      <c r="U16" s="305">
        <v>111.47587</v>
      </c>
      <c r="V16" s="305" t="s">
        <v>237</v>
      </c>
      <c r="W16" s="305">
        <v>182.07499000000001</v>
      </c>
      <c r="X16" s="305" t="s">
        <v>237</v>
      </c>
      <c r="Y16" s="305" t="s">
        <v>238</v>
      </c>
      <c r="Z16" s="305" t="s">
        <v>237</v>
      </c>
      <c r="AA16" s="305" t="s">
        <v>238</v>
      </c>
      <c r="AB16" s="305" t="s">
        <v>237</v>
      </c>
    </row>
    <row r="17" spans="2:28" x14ac:dyDescent="0.25">
      <c r="B17" s="45" t="s">
        <v>28</v>
      </c>
      <c r="C17" s="305">
        <v>905.54</v>
      </c>
      <c r="D17" s="305">
        <v>10.659500220420014</v>
      </c>
      <c r="E17" s="305" t="s">
        <v>238</v>
      </c>
      <c r="F17" s="305" t="s">
        <v>237</v>
      </c>
      <c r="G17" s="305" t="s">
        <v>238</v>
      </c>
      <c r="H17" s="305" t="s">
        <v>237</v>
      </c>
      <c r="I17" s="305" t="s">
        <v>238</v>
      </c>
      <c r="J17" s="305" t="s">
        <v>237</v>
      </c>
      <c r="K17" s="305">
        <v>8.9</v>
      </c>
      <c r="L17" s="305" t="s">
        <v>237</v>
      </c>
      <c r="M17" s="305" t="s">
        <v>238</v>
      </c>
      <c r="N17" s="305" t="s">
        <v>237</v>
      </c>
      <c r="O17" s="305" t="s">
        <v>238</v>
      </c>
      <c r="P17" s="305" t="s">
        <v>237</v>
      </c>
      <c r="Q17" s="305" t="s">
        <v>238</v>
      </c>
      <c r="R17" s="305" t="s">
        <v>237</v>
      </c>
      <c r="S17" s="305" t="s">
        <v>238</v>
      </c>
      <c r="T17" s="305" t="s">
        <v>237</v>
      </c>
      <c r="U17" s="305">
        <v>100.03766</v>
      </c>
      <c r="V17" s="305" t="s">
        <v>237</v>
      </c>
      <c r="W17" s="305">
        <v>95.596890000000002</v>
      </c>
      <c r="X17" s="305" t="s">
        <v>237</v>
      </c>
      <c r="Y17" s="305" t="s">
        <v>238</v>
      </c>
      <c r="Z17" s="305" t="s">
        <v>237</v>
      </c>
      <c r="AA17" s="305" t="s">
        <v>238</v>
      </c>
      <c r="AB17" s="305" t="s">
        <v>237</v>
      </c>
    </row>
    <row r="18" spans="2:28" x14ac:dyDescent="0.25">
      <c r="B18" s="45" t="s">
        <v>29</v>
      </c>
      <c r="C18" s="305">
        <v>1451.2930000000001</v>
      </c>
      <c r="D18" s="305">
        <v>15.417276611475957</v>
      </c>
      <c r="E18" s="305">
        <v>0.1</v>
      </c>
      <c r="F18" s="305" t="s">
        <v>237</v>
      </c>
      <c r="G18" s="305">
        <v>9.9</v>
      </c>
      <c r="H18" s="305" t="s">
        <v>237</v>
      </c>
      <c r="I18" s="305">
        <v>4.3</v>
      </c>
      <c r="J18" s="305" t="s">
        <v>239</v>
      </c>
      <c r="K18" s="305">
        <v>47</v>
      </c>
      <c r="L18" s="305" t="s">
        <v>237</v>
      </c>
      <c r="M18" s="305">
        <v>63.1</v>
      </c>
      <c r="N18" s="305" t="s">
        <v>237</v>
      </c>
      <c r="O18" s="305">
        <v>39</v>
      </c>
      <c r="P18" s="305" t="s">
        <v>237</v>
      </c>
      <c r="Q18" s="305">
        <v>96.9</v>
      </c>
      <c r="R18" s="305" t="s">
        <v>237</v>
      </c>
      <c r="S18" s="305">
        <v>94.7</v>
      </c>
      <c r="T18" s="305" t="s">
        <v>237</v>
      </c>
      <c r="U18" s="305">
        <v>91.532589999999999</v>
      </c>
      <c r="V18" s="305" t="s">
        <v>237</v>
      </c>
      <c r="W18" s="305">
        <v>118.71692</v>
      </c>
      <c r="X18" s="305" t="s">
        <v>237</v>
      </c>
      <c r="Y18" s="305">
        <v>2.1</v>
      </c>
      <c r="Z18" s="305" t="s">
        <v>239</v>
      </c>
      <c r="AA18" s="305">
        <v>3.1</v>
      </c>
      <c r="AB18" s="305" t="s">
        <v>239</v>
      </c>
    </row>
    <row r="19" spans="2:28" x14ac:dyDescent="0.25">
      <c r="B19" s="45" t="s">
        <v>30</v>
      </c>
      <c r="C19" s="305">
        <v>58.671999999999997</v>
      </c>
      <c r="D19" s="305">
        <v>15.547441000174892</v>
      </c>
      <c r="E19" s="305" t="s">
        <v>238</v>
      </c>
      <c r="F19" s="305" t="s">
        <v>237</v>
      </c>
      <c r="G19" s="305" t="s">
        <v>238</v>
      </c>
      <c r="H19" s="305" t="s">
        <v>237</v>
      </c>
      <c r="I19" s="305" t="s">
        <v>238</v>
      </c>
      <c r="J19" s="305" t="s">
        <v>237</v>
      </c>
      <c r="K19" s="305">
        <v>39.5</v>
      </c>
      <c r="L19" s="305" t="s">
        <v>239</v>
      </c>
      <c r="M19" s="305" t="s">
        <v>238</v>
      </c>
      <c r="N19" s="305" t="s">
        <v>237</v>
      </c>
      <c r="O19" s="305" t="s">
        <v>238</v>
      </c>
      <c r="P19" s="305" t="s">
        <v>237</v>
      </c>
      <c r="Q19" s="305" t="s">
        <v>238</v>
      </c>
      <c r="R19" s="305" t="s">
        <v>237</v>
      </c>
      <c r="S19" s="305" t="s">
        <v>238</v>
      </c>
      <c r="T19" s="305" t="s">
        <v>237</v>
      </c>
      <c r="U19" s="305">
        <v>98.245810000000006</v>
      </c>
      <c r="V19" s="305" t="s">
        <v>237</v>
      </c>
      <c r="W19" s="305">
        <v>87.761319999999998</v>
      </c>
      <c r="X19" s="305" t="s">
        <v>237</v>
      </c>
      <c r="Y19" s="305" t="s">
        <v>238</v>
      </c>
      <c r="Z19" s="305" t="s">
        <v>237</v>
      </c>
      <c r="AA19" s="305" t="s">
        <v>238</v>
      </c>
      <c r="AB19" s="305" t="s">
        <v>237</v>
      </c>
    </row>
    <row r="20" spans="2:28" x14ac:dyDescent="0.25">
      <c r="B20" s="45" t="s">
        <v>31</v>
      </c>
      <c r="C20" s="305">
        <v>164.31299999999999</v>
      </c>
      <c r="D20" s="305">
        <v>12.334227362703436</v>
      </c>
      <c r="E20" s="305" t="s">
        <v>238</v>
      </c>
      <c r="F20" s="305" t="s">
        <v>237</v>
      </c>
      <c r="G20" s="305" t="s">
        <v>238</v>
      </c>
      <c r="H20" s="305" t="s">
        <v>237</v>
      </c>
      <c r="I20" s="305" t="s">
        <v>238</v>
      </c>
      <c r="J20" s="305" t="s">
        <v>237</v>
      </c>
      <c r="K20" s="305">
        <v>14.2</v>
      </c>
      <c r="L20" s="305" t="s">
        <v>237</v>
      </c>
      <c r="M20" s="305" t="s">
        <v>238</v>
      </c>
      <c r="N20" s="305" t="s">
        <v>237</v>
      </c>
      <c r="O20" s="305" t="s">
        <v>238</v>
      </c>
      <c r="P20" s="305" t="s">
        <v>237</v>
      </c>
      <c r="Q20" s="305" t="s">
        <v>238</v>
      </c>
      <c r="R20" s="305" t="s">
        <v>237</v>
      </c>
      <c r="S20" s="305" t="s">
        <v>238</v>
      </c>
      <c r="T20" s="305" t="s">
        <v>237</v>
      </c>
      <c r="U20" s="305">
        <v>94.195580000000007</v>
      </c>
      <c r="V20" s="305" t="s">
        <v>237</v>
      </c>
      <c r="W20" s="305">
        <v>96.937939999999998</v>
      </c>
      <c r="X20" s="305" t="s">
        <v>237</v>
      </c>
      <c r="Y20" s="305" t="s">
        <v>238</v>
      </c>
      <c r="Z20" s="305" t="s">
        <v>237</v>
      </c>
      <c r="AA20" s="305" t="s">
        <v>238</v>
      </c>
      <c r="AB20" s="305" t="s">
        <v>237</v>
      </c>
    </row>
    <row r="21" spans="2:28" x14ac:dyDescent="0.25">
      <c r="B21" s="45" t="s">
        <v>32</v>
      </c>
      <c r="C21" s="305">
        <v>32273.667999999998</v>
      </c>
      <c r="D21" s="305">
        <v>20.609646432942075</v>
      </c>
      <c r="E21" s="305">
        <v>2.1</v>
      </c>
      <c r="F21" s="305" t="s">
        <v>237</v>
      </c>
      <c r="G21" s="305">
        <v>44.7</v>
      </c>
      <c r="H21" s="305" t="s">
        <v>237</v>
      </c>
      <c r="I21" s="305">
        <v>40</v>
      </c>
      <c r="J21" s="305" t="s">
        <v>237</v>
      </c>
      <c r="K21" s="305">
        <v>128</v>
      </c>
      <c r="L21" s="305" t="s">
        <v>237</v>
      </c>
      <c r="M21" s="305" t="s">
        <v>238</v>
      </c>
      <c r="N21" s="305" t="s">
        <v>237</v>
      </c>
      <c r="O21" s="305">
        <v>32.700000000000003</v>
      </c>
      <c r="P21" s="305" t="s">
        <v>283</v>
      </c>
      <c r="Q21" s="305" t="s">
        <v>238</v>
      </c>
      <c r="R21" s="305" t="s">
        <v>237</v>
      </c>
      <c r="S21" s="305">
        <v>57</v>
      </c>
      <c r="T21" s="305" t="s">
        <v>283</v>
      </c>
      <c r="U21" s="305">
        <v>70.911010000000005</v>
      </c>
      <c r="V21" s="305" t="s">
        <v>237</v>
      </c>
      <c r="W21" s="305">
        <v>40.5809</v>
      </c>
      <c r="X21" s="305" t="s">
        <v>237</v>
      </c>
      <c r="Y21" s="305" t="s">
        <v>238</v>
      </c>
      <c r="Z21" s="305" t="s">
        <v>237</v>
      </c>
      <c r="AA21" s="305">
        <v>11.4</v>
      </c>
      <c r="AB21" s="305" t="s">
        <v>237</v>
      </c>
    </row>
    <row r="22" spans="2:28" x14ac:dyDescent="0.25">
      <c r="B22" s="45" t="s">
        <v>33</v>
      </c>
      <c r="C22" s="305">
        <v>37.325999999999993</v>
      </c>
      <c r="D22" s="305">
        <v>13.11322213009935</v>
      </c>
      <c r="E22" s="305" t="s">
        <v>238</v>
      </c>
      <c r="F22" s="305" t="s">
        <v>237</v>
      </c>
      <c r="G22" s="305" t="s">
        <v>238</v>
      </c>
      <c r="H22" s="305" t="s">
        <v>237</v>
      </c>
      <c r="I22" s="305" t="s">
        <v>238</v>
      </c>
      <c r="J22" s="305" t="s">
        <v>237</v>
      </c>
      <c r="K22" s="305">
        <v>48.9</v>
      </c>
      <c r="L22" s="305" t="s">
        <v>239</v>
      </c>
      <c r="M22" s="305" t="s">
        <v>238</v>
      </c>
      <c r="N22" s="305" t="s">
        <v>237</v>
      </c>
      <c r="O22" s="305">
        <v>4.9000000000000004</v>
      </c>
      <c r="P22" s="305" t="s">
        <v>237</v>
      </c>
      <c r="Q22" s="305" t="s">
        <v>238</v>
      </c>
      <c r="R22" s="305" t="s">
        <v>237</v>
      </c>
      <c r="S22" s="305" t="s">
        <v>238</v>
      </c>
      <c r="T22" s="305" t="s">
        <v>237</v>
      </c>
      <c r="U22" s="305">
        <v>105.95583000000001</v>
      </c>
      <c r="V22" s="305" t="s">
        <v>237</v>
      </c>
      <c r="W22" s="305">
        <v>102.81816999999999</v>
      </c>
      <c r="X22" s="305" t="s">
        <v>237</v>
      </c>
      <c r="Y22" s="305" t="s">
        <v>238</v>
      </c>
      <c r="Z22" s="305" t="s">
        <v>237</v>
      </c>
      <c r="AA22" s="305" t="s">
        <v>238</v>
      </c>
      <c r="AB22" s="305" t="s">
        <v>237</v>
      </c>
    </row>
    <row r="23" spans="2:28" x14ac:dyDescent="0.25">
      <c r="B23" s="45" t="s">
        <v>34</v>
      </c>
      <c r="C23" s="305">
        <v>937.05300000000011</v>
      </c>
      <c r="D23" s="305">
        <v>10.01480439959567</v>
      </c>
      <c r="E23" s="305">
        <v>1.3</v>
      </c>
      <c r="F23" s="305" t="s">
        <v>237</v>
      </c>
      <c r="G23" s="305">
        <v>7.4</v>
      </c>
      <c r="H23" s="305" t="s">
        <v>237</v>
      </c>
      <c r="I23" s="305">
        <v>2.9</v>
      </c>
      <c r="J23" s="305" t="s">
        <v>239</v>
      </c>
      <c r="K23" s="305">
        <v>20.7</v>
      </c>
      <c r="L23" s="305" t="s">
        <v>237</v>
      </c>
      <c r="M23" s="305">
        <v>2.6</v>
      </c>
      <c r="N23" s="305" t="s">
        <v>237</v>
      </c>
      <c r="O23" s="305">
        <v>2.8</v>
      </c>
      <c r="P23" s="305" t="s">
        <v>237</v>
      </c>
      <c r="Q23" s="305" t="s">
        <v>238</v>
      </c>
      <c r="R23" s="305" t="s">
        <v>237</v>
      </c>
      <c r="S23" s="305" t="s">
        <v>238</v>
      </c>
      <c r="T23" s="305" t="s">
        <v>237</v>
      </c>
      <c r="U23" s="305">
        <v>101.89797</v>
      </c>
      <c r="V23" s="305" t="s">
        <v>237</v>
      </c>
      <c r="W23" s="305">
        <v>115.89798</v>
      </c>
      <c r="X23" s="305" t="s">
        <v>237</v>
      </c>
      <c r="Y23" s="305">
        <v>52.8</v>
      </c>
      <c r="Z23" s="305" t="s">
        <v>237</v>
      </c>
      <c r="AA23" s="305">
        <v>50.8</v>
      </c>
      <c r="AB23" s="305" t="s">
        <v>237</v>
      </c>
    </row>
    <row r="24" spans="2:28" x14ac:dyDescent="0.25">
      <c r="B24" s="45" t="s">
        <v>35</v>
      </c>
      <c r="C24" s="305">
        <v>1225.3949999999998</v>
      </c>
      <c r="D24" s="305">
        <v>11.035144747037139</v>
      </c>
      <c r="E24" s="305" t="s">
        <v>238</v>
      </c>
      <c r="F24" s="305" t="s">
        <v>237</v>
      </c>
      <c r="G24" s="305" t="s">
        <v>238</v>
      </c>
      <c r="H24" s="305" t="s">
        <v>237</v>
      </c>
      <c r="I24" s="305" t="s">
        <v>238</v>
      </c>
      <c r="J24" s="305" t="s">
        <v>237</v>
      </c>
      <c r="K24" s="305">
        <v>9</v>
      </c>
      <c r="L24" s="305" t="s">
        <v>237</v>
      </c>
      <c r="M24" s="305" t="s">
        <v>238</v>
      </c>
      <c r="N24" s="305" t="s">
        <v>237</v>
      </c>
      <c r="O24" s="305" t="s">
        <v>238</v>
      </c>
      <c r="P24" s="305" t="s">
        <v>237</v>
      </c>
      <c r="Q24" s="305" t="s">
        <v>238</v>
      </c>
      <c r="R24" s="305" t="s">
        <v>237</v>
      </c>
      <c r="S24" s="305" t="s">
        <v>238</v>
      </c>
      <c r="T24" s="305" t="s">
        <v>237</v>
      </c>
      <c r="U24" s="305">
        <v>120.34932000000001</v>
      </c>
      <c r="V24" s="305" t="s">
        <v>237</v>
      </c>
      <c r="W24" s="305">
        <v>101.18579</v>
      </c>
      <c r="X24" s="305" t="s">
        <v>237</v>
      </c>
      <c r="Y24" s="305" t="s">
        <v>238</v>
      </c>
      <c r="Z24" s="305" t="s">
        <v>237</v>
      </c>
      <c r="AA24" s="305" t="s">
        <v>238</v>
      </c>
      <c r="AB24" s="305" t="s">
        <v>237</v>
      </c>
    </row>
    <row r="25" spans="2:28" x14ac:dyDescent="0.25">
      <c r="B25" s="45" t="s">
        <v>36</v>
      </c>
      <c r="C25" s="305">
        <v>71.00500000000001</v>
      </c>
      <c r="D25" s="305">
        <v>21.393492015667373</v>
      </c>
      <c r="E25" s="305" t="s">
        <v>238</v>
      </c>
      <c r="F25" s="305" t="s">
        <v>237</v>
      </c>
      <c r="G25" s="305">
        <v>15.2</v>
      </c>
      <c r="H25" s="305" t="s">
        <v>237</v>
      </c>
      <c r="I25" s="305">
        <v>16.899999999999999</v>
      </c>
      <c r="J25" s="305" t="s">
        <v>237</v>
      </c>
      <c r="K25" s="305">
        <v>93.1</v>
      </c>
      <c r="L25" s="305" t="s">
        <v>239</v>
      </c>
      <c r="M25" s="305" t="s">
        <v>238</v>
      </c>
      <c r="N25" s="305" t="s">
        <v>237</v>
      </c>
      <c r="O25" s="305">
        <v>11.2</v>
      </c>
      <c r="P25" s="305" t="s">
        <v>237</v>
      </c>
      <c r="Q25" s="305" t="s">
        <v>238</v>
      </c>
      <c r="R25" s="305" t="s">
        <v>237</v>
      </c>
      <c r="S25" s="305" t="s">
        <v>238</v>
      </c>
      <c r="T25" s="305" t="s">
        <v>237</v>
      </c>
      <c r="U25" s="305">
        <v>95.647599999999997</v>
      </c>
      <c r="V25" s="305" t="s">
        <v>237</v>
      </c>
      <c r="W25" s="305">
        <v>59.702260000000003</v>
      </c>
      <c r="X25" s="305" t="s">
        <v>237</v>
      </c>
      <c r="Y25" s="305" t="s">
        <v>238</v>
      </c>
      <c r="Z25" s="305" t="s">
        <v>237</v>
      </c>
      <c r="AA25" s="305">
        <v>39.1</v>
      </c>
      <c r="AB25" s="305" t="s">
        <v>237</v>
      </c>
    </row>
    <row r="26" spans="2:28" x14ac:dyDescent="0.25">
      <c r="B26" s="45" t="s">
        <v>37</v>
      </c>
      <c r="C26" s="305">
        <v>2395.4340000000002</v>
      </c>
      <c r="D26" s="305">
        <v>23.203758734705005</v>
      </c>
      <c r="E26" s="305">
        <v>1.8</v>
      </c>
      <c r="F26" s="305" t="s">
        <v>237</v>
      </c>
      <c r="G26" s="305">
        <v>13.8</v>
      </c>
      <c r="H26" s="305" t="s">
        <v>237</v>
      </c>
      <c r="I26" s="305">
        <v>23.3</v>
      </c>
      <c r="J26" s="305" t="s">
        <v>237</v>
      </c>
      <c r="K26" s="305">
        <v>98</v>
      </c>
      <c r="L26" s="305" t="s">
        <v>237</v>
      </c>
      <c r="M26" s="305">
        <v>15.7</v>
      </c>
      <c r="N26" s="305" t="s">
        <v>237</v>
      </c>
      <c r="O26" s="305">
        <v>14.6</v>
      </c>
      <c r="P26" s="305" t="s">
        <v>237</v>
      </c>
      <c r="Q26" s="305">
        <v>67.2</v>
      </c>
      <c r="R26" s="305" t="s">
        <v>237</v>
      </c>
      <c r="S26" s="305">
        <v>59.4</v>
      </c>
      <c r="T26" s="305" t="s">
        <v>237</v>
      </c>
      <c r="U26" s="305">
        <v>58.908569999999997</v>
      </c>
      <c r="V26" s="305" t="s">
        <v>237</v>
      </c>
      <c r="W26" s="305">
        <v>31.033899999999999</v>
      </c>
      <c r="X26" s="305" t="s">
        <v>237</v>
      </c>
      <c r="Y26" s="305">
        <v>27.1</v>
      </c>
      <c r="Z26" s="305" t="s">
        <v>237</v>
      </c>
      <c r="AA26" s="305">
        <v>25.5</v>
      </c>
      <c r="AB26" s="305" t="s">
        <v>237</v>
      </c>
    </row>
    <row r="27" spans="2:28" x14ac:dyDescent="0.25">
      <c r="B27" s="45" t="s">
        <v>38</v>
      </c>
      <c r="C27" s="305">
        <v>146.15799999999999</v>
      </c>
      <c r="D27" s="305">
        <v>19.385712788829981</v>
      </c>
      <c r="E27" s="305" t="s">
        <v>238</v>
      </c>
      <c r="F27" s="305" t="s">
        <v>237</v>
      </c>
      <c r="G27" s="305">
        <v>15.2</v>
      </c>
      <c r="H27" s="305" t="s">
        <v>237</v>
      </c>
      <c r="I27" s="305">
        <v>15.3</v>
      </c>
      <c r="J27" s="305" t="s">
        <v>237</v>
      </c>
      <c r="K27" s="305">
        <v>59</v>
      </c>
      <c r="L27" s="305" t="s">
        <v>237</v>
      </c>
      <c r="M27" s="305" t="s">
        <v>238</v>
      </c>
      <c r="N27" s="305" t="s">
        <v>237</v>
      </c>
      <c r="O27" s="305">
        <v>70.099999999999994</v>
      </c>
      <c r="P27" s="305" t="s">
        <v>237</v>
      </c>
      <c r="Q27" s="305" t="s">
        <v>238</v>
      </c>
      <c r="R27" s="305" t="s">
        <v>237</v>
      </c>
      <c r="S27" s="305" t="s">
        <v>238</v>
      </c>
      <c r="T27" s="305" t="s">
        <v>237</v>
      </c>
      <c r="U27" s="305">
        <v>86.154989999999998</v>
      </c>
      <c r="V27" s="305" t="s">
        <v>237</v>
      </c>
      <c r="W27" s="305">
        <v>50.200879999999998</v>
      </c>
      <c r="X27" s="305" t="s">
        <v>237</v>
      </c>
      <c r="Y27" s="305" t="s">
        <v>238</v>
      </c>
      <c r="Z27" s="305" t="s">
        <v>237</v>
      </c>
      <c r="AA27" s="305">
        <v>21.9</v>
      </c>
      <c r="AB27" s="305" t="s">
        <v>237</v>
      </c>
    </row>
    <row r="28" spans="2:28" x14ac:dyDescent="0.25">
      <c r="B28" s="45" t="s">
        <v>39</v>
      </c>
      <c r="C28" s="305">
        <v>2325.8690000000001</v>
      </c>
      <c r="D28" s="305">
        <v>21.795758677562034</v>
      </c>
      <c r="E28" s="305">
        <v>3.6</v>
      </c>
      <c r="F28" s="305" t="s">
        <v>237</v>
      </c>
      <c r="G28" s="305">
        <v>13.4</v>
      </c>
      <c r="H28" s="305" t="s">
        <v>237</v>
      </c>
      <c r="I28" s="305">
        <v>20</v>
      </c>
      <c r="J28" s="305" t="s">
        <v>239</v>
      </c>
      <c r="K28" s="305">
        <v>89</v>
      </c>
      <c r="L28" s="305" t="s">
        <v>239</v>
      </c>
      <c r="M28" s="305" t="s">
        <v>238</v>
      </c>
      <c r="N28" s="305" t="s">
        <v>237</v>
      </c>
      <c r="O28" s="305">
        <v>17.399999999999999</v>
      </c>
      <c r="P28" s="305" t="s">
        <v>237</v>
      </c>
      <c r="Q28" s="305">
        <v>99.9</v>
      </c>
      <c r="R28" s="305" t="s">
        <v>237</v>
      </c>
      <c r="S28" s="305">
        <v>97.3</v>
      </c>
      <c r="T28" s="305" t="s">
        <v>237</v>
      </c>
      <c r="U28" s="305">
        <v>90.506950000000003</v>
      </c>
      <c r="V28" s="305" t="s">
        <v>237</v>
      </c>
      <c r="W28" s="305">
        <v>70.491969999999995</v>
      </c>
      <c r="X28" s="305" t="s">
        <v>237</v>
      </c>
      <c r="Y28" s="305">
        <v>23.8</v>
      </c>
      <c r="Z28" s="305" t="s">
        <v>239</v>
      </c>
      <c r="AA28" s="305">
        <v>20</v>
      </c>
      <c r="AB28" s="305" t="s">
        <v>239</v>
      </c>
    </row>
    <row r="29" spans="2:28" x14ac:dyDescent="0.25">
      <c r="B29" s="45" t="s">
        <v>40</v>
      </c>
      <c r="C29" s="305">
        <v>529.23300000000006</v>
      </c>
      <c r="D29" s="305">
        <v>13.820594692460023</v>
      </c>
      <c r="E29" s="306">
        <v>0</v>
      </c>
      <c r="F29" s="305" t="s">
        <v>237</v>
      </c>
      <c r="G29" s="305">
        <v>0.6</v>
      </c>
      <c r="H29" s="305" t="s">
        <v>237</v>
      </c>
      <c r="I29" s="305" t="s">
        <v>238</v>
      </c>
      <c r="J29" s="305" t="s">
        <v>237</v>
      </c>
      <c r="K29" s="305">
        <v>13.6</v>
      </c>
      <c r="L29" s="305" t="s">
        <v>237</v>
      </c>
      <c r="M29" s="305">
        <v>5</v>
      </c>
      <c r="N29" s="305" t="s">
        <v>237</v>
      </c>
      <c r="O29" s="305">
        <v>1.3</v>
      </c>
      <c r="P29" s="305" t="s">
        <v>237</v>
      </c>
      <c r="Q29" s="305">
        <v>99.7</v>
      </c>
      <c r="R29" s="305" t="s">
        <v>237</v>
      </c>
      <c r="S29" s="305">
        <v>100</v>
      </c>
      <c r="T29" s="305" t="s">
        <v>237</v>
      </c>
      <c r="U29" s="305" t="s">
        <v>238</v>
      </c>
      <c r="V29" s="305" t="s">
        <v>237</v>
      </c>
      <c r="W29" s="305">
        <v>73.544390000000007</v>
      </c>
      <c r="X29" s="305" t="s">
        <v>237</v>
      </c>
      <c r="Y29" s="305">
        <v>41</v>
      </c>
      <c r="Z29" s="305" t="s">
        <v>237</v>
      </c>
      <c r="AA29" s="305">
        <v>42.3</v>
      </c>
      <c r="AB29" s="305" t="s">
        <v>237</v>
      </c>
    </row>
    <row r="30" spans="2:28" x14ac:dyDescent="0.25">
      <c r="B30" s="45" t="s">
        <v>41</v>
      </c>
      <c r="C30" s="305">
        <v>443.35199999999986</v>
      </c>
      <c r="D30" s="305">
        <v>21.935695823751296</v>
      </c>
      <c r="E30" s="305" t="s">
        <v>238</v>
      </c>
      <c r="F30" s="305" t="s">
        <v>237</v>
      </c>
      <c r="G30" s="305" t="s">
        <v>238</v>
      </c>
      <c r="H30" s="305" t="s">
        <v>237</v>
      </c>
      <c r="I30" s="305" t="s">
        <v>238</v>
      </c>
      <c r="J30" s="305" t="s">
        <v>237</v>
      </c>
      <c r="K30" s="305">
        <v>51</v>
      </c>
      <c r="L30" s="305" t="s">
        <v>239</v>
      </c>
      <c r="M30" s="305" t="s">
        <v>238</v>
      </c>
      <c r="N30" s="305" t="s">
        <v>237</v>
      </c>
      <c r="O30" s="305" t="s">
        <v>238</v>
      </c>
      <c r="P30" s="305" t="s">
        <v>237</v>
      </c>
      <c r="Q30" s="305" t="s">
        <v>238</v>
      </c>
      <c r="R30" s="305" t="s">
        <v>237</v>
      </c>
      <c r="S30" s="305" t="s">
        <v>238</v>
      </c>
      <c r="T30" s="305" t="s">
        <v>237</v>
      </c>
      <c r="U30" s="305">
        <v>89.854950000000002</v>
      </c>
      <c r="V30" s="305" t="s">
        <v>237</v>
      </c>
      <c r="W30" s="305">
        <v>68.312560000000005</v>
      </c>
      <c r="X30" s="305" t="s">
        <v>239</v>
      </c>
      <c r="Y30" s="305" t="s">
        <v>238</v>
      </c>
      <c r="Z30" s="305" t="s">
        <v>237</v>
      </c>
      <c r="AA30" s="305" t="s">
        <v>238</v>
      </c>
      <c r="AB30" s="305" t="s">
        <v>237</v>
      </c>
    </row>
    <row r="31" spans="2:28" x14ac:dyDescent="0.25">
      <c r="B31" s="45" t="s">
        <v>42</v>
      </c>
      <c r="C31" s="305">
        <v>34388.882999999994</v>
      </c>
      <c r="D31" s="305">
        <v>17.163382214460153</v>
      </c>
      <c r="E31" s="305">
        <v>0.6</v>
      </c>
      <c r="F31" s="305" t="s">
        <v>237</v>
      </c>
      <c r="G31" s="305">
        <v>3.6</v>
      </c>
      <c r="H31" s="305" t="s">
        <v>237</v>
      </c>
      <c r="I31" s="305" t="s">
        <v>238</v>
      </c>
      <c r="J31" s="305" t="s">
        <v>237</v>
      </c>
      <c r="K31" s="305">
        <v>64.8</v>
      </c>
      <c r="L31" s="305" t="s">
        <v>237</v>
      </c>
      <c r="M31" s="305" t="s">
        <v>238</v>
      </c>
      <c r="N31" s="305" t="s">
        <v>237</v>
      </c>
      <c r="O31" s="305" t="s">
        <v>238</v>
      </c>
      <c r="P31" s="305" t="s">
        <v>237</v>
      </c>
      <c r="Q31" s="305" t="s">
        <v>238</v>
      </c>
      <c r="R31" s="305" t="s">
        <v>237</v>
      </c>
      <c r="S31" s="305" t="s">
        <v>238</v>
      </c>
      <c r="T31" s="305" t="s">
        <v>237</v>
      </c>
      <c r="U31" s="305" t="s">
        <v>238</v>
      </c>
      <c r="V31" s="305" t="s">
        <v>237</v>
      </c>
      <c r="W31" s="305" t="s">
        <v>238</v>
      </c>
      <c r="X31" s="305" t="s">
        <v>237</v>
      </c>
      <c r="Y31" s="305" t="s">
        <v>238</v>
      </c>
      <c r="Z31" s="305" t="s">
        <v>237</v>
      </c>
      <c r="AA31" s="305" t="s">
        <v>238</v>
      </c>
      <c r="AB31" s="305" t="s">
        <v>237</v>
      </c>
    </row>
    <row r="32" spans="2:28" x14ac:dyDescent="0.25">
      <c r="B32" s="45" t="s">
        <v>43</v>
      </c>
      <c r="C32" s="305">
        <v>70.938999999999993</v>
      </c>
      <c r="D32" s="305">
        <v>16.97982689619516</v>
      </c>
      <c r="E32" s="305" t="s">
        <v>238</v>
      </c>
      <c r="F32" s="305" t="s">
        <v>237</v>
      </c>
      <c r="G32" s="305" t="s">
        <v>238</v>
      </c>
      <c r="H32" s="305" t="s">
        <v>237</v>
      </c>
      <c r="I32" s="305" t="s">
        <v>238</v>
      </c>
      <c r="J32" s="305" t="s">
        <v>237</v>
      </c>
      <c r="K32" s="305">
        <v>16.8</v>
      </c>
      <c r="L32" s="305" t="s">
        <v>237</v>
      </c>
      <c r="M32" s="305" t="s">
        <v>238</v>
      </c>
      <c r="N32" s="305" t="s">
        <v>237</v>
      </c>
      <c r="O32" s="305" t="s">
        <v>238</v>
      </c>
      <c r="P32" s="305" t="s">
        <v>237</v>
      </c>
      <c r="Q32" s="305" t="s">
        <v>238</v>
      </c>
      <c r="R32" s="305" t="s">
        <v>237</v>
      </c>
      <c r="S32" s="305" t="s">
        <v>238</v>
      </c>
      <c r="T32" s="305" t="s">
        <v>237</v>
      </c>
      <c r="U32" s="305">
        <v>110.21554999999999</v>
      </c>
      <c r="V32" s="305" t="s">
        <v>237</v>
      </c>
      <c r="W32" s="305">
        <v>106.88157</v>
      </c>
      <c r="X32" s="305" t="s">
        <v>237</v>
      </c>
      <c r="Y32" s="305" t="s">
        <v>238</v>
      </c>
      <c r="Z32" s="305" t="s">
        <v>237</v>
      </c>
      <c r="AA32" s="305" t="s">
        <v>238</v>
      </c>
      <c r="AB32" s="305" t="s">
        <v>237</v>
      </c>
    </row>
    <row r="33" spans="2:28" x14ac:dyDescent="0.25">
      <c r="B33" s="45" t="s">
        <v>44</v>
      </c>
      <c r="C33" s="305">
        <v>650.505</v>
      </c>
      <c r="D33" s="305">
        <v>9.0060934995610502</v>
      </c>
      <c r="E33" s="305" t="s">
        <v>238</v>
      </c>
      <c r="F33" s="305" t="s">
        <v>237</v>
      </c>
      <c r="G33" s="305">
        <v>1.5</v>
      </c>
      <c r="H33" s="305" t="s">
        <v>283</v>
      </c>
      <c r="I33" s="305" t="s">
        <v>238</v>
      </c>
      <c r="J33" s="305" t="s">
        <v>237</v>
      </c>
      <c r="K33" s="305">
        <v>42</v>
      </c>
      <c r="L33" s="305" t="s">
        <v>237</v>
      </c>
      <c r="M33" s="305" t="s">
        <v>238</v>
      </c>
      <c r="N33" s="305" t="s">
        <v>237</v>
      </c>
      <c r="O33" s="305" t="s">
        <v>238</v>
      </c>
      <c r="P33" s="305" t="s">
        <v>237</v>
      </c>
      <c r="Q33" s="305" t="s">
        <v>238</v>
      </c>
      <c r="R33" s="305" t="s">
        <v>237</v>
      </c>
      <c r="S33" s="305" t="s">
        <v>238</v>
      </c>
      <c r="T33" s="305" t="s">
        <v>237</v>
      </c>
      <c r="U33" s="305">
        <v>86.601249999999993</v>
      </c>
      <c r="V33" s="305" t="s">
        <v>237</v>
      </c>
      <c r="W33" s="305">
        <v>98.935739999999996</v>
      </c>
      <c r="X33" s="305" t="s">
        <v>237</v>
      </c>
      <c r="Y33" s="305" t="s">
        <v>238</v>
      </c>
      <c r="Z33" s="305" t="s">
        <v>237</v>
      </c>
      <c r="AA33" s="305" t="s">
        <v>238</v>
      </c>
      <c r="AB33" s="305" t="s">
        <v>237</v>
      </c>
    </row>
    <row r="34" spans="2:28" x14ac:dyDescent="0.25">
      <c r="B34" s="45" t="s">
        <v>45</v>
      </c>
      <c r="C34" s="305">
        <v>4026.8470000000007</v>
      </c>
      <c r="D34" s="305">
        <v>23.778478201062324</v>
      </c>
      <c r="E34" s="305">
        <v>1.6</v>
      </c>
      <c r="F34" s="305" t="s">
        <v>237</v>
      </c>
      <c r="G34" s="305">
        <v>31.5</v>
      </c>
      <c r="H34" s="305" t="s">
        <v>237</v>
      </c>
      <c r="I34" s="305">
        <v>28.2</v>
      </c>
      <c r="J34" s="305" t="s">
        <v>237</v>
      </c>
      <c r="K34" s="305">
        <v>136</v>
      </c>
      <c r="L34" s="305" t="s">
        <v>237</v>
      </c>
      <c r="M34" s="305">
        <v>40.200000000000003</v>
      </c>
      <c r="N34" s="305" t="s">
        <v>237</v>
      </c>
      <c r="O34" s="305">
        <v>38.799999999999997</v>
      </c>
      <c r="P34" s="305" t="s">
        <v>237</v>
      </c>
      <c r="Q34" s="305">
        <v>61.2</v>
      </c>
      <c r="R34" s="305" t="s">
        <v>237</v>
      </c>
      <c r="S34" s="305">
        <v>55.1</v>
      </c>
      <c r="T34" s="305" t="s">
        <v>237</v>
      </c>
      <c r="U34" s="305">
        <v>35.74832</v>
      </c>
      <c r="V34" s="305" t="s">
        <v>237</v>
      </c>
      <c r="W34" s="305">
        <v>11.14866</v>
      </c>
      <c r="X34" s="305" t="s">
        <v>237</v>
      </c>
      <c r="Y34" s="305">
        <v>30.8</v>
      </c>
      <c r="Z34" s="305" t="s">
        <v>237</v>
      </c>
      <c r="AA34" s="305">
        <v>29</v>
      </c>
      <c r="AB34" s="305" t="s">
        <v>237</v>
      </c>
    </row>
    <row r="35" spans="2:28" x14ac:dyDescent="0.25">
      <c r="B35" s="45" t="s">
        <v>46</v>
      </c>
      <c r="C35" s="305">
        <v>2219.3890000000001</v>
      </c>
      <c r="D35" s="305">
        <v>21.838937382927799</v>
      </c>
      <c r="E35" s="305">
        <v>1.4</v>
      </c>
      <c r="F35" s="305" t="s">
        <v>237</v>
      </c>
      <c r="G35" s="305">
        <v>8.6</v>
      </c>
      <c r="H35" s="305" t="s">
        <v>237</v>
      </c>
      <c r="I35" s="305">
        <v>11</v>
      </c>
      <c r="J35" s="305" t="s">
        <v>237</v>
      </c>
      <c r="K35" s="305">
        <v>65</v>
      </c>
      <c r="L35" s="305" t="s">
        <v>237</v>
      </c>
      <c r="M35" s="305">
        <v>55.8</v>
      </c>
      <c r="N35" s="305" t="s">
        <v>237</v>
      </c>
      <c r="O35" s="305">
        <v>73.900000000000006</v>
      </c>
      <c r="P35" s="305" t="s">
        <v>237</v>
      </c>
      <c r="Q35" s="305">
        <v>83</v>
      </c>
      <c r="R35" s="305" t="s">
        <v>237</v>
      </c>
      <c r="S35" s="305">
        <v>69.400000000000006</v>
      </c>
      <c r="T35" s="305" t="s">
        <v>237</v>
      </c>
      <c r="U35" s="305">
        <v>38.715800000000002</v>
      </c>
      <c r="V35" s="305" t="s">
        <v>237</v>
      </c>
      <c r="W35" s="305">
        <v>14.545070000000001</v>
      </c>
      <c r="X35" s="305" t="s">
        <v>237</v>
      </c>
      <c r="Y35" s="305">
        <v>44.9</v>
      </c>
      <c r="Z35" s="305" t="s">
        <v>237</v>
      </c>
      <c r="AA35" s="305">
        <v>43.2</v>
      </c>
      <c r="AB35" s="305" t="s">
        <v>237</v>
      </c>
    </row>
    <row r="36" spans="2:28" x14ac:dyDescent="0.25">
      <c r="B36" s="45" t="s">
        <v>47</v>
      </c>
      <c r="C36" s="305">
        <v>106.339</v>
      </c>
      <c r="D36" s="305">
        <v>21.314820494009787</v>
      </c>
      <c r="E36" s="305">
        <v>2.4</v>
      </c>
      <c r="F36" s="305" t="s">
        <v>237</v>
      </c>
      <c r="G36" s="305">
        <v>8.1</v>
      </c>
      <c r="H36" s="305" t="s">
        <v>237</v>
      </c>
      <c r="I36" s="305">
        <v>22.1</v>
      </c>
      <c r="J36" s="305" t="s">
        <v>239</v>
      </c>
      <c r="K36" s="305">
        <v>92</v>
      </c>
      <c r="L36" s="305" t="s">
        <v>239</v>
      </c>
      <c r="M36" s="305">
        <v>24.2</v>
      </c>
      <c r="N36" s="305" t="s">
        <v>237</v>
      </c>
      <c r="O36" s="305">
        <v>22.5</v>
      </c>
      <c r="P36" s="305" t="s">
        <v>237</v>
      </c>
      <c r="Q36" s="305">
        <v>88</v>
      </c>
      <c r="R36" s="305" t="s">
        <v>237</v>
      </c>
      <c r="S36" s="305">
        <v>87.5</v>
      </c>
      <c r="T36" s="305" t="s">
        <v>237</v>
      </c>
      <c r="U36" s="305">
        <v>114.67294</v>
      </c>
      <c r="V36" s="305" t="s">
        <v>237</v>
      </c>
      <c r="W36" s="305">
        <v>72.185329999999993</v>
      </c>
      <c r="X36" s="305" t="s">
        <v>237</v>
      </c>
      <c r="Y36" s="305" t="s">
        <v>238</v>
      </c>
      <c r="Z36" s="305" t="s">
        <v>237</v>
      </c>
      <c r="AA36" s="305" t="s">
        <v>238</v>
      </c>
      <c r="AB36" s="305" t="s">
        <v>237</v>
      </c>
    </row>
    <row r="37" spans="2:28" x14ac:dyDescent="0.25">
      <c r="B37" s="45" t="s">
        <v>48</v>
      </c>
      <c r="C37" s="305">
        <v>2979.5180000000005</v>
      </c>
      <c r="D37" s="305">
        <v>19.686057023875982</v>
      </c>
      <c r="E37" s="305">
        <v>1.6</v>
      </c>
      <c r="F37" s="305" t="s">
        <v>237</v>
      </c>
      <c r="G37" s="305">
        <v>10.199999999999999</v>
      </c>
      <c r="H37" s="305" t="s">
        <v>237</v>
      </c>
      <c r="I37" s="305">
        <v>6.7</v>
      </c>
      <c r="J37" s="305" t="s">
        <v>237</v>
      </c>
      <c r="K37" s="305">
        <v>30</v>
      </c>
      <c r="L37" s="305" t="s">
        <v>237</v>
      </c>
      <c r="M37" s="305">
        <v>24</v>
      </c>
      <c r="N37" s="305" t="s">
        <v>237</v>
      </c>
      <c r="O37" s="305">
        <v>41.9</v>
      </c>
      <c r="P37" s="305" t="s">
        <v>237</v>
      </c>
      <c r="Q37" s="305">
        <v>72.7</v>
      </c>
      <c r="R37" s="305" t="s">
        <v>237</v>
      </c>
      <c r="S37" s="305">
        <v>75.5</v>
      </c>
      <c r="T37" s="305" t="s">
        <v>237</v>
      </c>
      <c r="U37" s="305">
        <v>62.590699999999998</v>
      </c>
      <c r="V37" s="305" t="s">
        <v>237</v>
      </c>
      <c r="W37" s="305">
        <v>28.448910000000001</v>
      </c>
      <c r="X37" s="305" t="s">
        <v>239</v>
      </c>
      <c r="Y37" s="305">
        <v>40.9</v>
      </c>
      <c r="Z37" s="305" t="s">
        <v>237</v>
      </c>
      <c r="AA37" s="305">
        <v>42.8</v>
      </c>
      <c r="AB37" s="305" t="s">
        <v>237</v>
      </c>
    </row>
    <row r="38" spans="2:28" x14ac:dyDescent="0.25">
      <c r="B38" s="45" t="s">
        <v>49</v>
      </c>
      <c r="C38" s="305">
        <v>5162.6979999999994</v>
      </c>
      <c r="D38" s="305">
        <v>23.199009218988852</v>
      </c>
      <c r="E38" s="305">
        <v>1.8</v>
      </c>
      <c r="F38" s="305" t="s">
        <v>237</v>
      </c>
      <c r="G38" s="305">
        <v>24.2</v>
      </c>
      <c r="H38" s="305" t="s">
        <v>237</v>
      </c>
      <c r="I38" s="305">
        <v>29.9</v>
      </c>
      <c r="J38" s="305" t="s">
        <v>237</v>
      </c>
      <c r="K38" s="305">
        <v>128</v>
      </c>
      <c r="L38" s="305" t="s">
        <v>237</v>
      </c>
      <c r="M38" s="305">
        <v>43.4</v>
      </c>
      <c r="N38" s="305" t="s">
        <v>237</v>
      </c>
      <c r="O38" s="305">
        <v>50.4</v>
      </c>
      <c r="P38" s="305" t="s">
        <v>237</v>
      </c>
      <c r="Q38" s="305">
        <v>76.900000000000006</v>
      </c>
      <c r="R38" s="305" t="s">
        <v>237</v>
      </c>
      <c r="S38" s="305">
        <v>65.8</v>
      </c>
      <c r="T38" s="305" t="s">
        <v>237</v>
      </c>
      <c r="U38" s="305">
        <v>60.415619999999997</v>
      </c>
      <c r="V38" s="305" t="s">
        <v>237</v>
      </c>
      <c r="W38" s="305">
        <v>35.875100000000003</v>
      </c>
      <c r="X38" s="305" t="s">
        <v>237</v>
      </c>
      <c r="Y38" s="305">
        <v>29.8</v>
      </c>
      <c r="Z38" s="305" t="s">
        <v>237</v>
      </c>
      <c r="AA38" s="305">
        <v>25.7</v>
      </c>
      <c r="AB38" s="305" t="s">
        <v>237</v>
      </c>
    </row>
    <row r="39" spans="2:28" x14ac:dyDescent="0.25">
      <c r="B39" s="45" t="s">
        <v>50</v>
      </c>
      <c r="C39" s="305">
        <v>4034.0070000000001</v>
      </c>
      <c r="D39" s="305">
        <v>11.466206980764776</v>
      </c>
      <c r="E39" s="305" t="s">
        <v>238</v>
      </c>
      <c r="F39" s="305" t="s">
        <v>237</v>
      </c>
      <c r="G39" s="305" t="s">
        <v>238</v>
      </c>
      <c r="H39" s="305" t="s">
        <v>237</v>
      </c>
      <c r="I39" s="305" t="s">
        <v>238</v>
      </c>
      <c r="J39" s="305" t="s">
        <v>237</v>
      </c>
      <c r="K39" s="305">
        <v>14.2</v>
      </c>
      <c r="L39" s="305" t="s">
        <v>237</v>
      </c>
      <c r="M39" s="305" t="s">
        <v>238</v>
      </c>
      <c r="N39" s="305" t="s">
        <v>237</v>
      </c>
      <c r="O39" s="305" t="s">
        <v>238</v>
      </c>
      <c r="P39" s="305" t="s">
        <v>237</v>
      </c>
      <c r="Q39" s="305" t="s">
        <v>238</v>
      </c>
      <c r="R39" s="305" t="s">
        <v>237</v>
      </c>
      <c r="S39" s="305" t="s">
        <v>238</v>
      </c>
      <c r="T39" s="305" t="s">
        <v>237</v>
      </c>
      <c r="U39" s="305">
        <v>99.701549999999997</v>
      </c>
      <c r="V39" s="305" t="s">
        <v>237</v>
      </c>
      <c r="W39" s="305">
        <v>105.08544000000001</v>
      </c>
      <c r="X39" s="305" t="s">
        <v>237</v>
      </c>
      <c r="Y39" s="305" t="s">
        <v>238</v>
      </c>
      <c r="Z39" s="305" t="s">
        <v>237</v>
      </c>
      <c r="AA39" s="305" t="s">
        <v>238</v>
      </c>
      <c r="AB39" s="305" t="s">
        <v>237</v>
      </c>
    </row>
    <row r="40" spans="2:28" x14ac:dyDescent="0.25">
      <c r="B40" s="45" t="s">
        <v>51</v>
      </c>
      <c r="C40" s="305">
        <v>1061.2550000000001</v>
      </c>
      <c r="D40" s="305">
        <v>22.988716140677933</v>
      </c>
      <c r="E40" s="305">
        <v>11</v>
      </c>
      <c r="F40" s="305" t="s">
        <v>237</v>
      </c>
      <c r="G40" s="305">
        <v>54.8</v>
      </c>
      <c r="H40" s="305" t="s">
        <v>237</v>
      </c>
      <c r="I40" s="305">
        <v>45.3</v>
      </c>
      <c r="J40" s="305" t="s">
        <v>237</v>
      </c>
      <c r="K40" s="305">
        <v>229</v>
      </c>
      <c r="L40" s="305" t="s">
        <v>237</v>
      </c>
      <c r="M40" s="305">
        <v>82.8</v>
      </c>
      <c r="N40" s="305" t="s">
        <v>237</v>
      </c>
      <c r="O40" s="305">
        <v>79.400000000000006</v>
      </c>
      <c r="P40" s="305" t="s">
        <v>237</v>
      </c>
      <c r="Q40" s="305" t="s">
        <v>238</v>
      </c>
      <c r="R40" s="305" t="s">
        <v>237</v>
      </c>
      <c r="S40" s="305" t="s">
        <v>238</v>
      </c>
      <c r="T40" s="305" t="s">
        <v>237</v>
      </c>
      <c r="U40" s="305">
        <v>23.562419999999999</v>
      </c>
      <c r="V40" s="305" t="s">
        <v>237</v>
      </c>
      <c r="W40" s="305">
        <v>9.3197100000000006</v>
      </c>
      <c r="X40" s="305" t="s">
        <v>237</v>
      </c>
      <c r="Y40" s="305">
        <v>26.4</v>
      </c>
      <c r="Z40" s="305" t="s">
        <v>237</v>
      </c>
      <c r="AA40" s="305">
        <v>17.100000000000001</v>
      </c>
      <c r="AB40" s="305" t="s">
        <v>237</v>
      </c>
    </row>
    <row r="41" spans="2:28" x14ac:dyDescent="0.25">
      <c r="B41" s="45" t="s">
        <v>52</v>
      </c>
      <c r="C41" s="305">
        <v>3125.3679999999995</v>
      </c>
      <c r="D41" s="305">
        <v>24.36874450013465</v>
      </c>
      <c r="E41" s="305" t="s">
        <v>238</v>
      </c>
      <c r="F41" s="305" t="s">
        <v>237</v>
      </c>
      <c r="G41" s="305">
        <v>47.6</v>
      </c>
      <c r="H41" s="305" t="s">
        <v>237</v>
      </c>
      <c r="I41" s="305">
        <v>47.4</v>
      </c>
      <c r="J41" s="305" t="s">
        <v>237</v>
      </c>
      <c r="K41" s="305">
        <v>203.4</v>
      </c>
      <c r="L41" s="305" t="s">
        <v>237</v>
      </c>
      <c r="M41" s="305" t="s">
        <v>238</v>
      </c>
      <c r="N41" s="305" t="s">
        <v>237</v>
      </c>
      <c r="O41" s="305">
        <v>58.9</v>
      </c>
      <c r="P41" s="305" t="s">
        <v>237</v>
      </c>
      <c r="Q41" s="305">
        <v>55.2</v>
      </c>
      <c r="R41" s="305" t="s">
        <v>239</v>
      </c>
      <c r="S41" s="305">
        <v>23.7</v>
      </c>
      <c r="T41" s="305" t="s">
        <v>239</v>
      </c>
      <c r="U41" s="305">
        <v>26.484459999999999</v>
      </c>
      <c r="V41" s="305" t="s">
        <v>237</v>
      </c>
      <c r="W41" s="305">
        <v>17.144159999999999</v>
      </c>
      <c r="X41" s="305" t="s">
        <v>237</v>
      </c>
      <c r="Y41" s="305" t="s">
        <v>238</v>
      </c>
      <c r="Z41" s="305" t="s">
        <v>237</v>
      </c>
      <c r="AA41" s="305">
        <v>10.199999999999999</v>
      </c>
      <c r="AB41" s="305" t="s">
        <v>237</v>
      </c>
    </row>
    <row r="42" spans="2:28" x14ac:dyDescent="0.25">
      <c r="B42" s="45" t="s">
        <v>53</v>
      </c>
      <c r="C42" s="305">
        <v>2669.4560000000001</v>
      </c>
      <c r="D42" s="305">
        <v>15.150398633166908</v>
      </c>
      <c r="E42" s="305" t="s">
        <v>238</v>
      </c>
      <c r="F42" s="305" t="s">
        <v>237</v>
      </c>
      <c r="G42" s="305" t="s">
        <v>238</v>
      </c>
      <c r="H42" s="305" t="s">
        <v>237</v>
      </c>
      <c r="I42" s="305" t="s">
        <v>238</v>
      </c>
      <c r="J42" s="305" t="s">
        <v>237</v>
      </c>
      <c r="K42" s="305">
        <v>51.9</v>
      </c>
      <c r="L42" s="305" t="s">
        <v>237</v>
      </c>
      <c r="M42" s="305" t="s">
        <v>238</v>
      </c>
      <c r="N42" s="305" t="s">
        <v>237</v>
      </c>
      <c r="O42" s="305" t="s">
        <v>238</v>
      </c>
      <c r="P42" s="305" t="s">
        <v>237</v>
      </c>
      <c r="Q42" s="305" t="s">
        <v>238</v>
      </c>
      <c r="R42" s="305" t="s">
        <v>237</v>
      </c>
      <c r="S42" s="305" t="s">
        <v>238</v>
      </c>
      <c r="T42" s="305" t="s">
        <v>237</v>
      </c>
      <c r="U42" s="305">
        <v>97.714460000000003</v>
      </c>
      <c r="V42" s="305" t="s">
        <v>237</v>
      </c>
      <c r="W42" s="305">
        <v>84.944220000000001</v>
      </c>
      <c r="X42" s="305" t="s">
        <v>237</v>
      </c>
      <c r="Y42" s="305" t="s">
        <v>238</v>
      </c>
      <c r="Z42" s="305" t="s">
        <v>237</v>
      </c>
      <c r="AA42" s="305" t="s">
        <v>238</v>
      </c>
      <c r="AB42" s="305" t="s">
        <v>237</v>
      </c>
    </row>
    <row r="43" spans="2:28" x14ac:dyDescent="0.25">
      <c r="B43" s="45" t="s">
        <v>54</v>
      </c>
      <c r="C43" s="305">
        <v>168683.51599999997</v>
      </c>
      <c r="D43" s="305">
        <v>12.174335298630265</v>
      </c>
      <c r="E43" s="305" t="s">
        <v>238</v>
      </c>
      <c r="F43" s="305" t="s">
        <v>237</v>
      </c>
      <c r="G43" s="305">
        <v>2.1</v>
      </c>
      <c r="H43" s="305" t="s">
        <v>237</v>
      </c>
      <c r="I43" s="305" t="s">
        <v>238</v>
      </c>
      <c r="J43" s="305" t="s">
        <v>237</v>
      </c>
      <c r="K43" s="305">
        <v>6.2</v>
      </c>
      <c r="L43" s="305" t="s">
        <v>237</v>
      </c>
      <c r="M43" s="305" t="s">
        <v>238</v>
      </c>
      <c r="N43" s="305" t="s">
        <v>237</v>
      </c>
      <c r="O43" s="305" t="s">
        <v>238</v>
      </c>
      <c r="P43" s="305" t="s">
        <v>237</v>
      </c>
      <c r="Q43" s="305" t="s">
        <v>238</v>
      </c>
      <c r="R43" s="305" t="s">
        <v>237</v>
      </c>
      <c r="S43" s="305" t="s">
        <v>238</v>
      </c>
      <c r="T43" s="305" t="s">
        <v>237</v>
      </c>
      <c r="U43" s="305">
        <v>103.52495999999999</v>
      </c>
      <c r="V43" s="305" t="s">
        <v>237</v>
      </c>
      <c r="W43" s="305">
        <v>76.616190000000003</v>
      </c>
      <c r="X43" s="305" t="s">
        <v>237</v>
      </c>
      <c r="Y43" s="305" t="s">
        <v>238</v>
      </c>
      <c r="Z43" s="305" t="s">
        <v>237</v>
      </c>
      <c r="AA43" s="305" t="s">
        <v>238</v>
      </c>
      <c r="AB43" s="305" t="s">
        <v>237</v>
      </c>
    </row>
    <row r="44" spans="2:28" x14ac:dyDescent="0.25">
      <c r="B44" s="45" t="s">
        <v>55</v>
      </c>
      <c r="C44" s="305">
        <v>8795.8870000000006</v>
      </c>
      <c r="D44" s="305">
        <v>18.202879241611459</v>
      </c>
      <c r="E44" s="305" t="s">
        <v>238</v>
      </c>
      <c r="F44" s="305" t="s">
        <v>237</v>
      </c>
      <c r="G44" s="305">
        <v>13.7</v>
      </c>
      <c r="H44" s="305" t="s">
        <v>237</v>
      </c>
      <c r="I44" s="305">
        <v>19.7</v>
      </c>
      <c r="J44" s="305" t="s">
        <v>237</v>
      </c>
      <c r="K44" s="305">
        <v>85</v>
      </c>
      <c r="L44" s="305" t="s">
        <v>239</v>
      </c>
      <c r="M44" s="305" t="s">
        <v>238</v>
      </c>
      <c r="N44" s="305" t="s">
        <v>237</v>
      </c>
      <c r="O44" s="305" t="s">
        <v>238</v>
      </c>
      <c r="P44" s="305" t="s">
        <v>237</v>
      </c>
      <c r="Q44" s="305" t="s">
        <v>238</v>
      </c>
      <c r="R44" s="305" t="s">
        <v>237</v>
      </c>
      <c r="S44" s="305" t="s">
        <v>238</v>
      </c>
      <c r="T44" s="305" t="s">
        <v>237</v>
      </c>
      <c r="U44" s="305">
        <v>101.25507</v>
      </c>
      <c r="V44" s="305" t="s">
        <v>237</v>
      </c>
      <c r="W44" s="305">
        <v>75.901889999999995</v>
      </c>
      <c r="X44" s="305" t="s">
        <v>237</v>
      </c>
      <c r="Y44" s="305" t="s">
        <v>238</v>
      </c>
      <c r="Z44" s="305" t="s">
        <v>237</v>
      </c>
      <c r="AA44" s="305">
        <v>20.5</v>
      </c>
      <c r="AB44" s="305" t="s">
        <v>237</v>
      </c>
    </row>
    <row r="45" spans="2:28" x14ac:dyDescent="0.25">
      <c r="B45" s="45" t="s">
        <v>56</v>
      </c>
      <c r="C45" s="305">
        <v>160.87099999999998</v>
      </c>
      <c r="D45" s="305">
        <v>21.889682780504462</v>
      </c>
      <c r="E45" s="305">
        <v>7.5</v>
      </c>
      <c r="F45" s="305" t="s">
        <v>237</v>
      </c>
      <c r="G45" s="305">
        <v>16.399999999999999</v>
      </c>
      <c r="H45" s="305" t="s">
        <v>237</v>
      </c>
      <c r="I45" s="305" t="s">
        <v>238</v>
      </c>
      <c r="J45" s="305" t="s">
        <v>237</v>
      </c>
      <c r="K45" s="305">
        <v>70</v>
      </c>
      <c r="L45" s="305" t="s">
        <v>237</v>
      </c>
      <c r="M45" s="305">
        <v>17.3</v>
      </c>
      <c r="N45" s="305" t="s">
        <v>237</v>
      </c>
      <c r="O45" s="305">
        <v>43.1</v>
      </c>
      <c r="P45" s="305" t="s">
        <v>237</v>
      </c>
      <c r="Q45" s="305">
        <v>79</v>
      </c>
      <c r="R45" s="305" t="s">
        <v>237</v>
      </c>
      <c r="S45" s="305">
        <v>67.3</v>
      </c>
      <c r="T45" s="305" t="s">
        <v>237</v>
      </c>
      <c r="U45" s="305">
        <v>75.305340000000001</v>
      </c>
      <c r="V45" s="305" t="s">
        <v>237</v>
      </c>
      <c r="W45" s="305">
        <v>70.669290000000004</v>
      </c>
      <c r="X45" s="305" t="s">
        <v>237</v>
      </c>
      <c r="Y45" s="305">
        <v>20.6</v>
      </c>
      <c r="Z45" s="305" t="s">
        <v>237</v>
      </c>
      <c r="AA45" s="305">
        <v>17.8</v>
      </c>
      <c r="AB45" s="305" t="s">
        <v>237</v>
      </c>
    </row>
    <row r="46" spans="2:28" x14ac:dyDescent="0.25">
      <c r="B46" s="45" t="s">
        <v>57</v>
      </c>
      <c r="C46" s="305">
        <v>975.53600000000006</v>
      </c>
      <c r="D46" s="305">
        <v>21.933829057799752</v>
      </c>
      <c r="E46" s="305">
        <v>2.9</v>
      </c>
      <c r="F46" s="305" t="s">
        <v>237</v>
      </c>
      <c r="G46" s="305">
        <v>18.7</v>
      </c>
      <c r="H46" s="305" t="s">
        <v>237</v>
      </c>
      <c r="I46" s="305">
        <v>29.7</v>
      </c>
      <c r="J46" s="305" t="s">
        <v>237</v>
      </c>
      <c r="K46" s="305">
        <v>147</v>
      </c>
      <c r="L46" s="305" t="s">
        <v>237</v>
      </c>
      <c r="M46" s="305">
        <v>75.8</v>
      </c>
      <c r="N46" s="305" t="s">
        <v>283</v>
      </c>
      <c r="O46" s="305">
        <v>73.3</v>
      </c>
      <c r="P46" s="305" t="s">
        <v>283</v>
      </c>
      <c r="Q46" s="305">
        <v>55.5</v>
      </c>
      <c r="R46" s="305" t="s">
        <v>237</v>
      </c>
      <c r="S46" s="305">
        <v>68</v>
      </c>
      <c r="T46" s="305" t="s">
        <v>237</v>
      </c>
      <c r="U46" s="305">
        <v>64.152289999999994</v>
      </c>
      <c r="V46" s="305" t="s">
        <v>237</v>
      </c>
      <c r="W46" s="305">
        <v>37.824379999999998</v>
      </c>
      <c r="X46" s="305" t="s">
        <v>237</v>
      </c>
      <c r="Y46" s="305">
        <v>25</v>
      </c>
      <c r="Z46" s="305" t="s">
        <v>237</v>
      </c>
      <c r="AA46" s="305">
        <v>15.7</v>
      </c>
      <c r="AB46" s="305" t="s">
        <v>237</v>
      </c>
    </row>
    <row r="47" spans="2:28" x14ac:dyDescent="0.25">
      <c r="B47" s="45" t="s">
        <v>58</v>
      </c>
      <c r="C47" s="305" t="s">
        <v>238</v>
      </c>
      <c r="D47" s="305" t="s">
        <v>238</v>
      </c>
      <c r="E47" s="305" t="s">
        <v>238</v>
      </c>
      <c r="F47" s="305" t="s">
        <v>237</v>
      </c>
      <c r="G47" s="305" t="s">
        <v>238</v>
      </c>
      <c r="H47" s="305" t="s">
        <v>237</v>
      </c>
      <c r="I47" s="305" t="s">
        <v>238</v>
      </c>
      <c r="J47" s="305" t="s">
        <v>237</v>
      </c>
      <c r="K47" s="305">
        <v>56</v>
      </c>
      <c r="L47" s="305" t="s">
        <v>237</v>
      </c>
      <c r="M47" s="305" t="s">
        <v>238</v>
      </c>
      <c r="N47" s="305" t="s">
        <v>237</v>
      </c>
      <c r="O47" s="305" t="s">
        <v>238</v>
      </c>
      <c r="P47" s="305" t="s">
        <v>237</v>
      </c>
      <c r="Q47" s="305" t="s">
        <v>238</v>
      </c>
      <c r="R47" s="305" t="s">
        <v>237</v>
      </c>
      <c r="S47" s="305" t="s">
        <v>238</v>
      </c>
      <c r="T47" s="305" t="s">
        <v>237</v>
      </c>
      <c r="U47" s="305">
        <v>99.151820000000001</v>
      </c>
      <c r="V47" s="305" t="s">
        <v>237</v>
      </c>
      <c r="W47" s="305">
        <v>73.52637</v>
      </c>
      <c r="X47" s="305" t="s">
        <v>237</v>
      </c>
      <c r="Y47" s="305" t="s">
        <v>238</v>
      </c>
      <c r="Z47" s="305" t="s">
        <v>237</v>
      </c>
      <c r="AA47" s="305" t="s">
        <v>238</v>
      </c>
      <c r="AB47" s="305" t="s">
        <v>237</v>
      </c>
    </row>
    <row r="48" spans="2:28" x14ac:dyDescent="0.25">
      <c r="B48" s="45" t="s">
        <v>59</v>
      </c>
      <c r="C48" s="305">
        <v>826.16499999999996</v>
      </c>
      <c r="D48" s="305">
        <v>16.956831930603347</v>
      </c>
      <c r="E48" s="305" t="s">
        <v>238</v>
      </c>
      <c r="F48" s="305" t="s">
        <v>237</v>
      </c>
      <c r="G48" s="305">
        <v>14.5</v>
      </c>
      <c r="H48" s="305" t="s">
        <v>237</v>
      </c>
      <c r="I48" s="305">
        <v>8.86</v>
      </c>
      <c r="J48" s="305" t="s">
        <v>237</v>
      </c>
      <c r="K48" s="305">
        <v>67.2</v>
      </c>
      <c r="L48" s="305" t="s">
        <v>237</v>
      </c>
      <c r="M48" s="305" t="s">
        <v>238</v>
      </c>
      <c r="N48" s="305" t="s">
        <v>237</v>
      </c>
      <c r="O48" s="305">
        <v>2.6</v>
      </c>
      <c r="P48" s="305" t="s">
        <v>237</v>
      </c>
      <c r="Q48" s="305" t="s">
        <v>238</v>
      </c>
      <c r="R48" s="305" t="s">
        <v>237</v>
      </c>
      <c r="S48" s="305" t="s">
        <v>238</v>
      </c>
      <c r="T48" s="305" t="s">
        <v>237</v>
      </c>
      <c r="U48" s="305">
        <v>120.55459999999999</v>
      </c>
      <c r="V48" s="305" t="s">
        <v>237</v>
      </c>
      <c r="W48" s="305">
        <v>78.799040000000005</v>
      </c>
      <c r="X48" s="305" t="s">
        <v>237</v>
      </c>
      <c r="Y48" s="305" t="s">
        <v>238</v>
      </c>
      <c r="Z48" s="305" t="s">
        <v>237</v>
      </c>
      <c r="AA48" s="305">
        <v>29.1</v>
      </c>
      <c r="AB48" s="305" t="s">
        <v>237</v>
      </c>
    </row>
    <row r="49" spans="2:28" x14ac:dyDescent="0.25">
      <c r="B49" s="45" t="s">
        <v>60</v>
      </c>
      <c r="C49" s="305">
        <v>4684.9720000000007</v>
      </c>
      <c r="D49" s="305">
        <v>23.060406418834813</v>
      </c>
      <c r="E49" s="305">
        <v>0.8</v>
      </c>
      <c r="F49" s="305" t="s">
        <v>237</v>
      </c>
      <c r="G49" s="305">
        <v>20.7</v>
      </c>
      <c r="H49" s="305" t="s">
        <v>237</v>
      </c>
      <c r="I49" s="305">
        <v>31.1</v>
      </c>
      <c r="J49" s="305" t="s">
        <v>237</v>
      </c>
      <c r="K49" s="305">
        <v>125</v>
      </c>
      <c r="L49" s="305" t="s">
        <v>237</v>
      </c>
      <c r="M49" s="305">
        <v>50.9</v>
      </c>
      <c r="N49" s="305" t="s">
        <v>237</v>
      </c>
      <c r="O49" s="305">
        <v>51.3</v>
      </c>
      <c r="P49" s="305" t="s">
        <v>237</v>
      </c>
      <c r="Q49" s="305">
        <v>72.5</v>
      </c>
      <c r="R49" s="305" t="s">
        <v>237</v>
      </c>
      <c r="S49" s="305">
        <v>62.2</v>
      </c>
      <c r="T49" s="305" t="s">
        <v>237</v>
      </c>
      <c r="U49" s="305" t="s">
        <v>238</v>
      </c>
      <c r="V49" s="305" t="s">
        <v>237</v>
      </c>
      <c r="W49" s="305">
        <v>31.372869999999999</v>
      </c>
      <c r="X49" s="305" t="s">
        <v>237</v>
      </c>
      <c r="Y49" s="305">
        <v>20.9</v>
      </c>
      <c r="Z49" s="305" t="s">
        <v>237</v>
      </c>
      <c r="AA49" s="305">
        <v>15</v>
      </c>
      <c r="AB49" s="305" t="s">
        <v>237</v>
      </c>
    </row>
    <row r="50" spans="2:28" x14ac:dyDescent="0.25">
      <c r="B50" s="45" t="s">
        <v>61</v>
      </c>
      <c r="C50" s="305">
        <v>461.76600000000002</v>
      </c>
      <c r="D50" s="305">
        <v>10.764493856700003</v>
      </c>
      <c r="E50" s="305" t="s">
        <v>238</v>
      </c>
      <c r="F50" s="305" t="s">
        <v>237</v>
      </c>
      <c r="G50" s="305" t="s">
        <v>238</v>
      </c>
      <c r="H50" s="305" t="s">
        <v>237</v>
      </c>
      <c r="I50" s="305" t="s">
        <v>238</v>
      </c>
      <c r="J50" s="305" t="s">
        <v>237</v>
      </c>
      <c r="K50" s="305">
        <v>11.9</v>
      </c>
      <c r="L50" s="305" t="s">
        <v>237</v>
      </c>
      <c r="M50" s="305" t="s">
        <v>238</v>
      </c>
      <c r="N50" s="305" t="s">
        <v>237</v>
      </c>
      <c r="O50" s="305" t="s">
        <v>238</v>
      </c>
      <c r="P50" s="305" t="s">
        <v>237</v>
      </c>
      <c r="Q50" s="305" t="s">
        <v>238</v>
      </c>
      <c r="R50" s="305" t="s">
        <v>237</v>
      </c>
      <c r="S50" s="305" t="s">
        <v>238</v>
      </c>
      <c r="T50" s="305" t="s">
        <v>237</v>
      </c>
      <c r="U50" s="305">
        <v>102.36545</v>
      </c>
      <c r="V50" s="305" t="s">
        <v>237</v>
      </c>
      <c r="W50" s="305">
        <v>94.531959999999998</v>
      </c>
      <c r="X50" s="305" t="s">
        <v>237</v>
      </c>
      <c r="Y50" s="305" t="s">
        <v>238</v>
      </c>
      <c r="Z50" s="305" t="s">
        <v>237</v>
      </c>
      <c r="AA50" s="305" t="s">
        <v>238</v>
      </c>
      <c r="AB50" s="305" t="s">
        <v>237</v>
      </c>
    </row>
    <row r="51" spans="2:28" x14ac:dyDescent="0.25">
      <c r="B51" s="45" t="s">
        <v>62</v>
      </c>
      <c r="C51" s="305">
        <v>1407.6509999999998</v>
      </c>
      <c r="D51" s="305">
        <v>12.495094592587771</v>
      </c>
      <c r="E51" s="305" t="s">
        <v>238</v>
      </c>
      <c r="F51" s="305" t="s">
        <v>237</v>
      </c>
      <c r="G51" s="305">
        <v>19.8</v>
      </c>
      <c r="H51" s="305" t="s">
        <v>237</v>
      </c>
      <c r="I51" s="305">
        <v>9.4</v>
      </c>
      <c r="J51" s="305" t="s">
        <v>237</v>
      </c>
      <c r="K51" s="305">
        <v>54.2</v>
      </c>
      <c r="L51" s="305" t="s">
        <v>237</v>
      </c>
      <c r="M51" s="305" t="s">
        <v>238</v>
      </c>
      <c r="N51" s="305" t="s">
        <v>237</v>
      </c>
      <c r="O51" s="305" t="s">
        <v>238</v>
      </c>
      <c r="P51" s="305" t="s">
        <v>237</v>
      </c>
      <c r="Q51" s="305" t="s">
        <v>238</v>
      </c>
      <c r="R51" s="305" t="s">
        <v>237</v>
      </c>
      <c r="S51" s="305" t="s">
        <v>238</v>
      </c>
      <c r="T51" s="305" t="s">
        <v>237</v>
      </c>
      <c r="U51" s="305">
        <v>99.907690000000002</v>
      </c>
      <c r="V51" s="305" t="s">
        <v>237</v>
      </c>
      <c r="W51" s="305">
        <v>80.938929999999999</v>
      </c>
      <c r="X51" s="305" t="s">
        <v>237</v>
      </c>
      <c r="Y51" s="305" t="s">
        <v>238</v>
      </c>
      <c r="Z51" s="305" t="s">
        <v>237</v>
      </c>
      <c r="AA51" s="305">
        <v>53.7</v>
      </c>
      <c r="AB51" s="305" t="s">
        <v>237</v>
      </c>
    </row>
    <row r="52" spans="2:28" x14ac:dyDescent="0.25">
      <c r="B52" s="45" t="s">
        <v>63</v>
      </c>
      <c r="C52" s="305">
        <v>147.53099999999998</v>
      </c>
      <c r="D52" s="305">
        <v>12.928092845387962</v>
      </c>
      <c r="E52" s="305" t="s">
        <v>238</v>
      </c>
      <c r="F52" s="305" t="s">
        <v>237</v>
      </c>
      <c r="G52" s="305" t="s">
        <v>238</v>
      </c>
      <c r="H52" s="305" t="s">
        <v>237</v>
      </c>
      <c r="I52" s="305" t="s">
        <v>238</v>
      </c>
      <c r="J52" s="305" t="s">
        <v>237</v>
      </c>
      <c r="K52" s="305">
        <v>4.2</v>
      </c>
      <c r="L52" s="305" t="s">
        <v>237</v>
      </c>
      <c r="M52" s="305" t="s">
        <v>238</v>
      </c>
      <c r="N52" s="305" t="s">
        <v>237</v>
      </c>
      <c r="O52" s="305" t="s">
        <v>238</v>
      </c>
      <c r="P52" s="305" t="s">
        <v>237</v>
      </c>
      <c r="Q52" s="305" t="s">
        <v>238</v>
      </c>
      <c r="R52" s="305" t="s">
        <v>237</v>
      </c>
      <c r="S52" s="305" t="s">
        <v>238</v>
      </c>
      <c r="T52" s="305" t="s">
        <v>237</v>
      </c>
      <c r="U52" s="305">
        <v>98.592209999999994</v>
      </c>
      <c r="V52" s="305" t="s">
        <v>237</v>
      </c>
      <c r="W52" s="305">
        <v>92.506979999999999</v>
      </c>
      <c r="X52" s="305" t="s">
        <v>237</v>
      </c>
      <c r="Y52" s="305" t="s">
        <v>238</v>
      </c>
      <c r="Z52" s="305" t="s">
        <v>237</v>
      </c>
      <c r="AA52" s="305" t="s">
        <v>238</v>
      </c>
      <c r="AB52" s="305" t="s">
        <v>237</v>
      </c>
    </row>
    <row r="53" spans="2:28" x14ac:dyDescent="0.25">
      <c r="B53" s="45" t="s">
        <v>64</v>
      </c>
      <c r="C53" s="305">
        <v>968.81200000000013</v>
      </c>
      <c r="D53" s="305">
        <v>9.0524590418210398</v>
      </c>
      <c r="E53" s="305" t="s">
        <v>238</v>
      </c>
      <c r="F53" s="305" t="s">
        <v>237</v>
      </c>
      <c r="G53" s="305" t="s">
        <v>238</v>
      </c>
      <c r="H53" s="305" t="s">
        <v>237</v>
      </c>
      <c r="I53" s="305" t="s">
        <v>238</v>
      </c>
      <c r="J53" s="305" t="s">
        <v>237</v>
      </c>
      <c r="K53" s="305">
        <v>10.7</v>
      </c>
      <c r="L53" s="305" t="s">
        <v>237</v>
      </c>
      <c r="M53" s="305" t="s">
        <v>238</v>
      </c>
      <c r="N53" s="305" t="s">
        <v>237</v>
      </c>
      <c r="O53" s="305" t="s">
        <v>238</v>
      </c>
      <c r="P53" s="305" t="s">
        <v>237</v>
      </c>
      <c r="Q53" s="305" t="s">
        <v>238</v>
      </c>
      <c r="R53" s="305" t="s">
        <v>237</v>
      </c>
      <c r="S53" s="305" t="s">
        <v>238</v>
      </c>
      <c r="T53" s="305" t="s">
        <v>237</v>
      </c>
      <c r="U53" s="305">
        <v>104.45198000000001</v>
      </c>
      <c r="V53" s="305" t="s">
        <v>237</v>
      </c>
      <c r="W53" s="305">
        <v>90.497489999999999</v>
      </c>
      <c r="X53" s="305" t="s">
        <v>237</v>
      </c>
      <c r="Y53" s="305" t="s">
        <v>238</v>
      </c>
      <c r="Z53" s="305" t="s">
        <v>237</v>
      </c>
      <c r="AA53" s="305" t="s">
        <v>238</v>
      </c>
      <c r="AB53" s="305" t="s">
        <v>237</v>
      </c>
    </row>
    <row r="54" spans="2:28" x14ac:dyDescent="0.25">
      <c r="B54" s="45" t="s">
        <v>65</v>
      </c>
      <c r="C54" s="305">
        <v>3904.5310000000004</v>
      </c>
      <c r="D54" s="305">
        <v>15.683694389503639</v>
      </c>
      <c r="E54" s="305" t="s">
        <v>238</v>
      </c>
      <c r="F54" s="305" t="s">
        <v>237</v>
      </c>
      <c r="G54" s="305" t="s">
        <v>238</v>
      </c>
      <c r="H54" s="305" t="s">
        <v>237</v>
      </c>
      <c r="I54" s="305" t="s">
        <v>238</v>
      </c>
      <c r="J54" s="305" t="s">
        <v>237</v>
      </c>
      <c r="K54" s="305">
        <v>0.7</v>
      </c>
      <c r="L54" s="305" t="s">
        <v>237</v>
      </c>
      <c r="M54" s="305" t="s">
        <v>238</v>
      </c>
      <c r="N54" s="305" t="s">
        <v>237</v>
      </c>
      <c r="O54" s="305" t="s">
        <v>238</v>
      </c>
      <c r="P54" s="305" t="s">
        <v>237</v>
      </c>
      <c r="Q54" s="305" t="s">
        <v>238</v>
      </c>
      <c r="R54" s="305" t="s">
        <v>237</v>
      </c>
      <c r="S54" s="305" t="s">
        <v>238</v>
      </c>
      <c r="T54" s="305" t="s">
        <v>237</v>
      </c>
      <c r="U54" s="305" t="s">
        <v>238</v>
      </c>
      <c r="V54" s="305" t="s">
        <v>237</v>
      </c>
      <c r="W54" s="305" t="s">
        <v>238</v>
      </c>
      <c r="X54" s="305" t="s">
        <v>237</v>
      </c>
      <c r="Y54" s="305" t="s">
        <v>238</v>
      </c>
      <c r="Z54" s="305" t="s">
        <v>237</v>
      </c>
      <c r="AA54" s="305">
        <v>7.3</v>
      </c>
      <c r="AB54" s="305" t="s">
        <v>237</v>
      </c>
    </row>
    <row r="55" spans="2:28" x14ac:dyDescent="0.25">
      <c r="B55" s="45" t="s">
        <v>67</v>
      </c>
      <c r="C55" s="305">
        <v>15818.579999999998</v>
      </c>
      <c r="D55" s="305">
        <v>23.430185857007903</v>
      </c>
      <c r="E55" s="305" t="s">
        <v>238</v>
      </c>
      <c r="F55" s="305" t="s">
        <v>237</v>
      </c>
      <c r="G55" s="305">
        <v>25</v>
      </c>
      <c r="H55" s="305" t="s">
        <v>237</v>
      </c>
      <c r="I55" s="305">
        <v>25.1</v>
      </c>
      <c r="J55" s="305" t="s">
        <v>237</v>
      </c>
      <c r="K55" s="305">
        <v>135</v>
      </c>
      <c r="L55" s="305" t="s">
        <v>237</v>
      </c>
      <c r="M55" s="305" t="s">
        <v>238</v>
      </c>
      <c r="N55" s="305" t="s">
        <v>237</v>
      </c>
      <c r="O55" s="305">
        <v>72.2</v>
      </c>
      <c r="P55" s="305" t="s">
        <v>237</v>
      </c>
      <c r="Q55" s="305">
        <v>55</v>
      </c>
      <c r="R55" s="305" t="s">
        <v>237</v>
      </c>
      <c r="S55" s="305">
        <v>42.7</v>
      </c>
      <c r="T55" s="305" t="s">
        <v>237</v>
      </c>
      <c r="U55" s="305">
        <v>54.610210000000002</v>
      </c>
      <c r="V55" s="305" t="s">
        <v>237</v>
      </c>
      <c r="W55" s="305">
        <v>37.175829999999998</v>
      </c>
      <c r="X55" s="305" t="s">
        <v>237</v>
      </c>
      <c r="Y55" s="305" t="s">
        <v>238</v>
      </c>
      <c r="Z55" s="305" t="s">
        <v>237</v>
      </c>
      <c r="AA55" s="305">
        <v>13.3</v>
      </c>
      <c r="AB55" s="305" t="s">
        <v>237</v>
      </c>
    </row>
    <row r="56" spans="2:28" x14ac:dyDescent="0.25">
      <c r="B56" s="45" t="s">
        <v>68</v>
      </c>
      <c r="C56" s="305">
        <v>692.62199999999996</v>
      </c>
      <c r="D56" s="305">
        <v>12.326217597990851</v>
      </c>
      <c r="E56" s="305" t="s">
        <v>238</v>
      </c>
      <c r="F56" s="305" t="s">
        <v>237</v>
      </c>
      <c r="G56" s="305" t="s">
        <v>238</v>
      </c>
      <c r="H56" s="305" t="s">
        <v>237</v>
      </c>
      <c r="I56" s="305" t="s">
        <v>238</v>
      </c>
      <c r="J56" s="305" t="s">
        <v>237</v>
      </c>
      <c r="K56" s="305">
        <v>4.5999999999999996</v>
      </c>
      <c r="L56" s="305" t="s">
        <v>237</v>
      </c>
      <c r="M56" s="305" t="s">
        <v>238</v>
      </c>
      <c r="N56" s="305" t="s">
        <v>237</v>
      </c>
      <c r="O56" s="305" t="s">
        <v>238</v>
      </c>
      <c r="P56" s="305" t="s">
        <v>237</v>
      </c>
      <c r="Q56" s="305" t="s">
        <v>238</v>
      </c>
      <c r="R56" s="305" t="s">
        <v>237</v>
      </c>
      <c r="S56" s="305" t="s">
        <v>238</v>
      </c>
      <c r="T56" s="305" t="s">
        <v>237</v>
      </c>
      <c r="U56" s="305">
        <v>117.69822000000001</v>
      </c>
      <c r="V56" s="305" t="s">
        <v>237</v>
      </c>
      <c r="W56" s="305">
        <v>131.43799999999999</v>
      </c>
      <c r="X56" s="305" t="s">
        <v>237</v>
      </c>
      <c r="Y56" s="305" t="s">
        <v>238</v>
      </c>
      <c r="Z56" s="305" t="s">
        <v>237</v>
      </c>
      <c r="AA56" s="305" t="s">
        <v>238</v>
      </c>
      <c r="AB56" s="305" t="s">
        <v>237</v>
      </c>
    </row>
    <row r="57" spans="2:28" x14ac:dyDescent="0.25">
      <c r="B57" s="45" t="s">
        <v>69</v>
      </c>
      <c r="C57" s="305">
        <v>177.535</v>
      </c>
      <c r="D57" s="305">
        <v>20.337781178831797</v>
      </c>
      <c r="E57" s="305" t="s">
        <v>238</v>
      </c>
      <c r="F57" s="305" t="s">
        <v>237</v>
      </c>
      <c r="G57" s="305">
        <v>2.6</v>
      </c>
      <c r="H57" s="305" t="s">
        <v>237</v>
      </c>
      <c r="I57" s="305" t="s">
        <v>238</v>
      </c>
      <c r="J57" s="305" t="s">
        <v>237</v>
      </c>
      <c r="K57" s="305">
        <v>20.6</v>
      </c>
      <c r="L57" s="305" t="s">
        <v>237</v>
      </c>
      <c r="M57" s="305" t="s">
        <v>238</v>
      </c>
      <c r="N57" s="305" t="s">
        <v>237</v>
      </c>
      <c r="O57" s="305" t="s">
        <v>238</v>
      </c>
      <c r="P57" s="305" t="s">
        <v>237</v>
      </c>
      <c r="Q57" s="305" t="s">
        <v>238</v>
      </c>
      <c r="R57" s="305" t="s">
        <v>237</v>
      </c>
      <c r="S57" s="305" t="s">
        <v>238</v>
      </c>
      <c r="T57" s="305" t="s">
        <v>237</v>
      </c>
      <c r="U57" s="305">
        <v>50.722409999999996</v>
      </c>
      <c r="V57" s="305" t="s">
        <v>237</v>
      </c>
      <c r="W57" s="305">
        <v>35.107570000000003</v>
      </c>
      <c r="X57" s="305" t="s">
        <v>237</v>
      </c>
      <c r="Y57" s="305" t="s">
        <v>238</v>
      </c>
      <c r="Z57" s="305" t="s">
        <v>237</v>
      </c>
      <c r="AA57" s="305">
        <v>16.3</v>
      </c>
      <c r="AB57" s="305" t="s">
        <v>239</v>
      </c>
    </row>
    <row r="58" spans="2:28" x14ac:dyDescent="0.25">
      <c r="B58" s="45" t="s">
        <v>71</v>
      </c>
      <c r="C58" s="305" t="s">
        <v>238</v>
      </c>
      <c r="D58" s="305" t="s">
        <v>238</v>
      </c>
      <c r="E58" s="305" t="s">
        <v>238</v>
      </c>
      <c r="F58" s="305" t="s">
        <v>237</v>
      </c>
      <c r="G58" s="305" t="s">
        <v>238</v>
      </c>
      <c r="H58" s="305" t="s">
        <v>237</v>
      </c>
      <c r="I58" s="305" t="s">
        <v>238</v>
      </c>
      <c r="J58" s="305" t="s">
        <v>237</v>
      </c>
      <c r="K58" s="305">
        <v>47.2</v>
      </c>
      <c r="L58" s="305" t="s">
        <v>239</v>
      </c>
      <c r="M58" s="305" t="s">
        <v>238</v>
      </c>
      <c r="N58" s="305" t="s">
        <v>237</v>
      </c>
      <c r="O58" s="305" t="s">
        <v>238</v>
      </c>
      <c r="P58" s="305" t="s">
        <v>237</v>
      </c>
      <c r="Q58" s="305" t="s">
        <v>238</v>
      </c>
      <c r="R58" s="305" t="s">
        <v>237</v>
      </c>
      <c r="S58" s="305" t="s">
        <v>238</v>
      </c>
      <c r="T58" s="305" t="s">
        <v>237</v>
      </c>
      <c r="U58" s="305">
        <v>106.37748999999999</v>
      </c>
      <c r="V58" s="305" t="s">
        <v>237</v>
      </c>
      <c r="W58" s="305">
        <v>91.288430000000005</v>
      </c>
      <c r="X58" s="305" t="s">
        <v>237</v>
      </c>
      <c r="Y58" s="305">
        <v>39.299999999999997</v>
      </c>
      <c r="Z58" s="305" t="s">
        <v>237</v>
      </c>
      <c r="AA58" s="305">
        <v>49.2</v>
      </c>
      <c r="AB58" s="305" t="s">
        <v>237</v>
      </c>
    </row>
    <row r="59" spans="2:28" x14ac:dyDescent="0.25">
      <c r="B59" s="45" t="s">
        <v>72</v>
      </c>
      <c r="C59" s="305">
        <v>2000.067</v>
      </c>
      <c r="D59" s="305">
        <v>19.224461230895248</v>
      </c>
      <c r="E59" s="305" t="s">
        <v>238</v>
      </c>
      <c r="F59" s="305" t="s">
        <v>237</v>
      </c>
      <c r="G59" s="305">
        <v>17.100000000000001</v>
      </c>
      <c r="H59" s="305" t="s">
        <v>237</v>
      </c>
      <c r="I59" s="305">
        <v>24.8</v>
      </c>
      <c r="J59" s="305" t="s">
        <v>239</v>
      </c>
      <c r="K59" s="305">
        <v>96.2</v>
      </c>
      <c r="L59" s="305" t="s">
        <v>239</v>
      </c>
      <c r="M59" s="305" t="s">
        <v>238</v>
      </c>
      <c r="N59" s="305" t="s">
        <v>237</v>
      </c>
      <c r="O59" s="305">
        <v>6.7</v>
      </c>
      <c r="P59" s="305" t="s">
        <v>237</v>
      </c>
      <c r="Q59" s="305">
        <v>97.8</v>
      </c>
      <c r="R59" s="305" t="s">
        <v>237</v>
      </c>
      <c r="S59" s="305">
        <v>97.6</v>
      </c>
      <c r="T59" s="305" t="s">
        <v>237</v>
      </c>
      <c r="U59" s="305">
        <v>83.809929999999994</v>
      </c>
      <c r="V59" s="305" t="s">
        <v>237</v>
      </c>
      <c r="W59" s="305">
        <v>71.927530000000004</v>
      </c>
      <c r="X59" s="305" t="s">
        <v>237</v>
      </c>
      <c r="Y59" s="305">
        <v>32.6</v>
      </c>
      <c r="Z59" s="305" t="s">
        <v>239</v>
      </c>
      <c r="AA59" s="305">
        <v>39.299999999999997</v>
      </c>
      <c r="AB59" s="305" t="s">
        <v>239</v>
      </c>
    </row>
    <row r="60" spans="2:28" x14ac:dyDescent="0.25">
      <c r="B60" s="45" t="s">
        <v>73</v>
      </c>
      <c r="C60" s="305">
        <v>2992.0740000000001</v>
      </c>
      <c r="D60" s="305">
        <v>19.011927783402566</v>
      </c>
      <c r="E60" s="305" t="s">
        <v>238</v>
      </c>
      <c r="F60" s="305" t="s">
        <v>237</v>
      </c>
      <c r="G60" s="305">
        <v>16.2</v>
      </c>
      <c r="H60" s="305" t="s">
        <v>239</v>
      </c>
      <c r="I60" s="305" t="s">
        <v>238</v>
      </c>
      <c r="J60" s="305" t="s">
        <v>237</v>
      </c>
      <c r="K60" s="305">
        <v>99.6</v>
      </c>
      <c r="L60" s="305" t="s">
        <v>239</v>
      </c>
      <c r="M60" s="305" t="s">
        <v>238</v>
      </c>
      <c r="N60" s="305" t="s">
        <v>237</v>
      </c>
      <c r="O60" s="305" t="s">
        <v>238</v>
      </c>
      <c r="P60" s="305" t="s">
        <v>237</v>
      </c>
      <c r="Q60" s="305" t="s">
        <v>238</v>
      </c>
      <c r="R60" s="305" t="s">
        <v>237</v>
      </c>
      <c r="S60" s="305" t="s">
        <v>238</v>
      </c>
      <c r="T60" s="305" t="s">
        <v>237</v>
      </c>
      <c r="U60" s="305">
        <v>96.110110000000006</v>
      </c>
      <c r="V60" s="305" t="s">
        <v>237</v>
      </c>
      <c r="W60" s="305">
        <v>77.325050000000005</v>
      </c>
      <c r="X60" s="305" t="s">
        <v>237</v>
      </c>
      <c r="Y60" s="305" t="s">
        <v>238</v>
      </c>
      <c r="Z60" s="305" t="s">
        <v>237</v>
      </c>
      <c r="AA60" s="305" t="s">
        <v>238</v>
      </c>
      <c r="AB60" s="305" t="s">
        <v>237</v>
      </c>
    </row>
    <row r="61" spans="2:28" x14ac:dyDescent="0.25">
      <c r="B61" s="45" t="s">
        <v>74</v>
      </c>
      <c r="C61" s="305">
        <v>15337.969000000001</v>
      </c>
      <c r="D61" s="305">
        <v>18.691988817736998</v>
      </c>
      <c r="E61" s="305" t="s">
        <v>238</v>
      </c>
      <c r="F61" s="305" t="s">
        <v>237</v>
      </c>
      <c r="G61" s="305">
        <v>13.1</v>
      </c>
      <c r="H61" s="305" t="s">
        <v>237</v>
      </c>
      <c r="I61" s="305">
        <v>6.5</v>
      </c>
      <c r="J61" s="305" t="s">
        <v>239</v>
      </c>
      <c r="K61" s="305">
        <v>50</v>
      </c>
      <c r="L61" s="305" t="s">
        <v>239</v>
      </c>
      <c r="M61" s="305" t="s">
        <v>238</v>
      </c>
      <c r="N61" s="305" t="s">
        <v>237</v>
      </c>
      <c r="O61" s="305">
        <v>50.4</v>
      </c>
      <c r="P61" s="305" t="s">
        <v>283</v>
      </c>
      <c r="Q61" s="305" t="s">
        <v>238</v>
      </c>
      <c r="R61" s="305" t="s">
        <v>237</v>
      </c>
      <c r="S61" s="305">
        <v>97</v>
      </c>
      <c r="T61" s="305" t="s">
        <v>283</v>
      </c>
      <c r="U61" s="305">
        <v>100.87979</v>
      </c>
      <c r="V61" s="305" t="s">
        <v>237</v>
      </c>
      <c r="W61" s="305">
        <v>71.330500000000001</v>
      </c>
      <c r="X61" s="305" t="s">
        <v>237</v>
      </c>
      <c r="Y61" s="305">
        <v>16</v>
      </c>
      <c r="Z61" s="305" t="s">
        <v>239</v>
      </c>
      <c r="AA61" s="305">
        <v>3.1</v>
      </c>
      <c r="AB61" s="305" t="s">
        <v>239</v>
      </c>
    </row>
    <row r="62" spans="2:28" x14ac:dyDescent="0.25">
      <c r="B62" s="45" t="s">
        <v>75</v>
      </c>
      <c r="C62" s="305">
        <v>1396.3500000000001</v>
      </c>
      <c r="D62" s="305">
        <v>22.022870917445346</v>
      </c>
      <c r="E62" s="305" t="s">
        <v>238</v>
      </c>
      <c r="F62" s="305" t="s">
        <v>237</v>
      </c>
      <c r="G62" s="305">
        <v>20.7</v>
      </c>
      <c r="H62" s="305" t="s">
        <v>237</v>
      </c>
      <c r="I62" s="305" t="s">
        <v>238</v>
      </c>
      <c r="J62" s="305" t="s">
        <v>237</v>
      </c>
      <c r="K62" s="305">
        <v>63.3</v>
      </c>
      <c r="L62" s="305" t="s">
        <v>237</v>
      </c>
      <c r="M62" s="305" t="s">
        <v>238</v>
      </c>
      <c r="N62" s="305" t="s">
        <v>237</v>
      </c>
      <c r="O62" s="305" t="s">
        <v>238</v>
      </c>
      <c r="P62" s="305" t="s">
        <v>237</v>
      </c>
      <c r="Q62" s="305" t="s">
        <v>238</v>
      </c>
      <c r="R62" s="305" t="s">
        <v>237</v>
      </c>
      <c r="S62" s="305" t="s">
        <v>238</v>
      </c>
      <c r="T62" s="305" t="s">
        <v>237</v>
      </c>
      <c r="U62" s="305">
        <v>90.351299999999995</v>
      </c>
      <c r="V62" s="305" t="s">
        <v>237</v>
      </c>
      <c r="W62" s="305">
        <v>47.93656</v>
      </c>
      <c r="X62" s="305" t="s">
        <v>237</v>
      </c>
      <c r="Y62" s="305" t="s">
        <v>238</v>
      </c>
      <c r="Z62" s="305" t="s">
        <v>237</v>
      </c>
      <c r="AA62" s="305" t="s">
        <v>238</v>
      </c>
      <c r="AB62" s="305" t="s">
        <v>237</v>
      </c>
    </row>
    <row r="63" spans="2:28" x14ac:dyDescent="0.25">
      <c r="B63" s="45" t="s">
        <v>76</v>
      </c>
      <c r="C63" s="305">
        <v>158.93999999999997</v>
      </c>
      <c r="D63" s="305">
        <v>20.995648693419138</v>
      </c>
      <c r="E63" s="305">
        <v>4.5999999999999996</v>
      </c>
      <c r="F63" s="305" t="s">
        <v>237</v>
      </c>
      <c r="G63" s="305">
        <v>22</v>
      </c>
      <c r="H63" s="305" t="s">
        <v>237</v>
      </c>
      <c r="I63" s="305">
        <v>42.3</v>
      </c>
      <c r="J63" s="305" t="s">
        <v>237</v>
      </c>
      <c r="K63" s="305">
        <v>128</v>
      </c>
      <c r="L63" s="305" t="s">
        <v>239</v>
      </c>
      <c r="M63" s="305">
        <v>55.8</v>
      </c>
      <c r="N63" s="305" t="s">
        <v>237</v>
      </c>
      <c r="O63" s="305">
        <v>56.7</v>
      </c>
      <c r="P63" s="305" t="s">
        <v>237</v>
      </c>
      <c r="Q63" s="305">
        <v>90.6</v>
      </c>
      <c r="R63" s="305" t="s">
        <v>237</v>
      </c>
      <c r="S63" s="305">
        <v>90.5</v>
      </c>
      <c r="T63" s="305" t="s">
        <v>237</v>
      </c>
      <c r="U63" s="305" t="s">
        <v>238</v>
      </c>
      <c r="V63" s="305" t="s">
        <v>237</v>
      </c>
      <c r="W63" s="305" t="s">
        <v>238</v>
      </c>
      <c r="X63" s="305" t="s">
        <v>237</v>
      </c>
      <c r="Y63" s="305">
        <v>12.3</v>
      </c>
      <c r="Z63" s="305" t="s">
        <v>237</v>
      </c>
      <c r="AA63" s="305">
        <v>17.3</v>
      </c>
      <c r="AB63" s="305" t="s">
        <v>237</v>
      </c>
    </row>
    <row r="64" spans="2:28" x14ac:dyDescent="0.25">
      <c r="B64" s="45" t="s">
        <v>77</v>
      </c>
      <c r="C64" s="305">
        <v>1385.9649999999999</v>
      </c>
      <c r="D64" s="305">
        <v>21.884343220221893</v>
      </c>
      <c r="E64" s="305">
        <v>1</v>
      </c>
      <c r="F64" s="305" t="s">
        <v>237</v>
      </c>
      <c r="G64" s="305">
        <v>17.399999999999999</v>
      </c>
      <c r="H64" s="305" t="s">
        <v>237</v>
      </c>
      <c r="I64" s="305">
        <v>18.8</v>
      </c>
      <c r="J64" s="305" t="s">
        <v>237</v>
      </c>
      <c r="K64" s="305">
        <v>85</v>
      </c>
      <c r="L64" s="305" t="s">
        <v>239</v>
      </c>
      <c r="M64" s="305">
        <v>60.3</v>
      </c>
      <c r="N64" s="305" t="s">
        <v>237</v>
      </c>
      <c r="O64" s="305">
        <v>51.4</v>
      </c>
      <c r="P64" s="305" t="s">
        <v>237</v>
      </c>
      <c r="Q64" s="305">
        <v>69.900000000000006</v>
      </c>
      <c r="R64" s="305" t="s">
        <v>237</v>
      </c>
      <c r="S64" s="305">
        <v>53.6</v>
      </c>
      <c r="T64" s="305" t="s">
        <v>237</v>
      </c>
      <c r="U64" s="305">
        <v>42.678080000000001</v>
      </c>
      <c r="V64" s="305" t="s">
        <v>237</v>
      </c>
      <c r="W64" s="305">
        <v>19.616710000000001</v>
      </c>
      <c r="X64" s="305" t="s">
        <v>237</v>
      </c>
      <c r="Y64" s="305">
        <v>31.9</v>
      </c>
      <c r="Z64" s="305" t="s">
        <v>237</v>
      </c>
      <c r="AA64" s="305">
        <v>22.3</v>
      </c>
      <c r="AB64" s="305" t="s">
        <v>237</v>
      </c>
    </row>
    <row r="65" spans="2:28" x14ac:dyDescent="0.25">
      <c r="B65" s="45" t="s">
        <v>78</v>
      </c>
      <c r="C65" s="305">
        <v>127.46099999999998</v>
      </c>
      <c r="D65" s="305">
        <v>9.9017984837455923</v>
      </c>
      <c r="E65" s="305" t="s">
        <v>238</v>
      </c>
      <c r="F65" s="305" t="s">
        <v>237</v>
      </c>
      <c r="G65" s="305" t="s">
        <v>238</v>
      </c>
      <c r="H65" s="305" t="s">
        <v>237</v>
      </c>
      <c r="I65" s="305" t="s">
        <v>238</v>
      </c>
      <c r="J65" s="305" t="s">
        <v>237</v>
      </c>
      <c r="K65" s="305">
        <v>16.399999999999999</v>
      </c>
      <c r="L65" s="305" t="s">
        <v>237</v>
      </c>
      <c r="M65" s="305" t="s">
        <v>238</v>
      </c>
      <c r="N65" s="305" t="s">
        <v>237</v>
      </c>
      <c r="O65" s="305" t="s">
        <v>238</v>
      </c>
      <c r="P65" s="305" t="s">
        <v>237</v>
      </c>
      <c r="Q65" s="305" t="s">
        <v>238</v>
      </c>
      <c r="R65" s="305" t="s">
        <v>237</v>
      </c>
      <c r="S65" s="305" t="s">
        <v>238</v>
      </c>
      <c r="T65" s="305" t="s">
        <v>237</v>
      </c>
      <c r="U65" s="305">
        <v>100.91981</v>
      </c>
      <c r="V65" s="305" t="s">
        <v>237</v>
      </c>
      <c r="W65" s="305">
        <v>112.60068</v>
      </c>
      <c r="X65" s="305" t="s">
        <v>237</v>
      </c>
      <c r="Y65" s="305" t="s">
        <v>238</v>
      </c>
      <c r="Z65" s="305" t="s">
        <v>237</v>
      </c>
      <c r="AA65" s="305" t="s">
        <v>238</v>
      </c>
      <c r="AB65" s="305" t="s">
        <v>237</v>
      </c>
    </row>
    <row r="66" spans="2:28" x14ac:dyDescent="0.25">
      <c r="B66" s="45" t="s">
        <v>79</v>
      </c>
      <c r="C66" s="305">
        <v>23580.781999999999</v>
      </c>
      <c r="D66" s="305">
        <v>25.059078165110598</v>
      </c>
      <c r="E66" s="305">
        <v>2.2000000000000002</v>
      </c>
      <c r="F66" s="305" t="s">
        <v>237</v>
      </c>
      <c r="G66" s="305">
        <v>19.100000000000001</v>
      </c>
      <c r="H66" s="305" t="s">
        <v>237</v>
      </c>
      <c r="I66" s="305">
        <v>22.2</v>
      </c>
      <c r="J66" s="305" t="s">
        <v>237</v>
      </c>
      <c r="K66" s="305">
        <v>87</v>
      </c>
      <c r="L66" s="305" t="s">
        <v>237</v>
      </c>
      <c r="M66" s="305">
        <v>51</v>
      </c>
      <c r="N66" s="305" t="s">
        <v>237</v>
      </c>
      <c r="O66" s="305">
        <v>64.099999999999994</v>
      </c>
      <c r="P66" s="305" t="s">
        <v>237</v>
      </c>
      <c r="Q66" s="305">
        <v>42.3</v>
      </c>
      <c r="R66" s="305" t="s">
        <v>237</v>
      </c>
      <c r="S66" s="305">
        <v>38.4</v>
      </c>
      <c r="T66" s="305" t="s">
        <v>237</v>
      </c>
      <c r="U66" s="305" t="s">
        <v>238</v>
      </c>
      <c r="V66" s="305" t="s">
        <v>237</v>
      </c>
      <c r="W66" s="305" t="s">
        <v>238</v>
      </c>
      <c r="X66" s="305" t="s">
        <v>237</v>
      </c>
      <c r="Y66" s="305">
        <v>31.8</v>
      </c>
      <c r="Z66" s="305" t="s">
        <v>237</v>
      </c>
      <c r="AA66" s="305">
        <v>24</v>
      </c>
      <c r="AB66" s="305" t="s">
        <v>237</v>
      </c>
    </row>
    <row r="67" spans="2:28" x14ac:dyDescent="0.25">
      <c r="B67" s="45" t="s">
        <v>80</v>
      </c>
      <c r="C67" s="305">
        <v>157.32300000000001</v>
      </c>
      <c r="D67" s="305">
        <v>17.856003813566534</v>
      </c>
      <c r="E67" s="305" t="s">
        <v>238</v>
      </c>
      <c r="F67" s="305" t="s">
        <v>237</v>
      </c>
      <c r="G67" s="305" t="s">
        <v>238</v>
      </c>
      <c r="H67" s="305" t="s">
        <v>237</v>
      </c>
      <c r="I67" s="305" t="s">
        <v>238</v>
      </c>
      <c r="J67" s="305" t="s">
        <v>237</v>
      </c>
      <c r="K67" s="305">
        <v>31.1</v>
      </c>
      <c r="L67" s="305" t="s">
        <v>239</v>
      </c>
      <c r="M67" s="305" t="s">
        <v>238</v>
      </c>
      <c r="N67" s="305" t="s">
        <v>237</v>
      </c>
      <c r="O67" s="305" t="s">
        <v>238</v>
      </c>
      <c r="P67" s="305" t="s">
        <v>237</v>
      </c>
      <c r="Q67" s="305" t="s">
        <v>238</v>
      </c>
      <c r="R67" s="305" t="s">
        <v>237</v>
      </c>
      <c r="S67" s="305" t="s">
        <v>238</v>
      </c>
      <c r="T67" s="305" t="s">
        <v>237</v>
      </c>
      <c r="U67" s="305">
        <v>97.839060000000003</v>
      </c>
      <c r="V67" s="305" t="s">
        <v>237</v>
      </c>
      <c r="W67" s="305">
        <v>75.764600000000002</v>
      </c>
      <c r="X67" s="305" t="s">
        <v>237</v>
      </c>
      <c r="Y67" s="305" t="s">
        <v>238</v>
      </c>
      <c r="Z67" s="305" t="s">
        <v>237</v>
      </c>
      <c r="AA67" s="305" t="s">
        <v>238</v>
      </c>
      <c r="AB67" s="305" t="s">
        <v>237</v>
      </c>
    </row>
    <row r="68" spans="2:28" x14ac:dyDescent="0.25">
      <c r="B68" s="45" t="s">
        <v>81</v>
      </c>
      <c r="C68" s="305">
        <v>610.18600000000004</v>
      </c>
      <c r="D68" s="305">
        <v>11.244925891805556</v>
      </c>
      <c r="E68" s="305" t="s">
        <v>238</v>
      </c>
      <c r="F68" s="305" t="s">
        <v>237</v>
      </c>
      <c r="G68" s="305" t="s">
        <v>238</v>
      </c>
      <c r="H68" s="305" t="s">
        <v>237</v>
      </c>
      <c r="I68" s="305" t="s">
        <v>238</v>
      </c>
      <c r="J68" s="305" t="s">
        <v>237</v>
      </c>
      <c r="K68" s="305">
        <v>7.6</v>
      </c>
      <c r="L68" s="305" t="s">
        <v>237</v>
      </c>
      <c r="M68" s="305" t="s">
        <v>238</v>
      </c>
      <c r="N68" s="305" t="s">
        <v>237</v>
      </c>
      <c r="O68" s="305" t="s">
        <v>238</v>
      </c>
      <c r="P68" s="305" t="s">
        <v>237</v>
      </c>
      <c r="Q68" s="305" t="s">
        <v>238</v>
      </c>
      <c r="R68" s="305" t="s">
        <v>237</v>
      </c>
      <c r="S68" s="305" t="s">
        <v>238</v>
      </c>
      <c r="T68" s="305" t="s">
        <v>237</v>
      </c>
      <c r="U68" s="305">
        <v>98.988619999999997</v>
      </c>
      <c r="V68" s="305" t="s">
        <v>237</v>
      </c>
      <c r="W68" s="305">
        <v>115.58528</v>
      </c>
      <c r="X68" s="305" t="s">
        <v>237</v>
      </c>
      <c r="Y68" s="305" t="s">
        <v>238</v>
      </c>
      <c r="Z68" s="305" t="s">
        <v>237</v>
      </c>
      <c r="AA68" s="305" t="s">
        <v>238</v>
      </c>
      <c r="AB68" s="305" t="s">
        <v>237</v>
      </c>
    </row>
    <row r="69" spans="2:28" x14ac:dyDescent="0.25">
      <c r="B69" s="45" t="s">
        <v>82</v>
      </c>
      <c r="C69" s="305">
        <v>7784.6020000000017</v>
      </c>
      <c r="D69" s="305">
        <v>12.108332576361835</v>
      </c>
      <c r="E69" s="305" t="s">
        <v>238</v>
      </c>
      <c r="F69" s="305" t="s">
        <v>237</v>
      </c>
      <c r="G69" s="305" t="s">
        <v>238</v>
      </c>
      <c r="H69" s="305" t="s">
        <v>237</v>
      </c>
      <c r="I69" s="305" t="s">
        <v>238</v>
      </c>
      <c r="J69" s="305" t="s">
        <v>237</v>
      </c>
      <c r="K69" s="305">
        <v>9.4</v>
      </c>
      <c r="L69" s="305" t="s">
        <v>237</v>
      </c>
      <c r="M69" s="305" t="s">
        <v>238</v>
      </c>
      <c r="N69" s="305" t="s">
        <v>237</v>
      </c>
      <c r="O69" s="305" t="s">
        <v>238</v>
      </c>
      <c r="P69" s="305" t="s">
        <v>237</v>
      </c>
      <c r="Q69" s="305" t="s">
        <v>238</v>
      </c>
      <c r="R69" s="305" t="s">
        <v>237</v>
      </c>
      <c r="S69" s="305" t="s">
        <v>238</v>
      </c>
      <c r="T69" s="305" t="s">
        <v>237</v>
      </c>
      <c r="U69" s="305">
        <v>106.90895</v>
      </c>
      <c r="V69" s="305" t="s">
        <v>237</v>
      </c>
      <c r="W69" s="305">
        <v>113.46147999999999</v>
      </c>
      <c r="X69" s="305" t="s">
        <v>237</v>
      </c>
      <c r="Y69" s="305" t="s">
        <v>238</v>
      </c>
      <c r="Z69" s="305" t="s">
        <v>237</v>
      </c>
      <c r="AA69" s="305" t="s">
        <v>238</v>
      </c>
      <c r="AB69" s="305" t="s">
        <v>237</v>
      </c>
    </row>
    <row r="70" spans="2:28" x14ac:dyDescent="0.25">
      <c r="B70" s="45" t="s">
        <v>83</v>
      </c>
      <c r="C70" s="305">
        <v>357.63900000000001</v>
      </c>
      <c r="D70" s="305">
        <v>21.393590160021677</v>
      </c>
      <c r="E70" s="305">
        <v>1.4</v>
      </c>
      <c r="F70" s="305" t="s">
        <v>237</v>
      </c>
      <c r="G70" s="305">
        <v>13.5</v>
      </c>
      <c r="H70" s="305" t="s">
        <v>237</v>
      </c>
      <c r="I70" s="305">
        <v>27.8</v>
      </c>
      <c r="J70" s="305" t="s">
        <v>237</v>
      </c>
      <c r="K70" s="305">
        <v>115</v>
      </c>
      <c r="L70" s="305" t="s">
        <v>237</v>
      </c>
      <c r="M70" s="305">
        <v>47.1</v>
      </c>
      <c r="N70" s="305" t="s">
        <v>237</v>
      </c>
      <c r="O70" s="305">
        <v>57.9</v>
      </c>
      <c r="P70" s="305" t="s">
        <v>237</v>
      </c>
      <c r="Q70" s="305">
        <v>94.8</v>
      </c>
      <c r="R70" s="305" t="s">
        <v>237</v>
      </c>
      <c r="S70" s="305">
        <v>94.2</v>
      </c>
      <c r="T70" s="305" t="s">
        <v>237</v>
      </c>
      <c r="U70" s="305" t="s">
        <v>238</v>
      </c>
      <c r="V70" s="305" t="s">
        <v>237</v>
      </c>
      <c r="W70" s="305" t="s">
        <v>238</v>
      </c>
      <c r="X70" s="305" t="s">
        <v>237</v>
      </c>
      <c r="Y70" s="305">
        <v>34.799999999999997</v>
      </c>
      <c r="Z70" s="305" t="s">
        <v>237</v>
      </c>
      <c r="AA70" s="305">
        <v>28.8</v>
      </c>
      <c r="AB70" s="305" t="s">
        <v>237</v>
      </c>
    </row>
    <row r="71" spans="2:28" x14ac:dyDescent="0.25">
      <c r="B71" s="45" t="s">
        <v>84</v>
      </c>
      <c r="C71" s="305">
        <v>429.755</v>
      </c>
      <c r="D71" s="305">
        <v>23.238981552329683</v>
      </c>
      <c r="E71" s="305" t="s">
        <v>238</v>
      </c>
      <c r="F71" s="305" t="s">
        <v>237</v>
      </c>
      <c r="G71" s="305">
        <v>23.5</v>
      </c>
      <c r="H71" s="305" t="s">
        <v>237</v>
      </c>
      <c r="I71" s="305">
        <v>23.1</v>
      </c>
      <c r="J71" s="305" t="s">
        <v>237</v>
      </c>
      <c r="K71" s="305">
        <v>88</v>
      </c>
      <c r="L71" s="305" t="s">
        <v>237</v>
      </c>
      <c r="M71" s="305" t="s">
        <v>238</v>
      </c>
      <c r="N71" s="305" t="s">
        <v>237</v>
      </c>
      <c r="O71" s="305">
        <v>73.7</v>
      </c>
      <c r="P71" s="305" t="s">
        <v>237</v>
      </c>
      <c r="Q71" s="305" t="s">
        <v>238</v>
      </c>
      <c r="R71" s="305" t="s">
        <v>237</v>
      </c>
      <c r="S71" s="305" t="s">
        <v>238</v>
      </c>
      <c r="T71" s="305" t="s">
        <v>237</v>
      </c>
      <c r="U71" s="305">
        <v>66.108810000000005</v>
      </c>
      <c r="V71" s="305" t="s">
        <v>237</v>
      </c>
      <c r="W71" s="305">
        <v>47.727539999999998</v>
      </c>
      <c r="X71" s="305" t="s">
        <v>237</v>
      </c>
      <c r="Y71" s="305" t="s">
        <v>238</v>
      </c>
      <c r="Z71" s="305" t="s">
        <v>237</v>
      </c>
      <c r="AA71" s="305">
        <v>33</v>
      </c>
      <c r="AB71" s="305" t="s">
        <v>237</v>
      </c>
    </row>
    <row r="72" spans="2:28" x14ac:dyDescent="0.25">
      <c r="B72" s="45" t="s">
        <v>85</v>
      </c>
      <c r="C72" s="305">
        <v>481.392</v>
      </c>
      <c r="D72" s="305">
        <v>11.089694636705103</v>
      </c>
      <c r="E72" s="305" t="s">
        <v>238</v>
      </c>
      <c r="F72" s="305" t="s">
        <v>237</v>
      </c>
      <c r="G72" s="305">
        <v>10.6</v>
      </c>
      <c r="H72" s="305" t="s">
        <v>237</v>
      </c>
      <c r="I72" s="305">
        <v>6.1</v>
      </c>
      <c r="J72" s="305" t="s">
        <v>237</v>
      </c>
      <c r="K72" s="305">
        <v>39.5</v>
      </c>
      <c r="L72" s="305" t="s">
        <v>237</v>
      </c>
      <c r="M72" s="305" t="s">
        <v>238</v>
      </c>
      <c r="N72" s="305" t="s">
        <v>237</v>
      </c>
      <c r="O72" s="305">
        <v>4.9000000000000004</v>
      </c>
      <c r="P72" s="305" t="s">
        <v>237</v>
      </c>
      <c r="Q72" s="305" t="s">
        <v>238</v>
      </c>
      <c r="R72" s="305" t="s">
        <v>237</v>
      </c>
      <c r="S72" s="305" t="s">
        <v>238</v>
      </c>
      <c r="T72" s="305" t="s">
        <v>237</v>
      </c>
      <c r="U72" s="305">
        <v>110.32966</v>
      </c>
      <c r="V72" s="305" t="s">
        <v>237</v>
      </c>
      <c r="W72" s="305">
        <v>81.219800000000006</v>
      </c>
      <c r="X72" s="305" t="s">
        <v>237</v>
      </c>
      <c r="Y72" s="305" t="s">
        <v>238</v>
      </c>
      <c r="Z72" s="305" t="s">
        <v>237</v>
      </c>
      <c r="AA72" s="305" t="s">
        <v>238</v>
      </c>
      <c r="AB72" s="305" t="s">
        <v>237</v>
      </c>
    </row>
    <row r="73" spans="2:28" x14ac:dyDescent="0.25">
      <c r="B73" s="45" t="s">
        <v>86</v>
      </c>
      <c r="C73" s="305">
        <v>7970.1280000000006</v>
      </c>
      <c r="D73" s="305">
        <v>9.6342959762434894</v>
      </c>
      <c r="E73" s="305" t="s">
        <v>238</v>
      </c>
      <c r="F73" s="305" t="s">
        <v>237</v>
      </c>
      <c r="G73" s="305" t="s">
        <v>238</v>
      </c>
      <c r="H73" s="305" t="s">
        <v>237</v>
      </c>
      <c r="I73" s="305" t="s">
        <v>238</v>
      </c>
      <c r="J73" s="305" t="s">
        <v>237</v>
      </c>
      <c r="K73" s="305">
        <v>7.9</v>
      </c>
      <c r="L73" s="305" t="s">
        <v>237</v>
      </c>
      <c r="M73" s="305" t="s">
        <v>238</v>
      </c>
      <c r="N73" s="305" t="s">
        <v>237</v>
      </c>
      <c r="O73" s="305" t="s">
        <v>238</v>
      </c>
      <c r="P73" s="305" t="s">
        <v>237</v>
      </c>
      <c r="Q73" s="305" t="s">
        <v>238</v>
      </c>
      <c r="R73" s="305" t="s">
        <v>237</v>
      </c>
      <c r="S73" s="305" t="s">
        <v>238</v>
      </c>
      <c r="T73" s="305" t="s">
        <v>237</v>
      </c>
      <c r="U73" s="305">
        <v>99.641810000000007</v>
      </c>
      <c r="V73" s="305" t="s">
        <v>237</v>
      </c>
      <c r="W73" s="305">
        <v>104.31864</v>
      </c>
      <c r="X73" s="305" t="s">
        <v>237</v>
      </c>
      <c r="Y73" s="305" t="s">
        <v>238</v>
      </c>
      <c r="Z73" s="305" t="s">
        <v>237</v>
      </c>
      <c r="AA73" s="305" t="s">
        <v>238</v>
      </c>
      <c r="AB73" s="305" t="s">
        <v>237</v>
      </c>
    </row>
    <row r="74" spans="2:28" x14ac:dyDescent="0.25">
      <c r="B74" s="45" t="s">
        <v>87</v>
      </c>
      <c r="C74" s="305">
        <v>5658.8839999999991</v>
      </c>
      <c r="D74" s="305">
        <v>21.845094836059602</v>
      </c>
      <c r="E74" s="305">
        <v>0.8</v>
      </c>
      <c r="F74" s="305" t="s">
        <v>237</v>
      </c>
      <c r="G74" s="305">
        <v>7</v>
      </c>
      <c r="H74" s="305" t="s">
        <v>237</v>
      </c>
      <c r="I74" s="305">
        <v>16.2</v>
      </c>
      <c r="J74" s="305" t="s">
        <v>237</v>
      </c>
      <c r="K74" s="305">
        <v>70</v>
      </c>
      <c r="L74" s="305" t="s">
        <v>239</v>
      </c>
      <c r="M74" s="305">
        <v>37.1</v>
      </c>
      <c r="N74" s="305" t="s">
        <v>237</v>
      </c>
      <c r="O74" s="305">
        <v>53</v>
      </c>
      <c r="P74" s="305" t="s">
        <v>237</v>
      </c>
      <c r="Q74" s="305">
        <v>93.3</v>
      </c>
      <c r="R74" s="305" t="s">
        <v>237</v>
      </c>
      <c r="S74" s="305">
        <v>87.4</v>
      </c>
      <c r="T74" s="305" t="s">
        <v>237</v>
      </c>
      <c r="U74" s="305">
        <v>81.56653</v>
      </c>
      <c r="V74" s="305" t="s">
        <v>237</v>
      </c>
      <c r="W74" s="305">
        <v>39.855289999999997</v>
      </c>
      <c r="X74" s="305" t="s">
        <v>237</v>
      </c>
      <c r="Y74" s="305">
        <v>34.200000000000003</v>
      </c>
      <c r="Z74" s="305" t="s">
        <v>237</v>
      </c>
      <c r="AA74" s="305">
        <v>34.5</v>
      </c>
      <c r="AB74" s="305" t="s">
        <v>237</v>
      </c>
    </row>
    <row r="75" spans="2:28" x14ac:dyDescent="0.25">
      <c r="B75" s="45" t="s">
        <v>88</v>
      </c>
      <c r="C75" s="305">
        <v>1055.3970000000002</v>
      </c>
      <c r="D75" s="305">
        <v>9.4841656040309186</v>
      </c>
      <c r="E75" s="305" t="s">
        <v>238</v>
      </c>
      <c r="F75" s="305" t="s">
        <v>237</v>
      </c>
      <c r="G75" s="305" t="s">
        <v>238</v>
      </c>
      <c r="H75" s="305" t="s">
        <v>237</v>
      </c>
      <c r="I75" s="305" t="s">
        <v>238</v>
      </c>
      <c r="J75" s="305" t="s">
        <v>237</v>
      </c>
      <c r="K75" s="305">
        <v>10</v>
      </c>
      <c r="L75" s="305" t="s">
        <v>237</v>
      </c>
      <c r="M75" s="305" t="s">
        <v>238</v>
      </c>
      <c r="N75" s="305" t="s">
        <v>237</v>
      </c>
      <c r="O75" s="305" t="s">
        <v>238</v>
      </c>
      <c r="P75" s="305" t="s">
        <v>237</v>
      </c>
      <c r="Q75" s="305" t="s">
        <v>238</v>
      </c>
      <c r="R75" s="305" t="s">
        <v>237</v>
      </c>
      <c r="S75" s="305" t="s">
        <v>238</v>
      </c>
      <c r="T75" s="305" t="s">
        <v>237</v>
      </c>
      <c r="U75" s="305">
        <v>103.94104</v>
      </c>
      <c r="V75" s="305" t="s">
        <v>237</v>
      </c>
      <c r="W75" s="305">
        <v>111.68832</v>
      </c>
      <c r="X75" s="305" t="s">
        <v>237</v>
      </c>
      <c r="Y75" s="305" t="s">
        <v>238</v>
      </c>
      <c r="Z75" s="305" t="s">
        <v>237</v>
      </c>
      <c r="AA75" s="305" t="s">
        <v>238</v>
      </c>
      <c r="AB75" s="305" t="s">
        <v>237</v>
      </c>
    </row>
    <row r="76" spans="2:28" x14ac:dyDescent="0.25">
      <c r="B76" s="45" t="s">
        <v>89</v>
      </c>
      <c r="C76" s="305">
        <v>19.356999999999999</v>
      </c>
      <c r="D76" s="305">
        <v>18.279082504697961</v>
      </c>
      <c r="E76" s="305" t="s">
        <v>238</v>
      </c>
      <c r="F76" s="305" t="s">
        <v>237</v>
      </c>
      <c r="G76" s="305" t="s">
        <v>238</v>
      </c>
      <c r="H76" s="305" t="s">
        <v>237</v>
      </c>
      <c r="I76" s="305" t="s">
        <v>238</v>
      </c>
      <c r="J76" s="305" t="s">
        <v>237</v>
      </c>
      <c r="K76" s="305">
        <v>53.1</v>
      </c>
      <c r="L76" s="305" t="s">
        <v>239</v>
      </c>
      <c r="M76" s="305" t="s">
        <v>238</v>
      </c>
      <c r="N76" s="305" t="s">
        <v>237</v>
      </c>
      <c r="O76" s="305" t="s">
        <v>238</v>
      </c>
      <c r="P76" s="305" t="s">
        <v>237</v>
      </c>
      <c r="Q76" s="305" t="s">
        <v>238</v>
      </c>
      <c r="R76" s="305" t="s">
        <v>237</v>
      </c>
      <c r="S76" s="305" t="s">
        <v>238</v>
      </c>
      <c r="T76" s="305" t="s">
        <v>237</v>
      </c>
      <c r="U76" s="305">
        <v>120.50753</v>
      </c>
      <c r="V76" s="305" t="s">
        <v>237</v>
      </c>
      <c r="W76" s="305">
        <v>89.433880000000002</v>
      </c>
      <c r="X76" s="305" t="s">
        <v>237</v>
      </c>
      <c r="Y76" s="305">
        <v>66.7</v>
      </c>
      <c r="Z76" s="305" t="s">
        <v>237</v>
      </c>
      <c r="AA76" s="305">
        <v>58.5</v>
      </c>
      <c r="AB76" s="305" t="s">
        <v>237</v>
      </c>
    </row>
    <row r="77" spans="2:28" x14ac:dyDescent="0.25">
      <c r="B77" s="45" t="s">
        <v>90</v>
      </c>
      <c r="C77" s="305">
        <v>3613.0520000000001</v>
      </c>
      <c r="D77" s="305">
        <v>23.357929812532198</v>
      </c>
      <c r="E77" s="305" t="s">
        <v>238</v>
      </c>
      <c r="F77" s="305" t="s">
        <v>237</v>
      </c>
      <c r="G77" s="305">
        <v>19.8</v>
      </c>
      <c r="H77" s="305" t="s">
        <v>237</v>
      </c>
      <c r="I77" s="305">
        <v>21.7</v>
      </c>
      <c r="J77" s="305" t="s">
        <v>237</v>
      </c>
      <c r="K77" s="305">
        <v>92.4</v>
      </c>
      <c r="L77" s="305" t="s">
        <v>237</v>
      </c>
      <c r="M77" s="305" t="s">
        <v>238</v>
      </c>
      <c r="N77" s="305" t="s">
        <v>237</v>
      </c>
      <c r="O77" s="305" t="s">
        <v>238</v>
      </c>
      <c r="P77" s="305" t="s">
        <v>237</v>
      </c>
      <c r="Q77" s="305" t="s">
        <v>238</v>
      </c>
      <c r="R77" s="305" t="s">
        <v>237</v>
      </c>
      <c r="S77" s="305" t="s">
        <v>238</v>
      </c>
      <c r="T77" s="305" t="s">
        <v>237</v>
      </c>
      <c r="U77" s="305">
        <v>70.612979999999993</v>
      </c>
      <c r="V77" s="305" t="s">
        <v>237</v>
      </c>
      <c r="W77" s="305">
        <v>56.44426</v>
      </c>
      <c r="X77" s="305" t="s">
        <v>237</v>
      </c>
      <c r="Y77" s="305">
        <v>23.97</v>
      </c>
      <c r="Z77" s="305" t="s">
        <v>237</v>
      </c>
      <c r="AA77" s="305">
        <v>20.3</v>
      </c>
      <c r="AB77" s="305" t="s">
        <v>237</v>
      </c>
    </row>
    <row r="78" spans="2:28" x14ac:dyDescent="0.25">
      <c r="B78" s="45" t="s">
        <v>91</v>
      </c>
      <c r="C78" s="305">
        <v>2698.3520000000003</v>
      </c>
      <c r="D78" s="305">
        <v>22.974104546125229</v>
      </c>
      <c r="E78" s="305">
        <v>1.3</v>
      </c>
      <c r="F78" s="305" t="s">
        <v>237</v>
      </c>
      <c r="G78" s="305">
        <v>33.200000000000003</v>
      </c>
      <c r="H78" s="305" t="s">
        <v>237</v>
      </c>
      <c r="I78" s="305">
        <v>40</v>
      </c>
      <c r="J78" s="305" t="s">
        <v>237</v>
      </c>
      <c r="K78" s="305">
        <v>154</v>
      </c>
      <c r="L78" s="305" t="s">
        <v>237</v>
      </c>
      <c r="M78" s="305">
        <v>63.2</v>
      </c>
      <c r="N78" s="305" t="s">
        <v>237</v>
      </c>
      <c r="O78" s="305">
        <v>89.4</v>
      </c>
      <c r="P78" s="305" t="s">
        <v>237</v>
      </c>
      <c r="Q78" s="305">
        <v>54.7</v>
      </c>
      <c r="R78" s="305" t="s">
        <v>237</v>
      </c>
      <c r="S78" s="305">
        <v>52.9</v>
      </c>
      <c r="T78" s="305" t="s">
        <v>237</v>
      </c>
      <c r="U78" s="305">
        <v>44.76981</v>
      </c>
      <c r="V78" s="305" t="s">
        <v>237</v>
      </c>
      <c r="W78" s="305">
        <v>28.351389999999999</v>
      </c>
      <c r="X78" s="305" t="s">
        <v>237</v>
      </c>
      <c r="Y78" s="305">
        <v>28.7</v>
      </c>
      <c r="Z78" s="305" t="s">
        <v>237</v>
      </c>
      <c r="AA78" s="305">
        <v>19.8</v>
      </c>
      <c r="AB78" s="305" t="s">
        <v>237</v>
      </c>
    </row>
    <row r="79" spans="2:28" x14ac:dyDescent="0.25">
      <c r="B79" s="45" t="s">
        <v>92</v>
      </c>
      <c r="C79" s="305">
        <v>384.29299999999995</v>
      </c>
      <c r="D79" s="305">
        <v>22.54903168833302</v>
      </c>
      <c r="E79" s="305" t="s">
        <v>238</v>
      </c>
      <c r="F79" s="305" t="s">
        <v>237</v>
      </c>
      <c r="G79" s="305">
        <v>18.5</v>
      </c>
      <c r="H79" s="305" t="s">
        <v>237</v>
      </c>
      <c r="I79" s="305">
        <v>33</v>
      </c>
      <c r="J79" s="305" t="s">
        <v>237</v>
      </c>
      <c r="K79" s="305">
        <v>136.69999999999999</v>
      </c>
      <c r="L79" s="305" t="s">
        <v>237</v>
      </c>
      <c r="M79" s="305" t="s">
        <v>238</v>
      </c>
      <c r="N79" s="305" t="s">
        <v>237</v>
      </c>
      <c r="O79" s="305">
        <v>38.5</v>
      </c>
      <c r="P79" s="305" t="s">
        <v>283</v>
      </c>
      <c r="Q79" s="305" t="s">
        <v>238</v>
      </c>
      <c r="R79" s="305" t="s">
        <v>237</v>
      </c>
      <c r="S79" s="305" t="s">
        <v>238</v>
      </c>
      <c r="T79" s="305" t="s">
        <v>237</v>
      </c>
      <c r="U79" s="305" t="s">
        <v>238</v>
      </c>
      <c r="V79" s="305" t="s">
        <v>237</v>
      </c>
      <c r="W79" s="305" t="s">
        <v>238</v>
      </c>
      <c r="X79" s="305" t="s">
        <v>237</v>
      </c>
      <c r="Y79" s="305" t="s">
        <v>238</v>
      </c>
      <c r="Z79" s="305" t="s">
        <v>237</v>
      </c>
      <c r="AA79" s="305">
        <v>11.8</v>
      </c>
      <c r="AB79" s="305" t="s">
        <v>237</v>
      </c>
    </row>
    <row r="80" spans="2:28" x14ac:dyDescent="0.25">
      <c r="B80" s="45" t="s">
        <v>93</v>
      </c>
      <c r="C80" s="305">
        <v>179.14400000000001</v>
      </c>
      <c r="D80" s="305">
        <v>22.403837856563111</v>
      </c>
      <c r="E80" s="305">
        <v>1.2</v>
      </c>
      <c r="F80" s="305" t="s">
        <v>237</v>
      </c>
      <c r="G80" s="305">
        <v>16.2</v>
      </c>
      <c r="H80" s="305" t="s">
        <v>237</v>
      </c>
      <c r="I80" s="305">
        <v>15.9</v>
      </c>
      <c r="J80" s="305" t="s">
        <v>237</v>
      </c>
      <c r="K80" s="305">
        <v>97</v>
      </c>
      <c r="L80" s="305" t="s">
        <v>239</v>
      </c>
      <c r="M80" s="305">
        <v>25.1</v>
      </c>
      <c r="N80" s="305" t="s">
        <v>237</v>
      </c>
      <c r="O80" s="305">
        <v>17.7</v>
      </c>
      <c r="P80" s="305" t="s">
        <v>237</v>
      </c>
      <c r="Q80" s="305">
        <v>93.8</v>
      </c>
      <c r="R80" s="305" t="s">
        <v>237</v>
      </c>
      <c r="S80" s="305">
        <v>93.9</v>
      </c>
      <c r="T80" s="305" t="s">
        <v>237</v>
      </c>
      <c r="U80" s="305">
        <v>103.93256</v>
      </c>
      <c r="V80" s="305" t="s">
        <v>237</v>
      </c>
      <c r="W80" s="305">
        <v>95.971649999999997</v>
      </c>
      <c r="X80" s="305" t="s">
        <v>237</v>
      </c>
      <c r="Y80" s="305">
        <v>44.5</v>
      </c>
      <c r="Z80" s="305" t="s">
        <v>237</v>
      </c>
      <c r="AA80" s="305">
        <v>53.1</v>
      </c>
      <c r="AB80" s="305" t="s">
        <v>237</v>
      </c>
    </row>
    <row r="81" spans="2:28" x14ac:dyDescent="0.25">
      <c r="B81" s="45" t="s">
        <v>94</v>
      </c>
      <c r="C81" s="305">
        <v>2255.3269999999998</v>
      </c>
      <c r="D81" s="305">
        <v>21.859321784691019</v>
      </c>
      <c r="E81" s="305">
        <v>1.5</v>
      </c>
      <c r="F81" s="305" t="s">
        <v>237</v>
      </c>
      <c r="G81" s="305">
        <v>11.9</v>
      </c>
      <c r="H81" s="305" t="s">
        <v>237</v>
      </c>
      <c r="I81" s="305">
        <v>12.9</v>
      </c>
      <c r="J81" s="305" t="s">
        <v>237</v>
      </c>
      <c r="K81" s="305">
        <v>65</v>
      </c>
      <c r="L81" s="305" t="s">
        <v>237</v>
      </c>
      <c r="M81" s="305">
        <v>22.2</v>
      </c>
      <c r="N81" s="305" t="s">
        <v>237</v>
      </c>
      <c r="O81" s="305">
        <v>23.7</v>
      </c>
      <c r="P81" s="305" t="s">
        <v>237</v>
      </c>
      <c r="Q81" s="305">
        <v>85.1</v>
      </c>
      <c r="R81" s="305" t="s">
        <v>237</v>
      </c>
      <c r="S81" s="305">
        <v>79.900000000000006</v>
      </c>
      <c r="T81" s="305" t="s">
        <v>237</v>
      </c>
      <c r="U81" s="305" t="s">
        <v>238</v>
      </c>
      <c r="V81" s="305" t="s">
        <v>237</v>
      </c>
      <c r="W81" s="305" t="s">
        <v>238</v>
      </c>
      <c r="X81" s="305" t="s">
        <v>237</v>
      </c>
      <c r="Y81" s="305">
        <v>25.4</v>
      </c>
      <c r="Z81" s="305" t="s">
        <v>237</v>
      </c>
      <c r="AA81" s="305">
        <v>31.7</v>
      </c>
      <c r="AB81" s="305" t="s">
        <v>237</v>
      </c>
    </row>
    <row r="82" spans="2:28" x14ac:dyDescent="0.25">
      <c r="B82" s="45" t="s">
        <v>95</v>
      </c>
      <c r="C82" s="305" t="s">
        <v>238</v>
      </c>
      <c r="D82" s="305" t="s">
        <v>238</v>
      </c>
      <c r="E82" s="305" t="s">
        <v>238</v>
      </c>
      <c r="F82" s="305" t="s">
        <v>237</v>
      </c>
      <c r="G82" s="305" t="s">
        <v>238</v>
      </c>
      <c r="H82" s="305" t="s">
        <v>237</v>
      </c>
      <c r="I82" s="305" t="s">
        <v>238</v>
      </c>
      <c r="J82" s="305" t="s">
        <v>237</v>
      </c>
      <c r="K82" s="305" t="s">
        <v>238</v>
      </c>
      <c r="L82" s="305" t="s">
        <v>237</v>
      </c>
      <c r="M82" s="305" t="s">
        <v>238</v>
      </c>
      <c r="N82" s="305" t="s">
        <v>237</v>
      </c>
      <c r="O82" s="305" t="s">
        <v>238</v>
      </c>
      <c r="P82" s="305" t="s">
        <v>237</v>
      </c>
      <c r="Q82" s="305" t="s">
        <v>238</v>
      </c>
      <c r="R82" s="305" t="s">
        <v>237</v>
      </c>
      <c r="S82" s="305" t="s">
        <v>238</v>
      </c>
      <c r="T82" s="305" t="s">
        <v>237</v>
      </c>
      <c r="U82" s="305" t="s">
        <v>238</v>
      </c>
      <c r="V82" s="305" t="s">
        <v>237</v>
      </c>
      <c r="W82" s="305" t="s">
        <v>238</v>
      </c>
      <c r="X82" s="305" t="s">
        <v>237</v>
      </c>
      <c r="Y82" s="305" t="s">
        <v>238</v>
      </c>
      <c r="Z82" s="305" t="s">
        <v>237</v>
      </c>
      <c r="AA82" s="305" t="s">
        <v>238</v>
      </c>
      <c r="AB82" s="305" t="s">
        <v>237</v>
      </c>
    </row>
    <row r="83" spans="2:28" x14ac:dyDescent="0.25">
      <c r="B83" s="45" t="s">
        <v>96</v>
      </c>
      <c r="C83" s="305">
        <v>1801.4569999999999</v>
      </c>
      <c r="D83" s="305">
        <v>22.24655975878547</v>
      </c>
      <c r="E83" s="305">
        <v>5.3</v>
      </c>
      <c r="F83" s="305" t="s">
        <v>237</v>
      </c>
      <c r="G83" s="305">
        <v>22.6</v>
      </c>
      <c r="H83" s="305" t="s">
        <v>237</v>
      </c>
      <c r="I83" s="305">
        <v>22.2</v>
      </c>
      <c r="J83" s="305" t="s">
        <v>237</v>
      </c>
      <c r="K83" s="305">
        <v>99</v>
      </c>
      <c r="L83" s="305" t="s">
        <v>237</v>
      </c>
      <c r="M83" s="305">
        <v>17.7</v>
      </c>
      <c r="N83" s="305" t="s">
        <v>237</v>
      </c>
      <c r="O83" s="305">
        <v>15.2</v>
      </c>
      <c r="P83" s="305" t="s">
        <v>237</v>
      </c>
      <c r="Q83" s="305">
        <v>98.4</v>
      </c>
      <c r="R83" s="305" t="s">
        <v>237</v>
      </c>
      <c r="S83" s="305">
        <v>93.8</v>
      </c>
      <c r="T83" s="305" t="s">
        <v>237</v>
      </c>
      <c r="U83" s="305">
        <v>74.57987</v>
      </c>
      <c r="V83" s="305" t="s">
        <v>237</v>
      </c>
      <c r="W83" s="305">
        <v>70.819890000000001</v>
      </c>
      <c r="X83" s="305" t="s">
        <v>237</v>
      </c>
      <c r="Y83" s="305">
        <v>32.6</v>
      </c>
      <c r="Z83" s="305" t="s">
        <v>237</v>
      </c>
      <c r="AA83" s="305">
        <v>29.2</v>
      </c>
      <c r="AB83" s="305" t="s">
        <v>237</v>
      </c>
    </row>
    <row r="84" spans="2:28" x14ac:dyDescent="0.25">
      <c r="B84" s="45" t="s">
        <v>97</v>
      </c>
      <c r="C84" s="305">
        <v>1021.3680000000001</v>
      </c>
      <c r="D84" s="305">
        <v>10.259910129050489</v>
      </c>
      <c r="E84" s="305" t="s">
        <v>238</v>
      </c>
      <c r="F84" s="305" t="s">
        <v>237</v>
      </c>
      <c r="G84" s="305" t="s">
        <v>238</v>
      </c>
      <c r="H84" s="305" t="s">
        <v>237</v>
      </c>
      <c r="I84" s="305" t="s">
        <v>238</v>
      </c>
      <c r="J84" s="305" t="s">
        <v>237</v>
      </c>
      <c r="K84" s="305">
        <v>17.7</v>
      </c>
      <c r="L84" s="305" t="s">
        <v>237</v>
      </c>
      <c r="M84" s="305" t="s">
        <v>238</v>
      </c>
      <c r="N84" s="305" t="s">
        <v>237</v>
      </c>
      <c r="O84" s="305" t="s">
        <v>238</v>
      </c>
      <c r="P84" s="305" t="s">
        <v>237</v>
      </c>
      <c r="Q84" s="305" t="s">
        <v>238</v>
      </c>
      <c r="R84" s="305" t="s">
        <v>237</v>
      </c>
      <c r="S84" s="305" t="s">
        <v>238</v>
      </c>
      <c r="T84" s="305" t="s">
        <v>237</v>
      </c>
      <c r="U84" s="305">
        <v>100.71784</v>
      </c>
      <c r="V84" s="305" t="s">
        <v>237</v>
      </c>
      <c r="W84" s="305">
        <v>102.3839</v>
      </c>
      <c r="X84" s="305" t="s">
        <v>237</v>
      </c>
      <c r="Y84" s="305" t="s">
        <v>238</v>
      </c>
      <c r="Z84" s="305" t="s">
        <v>237</v>
      </c>
      <c r="AA84" s="305" t="s">
        <v>238</v>
      </c>
      <c r="AB84" s="305" t="s">
        <v>237</v>
      </c>
    </row>
    <row r="85" spans="2:28" x14ac:dyDescent="0.25">
      <c r="B85" s="45" t="s">
        <v>98</v>
      </c>
      <c r="C85" s="305">
        <v>44.396999999999998</v>
      </c>
      <c r="D85" s="305">
        <v>13.472620510719649</v>
      </c>
      <c r="E85" s="305" t="s">
        <v>238</v>
      </c>
      <c r="F85" s="305" t="s">
        <v>237</v>
      </c>
      <c r="G85" s="305" t="s">
        <v>238</v>
      </c>
      <c r="H85" s="305" t="s">
        <v>237</v>
      </c>
      <c r="I85" s="305" t="s">
        <v>238</v>
      </c>
      <c r="J85" s="305" t="s">
        <v>237</v>
      </c>
      <c r="K85" s="305">
        <v>10.8</v>
      </c>
      <c r="L85" s="305" t="s">
        <v>237</v>
      </c>
      <c r="M85" s="305" t="s">
        <v>238</v>
      </c>
      <c r="N85" s="305" t="s">
        <v>237</v>
      </c>
      <c r="O85" s="305" t="s">
        <v>238</v>
      </c>
      <c r="P85" s="305" t="s">
        <v>237</v>
      </c>
      <c r="Q85" s="305" t="s">
        <v>238</v>
      </c>
      <c r="R85" s="305" t="s">
        <v>237</v>
      </c>
      <c r="S85" s="305" t="s">
        <v>238</v>
      </c>
      <c r="T85" s="305" t="s">
        <v>237</v>
      </c>
      <c r="U85" s="305">
        <v>96.973960000000005</v>
      </c>
      <c r="V85" s="305" t="s">
        <v>237</v>
      </c>
      <c r="W85" s="305">
        <v>116.82342</v>
      </c>
      <c r="X85" s="305" t="s">
        <v>237</v>
      </c>
      <c r="Y85" s="305" t="s">
        <v>238</v>
      </c>
      <c r="Z85" s="305" t="s">
        <v>237</v>
      </c>
      <c r="AA85" s="305" t="s">
        <v>238</v>
      </c>
      <c r="AB85" s="305" t="s">
        <v>237</v>
      </c>
    </row>
    <row r="86" spans="2:28" x14ac:dyDescent="0.25">
      <c r="B86" s="45" t="s">
        <v>99</v>
      </c>
      <c r="C86" s="305">
        <v>239441.44099999999</v>
      </c>
      <c r="D86" s="305">
        <v>19.122583597300441</v>
      </c>
      <c r="E86" s="305">
        <v>4.5999999999999996</v>
      </c>
      <c r="F86" s="305" t="s">
        <v>237</v>
      </c>
      <c r="G86" s="305">
        <v>30</v>
      </c>
      <c r="H86" s="305" t="s">
        <v>237</v>
      </c>
      <c r="I86" s="305">
        <v>21.7</v>
      </c>
      <c r="J86" s="305" t="s">
        <v>239</v>
      </c>
      <c r="K86" s="305">
        <v>38.5</v>
      </c>
      <c r="L86" s="305" t="s">
        <v>237</v>
      </c>
      <c r="M86" s="305">
        <v>47.4</v>
      </c>
      <c r="N86" s="305" t="s">
        <v>237</v>
      </c>
      <c r="O86" s="305">
        <v>45.2</v>
      </c>
      <c r="P86" s="305" t="s">
        <v>237</v>
      </c>
      <c r="Q86" s="305">
        <v>88.2</v>
      </c>
      <c r="R86" s="305" t="s">
        <v>237</v>
      </c>
      <c r="S86" s="305">
        <v>71.5</v>
      </c>
      <c r="T86" s="305" t="s">
        <v>237</v>
      </c>
      <c r="U86" s="305">
        <v>86.456329999999994</v>
      </c>
      <c r="V86" s="305" t="s">
        <v>237</v>
      </c>
      <c r="W86" s="305">
        <v>54.838569999999997</v>
      </c>
      <c r="X86" s="305" t="s">
        <v>237</v>
      </c>
      <c r="Y86" s="305">
        <v>34.5</v>
      </c>
      <c r="Z86" s="305" t="s">
        <v>239</v>
      </c>
      <c r="AA86" s="305">
        <v>18.600000000000001</v>
      </c>
      <c r="AB86" s="305" t="s">
        <v>239</v>
      </c>
    </row>
    <row r="87" spans="2:28" x14ac:dyDescent="0.25">
      <c r="B87" s="45" t="s">
        <v>100</v>
      </c>
      <c r="C87" s="305">
        <v>45258.020999999993</v>
      </c>
      <c r="D87" s="305">
        <v>18.112943672513325</v>
      </c>
      <c r="E87" s="305" t="s">
        <v>238</v>
      </c>
      <c r="F87" s="305" t="s">
        <v>237</v>
      </c>
      <c r="G87" s="305">
        <v>12.8</v>
      </c>
      <c r="H87" s="305" t="s">
        <v>237</v>
      </c>
      <c r="I87" s="305">
        <v>6.5</v>
      </c>
      <c r="J87" s="305" t="s">
        <v>237</v>
      </c>
      <c r="K87" s="305">
        <v>47</v>
      </c>
      <c r="L87" s="305" t="s">
        <v>237</v>
      </c>
      <c r="M87" s="305">
        <v>48.4</v>
      </c>
      <c r="N87" s="305" t="s">
        <v>283</v>
      </c>
      <c r="O87" s="305">
        <v>44.9</v>
      </c>
      <c r="P87" s="305" t="s">
        <v>237</v>
      </c>
      <c r="Q87" s="305">
        <v>88</v>
      </c>
      <c r="R87" s="305" t="s">
        <v>283</v>
      </c>
      <c r="S87" s="305">
        <v>90.6</v>
      </c>
      <c r="T87" s="305" t="s">
        <v>237</v>
      </c>
      <c r="U87" s="305">
        <v>91.156940000000006</v>
      </c>
      <c r="V87" s="305" t="s">
        <v>237</v>
      </c>
      <c r="W87" s="305">
        <v>73.430139999999994</v>
      </c>
      <c r="X87" s="305" t="s">
        <v>237</v>
      </c>
      <c r="Y87" s="305">
        <v>4</v>
      </c>
      <c r="Z87" s="305" t="s">
        <v>466</v>
      </c>
      <c r="AA87" s="305">
        <v>9.4</v>
      </c>
      <c r="AB87" s="305" t="s">
        <v>237</v>
      </c>
    </row>
    <row r="88" spans="2:28" x14ac:dyDescent="0.25">
      <c r="B88" s="45" t="s">
        <v>101</v>
      </c>
      <c r="C88" s="305">
        <v>11452.29</v>
      </c>
      <c r="D88" s="305">
        <v>14.78722888873096</v>
      </c>
      <c r="E88" s="305" t="s">
        <v>238</v>
      </c>
      <c r="F88" s="305" t="s">
        <v>237</v>
      </c>
      <c r="G88" s="305">
        <v>16.399999999999999</v>
      </c>
      <c r="H88" s="305" t="s">
        <v>237</v>
      </c>
      <c r="I88" s="305">
        <v>5.16</v>
      </c>
      <c r="J88" s="305" t="s">
        <v>237</v>
      </c>
      <c r="K88" s="305">
        <v>23</v>
      </c>
      <c r="L88" s="305" t="s">
        <v>237</v>
      </c>
      <c r="M88" s="305" t="s">
        <v>238</v>
      </c>
      <c r="N88" s="305" t="s">
        <v>237</v>
      </c>
      <c r="O88" s="305" t="s">
        <v>238</v>
      </c>
      <c r="P88" s="305" t="s">
        <v>237</v>
      </c>
      <c r="Q88" s="305" t="s">
        <v>238</v>
      </c>
      <c r="R88" s="305" t="s">
        <v>237</v>
      </c>
      <c r="S88" s="305" t="s">
        <v>238</v>
      </c>
      <c r="T88" s="305" t="s">
        <v>237</v>
      </c>
      <c r="U88" s="305">
        <v>100.89542</v>
      </c>
      <c r="V88" s="305" t="s">
        <v>237</v>
      </c>
      <c r="W88" s="305">
        <v>76.821969999999993</v>
      </c>
      <c r="X88" s="305" t="s">
        <v>237</v>
      </c>
      <c r="Y88" s="305" t="s">
        <v>238</v>
      </c>
      <c r="Z88" s="305" t="s">
        <v>237</v>
      </c>
      <c r="AA88" s="305" t="s">
        <v>238</v>
      </c>
      <c r="AB88" s="305" t="s">
        <v>237</v>
      </c>
    </row>
    <row r="89" spans="2:28" x14ac:dyDescent="0.25">
      <c r="B89" s="45" t="s">
        <v>102</v>
      </c>
      <c r="C89" s="305">
        <v>7701.0859999999993</v>
      </c>
      <c r="D89" s="305">
        <v>22.807739037599379</v>
      </c>
      <c r="E89" s="305" t="s">
        <v>238</v>
      </c>
      <c r="F89" s="305" t="s">
        <v>237</v>
      </c>
      <c r="G89" s="305">
        <v>20.7</v>
      </c>
      <c r="H89" s="305" t="s">
        <v>237</v>
      </c>
      <c r="I89" s="305">
        <v>11.8</v>
      </c>
      <c r="J89" s="305" t="s">
        <v>237</v>
      </c>
      <c r="K89" s="305">
        <v>68</v>
      </c>
      <c r="L89" s="305" t="s">
        <v>239</v>
      </c>
      <c r="M89" s="305" t="s">
        <v>238</v>
      </c>
      <c r="N89" s="305" t="s">
        <v>237</v>
      </c>
      <c r="O89" s="305">
        <v>50.1</v>
      </c>
      <c r="P89" s="305" t="s">
        <v>237</v>
      </c>
      <c r="Q89" s="305" t="s">
        <v>238</v>
      </c>
      <c r="R89" s="305" t="s">
        <v>237</v>
      </c>
      <c r="S89" s="305" t="s">
        <v>238</v>
      </c>
      <c r="T89" s="305" t="s">
        <v>237</v>
      </c>
      <c r="U89" s="305" t="s">
        <v>238</v>
      </c>
      <c r="V89" s="305" t="s">
        <v>237</v>
      </c>
      <c r="W89" s="305" t="s">
        <v>238</v>
      </c>
      <c r="X89" s="305" t="s">
        <v>237</v>
      </c>
      <c r="Y89" s="305" t="s">
        <v>238</v>
      </c>
      <c r="Z89" s="305" t="s">
        <v>237</v>
      </c>
      <c r="AA89" s="305">
        <v>2.6</v>
      </c>
      <c r="AB89" s="305" t="s">
        <v>237</v>
      </c>
    </row>
    <row r="90" spans="2:28" x14ac:dyDescent="0.25">
      <c r="B90" s="45" t="s">
        <v>103</v>
      </c>
      <c r="C90" s="305">
        <v>591.95500000000004</v>
      </c>
      <c r="D90" s="305">
        <v>12.793016383869807</v>
      </c>
      <c r="E90" s="305" t="s">
        <v>238</v>
      </c>
      <c r="F90" s="305" t="s">
        <v>237</v>
      </c>
      <c r="G90" s="305" t="s">
        <v>238</v>
      </c>
      <c r="H90" s="305" t="s">
        <v>237</v>
      </c>
      <c r="I90" s="305" t="s">
        <v>238</v>
      </c>
      <c r="J90" s="305" t="s">
        <v>237</v>
      </c>
      <c r="K90" s="305">
        <v>14</v>
      </c>
      <c r="L90" s="305" t="s">
        <v>237</v>
      </c>
      <c r="M90" s="305" t="s">
        <v>238</v>
      </c>
      <c r="N90" s="305" t="s">
        <v>237</v>
      </c>
      <c r="O90" s="305" t="s">
        <v>238</v>
      </c>
      <c r="P90" s="305" t="s">
        <v>237</v>
      </c>
      <c r="Q90" s="305" t="s">
        <v>238</v>
      </c>
      <c r="R90" s="305" t="s">
        <v>237</v>
      </c>
      <c r="S90" s="305" t="s">
        <v>238</v>
      </c>
      <c r="T90" s="305" t="s">
        <v>237</v>
      </c>
      <c r="U90" s="305">
        <v>109.17807999999999</v>
      </c>
      <c r="V90" s="305" t="s">
        <v>237</v>
      </c>
      <c r="W90" s="305">
        <v>134.53720000000001</v>
      </c>
      <c r="X90" s="305" t="s">
        <v>237</v>
      </c>
      <c r="Y90" s="305" t="s">
        <v>238</v>
      </c>
      <c r="Z90" s="305" t="s">
        <v>237</v>
      </c>
      <c r="AA90" s="305" t="s">
        <v>238</v>
      </c>
      <c r="AB90" s="305" t="s">
        <v>237</v>
      </c>
    </row>
    <row r="91" spans="2:28" x14ac:dyDescent="0.25">
      <c r="B91" s="45" t="s">
        <v>104</v>
      </c>
      <c r="C91" s="305">
        <v>1241.556</v>
      </c>
      <c r="D91" s="305">
        <v>16.054996518880291</v>
      </c>
      <c r="E91" s="305" t="s">
        <v>238</v>
      </c>
      <c r="F91" s="305" t="s">
        <v>237</v>
      </c>
      <c r="G91" s="305" t="s">
        <v>238</v>
      </c>
      <c r="H91" s="305" t="s">
        <v>237</v>
      </c>
      <c r="I91" s="305" t="s">
        <v>238</v>
      </c>
      <c r="J91" s="305" t="s">
        <v>237</v>
      </c>
      <c r="K91" s="305">
        <v>13.1</v>
      </c>
      <c r="L91" s="305" t="s">
        <v>237</v>
      </c>
      <c r="M91" s="305" t="s">
        <v>238</v>
      </c>
      <c r="N91" s="305" t="s">
        <v>237</v>
      </c>
      <c r="O91" s="305" t="s">
        <v>238</v>
      </c>
      <c r="P91" s="305" t="s">
        <v>237</v>
      </c>
      <c r="Q91" s="305" t="s">
        <v>238</v>
      </c>
      <c r="R91" s="305" t="s">
        <v>237</v>
      </c>
      <c r="S91" s="305" t="s">
        <v>238</v>
      </c>
      <c r="T91" s="305" t="s">
        <v>237</v>
      </c>
      <c r="U91" s="305">
        <v>103.01246999999999</v>
      </c>
      <c r="V91" s="305" t="s">
        <v>237</v>
      </c>
      <c r="W91" s="305">
        <v>100.29416999999999</v>
      </c>
      <c r="X91" s="305" t="s">
        <v>237</v>
      </c>
      <c r="Y91" s="305" t="s">
        <v>238</v>
      </c>
      <c r="Z91" s="305" t="s">
        <v>237</v>
      </c>
      <c r="AA91" s="305" t="s">
        <v>238</v>
      </c>
      <c r="AB91" s="305" t="s">
        <v>237</v>
      </c>
    </row>
    <row r="92" spans="2:28" x14ac:dyDescent="0.25">
      <c r="B92" s="45" t="s">
        <v>105</v>
      </c>
      <c r="C92" s="305">
        <v>5782.9889999999996</v>
      </c>
      <c r="D92" s="305">
        <v>9.4818211761851803</v>
      </c>
      <c r="E92" s="305" t="s">
        <v>238</v>
      </c>
      <c r="F92" s="305" t="s">
        <v>237</v>
      </c>
      <c r="G92" s="305" t="s">
        <v>238</v>
      </c>
      <c r="H92" s="305" t="s">
        <v>237</v>
      </c>
      <c r="I92" s="305" t="s">
        <v>238</v>
      </c>
      <c r="J92" s="305" t="s">
        <v>237</v>
      </c>
      <c r="K92" s="305">
        <v>6.6</v>
      </c>
      <c r="L92" s="305" t="s">
        <v>237</v>
      </c>
      <c r="M92" s="305" t="s">
        <v>238</v>
      </c>
      <c r="N92" s="305" t="s">
        <v>237</v>
      </c>
      <c r="O92" s="305" t="s">
        <v>238</v>
      </c>
      <c r="P92" s="305" t="s">
        <v>237</v>
      </c>
      <c r="Q92" s="305" t="s">
        <v>238</v>
      </c>
      <c r="R92" s="305" t="s">
        <v>237</v>
      </c>
      <c r="S92" s="305" t="s">
        <v>238</v>
      </c>
      <c r="T92" s="305" t="s">
        <v>237</v>
      </c>
      <c r="U92" s="305">
        <v>106.34361</v>
      </c>
      <c r="V92" s="305" t="s">
        <v>237</v>
      </c>
      <c r="W92" s="305">
        <v>97.385279999999995</v>
      </c>
      <c r="X92" s="305" t="s">
        <v>237</v>
      </c>
      <c r="Y92" s="305" t="s">
        <v>238</v>
      </c>
      <c r="Z92" s="305" t="s">
        <v>237</v>
      </c>
      <c r="AA92" s="305" t="s">
        <v>238</v>
      </c>
      <c r="AB92" s="305" t="s">
        <v>237</v>
      </c>
    </row>
    <row r="93" spans="2:28" x14ac:dyDescent="0.25">
      <c r="B93" s="45" t="s">
        <v>106</v>
      </c>
      <c r="C93" s="305">
        <v>554.45299999999997</v>
      </c>
      <c r="D93" s="305">
        <v>19.916498077508866</v>
      </c>
      <c r="E93" s="305" t="s">
        <v>238</v>
      </c>
      <c r="F93" s="305" t="s">
        <v>237</v>
      </c>
      <c r="G93" s="305">
        <v>3.4</v>
      </c>
      <c r="H93" s="305" t="s">
        <v>237</v>
      </c>
      <c r="I93" s="305">
        <v>14.9</v>
      </c>
      <c r="J93" s="305" t="s">
        <v>237</v>
      </c>
      <c r="K93" s="305">
        <v>72</v>
      </c>
      <c r="L93" s="305" t="s">
        <v>239</v>
      </c>
      <c r="M93" s="305" t="s">
        <v>238</v>
      </c>
      <c r="N93" s="305" t="s">
        <v>237</v>
      </c>
      <c r="O93" s="305">
        <v>7.6</v>
      </c>
      <c r="P93" s="305" t="s">
        <v>237</v>
      </c>
      <c r="Q93" s="305" t="s">
        <v>238</v>
      </c>
      <c r="R93" s="305" t="s">
        <v>237</v>
      </c>
      <c r="S93" s="305" t="s">
        <v>238</v>
      </c>
      <c r="T93" s="305" t="s">
        <v>237</v>
      </c>
      <c r="U93" s="305">
        <v>88.111789999999999</v>
      </c>
      <c r="V93" s="305" t="s">
        <v>237</v>
      </c>
      <c r="W93" s="305">
        <v>91.906440000000003</v>
      </c>
      <c r="X93" s="305" t="s">
        <v>237</v>
      </c>
      <c r="Y93" s="305">
        <v>33.700000000000003</v>
      </c>
      <c r="Z93" s="305" t="s">
        <v>283</v>
      </c>
      <c r="AA93" s="305">
        <v>39.1</v>
      </c>
      <c r="AB93" s="305" t="s">
        <v>283</v>
      </c>
    </row>
    <row r="94" spans="2:28" x14ac:dyDescent="0.25">
      <c r="B94" s="45" t="s">
        <v>107</v>
      </c>
      <c r="C94" s="305">
        <v>11749.262999999999</v>
      </c>
      <c r="D94" s="305">
        <v>9.2409410504472422</v>
      </c>
      <c r="E94" s="305" t="s">
        <v>238</v>
      </c>
      <c r="F94" s="305" t="s">
        <v>237</v>
      </c>
      <c r="G94" s="305" t="s">
        <v>238</v>
      </c>
      <c r="H94" s="305" t="s">
        <v>237</v>
      </c>
      <c r="I94" s="305" t="s">
        <v>238</v>
      </c>
      <c r="J94" s="305" t="s">
        <v>237</v>
      </c>
      <c r="K94" s="305">
        <v>4.5</v>
      </c>
      <c r="L94" s="305" t="s">
        <v>237</v>
      </c>
      <c r="M94" s="305" t="s">
        <v>238</v>
      </c>
      <c r="N94" s="305" t="s">
        <v>237</v>
      </c>
      <c r="O94" s="305" t="s">
        <v>238</v>
      </c>
      <c r="P94" s="305" t="s">
        <v>237</v>
      </c>
      <c r="Q94" s="305" t="s">
        <v>238</v>
      </c>
      <c r="R94" s="305" t="s">
        <v>237</v>
      </c>
      <c r="S94" s="305" t="s">
        <v>238</v>
      </c>
      <c r="T94" s="305" t="s">
        <v>237</v>
      </c>
      <c r="U94" s="305">
        <v>101.07814</v>
      </c>
      <c r="V94" s="305" t="s">
        <v>237</v>
      </c>
      <c r="W94" s="305">
        <v>102.54067000000001</v>
      </c>
      <c r="X94" s="305" t="s">
        <v>237</v>
      </c>
      <c r="Y94" s="305" t="s">
        <v>238</v>
      </c>
      <c r="Z94" s="305" t="s">
        <v>237</v>
      </c>
      <c r="AA94" s="305" t="s">
        <v>238</v>
      </c>
      <c r="AB94" s="305" t="s">
        <v>237</v>
      </c>
    </row>
    <row r="95" spans="2:28" x14ac:dyDescent="0.25">
      <c r="B95" s="45" t="s">
        <v>108</v>
      </c>
      <c r="C95" s="305">
        <v>1417.26</v>
      </c>
      <c r="D95" s="305">
        <v>19.484453722188363</v>
      </c>
      <c r="E95" s="305" t="s">
        <v>238</v>
      </c>
      <c r="F95" s="305" t="s">
        <v>237</v>
      </c>
      <c r="G95" s="305">
        <v>6</v>
      </c>
      <c r="H95" s="305" t="s">
        <v>237</v>
      </c>
      <c r="I95" s="305">
        <v>3.6</v>
      </c>
      <c r="J95" s="305" t="s">
        <v>237</v>
      </c>
      <c r="K95" s="305">
        <v>27</v>
      </c>
      <c r="L95" s="305" t="s">
        <v>237</v>
      </c>
      <c r="M95" s="305" t="s">
        <v>238</v>
      </c>
      <c r="N95" s="305" t="s">
        <v>237</v>
      </c>
      <c r="O95" s="305">
        <v>84.1</v>
      </c>
      <c r="P95" s="305" t="s">
        <v>283</v>
      </c>
      <c r="Q95" s="305" t="s">
        <v>238</v>
      </c>
      <c r="R95" s="305" t="s">
        <v>237</v>
      </c>
      <c r="S95" s="305">
        <v>99.5</v>
      </c>
      <c r="T95" s="305" t="s">
        <v>283</v>
      </c>
      <c r="U95" s="305">
        <v>92.429869999999994</v>
      </c>
      <c r="V95" s="305" t="s">
        <v>237</v>
      </c>
      <c r="W95" s="305">
        <v>78.498170000000002</v>
      </c>
      <c r="X95" s="305" t="s">
        <v>237</v>
      </c>
      <c r="Y95" s="305" t="s">
        <v>238</v>
      </c>
      <c r="Z95" s="305" t="s">
        <v>237</v>
      </c>
      <c r="AA95" s="305">
        <v>5.6</v>
      </c>
      <c r="AB95" s="305" t="s">
        <v>237</v>
      </c>
    </row>
    <row r="96" spans="2:28" x14ac:dyDescent="0.25">
      <c r="B96" s="45" t="s">
        <v>109</v>
      </c>
      <c r="C96" s="305">
        <v>2387.9499999999998</v>
      </c>
      <c r="D96" s="305">
        <v>14.524725578516485</v>
      </c>
      <c r="E96" s="305">
        <v>0.9</v>
      </c>
      <c r="F96" s="305" t="s">
        <v>237</v>
      </c>
      <c r="G96" s="305">
        <v>4.5</v>
      </c>
      <c r="H96" s="305" t="s">
        <v>237</v>
      </c>
      <c r="I96" s="305">
        <v>2.2999999999999998</v>
      </c>
      <c r="J96" s="305" t="s">
        <v>237</v>
      </c>
      <c r="K96" s="305">
        <v>31.2</v>
      </c>
      <c r="L96" s="305" t="s">
        <v>237</v>
      </c>
      <c r="M96" s="305">
        <v>13.5</v>
      </c>
      <c r="N96" s="305" t="s">
        <v>237</v>
      </c>
      <c r="O96" s="305">
        <v>9.4</v>
      </c>
      <c r="P96" s="305" t="s">
        <v>237</v>
      </c>
      <c r="Q96" s="305">
        <v>99.3</v>
      </c>
      <c r="R96" s="305" t="s">
        <v>237</v>
      </c>
      <c r="S96" s="305">
        <v>99.1</v>
      </c>
      <c r="T96" s="305" t="s">
        <v>237</v>
      </c>
      <c r="U96" s="305">
        <v>102.44548</v>
      </c>
      <c r="V96" s="305" t="s">
        <v>237</v>
      </c>
      <c r="W96" s="305">
        <v>87.031649999999999</v>
      </c>
      <c r="X96" s="305" t="s">
        <v>237</v>
      </c>
      <c r="Y96" s="305">
        <v>29.5</v>
      </c>
      <c r="Z96" s="305" t="s">
        <v>237</v>
      </c>
      <c r="AA96" s="305">
        <v>30.2</v>
      </c>
      <c r="AB96" s="305" t="s">
        <v>237</v>
      </c>
    </row>
    <row r="97" spans="2:28" x14ac:dyDescent="0.25">
      <c r="B97" s="45" t="s">
        <v>110</v>
      </c>
      <c r="C97" s="305">
        <v>9908.4049999999988</v>
      </c>
      <c r="D97" s="305">
        <v>22.339527504035683</v>
      </c>
      <c r="E97" s="305">
        <v>0.4</v>
      </c>
      <c r="F97" s="305" t="s">
        <v>237</v>
      </c>
      <c r="G97" s="305">
        <v>12.1</v>
      </c>
      <c r="H97" s="305" t="s">
        <v>237</v>
      </c>
      <c r="I97" s="305">
        <v>25.9</v>
      </c>
      <c r="J97" s="305" t="s">
        <v>237</v>
      </c>
      <c r="K97" s="305">
        <v>106</v>
      </c>
      <c r="L97" s="305" t="s">
        <v>239</v>
      </c>
      <c r="M97" s="305">
        <v>54.1</v>
      </c>
      <c r="N97" s="305" t="s">
        <v>237</v>
      </c>
      <c r="O97" s="305">
        <v>56.6</v>
      </c>
      <c r="P97" s="305" t="s">
        <v>237</v>
      </c>
      <c r="Q97" s="305">
        <v>91.3</v>
      </c>
      <c r="R97" s="305" t="s">
        <v>237</v>
      </c>
      <c r="S97" s="305">
        <v>80.5</v>
      </c>
      <c r="T97" s="305" t="s">
        <v>237</v>
      </c>
      <c r="U97" s="305">
        <v>90.430509999999998</v>
      </c>
      <c r="V97" s="305" t="s">
        <v>237</v>
      </c>
      <c r="W97" s="305">
        <v>43.88888</v>
      </c>
      <c r="X97" s="305" t="s">
        <v>237</v>
      </c>
      <c r="Y97" s="305">
        <v>51.2</v>
      </c>
      <c r="Z97" s="305" t="s">
        <v>237</v>
      </c>
      <c r="AA97" s="305">
        <v>41.9</v>
      </c>
      <c r="AB97" s="305" t="s">
        <v>237</v>
      </c>
    </row>
    <row r="98" spans="2:28" x14ac:dyDescent="0.25">
      <c r="B98" s="45" t="s">
        <v>111</v>
      </c>
      <c r="C98" s="305">
        <v>22.298999999999999</v>
      </c>
      <c r="D98" s="305">
        <v>21.786792508133775</v>
      </c>
      <c r="E98" s="305">
        <v>4.8</v>
      </c>
      <c r="F98" s="305" t="s">
        <v>237</v>
      </c>
      <c r="G98" s="305">
        <v>15.8</v>
      </c>
      <c r="H98" s="305" t="s">
        <v>237</v>
      </c>
      <c r="I98" s="305">
        <v>8.6999999999999993</v>
      </c>
      <c r="J98" s="305" t="s">
        <v>237</v>
      </c>
      <c r="K98" s="305">
        <v>49</v>
      </c>
      <c r="L98" s="305" t="s">
        <v>237</v>
      </c>
      <c r="M98" s="305">
        <v>64.7</v>
      </c>
      <c r="N98" s="305" t="s">
        <v>237</v>
      </c>
      <c r="O98" s="305">
        <v>76.8</v>
      </c>
      <c r="P98" s="305" t="s">
        <v>237</v>
      </c>
      <c r="Q98" s="305">
        <v>58</v>
      </c>
      <c r="R98" s="305" t="s">
        <v>237</v>
      </c>
      <c r="S98" s="305">
        <v>56.9</v>
      </c>
      <c r="T98" s="305" t="s">
        <v>237</v>
      </c>
      <c r="U98" s="305">
        <v>96.925989999999999</v>
      </c>
      <c r="V98" s="305" t="s">
        <v>237</v>
      </c>
      <c r="W98" s="305">
        <v>72.262770000000003</v>
      </c>
      <c r="X98" s="305" t="s">
        <v>239</v>
      </c>
      <c r="Y98" s="305">
        <v>45.5</v>
      </c>
      <c r="Z98" s="305" t="s">
        <v>237</v>
      </c>
      <c r="AA98" s="305">
        <v>41.4</v>
      </c>
      <c r="AB98" s="305" t="s">
        <v>237</v>
      </c>
    </row>
    <row r="99" spans="2:28" x14ac:dyDescent="0.25">
      <c r="B99" s="45" t="s">
        <v>112</v>
      </c>
      <c r="C99" s="305">
        <v>474.11500000000001</v>
      </c>
      <c r="D99" s="305">
        <v>14.074658341873056</v>
      </c>
      <c r="E99" s="305" t="s">
        <v>238</v>
      </c>
      <c r="F99" s="305" t="s">
        <v>237</v>
      </c>
      <c r="G99" s="305" t="s">
        <v>238</v>
      </c>
      <c r="H99" s="305" t="s">
        <v>237</v>
      </c>
      <c r="I99" s="305" t="s">
        <v>238</v>
      </c>
      <c r="J99" s="305" t="s">
        <v>237</v>
      </c>
      <c r="K99" s="305">
        <v>8.9</v>
      </c>
      <c r="L99" s="305" t="s">
        <v>237</v>
      </c>
      <c r="M99" s="305" t="s">
        <v>238</v>
      </c>
      <c r="N99" s="305" t="s">
        <v>237</v>
      </c>
      <c r="O99" s="305" t="s">
        <v>238</v>
      </c>
      <c r="P99" s="305" t="s">
        <v>237</v>
      </c>
      <c r="Q99" s="305" t="s">
        <v>238</v>
      </c>
      <c r="R99" s="305" t="s">
        <v>237</v>
      </c>
      <c r="S99" s="305" t="s">
        <v>238</v>
      </c>
      <c r="T99" s="305" t="s">
        <v>237</v>
      </c>
      <c r="U99" s="305" t="s">
        <v>238</v>
      </c>
      <c r="V99" s="305" t="s">
        <v>237</v>
      </c>
      <c r="W99" s="305" t="s">
        <v>238</v>
      </c>
      <c r="X99" s="305" t="s">
        <v>237</v>
      </c>
      <c r="Y99" s="305" t="s">
        <v>238</v>
      </c>
      <c r="Z99" s="305" t="s">
        <v>237</v>
      </c>
      <c r="AA99" s="305" t="s">
        <v>238</v>
      </c>
      <c r="AB99" s="305" t="s">
        <v>237</v>
      </c>
    </row>
    <row r="100" spans="2:28" x14ac:dyDescent="0.25">
      <c r="B100" s="45" t="s">
        <v>113</v>
      </c>
      <c r="C100" s="305">
        <v>1014.9370000000001</v>
      </c>
      <c r="D100" s="305">
        <v>18.295236021391798</v>
      </c>
      <c r="E100" s="305">
        <v>0.6</v>
      </c>
      <c r="F100" s="305" t="s">
        <v>237</v>
      </c>
      <c r="G100" s="305">
        <v>9.6999999999999993</v>
      </c>
      <c r="H100" s="305" t="s">
        <v>237</v>
      </c>
      <c r="I100" s="305">
        <v>1.8</v>
      </c>
      <c r="J100" s="305" t="s">
        <v>237</v>
      </c>
      <c r="K100" s="305">
        <v>41.2</v>
      </c>
      <c r="L100" s="305" t="s">
        <v>237</v>
      </c>
      <c r="M100" s="305">
        <v>39.5</v>
      </c>
      <c r="N100" s="305" t="s">
        <v>237</v>
      </c>
      <c r="O100" s="305">
        <v>24.6</v>
      </c>
      <c r="P100" s="305" t="s">
        <v>237</v>
      </c>
      <c r="Q100" s="305">
        <v>97.7</v>
      </c>
      <c r="R100" s="305" t="s">
        <v>237</v>
      </c>
      <c r="S100" s="305">
        <v>95.6</v>
      </c>
      <c r="T100" s="305" t="s">
        <v>237</v>
      </c>
      <c r="U100" s="305">
        <v>93.059030000000007</v>
      </c>
      <c r="V100" s="305" t="s">
        <v>237</v>
      </c>
      <c r="W100" s="305">
        <v>78.104910000000004</v>
      </c>
      <c r="X100" s="305" t="s">
        <v>237</v>
      </c>
      <c r="Y100" s="305">
        <v>18.3</v>
      </c>
      <c r="Z100" s="305" t="s">
        <v>237</v>
      </c>
      <c r="AA100" s="305">
        <v>14</v>
      </c>
      <c r="AB100" s="305" t="s">
        <v>237</v>
      </c>
    </row>
    <row r="101" spans="2:28" x14ac:dyDescent="0.25">
      <c r="B101" s="45" t="s">
        <v>114</v>
      </c>
      <c r="C101" s="305">
        <v>1532.0160000000001</v>
      </c>
      <c r="D101" s="305">
        <v>22.630395583160148</v>
      </c>
      <c r="E101" s="305">
        <v>9</v>
      </c>
      <c r="F101" s="305" t="s">
        <v>237</v>
      </c>
      <c r="G101" s="305">
        <v>24.7</v>
      </c>
      <c r="H101" s="305" t="s">
        <v>237</v>
      </c>
      <c r="I101" s="305">
        <v>18.2</v>
      </c>
      <c r="J101" s="305" t="s">
        <v>237</v>
      </c>
      <c r="K101" s="305">
        <v>94</v>
      </c>
      <c r="L101" s="305" t="s">
        <v>237</v>
      </c>
      <c r="M101" s="305">
        <v>50.3</v>
      </c>
      <c r="N101" s="305" t="s">
        <v>237</v>
      </c>
      <c r="O101" s="305">
        <v>56.4</v>
      </c>
      <c r="P101" s="305" t="s">
        <v>237</v>
      </c>
      <c r="Q101" s="305">
        <v>92</v>
      </c>
      <c r="R101" s="305" t="s">
        <v>237</v>
      </c>
      <c r="S101" s="305">
        <v>93.2</v>
      </c>
      <c r="T101" s="305" t="s">
        <v>237</v>
      </c>
      <c r="U101" s="305">
        <v>58.130099999999999</v>
      </c>
      <c r="V101" s="305" t="s">
        <v>237</v>
      </c>
      <c r="W101" s="305">
        <v>31.643920000000001</v>
      </c>
      <c r="X101" s="305" t="s">
        <v>237</v>
      </c>
      <c r="Y101" s="305">
        <v>24.6</v>
      </c>
      <c r="Z101" s="305" t="s">
        <v>237</v>
      </c>
      <c r="AA101" s="305">
        <v>23.3</v>
      </c>
      <c r="AB101" s="305" t="s">
        <v>237</v>
      </c>
    </row>
    <row r="102" spans="2:28" x14ac:dyDescent="0.25">
      <c r="B102" s="45" t="s">
        <v>115</v>
      </c>
      <c r="C102" s="305">
        <v>191.65800000000002</v>
      </c>
      <c r="D102" s="305">
        <v>9.347725254192401</v>
      </c>
      <c r="E102" s="305" t="s">
        <v>238</v>
      </c>
      <c r="F102" s="305" t="s">
        <v>237</v>
      </c>
      <c r="G102" s="305" t="s">
        <v>238</v>
      </c>
      <c r="H102" s="305" t="s">
        <v>237</v>
      </c>
      <c r="I102" s="305" t="s">
        <v>238</v>
      </c>
      <c r="J102" s="305" t="s">
        <v>237</v>
      </c>
      <c r="K102" s="305">
        <v>19.2</v>
      </c>
      <c r="L102" s="305" t="s">
        <v>237</v>
      </c>
      <c r="M102" s="305" t="s">
        <v>238</v>
      </c>
      <c r="N102" s="305" t="s">
        <v>237</v>
      </c>
      <c r="O102" s="305" t="s">
        <v>238</v>
      </c>
      <c r="P102" s="305" t="s">
        <v>237</v>
      </c>
      <c r="Q102" s="305" t="s">
        <v>238</v>
      </c>
      <c r="R102" s="305" t="s">
        <v>237</v>
      </c>
      <c r="S102" s="305" t="s">
        <v>238</v>
      </c>
      <c r="T102" s="305" t="s">
        <v>237</v>
      </c>
      <c r="U102" s="305">
        <v>99.200720000000004</v>
      </c>
      <c r="V102" s="305" t="s">
        <v>237</v>
      </c>
      <c r="W102" s="305">
        <v>96.548839999999998</v>
      </c>
      <c r="X102" s="305" t="s">
        <v>237</v>
      </c>
      <c r="Y102" s="305" t="s">
        <v>238</v>
      </c>
      <c r="Z102" s="305" t="s">
        <v>237</v>
      </c>
      <c r="AA102" s="305" t="s">
        <v>238</v>
      </c>
      <c r="AB102" s="305" t="s">
        <v>237</v>
      </c>
    </row>
    <row r="103" spans="2:28" x14ac:dyDescent="0.25">
      <c r="B103" s="45" t="s">
        <v>116</v>
      </c>
      <c r="C103" s="305">
        <v>853.62900000000002</v>
      </c>
      <c r="D103" s="305">
        <v>17.702906135271242</v>
      </c>
      <c r="E103" s="305" t="s">
        <v>238</v>
      </c>
      <c r="F103" s="305" t="s">
        <v>237</v>
      </c>
      <c r="G103" s="305">
        <v>2.6</v>
      </c>
      <c r="H103" s="305" t="s">
        <v>237</v>
      </c>
      <c r="I103" s="305" t="s">
        <v>238</v>
      </c>
      <c r="J103" s="305" t="s">
        <v>237</v>
      </c>
      <c r="K103" s="305">
        <v>18</v>
      </c>
      <c r="L103" s="305" t="s">
        <v>239</v>
      </c>
      <c r="M103" s="305" t="s">
        <v>238</v>
      </c>
      <c r="N103" s="305" t="s">
        <v>237</v>
      </c>
      <c r="O103" s="305">
        <v>22.2</v>
      </c>
      <c r="P103" s="305" t="s">
        <v>283</v>
      </c>
      <c r="Q103" s="305" t="s">
        <v>238</v>
      </c>
      <c r="R103" s="305" t="s">
        <v>237</v>
      </c>
      <c r="S103" s="305" t="s">
        <v>238</v>
      </c>
      <c r="T103" s="305" t="s">
        <v>237</v>
      </c>
      <c r="U103" s="305">
        <v>86.308350000000004</v>
      </c>
      <c r="V103" s="305" t="s">
        <v>237</v>
      </c>
      <c r="W103" s="305">
        <v>62.555660000000003</v>
      </c>
      <c r="X103" s="305" t="s">
        <v>237</v>
      </c>
      <c r="Y103" s="305" t="s">
        <v>238</v>
      </c>
      <c r="Z103" s="305" t="s">
        <v>237</v>
      </c>
      <c r="AA103" s="305" t="s">
        <v>238</v>
      </c>
      <c r="AB103" s="305" t="s">
        <v>237</v>
      </c>
    </row>
    <row r="104" spans="2:28" x14ac:dyDescent="0.25">
      <c r="B104" s="45" t="s">
        <v>117</v>
      </c>
      <c r="C104" s="305">
        <v>496.98200000000003</v>
      </c>
      <c r="D104" s="305">
        <v>23.957116654173486</v>
      </c>
      <c r="E104" s="305">
        <v>1.4</v>
      </c>
      <c r="F104" s="305" t="s">
        <v>237</v>
      </c>
      <c r="G104" s="305">
        <v>16.3</v>
      </c>
      <c r="H104" s="305" t="s">
        <v>237</v>
      </c>
      <c r="I104" s="305">
        <v>13.2</v>
      </c>
      <c r="J104" s="305" t="s">
        <v>237</v>
      </c>
      <c r="K104" s="305">
        <v>92</v>
      </c>
      <c r="L104" s="305" t="s">
        <v>239</v>
      </c>
      <c r="M104" s="305">
        <v>54.2</v>
      </c>
      <c r="N104" s="305" t="s">
        <v>237</v>
      </c>
      <c r="O104" s="305">
        <v>47.6</v>
      </c>
      <c r="P104" s="305" t="s">
        <v>237</v>
      </c>
      <c r="Q104" s="305">
        <v>63.5</v>
      </c>
      <c r="R104" s="305" t="s">
        <v>237</v>
      </c>
      <c r="S104" s="305">
        <v>68.5</v>
      </c>
      <c r="T104" s="305" t="s">
        <v>237</v>
      </c>
      <c r="U104" s="305">
        <v>62.442920000000001</v>
      </c>
      <c r="V104" s="305" t="s">
        <v>237</v>
      </c>
      <c r="W104" s="305">
        <v>39.249920000000003</v>
      </c>
      <c r="X104" s="305" t="s">
        <v>237</v>
      </c>
      <c r="Y104" s="305">
        <v>28.1</v>
      </c>
      <c r="Z104" s="305" t="s">
        <v>237</v>
      </c>
      <c r="AA104" s="305">
        <v>35.200000000000003</v>
      </c>
      <c r="AB104" s="305" t="s">
        <v>237</v>
      </c>
    </row>
    <row r="105" spans="2:28" x14ac:dyDescent="0.25">
      <c r="B105" s="45" t="s">
        <v>118</v>
      </c>
      <c r="C105" s="305">
        <v>980.55899999999997</v>
      </c>
      <c r="D105" s="305">
        <v>22.835151768354407</v>
      </c>
      <c r="E105" s="305">
        <v>2.6</v>
      </c>
      <c r="F105" s="305" t="s">
        <v>237</v>
      </c>
      <c r="G105" s="305">
        <v>19.100000000000001</v>
      </c>
      <c r="H105" s="305" t="s">
        <v>237</v>
      </c>
      <c r="I105" s="305">
        <v>37.799999999999997</v>
      </c>
      <c r="J105" s="305" t="s">
        <v>237</v>
      </c>
      <c r="K105" s="305">
        <v>149</v>
      </c>
      <c r="L105" s="305" t="s">
        <v>237</v>
      </c>
      <c r="M105" s="305">
        <v>36.5</v>
      </c>
      <c r="N105" s="305" t="s">
        <v>237</v>
      </c>
      <c r="O105" s="305">
        <v>47.8</v>
      </c>
      <c r="P105" s="305" t="s">
        <v>237</v>
      </c>
      <c r="Q105" s="305">
        <v>72.599999999999994</v>
      </c>
      <c r="R105" s="305" t="s">
        <v>237</v>
      </c>
      <c r="S105" s="305">
        <v>63</v>
      </c>
      <c r="T105" s="305" t="s">
        <v>237</v>
      </c>
      <c r="U105" s="305">
        <v>49.409889999999997</v>
      </c>
      <c r="V105" s="305" t="s">
        <v>237</v>
      </c>
      <c r="W105" s="305">
        <v>40.344749999999998</v>
      </c>
      <c r="X105" s="305" t="s">
        <v>237</v>
      </c>
      <c r="Y105" s="305">
        <v>20.9</v>
      </c>
      <c r="Z105" s="305" t="s">
        <v>239</v>
      </c>
      <c r="AA105" s="305">
        <v>18.100000000000001</v>
      </c>
      <c r="AB105" s="305" t="s">
        <v>239</v>
      </c>
    </row>
    <row r="106" spans="2:28" x14ac:dyDescent="0.25">
      <c r="B106" s="45" t="s">
        <v>119</v>
      </c>
      <c r="C106" s="305">
        <v>1096.46</v>
      </c>
      <c r="D106" s="305">
        <v>17.680501283475458</v>
      </c>
      <c r="E106" s="305" t="s">
        <v>238</v>
      </c>
      <c r="F106" s="305" t="s">
        <v>237</v>
      </c>
      <c r="G106" s="305" t="s">
        <v>238</v>
      </c>
      <c r="H106" s="305" t="s">
        <v>237</v>
      </c>
      <c r="I106" s="305" t="s">
        <v>238</v>
      </c>
      <c r="J106" s="305" t="s">
        <v>237</v>
      </c>
      <c r="K106" s="305">
        <v>4</v>
      </c>
      <c r="L106" s="305" t="s">
        <v>239</v>
      </c>
      <c r="M106" s="305" t="s">
        <v>238</v>
      </c>
      <c r="N106" s="305" t="s">
        <v>237</v>
      </c>
      <c r="O106" s="305" t="s">
        <v>238</v>
      </c>
      <c r="P106" s="305" t="s">
        <v>237</v>
      </c>
      <c r="Q106" s="305" t="s">
        <v>238</v>
      </c>
      <c r="R106" s="305" t="s">
        <v>237</v>
      </c>
      <c r="S106" s="305" t="s">
        <v>238</v>
      </c>
      <c r="T106" s="305" t="s">
        <v>237</v>
      </c>
      <c r="U106" s="305" t="s">
        <v>238</v>
      </c>
      <c r="V106" s="305" t="s">
        <v>237</v>
      </c>
      <c r="W106" s="305" t="s">
        <v>238</v>
      </c>
      <c r="X106" s="305" t="s">
        <v>237</v>
      </c>
      <c r="Y106" s="305" t="s">
        <v>238</v>
      </c>
      <c r="Z106" s="305" t="s">
        <v>237</v>
      </c>
      <c r="AA106" s="305" t="s">
        <v>238</v>
      </c>
      <c r="AB106" s="305" t="s">
        <v>237</v>
      </c>
    </row>
    <row r="107" spans="2:28" x14ac:dyDescent="0.25">
      <c r="B107" s="45" t="s">
        <v>120</v>
      </c>
      <c r="C107" s="305" t="s">
        <v>238</v>
      </c>
      <c r="D107" s="305" t="s">
        <v>238</v>
      </c>
      <c r="E107" s="305" t="s">
        <v>238</v>
      </c>
      <c r="F107" s="305" t="s">
        <v>237</v>
      </c>
      <c r="G107" s="305" t="s">
        <v>238</v>
      </c>
      <c r="H107" s="305" t="s">
        <v>237</v>
      </c>
      <c r="I107" s="305" t="s">
        <v>238</v>
      </c>
      <c r="J107" s="305" t="s">
        <v>237</v>
      </c>
      <c r="K107" s="305">
        <v>3.9</v>
      </c>
      <c r="L107" s="305" t="s">
        <v>239</v>
      </c>
      <c r="M107" s="305" t="s">
        <v>238</v>
      </c>
      <c r="N107" s="305" t="s">
        <v>237</v>
      </c>
      <c r="O107" s="305" t="s">
        <v>238</v>
      </c>
      <c r="P107" s="305" t="s">
        <v>237</v>
      </c>
      <c r="Q107" s="305" t="s">
        <v>238</v>
      </c>
      <c r="R107" s="305" t="s">
        <v>237</v>
      </c>
      <c r="S107" s="305" t="s">
        <v>238</v>
      </c>
      <c r="T107" s="305" t="s">
        <v>237</v>
      </c>
      <c r="U107" s="305">
        <v>102.52199</v>
      </c>
      <c r="V107" s="305" t="s">
        <v>237</v>
      </c>
      <c r="W107" s="305">
        <v>123.60447000000001</v>
      </c>
      <c r="X107" s="305" t="s">
        <v>237</v>
      </c>
      <c r="Y107" s="305" t="s">
        <v>238</v>
      </c>
      <c r="Z107" s="305" t="s">
        <v>237</v>
      </c>
      <c r="AA107" s="305" t="s">
        <v>238</v>
      </c>
      <c r="AB107" s="305" t="s">
        <v>237</v>
      </c>
    </row>
    <row r="108" spans="2:28" x14ac:dyDescent="0.25">
      <c r="B108" s="45" t="s">
        <v>121</v>
      </c>
      <c r="C108" s="305">
        <v>327.81900000000002</v>
      </c>
      <c r="D108" s="305">
        <v>10.865968849821989</v>
      </c>
      <c r="E108" s="305" t="s">
        <v>238</v>
      </c>
      <c r="F108" s="305" t="s">
        <v>237</v>
      </c>
      <c r="G108" s="305" t="s">
        <v>238</v>
      </c>
      <c r="H108" s="305" t="s">
        <v>237</v>
      </c>
      <c r="I108" s="305" t="s">
        <v>238</v>
      </c>
      <c r="J108" s="305" t="s">
        <v>237</v>
      </c>
      <c r="K108" s="305">
        <v>15.2</v>
      </c>
      <c r="L108" s="305" t="s">
        <v>237</v>
      </c>
      <c r="M108" s="305" t="s">
        <v>238</v>
      </c>
      <c r="N108" s="305" t="s">
        <v>237</v>
      </c>
      <c r="O108" s="305" t="s">
        <v>238</v>
      </c>
      <c r="P108" s="305" t="s">
        <v>237</v>
      </c>
      <c r="Q108" s="305" t="s">
        <v>238</v>
      </c>
      <c r="R108" s="305" t="s">
        <v>237</v>
      </c>
      <c r="S108" s="305" t="s">
        <v>238</v>
      </c>
      <c r="T108" s="305" t="s">
        <v>237</v>
      </c>
      <c r="U108" s="305">
        <v>103.63205000000001</v>
      </c>
      <c r="V108" s="305" t="s">
        <v>237</v>
      </c>
      <c r="W108" s="305">
        <v>111.6117</v>
      </c>
      <c r="X108" s="305" t="s">
        <v>237</v>
      </c>
      <c r="Y108" s="305" t="s">
        <v>238</v>
      </c>
      <c r="Z108" s="305" t="s">
        <v>237</v>
      </c>
      <c r="AA108" s="305" t="s">
        <v>238</v>
      </c>
      <c r="AB108" s="305" t="s">
        <v>237</v>
      </c>
    </row>
    <row r="109" spans="2:28" x14ac:dyDescent="0.25">
      <c r="B109" s="45" t="s">
        <v>122</v>
      </c>
      <c r="C109" s="305">
        <v>65.195000000000007</v>
      </c>
      <c r="D109" s="305">
        <v>12.292130170820922</v>
      </c>
      <c r="E109" s="305" t="s">
        <v>238</v>
      </c>
      <c r="F109" s="305" t="s">
        <v>237</v>
      </c>
      <c r="G109" s="305" t="s">
        <v>238</v>
      </c>
      <c r="H109" s="305" t="s">
        <v>237</v>
      </c>
      <c r="I109" s="305" t="s">
        <v>238</v>
      </c>
      <c r="J109" s="305" t="s">
        <v>237</v>
      </c>
      <c r="K109" s="305">
        <v>7.1</v>
      </c>
      <c r="L109" s="305" t="s">
        <v>237</v>
      </c>
      <c r="M109" s="305" t="s">
        <v>238</v>
      </c>
      <c r="N109" s="305" t="s">
        <v>237</v>
      </c>
      <c r="O109" s="305" t="s">
        <v>238</v>
      </c>
      <c r="P109" s="305" t="s">
        <v>237</v>
      </c>
      <c r="Q109" s="305" t="s">
        <v>238</v>
      </c>
      <c r="R109" s="305" t="s">
        <v>237</v>
      </c>
      <c r="S109" s="305" t="s">
        <v>238</v>
      </c>
      <c r="T109" s="305" t="s">
        <v>237</v>
      </c>
      <c r="U109" s="305">
        <v>113.70188</v>
      </c>
      <c r="V109" s="305" t="s">
        <v>237</v>
      </c>
      <c r="W109" s="305">
        <v>91.316730000000007</v>
      </c>
      <c r="X109" s="305" t="s">
        <v>237</v>
      </c>
      <c r="Y109" s="305" t="s">
        <v>238</v>
      </c>
      <c r="Z109" s="305" t="s">
        <v>237</v>
      </c>
      <c r="AA109" s="305" t="s">
        <v>238</v>
      </c>
      <c r="AB109" s="305" t="s">
        <v>237</v>
      </c>
    </row>
    <row r="110" spans="2:28" x14ac:dyDescent="0.25">
      <c r="B110" s="45" t="s">
        <v>123</v>
      </c>
      <c r="C110" s="305">
        <v>5456.5239999999994</v>
      </c>
      <c r="D110" s="305">
        <v>23.801786105392789</v>
      </c>
      <c r="E110" s="305">
        <v>7.1</v>
      </c>
      <c r="F110" s="305" t="s">
        <v>237</v>
      </c>
      <c r="G110" s="305">
        <v>28.4</v>
      </c>
      <c r="H110" s="305" t="s">
        <v>237</v>
      </c>
      <c r="I110" s="305">
        <v>35.799999999999997</v>
      </c>
      <c r="J110" s="305" t="s">
        <v>237</v>
      </c>
      <c r="K110" s="305">
        <v>147</v>
      </c>
      <c r="L110" s="305" t="s">
        <v>239</v>
      </c>
      <c r="M110" s="305">
        <v>44.2</v>
      </c>
      <c r="N110" s="305" t="s">
        <v>237</v>
      </c>
      <c r="O110" s="305">
        <v>47.1</v>
      </c>
      <c r="P110" s="305" t="s">
        <v>237</v>
      </c>
      <c r="Q110" s="305">
        <v>62.2</v>
      </c>
      <c r="R110" s="305" t="s">
        <v>237</v>
      </c>
      <c r="S110" s="305">
        <v>59.4</v>
      </c>
      <c r="T110" s="305" t="s">
        <v>237</v>
      </c>
      <c r="U110" s="305">
        <v>50.619810000000001</v>
      </c>
      <c r="V110" s="305" t="s">
        <v>237</v>
      </c>
      <c r="W110" s="305">
        <v>19.259730000000001</v>
      </c>
      <c r="X110" s="305" t="s">
        <v>237</v>
      </c>
      <c r="Y110" s="305">
        <v>24</v>
      </c>
      <c r="Z110" s="305" t="s">
        <v>237</v>
      </c>
      <c r="AA110" s="305">
        <v>20.9</v>
      </c>
      <c r="AB110" s="305" t="s">
        <v>237</v>
      </c>
    </row>
    <row r="111" spans="2:28" x14ac:dyDescent="0.25">
      <c r="B111" s="45" t="s">
        <v>124</v>
      </c>
      <c r="C111" s="305">
        <v>3893.0070000000001</v>
      </c>
      <c r="D111" s="305">
        <v>23.792153150541722</v>
      </c>
      <c r="E111" s="305">
        <v>2.2000000000000002</v>
      </c>
      <c r="F111" s="305" t="s">
        <v>237</v>
      </c>
      <c r="G111" s="305">
        <v>23.4</v>
      </c>
      <c r="H111" s="305" t="s">
        <v>237</v>
      </c>
      <c r="I111" s="305">
        <v>34.700000000000003</v>
      </c>
      <c r="J111" s="305" t="s">
        <v>237</v>
      </c>
      <c r="K111" s="305">
        <v>157</v>
      </c>
      <c r="L111" s="305" t="s">
        <v>237</v>
      </c>
      <c r="M111" s="305">
        <v>20.7</v>
      </c>
      <c r="N111" s="305" t="s">
        <v>237</v>
      </c>
      <c r="O111" s="305">
        <v>16.399999999999999</v>
      </c>
      <c r="P111" s="305" t="s">
        <v>237</v>
      </c>
      <c r="Q111" s="305">
        <v>82.1</v>
      </c>
      <c r="R111" s="305" t="s">
        <v>237</v>
      </c>
      <c r="S111" s="305">
        <v>65.3</v>
      </c>
      <c r="T111" s="305" t="s">
        <v>237</v>
      </c>
      <c r="U111" s="305">
        <v>42.296720000000001</v>
      </c>
      <c r="V111" s="305" t="s">
        <v>237</v>
      </c>
      <c r="W111" s="305">
        <v>16.866499999999998</v>
      </c>
      <c r="X111" s="305" t="s">
        <v>237</v>
      </c>
      <c r="Y111" s="305">
        <v>44.7</v>
      </c>
      <c r="Z111" s="305" t="s">
        <v>237</v>
      </c>
      <c r="AA111" s="305">
        <v>39.5</v>
      </c>
      <c r="AB111" s="305" t="s">
        <v>237</v>
      </c>
    </row>
    <row r="112" spans="2:28" x14ac:dyDescent="0.25">
      <c r="B112" s="45" t="s">
        <v>125</v>
      </c>
      <c r="C112" s="305">
        <v>5532.674</v>
      </c>
      <c r="D112" s="305">
        <v>18.617897217969599</v>
      </c>
      <c r="E112" s="305">
        <v>5.0999999999999996</v>
      </c>
      <c r="F112" s="305" t="s">
        <v>237</v>
      </c>
      <c r="G112" s="305">
        <v>6</v>
      </c>
      <c r="H112" s="305" t="s">
        <v>237</v>
      </c>
      <c r="I112" s="305" t="s">
        <v>238</v>
      </c>
      <c r="J112" s="305" t="s">
        <v>237</v>
      </c>
      <c r="K112" s="305">
        <v>13.2</v>
      </c>
      <c r="L112" s="305" t="s">
        <v>237</v>
      </c>
      <c r="M112" s="305" t="s">
        <v>238</v>
      </c>
      <c r="N112" s="305" t="s">
        <v>237</v>
      </c>
      <c r="O112" s="305" t="s">
        <v>238</v>
      </c>
      <c r="P112" s="305" t="s">
        <v>237</v>
      </c>
      <c r="Q112" s="305" t="s">
        <v>238</v>
      </c>
      <c r="R112" s="305" t="s">
        <v>237</v>
      </c>
      <c r="S112" s="305" t="s">
        <v>238</v>
      </c>
      <c r="T112" s="305" t="s">
        <v>237</v>
      </c>
      <c r="U112" s="305">
        <v>91.868579999999994</v>
      </c>
      <c r="V112" s="305" t="s">
        <v>237</v>
      </c>
      <c r="W112" s="305">
        <v>49.351689999999998</v>
      </c>
      <c r="X112" s="305" t="s">
        <v>237</v>
      </c>
      <c r="Y112" s="305" t="s">
        <v>238</v>
      </c>
      <c r="Z112" s="305" t="s">
        <v>237</v>
      </c>
      <c r="AA112" s="305" t="s">
        <v>238</v>
      </c>
      <c r="AB112" s="305" t="s">
        <v>237</v>
      </c>
    </row>
    <row r="113" spans="2:28" x14ac:dyDescent="0.25">
      <c r="B113" s="45" t="s">
        <v>126</v>
      </c>
      <c r="C113" s="305">
        <v>66.498000000000005</v>
      </c>
      <c r="D113" s="305">
        <v>19.273497708848396</v>
      </c>
      <c r="E113" s="305" t="s">
        <v>238</v>
      </c>
      <c r="F113" s="305" t="s">
        <v>237</v>
      </c>
      <c r="G113" s="305">
        <v>5.2</v>
      </c>
      <c r="H113" s="305" t="s">
        <v>237</v>
      </c>
      <c r="I113" s="305">
        <v>1.4</v>
      </c>
      <c r="J113" s="305" t="s">
        <v>237</v>
      </c>
      <c r="K113" s="305">
        <v>15.7</v>
      </c>
      <c r="L113" s="305" t="s">
        <v>237</v>
      </c>
      <c r="M113" s="305" t="s">
        <v>238</v>
      </c>
      <c r="N113" s="305" t="s">
        <v>237</v>
      </c>
      <c r="O113" s="305">
        <v>40.700000000000003</v>
      </c>
      <c r="P113" s="305" t="s">
        <v>283</v>
      </c>
      <c r="Q113" s="305" t="s">
        <v>238</v>
      </c>
      <c r="R113" s="305" t="s">
        <v>237</v>
      </c>
      <c r="S113" s="305">
        <v>100</v>
      </c>
      <c r="T113" s="305" t="s">
        <v>237</v>
      </c>
      <c r="U113" s="305">
        <v>104.39100000000001</v>
      </c>
      <c r="V113" s="305" t="s">
        <v>237</v>
      </c>
      <c r="W113" s="305" t="s">
        <v>238</v>
      </c>
      <c r="X113" s="305" t="s">
        <v>237</v>
      </c>
      <c r="Y113" s="305" t="s">
        <v>238</v>
      </c>
      <c r="Z113" s="305" t="s">
        <v>237</v>
      </c>
      <c r="AA113" s="305">
        <v>21.5</v>
      </c>
      <c r="AB113" s="305" t="s">
        <v>283</v>
      </c>
    </row>
    <row r="114" spans="2:28" x14ac:dyDescent="0.25">
      <c r="B114" s="45" t="s">
        <v>127</v>
      </c>
      <c r="C114" s="305">
        <v>3530.9670000000001</v>
      </c>
      <c r="D114" s="305">
        <v>23.075727127466646</v>
      </c>
      <c r="E114" s="305" t="s">
        <v>238</v>
      </c>
      <c r="F114" s="305" t="s">
        <v>237</v>
      </c>
      <c r="G114" s="305">
        <v>39.6</v>
      </c>
      <c r="H114" s="305" t="s">
        <v>237</v>
      </c>
      <c r="I114" s="305">
        <v>46.3</v>
      </c>
      <c r="J114" s="305" t="s">
        <v>239</v>
      </c>
      <c r="K114" s="305">
        <v>172</v>
      </c>
      <c r="L114" s="305" t="s">
        <v>237</v>
      </c>
      <c r="M114" s="305" t="s">
        <v>238</v>
      </c>
      <c r="N114" s="305" t="s">
        <v>237</v>
      </c>
      <c r="O114" s="305">
        <v>83</v>
      </c>
      <c r="P114" s="305" t="s">
        <v>237</v>
      </c>
      <c r="Q114" s="305">
        <v>80.8</v>
      </c>
      <c r="R114" s="305" t="s">
        <v>237</v>
      </c>
      <c r="S114" s="305">
        <v>79</v>
      </c>
      <c r="T114" s="305" t="s">
        <v>237</v>
      </c>
      <c r="U114" s="305">
        <v>59.548650000000002</v>
      </c>
      <c r="V114" s="305" t="s">
        <v>237</v>
      </c>
      <c r="W114" s="305">
        <v>27.297599999999999</v>
      </c>
      <c r="X114" s="305" t="s">
        <v>237</v>
      </c>
      <c r="Y114" s="305" t="s">
        <v>238</v>
      </c>
      <c r="Z114" s="305" t="s">
        <v>237</v>
      </c>
      <c r="AA114" s="305">
        <v>14.4</v>
      </c>
      <c r="AB114" s="305" t="s">
        <v>237</v>
      </c>
    </row>
    <row r="115" spans="2:28" x14ac:dyDescent="0.25">
      <c r="B115" s="45" t="s">
        <v>128</v>
      </c>
      <c r="C115" s="305">
        <v>49.295999999999999</v>
      </c>
      <c r="D115" s="305">
        <v>11.490801950564562</v>
      </c>
      <c r="E115" s="305" t="s">
        <v>238</v>
      </c>
      <c r="F115" s="305" t="s">
        <v>237</v>
      </c>
      <c r="G115" s="305" t="s">
        <v>238</v>
      </c>
      <c r="H115" s="305" t="s">
        <v>237</v>
      </c>
      <c r="I115" s="305" t="s">
        <v>238</v>
      </c>
      <c r="J115" s="305" t="s">
        <v>237</v>
      </c>
      <c r="K115" s="305">
        <v>16.600000000000001</v>
      </c>
      <c r="L115" s="305" t="s">
        <v>237</v>
      </c>
      <c r="M115" s="305" t="s">
        <v>238</v>
      </c>
      <c r="N115" s="305" t="s">
        <v>237</v>
      </c>
      <c r="O115" s="305" t="s">
        <v>238</v>
      </c>
      <c r="P115" s="305" t="s">
        <v>237</v>
      </c>
      <c r="Q115" s="305" t="s">
        <v>238</v>
      </c>
      <c r="R115" s="305" t="s">
        <v>237</v>
      </c>
      <c r="S115" s="305" t="s">
        <v>238</v>
      </c>
      <c r="T115" s="305" t="s">
        <v>237</v>
      </c>
      <c r="U115" s="305">
        <v>93.834739999999996</v>
      </c>
      <c r="V115" s="305" t="s">
        <v>237</v>
      </c>
      <c r="W115" s="305">
        <v>81.201400000000007</v>
      </c>
      <c r="X115" s="305" t="s">
        <v>237</v>
      </c>
      <c r="Y115" s="305" t="s">
        <v>238</v>
      </c>
      <c r="Z115" s="305" t="s">
        <v>237</v>
      </c>
      <c r="AA115" s="305" t="s">
        <v>238</v>
      </c>
      <c r="AB115" s="305" t="s">
        <v>237</v>
      </c>
    </row>
    <row r="116" spans="2:28" x14ac:dyDescent="0.25">
      <c r="B116" s="45" t="s">
        <v>129</v>
      </c>
      <c r="C116" s="305" t="s">
        <v>238</v>
      </c>
      <c r="D116" s="305" t="s">
        <v>238</v>
      </c>
      <c r="E116" s="305">
        <v>5.4</v>
      </c>
      <c r="F116" s="305" t="s">
        <v>237</v>
      </c>
      <c r="G116" s="305">
        <v>21.1</v>
      </c>
      <c r="H116" s="305" t="s">
        <v>237</v>
      </c>
      <c r="I116" s="305">
        <v>21.4</v>
      </c>
      <c r="J116" s="305" t="s">
        <v>239</v>
      </c>
      <c r="K116" s="305">
        <v>85</v>
      </c>
      <c r="L116" s="305" t="s">
        <v>237</v>
      </c>
      <c r="M116" s="305">
        <v>71.400000000000006</v>
      </c>
      <c r="N116" s="305" t="s">
        <v>237</v>
      </c>
      <c r="O116" s="305">
        <v>47.4</v>
      </c>
      <c r="P116" s="305" t="s">
        <v>237</v>
      </c>
      <c r="Q116" s="305">
        <v>86.3</v>
      </c>
      <c r="R116" s="305" t="s">
        <v>237</v>
      </c>
      <c r="S116" s="305">
        <v>85.3</v>
      </c>
      <c r="T116" s="305" t="s">
        <v>237</v>
      </c>
      <c r="U116" s="305">
        <v>124.81814</v>
      </c>
      <c r="V116" s="305" t="s">
        <v>237</v>
      </c>
      <c r="W116" s="305">
        <v>96.542969999999997</v>
      </c>
      <c r="X116" s="305" t="s">
        <v>237</v>
      </c>
      <c r="Y116" s="305">
        <v>34.799999999999997</v>
      </c>
      <c r="Z116" s="305" t="s">
        <v>239</v>
      </c>
      <c r="AA116" s="305">
        <v>26.7</v>
      </c>
      <c r="AB116" s="305" t="s">
        <v>239</v>
      </c>
    </row>
    <row r="117" spans="2:28" x14ac:dyDescent="0.25">
      <c r="B117" s="45" t="s">
        <v>130</v>
      </c>
      <c r="C117" s="305">
        <v>860.74700000000007</v>
      </c>
      <c r="D117" s="305">
        <v>22.127854843851225</v>
      </c>
      <c r="E117" s="305" t="s">
        <v>238</v>
      </c>
      <c r="F117" s="305" t="s">
        <v>237</v>
      </c>
      <c r="G117" s="305">
        <v>25.7</v>
      </c>
      <c r="H117" s="305" t="s">
        <v>237</v>
      </c>
      <c r="I117" s="305">
        <v>23.6</v>
      </c>
      <c r="J117" s="305" t="s">
        <v>237</v>
      </c>
      <c r="K117" s="305">
        <v>88</v>
      </c>
      <c r="L117" s="305" t="s">
        <v>239</v>
      </c>
      <c r="M117" s="305" t="s">
        <v>238</v>
      </c>
      <c r="N117" s="305" t="s">
        <v>237</v>
      </c>
      <c r="O117" s="305">
        <v>36</v>
      </c>
      <c r="P117" s="305" t="s">
        <v>237</v>
      </c>
      <c r="Q117" s="305">
        <v>54.6</v>
      </c>
      <c r="R117" s="305" t="s">
        <v>239</v>
      </c>
      <c r="S117" s="305">
        <v>44.4</v>
      </c>
      <c r="T117" s="305" t="s">
        <v>239</v>
      </c>
      <c r="U117" s="305">
        <v>31.96199</v>
      </c>
      <c r="V117" s="305" t="s">
        <v>237</v>
      </c>
      <c r="W117" s="305">
        <v>19.25095</v>
      </c>
      <c r="X117" s="305" t="s">
        <v>237</v>
      </c>
      <c r="Y117" s="305" t="s">
        <v>238</v>
      </c>
      <c r="Z117" s="305" t="s">
        <v>237</v>
      </c>
      <c r="AA117" s="305">
        <v>5.2</v>
      </c>
      <c r="AB117" s="305" t="s">
        <v>237</v>
      </c>
    </row>
    <row r="118" spans="2:28" x14ac:dyDescent="0.25">
      <c r="B118" s="45" t="s">
        <v>131</v>
      </c>
      <c r="C118" s="305">
        <v>189.87900000000002</v>
      </c>
      <c r="D118" s="305">
        <v>15.258642095848371</v>
      </c>
      <c r="E118" s="305" t="s">
        <v>238</v>
      </c>
      <c r="F118" s="305" t="s">
        <v>237</v>
      </c>
      <c r="G118" s="305" t="s">
        <v>238</v>
      </c>
      <c r="H118" s="305" t="s">
        <v>237</v>
      </c>
      <c r="I118" s="305" t="s">
        <v>238</v>
      </c>
      <c r="J118" s="305" t="s">
        <v>237</v>
      </c>
      <c r="K118" s="305">
        <v>30.9</v>
      </c>
      <c r="L118" s="305" t="s">
        <v>237</v>
      </c>
      <c r="M118" s="305" t="s">
        <v>238</v>
      </c>
      <c r="N118" s="305" t="s">
        <v>237</v>
      </c>
      <c r="O118" s="305" t="s">
        <v>238</v>
      </c>
      <c r="P118" s="305" t="s">
        <v>237</v>
      </c>
      <c r="Q118" s="305" t="s">
        <v>238</v>
      </c>
      <c r="R118" s="305" t="s">
        <v>237</v>
      </c>
      <c r="S118" s="305" t="s">
        <v>238</v>
      </c>
      <c r="T118" s="305" t="s">
        <v>237</v>
      </c>
      <c r="U118" s="305">
        <v>104.98763</v>
      </c>
      <c r="V118" s="305" t="s">
        <v>237</v>
      </c>
      <c r="W118" s="305">
        <v>89.224239999999995</v>
      </c>
      <c r="X118" s="305" t="s">
        <v>237</v>
      </c>
      <c r="Y118" s="305" t="s">
        <v>238</v>
      </c>
      <c r="Z118" s="305" t="s">
        <v>237</v>
      </c>
      <c r="AA118" s="305" t="s">
        <v>238</v>
      </c>
      <c r="AB118" s="305" t="s">
        <v>237</v>
      </c>
    </row>
    <row r="119" spans="2:28" x14ac:dyDescent="0.25">
      <c r="B119" s="45" t="s">
        <v>132</v>
      </c>
      <c r="C119" s="305">
        <v>23588.345000000001</v>
      </c>
      <c r="D119" s="305">
        <v>19.282173155126305</v>
      </c>
      <c r="E119" s="305">
        <v>5.5</v>
      </c>
      <c r="F119" s="305" t="s">
        <v>237</v>
      </c>
      <c r="G119" s="305">
        <v>14.9</v>
      </c>
      <c r="H119" s="305" t="s">
        <v>237</v>
      </c>
      <c r="I119" s="305">
        <v>39.15</v>
      </c>
      <c r="J119" s="305" t="s">
        <v>237</v>
      </c>
      <c r="K119" s="305">
        <v>84.556605321988471</v>
      </c>
      <c r="L119" s="305" t="s">
        <v>237</v>
      </c>
      <c r="M119" s="305" t="s">
        <v>238</v>
      </c>
      <c r="N119" s="305" t="s">
        <v>237</v>
      </c>
      <c r="O119" s="305" t="s">
        <v>238</v>
      </c>
      <c r="P119" s="305" t="s">
        <v>237</v>
      </c>
      <c r="Q119" s="305" t="s">
        <v>238</v>
      </c>
      <c r="R119" s="305" t="s">
        <v>237</v>
      </c>
      <c r="S119" s="305" t="s">
        <v>238</v>
      </c>
      <c r="T119" s="305" t="s">
        <v>237</v>
      </c>
      <c r="U119" s="305">
        <v>108.58324</v>
      </c>
      <c r="V119" s="305" t="s">
        <v>237</v>
      </c>
      <c r="W119" s="305">
        <v>62.092579999999998</v>
      </c>
      <c r="X119" s="305" t="s">
        <v>237</v>
      </c>
      <c r="Y119" s="305" t="s">
        <v>238</v>
      </c>
      <c r="Z119" s="305" t="s">
        <v>237</v>
      </c>
      <c r="AA119" s="305" t="s">
        <v>238</v>
      </c>
      <c r="AB119" s="305" t="s">
        <v>237</v>
      </c>
    </row>
    <row r="120" spans="2:28" x14ac:dyDescent="0.25">
      <c r="B120" s="45" t="s">
        <v>133</v>
      </c>
      <c r="C120" s="305">
        <v>25.823</v>
      </c>
      <c r="D120" s="305">
        <v>24.937952080657467</v>
      </c>
      <c r="E120" s="305" t="s">
        <v>238</v>
      </c>
      <c r="F120" s="305" t="s">
        <v>237</v>
      </c>
      <c r="G120" s="305" t="s">
        <v>238</v>
      </c>
      <c r="H120" s="305" t="s">
        <v>237</v>
      </c>
      <c r="I120" s="305" t="s">
        <v>238</v>
      </c>
      <c r="J120" s="305" t="s">
        <v>237</v>
      </c>
      <c r="K120" s="305">
        <v>32.6</v>
      </c>
      <c r="L120" s="305" t="s">
        <v>237</v>
      </c>
      <c r="M120" s="305" t="s">
        <v>238</v>
      </c>
      <c r="N120" s="305" t="s">
        <v>237</v>
      </c>
      <c r="O120" s="305" t="s">
        <v>238</v>
      </c>
      <c r="P120" s="305" t="s">
        <v>237</v>
      </c>
      <c r="Q120" s="305" t="s">
        <v>238</v>
      </c>
      <c r="R120" s="305" t="s">
        <v>237</v>
      </c>
      <c r="S120" s="305" t="s">
        <v>238</v>
      </c>
      <c r="T120" s="305" t="s">
        <v>237</v>
      </c>
      <c r="U120" s="305" t="s">
        <v>238</v>
      </c>
      <c r="V120" s="305" t="s">
        <v>237</v>
      </c>
      <c r="W120" s="305" t="s">
        <v>238</v>
      </c>
      <c r="X120" s="305" t="s">
        <v>237</v>
      </c>
      <c r="Y120" s="305" t="s">
        <v>238</v>
      </c>
      <c r="Z120" s="305" t="s">
        <v>237</v>
      </c>
      <c r="AA120" s="305" t="s">
        <v>238</v>
      </c>
      <c r="AB120" s="305" t="s">
        <v>237</v>
      </c>
    </row>
    <row r="121" spans="2:28" x14ac:dyDescent="0.25">
      <c r="B121" s="45" t="s">
        <v>134</v>
      </c>
      <c r="C121" s="305" t="s">
        <v>238</v>
      </c>
      <c r="D121" s="305" t="s">
        <v>238</v>
      </c>
      <c r="E121" s="305" t="s">
        <v>238</v>
      </c>
      <c r="F121" s="305" t="s">
        <v>237</v>
      </c>
      <c r="G121" s="305" t="s">
        <v>238</v>
      </c>
      <c r="H121" s="305" t="s">
        <v>237</v>
      </c>
      <c r="I121" s="305" t="s">
        <v>238</v>
      </c>
      <c r="J121" s="305" t="s">
        <v>237</v>
      </c>
      <c r="K121" s="305" t="s">
        <v>238</v>
      </c>
      <c r="L121" s="305" t="s">
        <v>237</v>
      </c>
      <c r="M121" s="305" t="s">
        <v>238</v>
      </c>
      <c r="N121" s="305" t="s">
        <v>237</v>
      </c>
      <c r="O121" s="305" t="s">
        <v>238</v>
      </c>
      <c r="P121" s="305" t="s">
        <v>237</v>
      </c>
      <c r="Q121" s="305" t="s">
        <v>238</v>
      </c>
      <c r="R121" s="305" t="s">
        <v>237</v>
      </c>
      <c r="S121" s="305" t="s">
        <v>238</v>
      </c>
      <c r="T121" s="305" t="s">
        <v>237</v>
      </c>
      <c r="U121" s="305" t="s">
        <v>238</v>
      </c>
      <c r="V121" s="305" t="s">
        <v>237</v>
      </c>
      <c r="W121" s="305" t="s">
        <v>238</v>
      </c>
      <c r="X121" s="305" t="s">
        <v>237</v>
      </c>
      <c r="Y121" s="305" t="s">
        <v>238</v>
      </c>
      <c r="Z121" s="305" t="s">
        <v>237</v>
      </c>
      <c r="AA121" s="305" t="s">
        <v>238</v>
      </c>
      <c r="AB121" s="305" t="s">
        <v>237</v>
      </c>
    </row>
    <row r="122" spans="2:28" x14ac:dyDescent="0.25">
      <c r="B122" s="45" t="s">
        <v>135</v>
      </c>
      <c r="C122" s="305">
        <v>460.52</v>
      </c>
      <c r="D122" s="305">
        <v>16.220787559883103</v>
      </c>
      <c r="E122" s="305">
        <v>0.9</v>
      </c>
      <c r="F122" s="305" t="s">
        <v>237</v>
      </c>
      <c r="G122" s="305">
        <v>4.8</v>
      </c>
      <c r="H122" s="305" t="s">
        <v>237</v>
      </c>
      <c r="I122" s="305">
        <v>2.4</v>
      </c>
      <c r="J122" s="305" t="s">
        <v>237</v>
      </c>
      <c r="K122" s="305">
        <v>19.399999999999999</v>
      </c>
      <c r="L122" s="305" t="s">
        <v>237</v>
      </c>
      <c r="M122" s="305">
        <v>8.6</v>
      </c>
      <c r="N122" s="305" t="s">
        <v>237</v>
      </c>
      <c r="O122" s="305">
        <v>13.5</v>
      </c>
      <c r="P122" s="305" t="s">
        <v>237</v>
      </c>
      <c r="Q122" s="305">
        <v>98.7</v>
      </c>
      <c r="R122" s="305" t="s">
        <v>237</v>
      </c>
      <c r="S122" s="305">
        <v>97.9</v>
      </c>
      <c r="T122" s="305" t="s">
        <v>237</v>
      </c>
      <c r="U122" s="305">
        <v>93.474069999999998</v>
      </c>
      <c r="V122" s="305" t="s">
        <v>237</v>
      </c>
      <c r="W122" s="305">
        <v>121.6298</v>
      </c>
      <c r="X122" s="305" t="s">
        <v>237</v>
      </c>
      <c r="Y122" s="305">
        <v>24.2</v>
      </c>
      <c r="Z122" s="305" t="s">
        <v>237</v>
      </c>
      <c r="AA122" s="305">
        <v>28.3</v>
      </c>
      <c r="AB122" s="305" t="s">
        <v>237</v>
      </c>
    </row>
    <row r="123" spans="2:28" x14ac:dyDescent="0.25">
      <c r="B123" s="45" t="s">
        <v>136</v>
      </c>
      <c r="C123" s="305">
        <v>83.01400000000001</v>
      </c>
      <c r="D123" s="305">
        <v>13.359554413300653</v>
      </c>
      <c r="E123" s="305" t="s">
        <v>238</v>
      </c>
      <c r="F123" s="305" t="s">
        <v>237</v>
      </c>
      <c r="G123" s="305">
        <v>1.9</v>
      </c>
      <c r="H123" s="305" t="s">
        <v>237</v>
      </c>
      <c r="I123" s="305" t="s">
        <v>238</v>
      </c>
      <c r="J123" s="305" t="s">
        <v>237</v>
      </c>
      <c r="K123" s="305">
        <v>14</v>
      </c>
      <c r="L123" s="305" t="s">
        <v>237</v>
      </c>
      <c r="M123" s="305" t="s">
        <v>238</v>
      </c>
      <c r="N123" s="305" t="s">
        <v>237</v>
      </c>
      <c r="O123" s="305">
        <v>6.3</v>
      </c>
      <c r="P123" s="305" t="s">
        <v>237</v>
      </c>
      <c r="Q123" s="305" t="s">
        <v>238</v>
      </c>
      <c r="R123" s="305" t="s">
        <v>237</v>
      </c>
      <c r="S123" s="305" t="s">
        <v>238</v>
      </c>
      <c r="T123" s="305" t="s">
        <v>237</v>
      </c>
      <c r="U123" s="305">
        <v>92.76361</v>
      </c>
      <c r="V123" s="305" t="s">
        <v>237</v>
      </c>
      <c r="W123" s="305">
        <v>89.16019</v>
      </c>
      <c r="X123" s="305" t="s">
        <v>237</v>
      </c>
      <c r="Y123" s="305" t="s">
        <v>238</v>
      </c>
      <c r="Z123" s="305" t="s">
        <v>237</v>
      </c>
      <c r="AA123" s="305" t="s">
        <v>238</v>
      </c>
      <c r="AB123" s="305" t="s">
        <v>237</v>
      </c>
    </row>
    <row r="124" spans="2:28" x14ac:dyDescent="0.25">
      <c r="B124" s="45" t="s">
        <v>137</v>
      </c>
      <c r="C124" s="305">
        <v>5964.2729999999992</v>
      </c>
      <c r="D124" s="305">
        <v>18.069092027272049</v>
      </c>
      <c r="E124" s="305">
        <v>0.6</v>
      </c>
      <c r="F124" s="305" t="s">
        <v>237</v>
      </c>
      <c r="G124" s="305">
        <v>11</v>
      </c>
      <c r="H124" s="305" t="s">
        <v>237</v>
      </c>
      <c r="I124" s="305">
        <v>7.5</v>
      </c>
      <c r="J124" s="305" t="s">
        <v>239</v>
      </c>
      <c r="K124" s="305">
        <v>32</v>
      </c>
      <c r="L124" s="305" t="s">
        <v>237</v>
      </c>
      <c r="M124" s="305" t="s">
        <v>238</v>
      </c>
      <c r="N124" s="305" t="s">
        <v>237</v>
      </c>
      <c r="O124" s="305">
        <v>63.9</v>
      </c>
      <c r="P124" s="305" t="s">
        <v>239</v>
      </c>
      <c r="Q124" s="305" t="s">
        <v>238</v>
      </c>
      <c r="R124" s="305" t="s">
        <v>237</v>
      </c>
      <c r="S124" s="305">
        <v>89.6</v>
      </c>
      <c r="T124" s="305" t="s">
        <v>239</v>
      </c>
      <c r="U124" s="305">
        <v>83.996579999999994</v>
      </c>
      <c r="V124" s="305" t="s">
        <v>237</v>
      </c>
      <c r="W124" s="305">
        <v>54.380580000000002</v>
      </c>
      <c r="X124" s="305" t="s">
        <v>237</v>
      </c>
      <c r="Y124" s="305" t="s">
        <v>238</v>
      </c>
      <c r="Z124" s="305" t="s">
        <v>237</v>
      </c>
      <c r="AA124" s="305" t="s">
        <v>238</v>
      </c>
      <c r="AB124" s="305" t="s">
        <v>237</v>
      </c>
    </row>
    <row r="125" spans="2:28" x14ac:dyDescent="0.25">
      <c r="B125" s="45" t="s">
        <v>138</v>
      </c>
      <c r="C125" s="305">
        <v>6050.5660000000007</v>
      </c>
      <c r="D125" s="305">
        <v>23.42116623245435</v>
      </c>
      <c r="E125" s="305">
        <v>8.1999999999999993</v>
      </c>
      <c r="F125" s="305" t="s">
        <v>237</v>
      </c>
      <c r="G125" s="305">
        <v>37.1</v>
      </c>
      <c r="H125" s="305" t="s">
        <v>237</v>
      </c>
      <c r="I125" s="305">
        <v>40.200000000000003</v>
      </c>
      <c r="J125" s="305" t="s">
        <v>237</v>
      </c>
      <c r="K125" s="305">
        <v>166</v>
      </c>
      <c r="L125" s="305" t="s">
        <v>237</v>
      </c>
      <c r="M125" s="305">
        <v>20.3</v>
      </c>
      <c r="N125" s="305" t="s">
        <v>237</v>
      </c>
      <c r="O125" s="305">
        <v>23.9</v>
      </c>
      <c r="P125" s="305" t="s">
        <v>237</v>
      </c>
      <c r="Q125" s="305">
        <v>73.099999999999994</v>
      </c>
      <c r="R125" s="305" t="s">
        <v>237</v>
      </c>
      <c r="S125" s="305">
        <v>56.6</v>
      </c>
      <c r="T125" s="305" t="s">
        <v>237</v>
      </c>
      <c r="U125" s="305">
        <v>34.214080000000003</v>
      </c>
      <c r="V125" s="305" t="s">
        <v>237</v>
      </c>
      <c r="W125" s="305">
        <v>12.38538</v>
      </c>
      <c r="X125" s="305" t="s">
        <v>237</v>
      </c>
      <c r="Y125" s="305">
        <v>48.5</v>
      </c>
      <c r="Z125" s="305" t="s">
        <v>237</v>
      </c>
      <c r="AA125" s="305">
        <v>27.4</v>
      </c>
      <c r="AB125" s="305" t="s">
        <v>237</v>
      </c>
    </row>
    <row r="126" spans="2:28" x14ac:dyDescent="0.25">
      <c r="B126" s="45" t="s">
        <v>139</v>
      </c>
      <c r="C126" s="305">
        <v>9223.0069999999996</v>
      </c>
      <c r="D126" s="305">
        <v>17.317268223007794</v>
      </c>
      <c r="E126" s="305" t="s">
        <v>238</v>
      </c>
      <c r="F126" s="305" t="s">
        <v>237</v>
      </c>
      <c r="G126" s="305">
        <v>7.4</v>
      </c>
      <c r="H126" s="305" t="s">
        <v>237</v>
      </c>
      <c r="I126" s="305">
        <v>12.9</v>
      </c>
      <c r="J126" s="305" t="s">
        <v>239</v>
      </c>
      <c r="K126" s="305">
        <v>16.899999999999999</v>
      </c>
      <c r="L126" s="305" t="s">
        <v>239</v>
      </c>
      <c r="M126" s="305" t="s">
        <v>238</v>
      </c>
      <c r="N126" s="305" t="s">
        <v>237</v>
      </c>
      <c r="O126" s="305" t="s">
        <v>238</v>
      </c>
      <c r="P126" s="305" t="s">
        <v>237</v>
      </c>
      <c r="Q126" s="305" t="s">
        <v>238</v>
      </c>
      <c r="R126" s="305" t="s">
        <v>237</v>
      </c>
      <c r="S126" s="305" t="s">
        <v>238</v>
      </c>
      <c r="T126" s="305" t="s">
        <v>237</v>
      </c>
      <c r="U126" s="305">
        <v>57.615250000000003</v>
      </c>
      <c r="V126" s="305" t="s">
        <v>237</v>
      </c>
      <c r="W126" s="305">
        <v>35.459440000000001</v>
      </c>
      <c r="X126" s="305" t="s">
        <v>237</v>
      </c>
      <c r="Y126" s="305" t="s">
        <v>238</v>
      </c>
      <c r="Z126" s="305" t="s">
        <v>237</v>
      </c>
      <c r="AA126" s="305">
        <v>30.9</v>
      </c>
      <c r="AB126" s="305" t="s">
        <v>237</v>
      </c>
    </row>
    <row r="127" spans="2:28" x14ac:dyDescent="0.25">
      <c r="B127" s="45" t="s">
        <v>140</v>
      </c>
      <c r="C127" s="305">
        <v>532.89300000000003</v>
      </c>
      <c r="D127" s="305">
        <v>23.135914974721217</v>
      </c>
      <c r="E127" s="305">
        <v>0.3</v>
      </c>
      <c r="F127" s="305" t="s">
        <v>237</v>
      </c>
      <c r="G127" s="305">
        <v>5.2</v>
      </c>
      <c r="H127" s="305" t="s">
        <v>237</v>
      </c>
      <c r="I127" s="305">
        <v>17</v>
      </c>
      <c r="J127" s="305" t="s">
        <v>239</v>
      </c>
      <c r="K127" s="305">
        <v>74</v>
      </c>
      <c r="L127" s="305" t="s">
        <v>239</v>
      </c>
      <c r="M127" s="305">
        <v>44.2</v>
      </c>
      <c r="N127" s="305" t="s">
        <v>237</v>
      </c>
      <c r="O127" s="305">
        <v>37.6</v>
      </c>
      <c r="P127" s="305" t="s">
        <v>237</v>
      </c>
      <c r="Q127" s="305">
        <v>86.3</v>
      </c>
      <c r="R127" s="305" t="s">
        <v>237</v>
      </c>
      <c r="S127" s="305">
        <v>87.8</v>
      </c>
      <c r="T127" s="305" t="s">
        <v>237</v>
      </c>
      <c r="U127" s="305" t="s">
        <v>238</v>
      </c>
      <c r="V127" s="305" t="s">
        <v>237</v>
      </c>
      <c r="W127" s="305" t="s">
        <v>238</v>
      </c>
      <c r="X127" s="305" t="s">
        <v>237</v>
      </c>
      <c r="Y127" s="305">
        <v>58.5</v>
      </c>
      <c r="Z127" s="305" t="s">
        <v>239</v>
      </c>
      <c r="AA127" s="305">
        <v>62.2</v>
      </c>
      <c r="AB127" s="305" t="s">
        <v>239</v>
      </c>
    </row>
    <row r="128" spans="2:28" x14ac:dyDescent="0.25">
      <c r="B128" s="45" t="s">
        <v>141</v>
      </c>
      <c r="C128" s="305" t="s">
        <v>238</v>
      </c>
      <c r="D128" s="305" t="s">
        <v>238</v>
      </c>
      <c r="E128" s="305">
        <v>8.6</v>
      </c>
      <c r="F128" s="305" t="s">
        <v>237</v>
      </c>
      <c r="G128" s="305">
        <v>18.3</v>
      </c>
      <c r="H128" s="305" t="s">
        <v>237</v>
      </c>
      <c r="I128" s="305">
        <v>21.5</v>
      </c>
      <c r="J128" s="305" t="s">
        <v>239</v>
      </c>
      <c r="K128" s="305">
        <v>81</v>
      </c>
      <c r="L128" s="305" t="s">
        <v>237</v>
      </c>
      <c r="M128" s="305" t="s">
        <v>238</v>
      </c>
      <c r="N128" s="305" t="s">
        <v>237</v>
      </c>
      <c r="O128" s="305" t="s">
        <v>238</v>
      </c>
      <c r="P128" s="305" t="s">
        <v>237</v>
      </c>
      <c r="Q128" s="305">
        <v>88.6</v>
      </c>
      <c r="R128" s="305" t="s">
        <v>237</v>
      </c>
      <c r="S128" s="305">
        <v>86</v>
      </c>
      <c r="T128" s="305" t="s">
        <v>237</v>
      </c>
      <c r="U128" s="305">
        <v>77.990970000000004</v>
      </c>
      <c r="V128" s="305" t="s">
        <v>237</v>
      </c>
      <c r="W128" s="305">
        <v>58.390799999999999</v>
      </c>
      <c r="X128" s="305" t="s">
        <v>237</v>
      </c>
      <c r="Y128" s="305">
        <v>7.8</v>
      </c>
      <c r="Z128" s="305" t="s">
        <v>239</v>
      </c>
      <c r="AA128" s="305">
        <v>7.6</v>
      </c>
      <c r="AB128" s="305" t="s">
        <v>239</v>
      </c>
    </row>
    <row r="129" spans="2:28" x14ac:dyDescent="0.25">
      <c r="B129" s="45" t="s">
        <v>142</v>
      </c>
      <c r="C129" s="305">
        <v>6452.1929999999993</v>
      </c>
      <c r="D129" s="305">
        <v>23.211450601398536</v>
      </c>
      <c r="E129" s="305">
        <v>6.9</v>
      </c>
      <c r="F129" s="305" t="s">
        <v>237</v>
      </c>
      <c r="G129" s="305">
        <v>28.8</v>
      </c>
      <c r="H129" s="305" t="s">
        <v>237</v>
      </c>
      <c r="I129" s="305">
        <v>19.399999999999999</v>
      </c>
      <c r="J129" s="305" t="s">
        <v>237</v>
      </c>
      <c r="K129" s="305">
        <v>87</v>
      </c>
      <c r="L129" s="305" t="s">
        <v>237</v>
      </c>
      <c r="M129" s="305">
        <v>27.4</v>
      </c>
      <c r="N129" s="305" t="s">
        <v>237</v>
      </c>
      <c r="O129" s="305">
        <v>24.4</v>
      </c>
      <c r="P129" s="305" t="s">
        <v>237</v>
      </c>
      <c r="Q129" s="305">
        <v>86</v>
      </c>
      <c r="R129" s="305" t="s">
        <v>237</v>
      </c>
      <c r="S129" s="305">
        <v>75.599999999999994</v>
      </c>
      <c r="T129" s="305" t="s">
        <v>237</v>
      </c>
      <c r="U129" s="305">
        <v>88.499049999999997</v>
      </c>
      <c r="V129" s="305" t="s">
        <v>237</v>
      </c>
      <c r="W129" s="305">
        <v>47.472169999999998</v>
      </c>
      <c r="X129" s="305" t="s">
        <v>237</v>
      </c>
      <c r="Y129" s="305">
        <v>32.700000000000003</v>
      </c>
      <c r="Z129" s="305" t="s">
        <v>237</v>
      </c>
      <c r="AA129" s="305">
        <v>25</v>
      </c>
      <c r="AB129" s="305" t="s">
        <v>237</v>
      </c>
    </row>
    <row r="130" spans="2:28" x14ac:dyDescent="0.25">
      <c r="B130" s="45" t="s">
        <v>143</v>
      </c>
      <c r="C130" s="305">
        <v>2007.3270000000002</v>
      </c>
      <c r="D130" s="305">
        <v>11.977442399050698</v>
      </c>
      <c r="E130" s="305" t="s">
        <v>238</v>
      </c>
      <c r="F130" s="305" t="s">
        <v>237</v>
      </c>
      <c r="G130" s="305" t="s">
        <v>238</v>
      </c>
      <c r="H130" s="305" t="s">
        <v>237</v>
      </c>
      <c r="I130" s="305" t="s">
        <v>238</v>
      </c>
      <c r="J130" s="305" t="s">
        <v>237</v>
      </c>
      <c r="K130" s="305">
        <v>4.8</v>
      </c>
      <c r="L130" s="305" t="s">
        <v>237</v>
      </c>
      <c r="M130" s="305" t="s">
        <v>238</v>
      </c>
      <c r="N130" s="305" t="s">
        <v>237</v>
      </c>
      <c r="O130" s="305" t="s">
        <v>238</v>
      </c>
      <c r="P130" s="305" t="s">
        <v>237</v>
      </c>
      <c r="Q130" s="305" t="s">
        <v>238</v>
      </c>
      <c r="R130" s="305" t="s">
        <v>237</v>
      </c>
      <c r="S130" s="305" t="s">
        <v>238</v>
      </c>
      <c r="T130" s="305" t="s">
        <v>237</v>
      </c>
      <c r="U130" s="305">
        <v>136.58114</v>
      </c>
      <c r="V130" s="305" t="s">
        <v>237</v>
      </c>
      <c r="W130" s="305">
        <v>123.43622000000001</v>
      </c>
      <c r="X130" s="305" t="s">
        <v>237</v>
      </c>
      <c r="Y130" s="305" t="s">
        <v>238</v>
      </c>
      <c r="Z130" s="305" t="s">
        <v>237</v>
      </c>
      <c r="AA130" s="305" t="s">
        <v>238</v>
      </c>
      <c r="AB130" s="305" t="s">
        <v>237</v>
      </c>
    </row>
    <row r="131" spans="2:28" x14ac:dyDescent="0.25">
      <c r="B131" s="45" t="s">
        <v>144</v>
      </c>
      <c r="C131" s="305">
        <v>600.89099999999996</v>
      </c>
      <c r="D131" s="305">
        <v>13.33606021269215</v>
      </c>
      <c r="E131" s="305" t="s">
        <v>238</v>
      </c>
      <c r="F131" s="305" t="s">
        <v>237</v>
      </c>
      <c r="G131" s="305" t="s">
        <v>238</v>
      </c>
      <c r="H131" s="305" t="s">
        <v>237</v>
      </c>
      <c r="I131" s="305" t="s">
        <v>238</v>
      </c>
      <c r="J131" s="305" t="s">
        <v>237</v>
      </c>
      <c r="K131" s="305">
        <v>24.5</v>
      </c>
      <c r="L131" s="305" t="s">
        <v>237</v>
      </c>
      <c r="M131" s="305" t="s">
        <v>238</v>
      </c>
      <c r="N131" s="305" t="s">
        <v>237</v>
      </c>
      <c r="O131" s="305" t="s">
        <v>238</v>
      </c>
      <c r="P131" s="305" t="s">
        <v>237</v>
      </c>
      <c r="Q131" s="305" t="s">
        <v>238</v>
      </c>
      <c r="R131" s="305" t="s">
        <v>237</v>
      </c>
      <c r="S131" s="305" t="s">
        <v>238</v>
      </c>
      <c r="T131" s="305" t="s">
        <v>237</v>
      </c>
      <c r="U131" s="305">
        <v>105.0864</v>
      </c>
      <c r="V131" s="305" t="s">
        <v>237</v>
      </c>
      <c r="W131" s="305">
        <v>137.78718000000001</v>
      </c>
      <c r="X131" s="305" t="s">
        <v>237</v>
      </c>
      <c r="Y131" s="305" t="s">
        <v>238</v>
      </c>
      <c r="Z131" s="305" t="s">
        <v>237</v>
      </c>
      <c r="AA131" s="305" t="s">
        <v>238</v>
      </c>
      <c r="AB131" s="305" t="s">
        <v>237</v>
      </c>
    </row>
    <row r="132" spans="2:28" x14ac:dyDescent="0.25">
      <c r="B132" s="45" t="s">
        <v>145</v>
      </c>
      <c r="C132" s="305">
        <v>1309.085</v>
      </c>
      <c r="D132" s="305">
        <v>21.52931068906096</v>
      </c>
      <c r="E132" s="305" t="s">
        <v>238</v>
      </c>
      <c r="F132" s="305" t="s">
        <v>237</v>
      </c>
      <c r="G132" s="305">
        <v>24.2</v>
      </c>
      <c r="H132" s="305" t="s">
        <v>237</v>
      </c>
      <c r="I132" s="305">
        <v>28.1</v>
      </c>
      <c r="J132" s="305" t="s">
        <v>239</v>
      </c>
      <c r="K132" s="305">
        <v>92</v>
      </c>
      <c r="L132" s="305" t="s">
        <v>237</v>
      </c>
      <c r="M132" s="305" t="s">
        <v>238</v>
      </c>
      <c r="N132" s="305" t="s">
        <v>237</v>
      </c>
      <c r="O132" s="305">
        <v>19.100000000000001</v>
      </c>
      <c r="P132" s="305" t="s">
        <v>283</v>
      </c>
      <c r="Q132" s="305" t="s">
        <v>238</v>
      </c>
      <c r="R132" s="305" t="s">
        <v>237</v>
      </c>
      <c r="S132" s="305">
        <v>94.6</v>
      </c>
      <c r="T132" s="305" t="s">
        <v>239</v>
      </c>
      <c r="U132" s="305">
        <v>79.059169999999995</v>
      </c>
      <c r="V132" s="305" t="s">
        <v>237</v>
      </c>
      <c r="W132" s="305">
        <v>53.76529</v>
      </c>
      <c r="X132" s="305" t="s">
        <v>237</v>
      </c>
      <c r="Y132" s="305" t="s">
        <v>238</v>
      </c>
      <c r="Z132" s="305" t="s">
        <v>237</v>
      </c>
      <c r="AA132" s="305" t="s">
        <v>238</v>
      </c>
      <c r="AB132" s="305" t="s">
        <v>237</v>
      </c>
    </row>
    <row r="133" spans="2:28" x14ac:dyDescent="0.25">
      <c r="B133" s="45" t="s">
        <v>146</v>
      </c>
      <c r="C133" s="305">
        <v>4138.3019999999997</v>
      </c>
      <c r="D133" s="305">
        <v>23.208116976524945</v>
      </c>
      <c r="E133" s="305">
        <v>2.6</v>
      </c>
      <c r="F133" s="305" t="s">
        <v>237</v>
      </c>
      <c r="G133" s="305">
        <v>61</v>
      </c>
      <c r="H133" s="305" t="s">
        <v>237</v>
      </c>
      <c r="I133" s="305">
        <v>48.2</v>
      </c>
      <c r="J133" s="305" t="s">
        <v>237</v>
      </c>
      <c r="K133" s="305">
        <v>206</v>
      </c>
      <c r="L133" s="305" t="s">
        <v>237</v>
      </c>
      <c r="M133" s="305">
        <v>41.4</v>
      </c>
      <c r="N133" s="305" t="s">
        <v>237</v>
      </c>
      <c r="O133" s="305">
        <v>53.5</v>
      </c>
      <c r="P133" s="305" t="s">
        <v>237</v>
      </c>
      <c r="Q133" s="305">
        <v>34.6</v>
      </c>
      <c r="R133" s="305" t="s">
        <v>237</v>
      </c>
      <c r="S133" s="305">
        <v>43.9</v>
      </c>
      <c r="T133" s="305" t="s">
        <v>237</v>
      </c>
      <c r="U133" s="305">
        <v>21.50787</v>
      </c>
      <c r="V133" s="305" t="s">
        <v>237</v>
      </c>
      <c r="W133" s="305">
        <v>6.7631600000000001</v>
      </c>
      <c r="X133" s="305" t="s">
        <v>237</v>
      </c>
      <c r="Y133" s="305">
        <v>21.3</v>
      </c>
      <c r="Z133" s="305" t="s">
        <v>237</v>
      </c>
      <c r="AA133" s="305">
        <v>12.3</v>
      </c>
      <c r="AB133" s="305" t="s">
        <v>237</v>
      </c>
    </row>
    <row r="134" spans="2:28" x14ac:dyDescent="0.25">
      <c r="B134" s="45" t="s">
        <v>147</v>
      </c>
      <c r="C134" s="305">
        <v>38840.930000000008</v>
      </c>
      <c r="D134" s="305">
        <v>22.371830093705142</v>
      </c>
      <c r="E134" s="305">
        <v>1.1000000000000001</v>
      </c>
      <c r="F134" s="305" t="s">
        <v>237</v>
      </c>
      <c r="G134" s="305">
        <v>28.8</v>
      </c>
      <c r="H134" s="305" t="s">
        <v>237</v>
      </c>
      <c r="I134" s="305">
        <v>29.1</v>
      </c>
      <c r="J134" s="305" t="s">
        <v>237</v>
      </c>
      <c r="K134" s="305">
        <v>122</v>
      </c>
      <c r="L134" s="305" t="s">
        <v>237</v>
      </c>
      <c r="M134" s="305">
        <v>25</v>
      </c>
      <c r="N134" s="305" t="s">
        <v>237</v>
      </c>
      <c r="O134" s="305">
        <v>33.4</v>
      </c>
      <c r="P134" s="305" t="s">
        <v>237</v>
      </c>
      <c r="Q134" s="305">
        <v>53.9</v>
      </c>
      <c r="R134" s="305" t="s">
        <v>237</v>
      </c>
      <c r="S134" s="305">
        <v>50</v>
      </c>
      <c r="T134" s="305" t="s">
        <v>237</v>
      </c>
      <c r="U134" s="305">
        <v>46.313119999999998</v>
      </c>
      <c r="V134" s="305" t="s">
        <v>237</v>
      </c>
      <c r="W134" s="305">
        <v>41.099809999999998</v>
      </c>
      <c r="X134" s="305" t="s">
        <v>237</v>
      </c>
      <c r="Y134" s="305">
        <v>29.3</v>
      </c>
      <c r="Z134" s="305" t="s">
        <v>237</v>
      </c>
      <c r="AA134" s="305">
        <v>22.4</v>
      </c>
      <c r="AB134" s="305" t="s">
        <v>237</v>
      </c>
    </row>
    <row r="135" spans="2:28" x14ac:dyDescent="0.25">
      <c r="B135" s="45" t="s">
        <v>148</v>
      </c>
      <c r="C135" s="305" t="s">
        <v>238</v>
      </c>
      <c r="D135" s="305" t="s">
        <v>238</v>
      </c>
      <c r="E135" s="305" t="s">
        <v>238</v>
      </c>
      <c r="F135" s="305" t="s">
        <v>237</v>
      </c>
      <c r="G135" s="305" t="s">
        <v>238</v>
      </c>
      <c r="H135" s="305" t="s">
        <v>237</v>
      </c>
      <c r="I135" s="305" t="s">
        <v>238</v>
      </c>
      <c r="J135" s="305" t="s">
        <v>237</v>
      </c>
      <c r="K135" s="305">
        <v>15.6</v>
      </c>
      <c r="L135" s="305" t="s">
        <v>237</v>
      </c>
      <c r="M135" s="305" t="s">
        <v>238</v>
      </c>
      <c r="N135" s="305" t="s">
        <v>237</v>
      </c>
      <c r="O135" s="305" t="s">
        <v>238</v>
      </c>
      <c r="P135" s="305" t="s">
        <v>237</v>
      </c>
      <c r="Q135" s="305" t="s">
        <v>238</v>
      </c>
      <c r="R135" s="305" t="s">
        <v>237</v>
      </c>
      <c r="S135" s="305" t="s">
        <v>238</v>
      </c>
      <c r="T135" s="305" t="s">
        <v>237</v>
      </c>
      <c r="U135" s="305" t="s">
        <v>238</v>
      </c>
      <c r="V135" s="305" t="s">
        <v>237</v>
      </c>
      <c r="W135" s="305" t="s">
        <v>238</v>
      </c>
      <c r="X135" s="305" t="s">
        <v>237</v>
      </c>
      <c r="Y135" s="305" t="s">
        <v>238</v>
      </c>
      <c r="Z135" s="305" t="s">
        <v>237</v>
      </c>
      <c r="AA135" s="305" t="s">
        <v>238</v>
      </c>
      <c r="AB135" s="305" t="s">
        <v>237</v>
      </c>
    </row>
    <row r="136" spans="2:28" x14ac:dyDescent="0.25">
      <c r="B136" s="45" t="s">
        <v>149</v>
      </c>
      <c r="C136" s="305">
        <v>640.91000000000008</v>
      </c>
      <c r="D136" s="305">
        <v>12.709732600044699</v>
      </c>
      <c r="E136" s="305" t="s">
        <v>238</v>
      </c>
      <c r="F136" s="305" t="s">
        <v>237</v>
      </c>
      <c r="G136" s="305" t="s">
        <v>238</v>
      </c>
      <c r="H136" s="305" t="s">
        <v>237</v>
      </c>
      <c r="I136" s="305" t="s">
        <v>238</v>
      </c>
      <c r="J136" s="305" t="s">
        <v>237</v>
      </c>
      <c r="K136" s="305">
        <v>7</v>
      </c>
      <c r="L136" s="305" t="s">
        <v>237</v>
      </c>
      <c r="M136" s="305" t="s">
        <v>238</v>
      </c>
      <c r="N136" s="305" t="s">
        <v>237</v>
      </c>
      <c r="O136" s="305" t="s">
        <v>238</v>
      </c>
      <c r="P136" s="305" t="s">
        <v>237</v>
      </c>
      <c r="Q136" s="305" t="s">
        <v>238</v>
      </c>
      <c r="R136" s="305" t="s">
        <v>237</v>
      </c>
      <c r="S136" s="305" t="s">
        <v>238</v>
      </c>
      <c r="T136" s="305" t="s">
        <v>237</v>
      </c>
      <c r="U136" s="305">
        <v>98.934640000000002</v>
      </c>
      <c r="V136" s="305" t="s">
        <v>237</v>
      </c>
      <c r="W136" s="305">
        <v>122.98381999999999</v>
      </c>
      <c r="X136" s="305" t="s">
        <v>237</v>
      </c>
      <c r="Y136" s="305" t="s">
        <v>238</v>
      </c>
      <c r="Z136" s="305" t="s">
        <v>237</v>
      </c>
      <c r="AA136" s="305" t="s">
        <v>238</v>
      </c>
      <c r="AB136" s="305" t="s">
        <v>237</v>
      </c>
    </row>
    <row r="137" spans="2:28" x14ac:dyDescent="0.25">
      <c r="B137" s="45" t="s">
        <v>150</v>
      </c>
      <c r="C137" s="305">
        <v>558.81900000000007</v>
      </c>
      <c r="D137" s="305">
        <v>15.384105026808397</v>
      </c>
      <c r="E137" s="305" t="s">
        <v>238</v>
      </c>
      <c r="F137" s="305" t="s">
        <v>237</v>
      </c>
      <c r="G137" s="305" t="s">
        <v>238</v>
      </c>
      <c r="H137" s="305" t="s">
        <v>237</v>
      </c>
      <c r="I137" s="305" t="s">
        <v>238</v>
      </c>
      <c r="J137" s="305" t="s">
        <v>237</v>
      </c>
      <c r="K137" s="305">
        <v>12.4</v>
      </c>
      <c r="L137" s="305" t="s">
        <v>237</v>
      </c>
      <c r="M137" s="305" t="s">
        <v>238</v>
      </c>
      <c r="N137" s="305" t="s">
        <v>237</v>
      </c>
      <c r="O137" s="305" t="s">
        <v>238</v>
      </c>
      <c r="P137" s="305" t="s">
        <v>237</v>
      </c>
      <c r="Q137" s="305" t="s">
        <v>238</v>
      </c>
      <c r="R137" s="305" t="s">
        <v>237</v>
      </c>
      <c r="S137" s="305" t="s">
        <v>238</v>
      </c>
      <c r="T137" s="305" t="s">
        <v>237</v>
      </c>
      <c r="U137" s="305">
        <v>98.326570000000004</v>
      </c>
      <c r="V137" s="305" t="s">
        <v>237</v>
      </c>
      <c r="W137" s="305">
        <v>96.857799999999997</v>
      </c>
      <c r="X137" s="305" t="s">
        <v>237</v>
      </c>
      <c r="Y137" s="305" t="s">
        <v>238</v>
      </c>
      <c r="Z137" s="305" t="s">
        <v>237</v>
      </c>
      <c r="AA137" s="305" t="s">
        <v>238</v>
      </c>
      <c r="AB137" s="305" t="s">
        <v>237</v>
      </c>
    </row>
    <row r="138" spans="2:28" x14ac:dyDescent="0.25">
      <c r="B138" s="45" t="s">
        <v>151</v>
      </c>
      <c r="C138" s="305">
        <v>39831.417999999998</v>
      </c>
      <c r="D138" s="305">
        <v>21.868261083401499</v>
      </c>
      <c r="E138" s="305">
        <v>2.4</v>
      </c>
      <c r="F138" s="305" t="s">
        <v>237</v>
      </c>
      <c r="G138" s="305">
        <v>13.9</v>
      </c>
      <c r="H138" s="305" t="s">
        <v>237</v>
      </c>
      <c r="I138" s="305">
        <v>8.1999999999999993</v>
      </c>
      <c r="J138" s="305" t="s">
        <v>237</v>
      </c>
      <c r="K138" s="305">
        <v>48</v>
      </c>
      <c r="L138" s="305" t="s">
        <v>237</v>
      </c>
      <c r="M138" s="305">
        <v>33.299999999999997</v>
      </c>
      <c r="N138" s="305" t="s">
        <v>283</v>
      </c>
      <c r="O138" s="305">
        <v>52.7</v>
      </c>
      <c r="P138" s="305" t="s">
        <v>283</v>
      </c>
      <c r="Q138" s="305">
        <v>58.9</v>
      </c>
      <c r="R138" s="305" t="s">
        <v>283</v>
      </c>
      <c r="S138" s="305">
        <v>48.8</v>
      </c>
      <c r="T138" s="305" t="s">
        <v>283</v>
      </c>
      <c r="U138" s="305">
        <v>49.387390000000003</v>
      </c>
      <c r="V138" s="305" t="s">
        <v>237</v>
      </c>
      <c r="W138" s="305">
        <v>27.136430000000001</v>
      </c>
      <c r="X138" s="305" t="s">
        <v>237</v>
      </c>
      <c r="Y138" s="305">
        <v>5.4</v>
      </c>
      <c r="Z138" s="305" t="s">
        <v>466</v>
      </c>
      <c r="AA138" s="305">
        <v>0.6</v>
      </c>
      <c r="AB138" s="305" t="s">
        <v>283</v>
      </c>
    </row>
    <row r="139" spans="2:28" x14ac:dyDescent="0.25">
      <c r="B139" s="45" t="s">
        <v>152</v>
      </c>
      <c r="C139" s="305" t="s">
        <v>238</v>
      </c>
      <c r="D139" s="305" t="s">
        <v>238</v>
      </c>
      <c r="E139" s="305" t="s">
        <v>238</v>
      </c>
      <c r="F139" s="305" t="s">
        <v>237</v>
      </c>
      <c r="G139" s="305" t="s">
        <v>238</v>
      </c>
      <c r="H139" s="305" t="s">
        <v>237</v>
      </c>
      <c r="I139" s="305" t="s">
        <v>238</v>
      </c>
      <c r="J139" s="305" t="s">
        <v>237</v>
      </c>
      <c r="K139" s="305">
        <v>27</v>
      </c>
      <c r="L139" s="305" t="s">
        <v>237</v>
      </c>
      <c r="M139" s="305" t="s">
        <v>238</v>
      </c>
      <c r="N139" s="305" t="s">
        <v>237</v>
      </c>
      <c r="O139" s="305" t="s">
        <v>238</v>
      </c>
      <c r="P139" s="305" t="s">
        <v>237</v>
      </c>
      <c r="Q139" s="305" t="s">
        <v>238</v>
      </c>
      <c r="R139" s="305" t="s">
        <v>237</v>
      </c>
      <c r="S139" s="305" t="s">
        <v>238</v>
      </c>
      <c r="T139" s="305" t="s">
        <v>237</v>
      </c>
      <c r="U139" s="305" t="s">
        <v>238</v>
      </c>
      <c r="V139" s="305" t="s">
        <v>237</v>
      </c>
      <c r="W139" s="305" t="s">
        <v>238</v>
      </c>
      <c r="X139" s="305" t="s">
        <v>237</v>
      </c>
      <c r="Y139" s="305" t="s">
        <v>238</v>
      </c>
      <c r="Z139" s="305" t="s">
        <v>237</v>
      </c>
      <c r="AA139" s="305" t="s">
        <v>238</v>
      </c>
      <c r="AB139" s="305" t="s">
        <v>237</v>
      </c>
    </row>
    <row r="140" spans="2:28" x14ac:dyDescent="0.25">
      <c r="B140" s="45" t="s">
        <v>153</v>
      </c>
      <c r="C140" s="305">
        <v>698.73399999999992</v>
      </c>
      <c r="D140" s="305">
        <v>18.082382503875344</v>
      </c>
      <c r="E140" s="305" t="s">
        <v>238</v>
      </c>
      <c r="F140" s="305" t="s">
        <v>237</v>
      </c>
      <c r="G140" s="305" t="s">
        <v>238</v>
      </c>
      <c r="H140" s="305" t="s">
        <v>237</v>
      </c>
      <c r="I140" s="305" t="s">
        <v>238</v>
      </c>
      <c r="J140" s="305" t="s">
        <v>237</v>
      </c>
      <c r="K140" s="305">
        <v>81.400000000000006</v>
      </c>
      <c r="L140" s="305" t="s">
        <v>237</v>
      </c>
      <c r="M140" s="305" t="s">
        <v>238</v>
      </c>
      <c r="N140" s="305" t="s">
        <v>237</v>
      </c>
      <c r="O140" s="305" t="s">
        <v>238</v>
      </c>
      <c r="P140" s="305" t="s">
        <v>237</v>
      </c>
      <c r="Q140" s="305" t="s">
        <v>238</v>
      </c>
      <c r="R140" s="305" t="s">
        <v>237</v>
      </c>
      <c r="S140" s="305" t="s">
        <v>238</v>
      </c>
      <c r="T140" s="305" t="s">
        <v>237</v>
      </c>
      <c r="U140" s="305">
        <v>89.076610000000002</v>
      </c>
      <c r="V140" s="305" t="s">
        <v>237</v>
      </c>
      <c r="W140" s="305">
        <v>78.828500000000005</v>
      </c>
      <c r="X140" s="305" t="s">
        <v>237</v>
      </c>
      <c r="Y140" s="305" t="s">
        <v>238</v>
      </c>
      <c r="Z140" s="305" t="s">
        <v>237</v>
      </c>
      <c r="AA140" s="305" t="s">
        <v>238</v>
      </c>
      <c r="AB140" s="305" t="s">
        <v>237</v>
      </c>
    </row>
    <row r="141" spans="2:28" x14ac:dyDescent="0.25">
      <c r="B141" s="45" t="s">
        <v>154</v>
      </c>
      <c r="C141" s="305">
        <v>1639.3989999999999</v>
      </c>
      <c r="D141" s="305">
        <v>22.392300671660159</v>
      </c>
      <c r="E141" s="305">
        <v>3.1</v>
      </c>
      <c r="F141" s="305" t="s">
        <v>237</v>
      </c>
      <c r="G141" s="305">
        <v>14.8</v>
      </c>
      <c r="H141" s="305" t="s">
        <v>237</v>
      </c>
      <c r="I141" s="305">
        <v>14.3</v>
      </c>
      <c r="J141" s="305" t="s">
        <v>239</v>
      </c>
      <c r="K141" s="305">
        <v>65</v>
      </c>
      <c r="L141" s="305" t="s">
        <v>239</v>
      </c>
      <c r="M141" s="305" t="s">
        <v>238</v>
      </c>
      <c r="N141" s="305" t="s">
        <v>237</v>
      </c>
      <c r="O141" s="305" t="s">
        <v>238</v>
      </c>
      <c r="P141" s="305" t="s">
        <v>237</v>
      </c>
      <c r="Q141" s="305" t="s">
        <v>238</v>
      </c>
      <c r="R141" s="305" t="s">
        <v>237</v>
      </c>
      <c r="S141" s="305" t="s">
        <v>238</v>
      </c>
      <c r="T141" s="305" t="s">
        <v>237</v>
      </c>
      <c r="U141" s="305">
        <v>72.707890000000006</v>
      </c>
      <c r="V141" s="305" t="s">
        <v>237</v>
      </c>
      <c r="W141" s="305">
        <v>22.290479999999999</v>
      </c>
      <c r="X141" s="305" t="s">
        <v>237</v>
      </c>
      <c r="Y141" s="305" t="s">
        <v>238</v>
      </c>
      <c r="Z141" s="305" t="s">
        <v>237</v>
      </c>
      <c r="AA141" s="305" t="s">
        <v>238</v>
      </c>
      <c r="AB141" s="305" t="s">
        <v>237</v>
      </c>
    </row>
    <row r="142" spans="2:28" x14ac:dyDescent="0.25">
      <c r="B142" s="45" t="s">
        <v>155</v>
      </c>
      <c r="C142" s="305">
        <v>1402.539</v>
      </c>
      <c r="D142" s="305">
        <v>20.618614746934675</v>
      </c>
      <c r="E142" s="305" t="s">
        <v>238</v>
      </c>
      <c r="F142" s="305" t="s">
        <v>237</v>
      </c>
      <c r="G142" s="305">
        <v>10.9</v>
      </c>
      <c r="H142" s="305" t="s">
        <v>239</v>
      </c>
      <c r="I142" s="305" t="s">
        <v>238</v>
      </c>
      <c r="J142" s="305" t="s">
        <v>237</v>
      </c>
      <c r="K142" s="305">
        <v>63</v>
      </c>
      <c r="L142" s="305" t="s">
        <v>239</v>
      </c>
      <c r="M142" s="305" t="s">
        <v>238</v>
      </c>
      <c r="N142" s="305" t="s">
        <v>237</v>
      </c>
      <c r="O142" s="305" t="s">
        <v>238</v>
      </c>
      <c r="P142" s="305" t="s">
        <v>237</v>
      </c>
      <c r="Q142" s="305" t="s">
        <v>238</v>
      </c>
      <c r="R142" s="305" t="s">
        <v>237</v>
      </c>
      <c r="S142" s="305" t="s">
        <v>238</v>
      </c>
      <c r="T142" s="305" t="s">
        <v>237</v>
      </c>
      <c r="U142" s="305">
        <v>79.780670000000001</v>
      </c>
      <c r="V142" s="305" t="s">
        <v>237</v>
      </c>
      <c r="W142" s="305">
        <v>59.187649999999998</v>
      </c>
      <c r="X142" s="305" t="s">
        <v>237</v>
      </c>
      <c r="Y142" s="305" t="s">
        <v>238</v>
      </c>
      <c r="Z142" s="305" t="s">
        <v>237</v>
      </c>
      <c r="AA142" s="305" t="s">
        <v>238</v>
      </c>
      <c r="AB142" s="305" t="s">
        <v>237</v>
      </c>
    </row>
    <row r="143" spans="2:28" x14ac:dyDescent="0.25">
      <c r="B143" s="45" t="s">
        <v>156</v>
      </c>
      <c r="C143" s="305">
        <v>5803.7309999999998</v>
      </c>
      <c r="D143" s="305">
        <v>19.106554032853275</v>
      </c>
      <c r="E143" s="305" t="s">
        <v>238</v>
      </c>
      <c r="F143" s="305" t="s">
        <v>237</v>
      </c>
      <c r="G143" s="305">
        <v>11.2</v>
      </c>
      <c r="H143" s="305" t="s">
        <v>237</v>
      </c>
      <c r="I143" s="305">
        <v>14.5</v>
      </c>
      <c r="J143" s="305" t="s">
        <v>237</v>
      </c>
      <c r="K143" s="305">
        <v>67</v>
      </c>
      <c r="L143" s="305" t="s">
        <v>237</v>
      </c>
      <c r="M143" s="305" t="s">
        <v>238</v>
      </c>
      <c r="N143" s="305" t="s">
        <v>237</v>
      </c>
      <c r="O143" s="305" t="s">
        <v>238</v>
      </c>
      <c r="P143" s="305" t="s">
        <v>237</v>
      </c>
      <c r="Q143" s="305" t="s">
        <v>238</v>
      </c>
      <c r="R143" s="305" t="s">
        <v>237</v>
      </c>
      <c r="S143" s="305">
        <v>91.8</v>
      </c>
      <c r="T143" s="305" t="s">
        <v>237</v>
      </c>
      <c r="U143" s="305">
        <v>100.42932999999999</v>
      </c>
      <c r="V143" s="305" t="s">
        <v>237</v>
      </c>
      <c r="W143" s="305">
        <v>73.784350000000003</v>
      </c>
      <c r="X143" s="305" t="s">
        <v>237</v>
      </c>
      <c r="Y143" s="305" t="s">
        <v>238</v>
      </c>
      <c r="Z143" s="305" t="s">
        <v>237</v>
      </c>
      <c r="AA143" s="305">
        <v>20.8</v>
      </c>
      <c r="AB143" s="305" t="s">
        <v>237</v>
      </c>
    </row>
    <row r="144" spans="2:28" x14ac:dyDescent="0.25">
      <c r="B144" s="45" t="s">
        <v>157</v>
      </c>
      <c r="C144" s="305">
        <v>21110.742000000002</v>
      </c>
      <c r="D144" s="305">
        <v>21.455407240314294</v>
      </c>
      <c r="E144" s="305" t="s">
        <v>238</v>
      </c>
      <c r="F144" s="305" t="s">
        <v>237</v>
      </c>
      <c r="G144" s="305">
        <v>10.3</v>
      </c>
      <c r="H144" s="305" t="s">
        <v>237</v>
      </c>
      <c r="I144" s="305">
        <v>7.6</v>
      </c>
      <c r="J144" s="305" t="s">
        <v>237</v>
      </c>
      <c r="K144" s="305">
        <v>53</v>
      </c>
      <c r="L144" s="305" t="s">
        <v>239</v>
      </c>
      <c r="M144" s="305" t="s">
        <v>238</v>
      </c>
      <c r="N144" s="305" t="s">
        <v>237</v>
      </c>
      <c r="O144" s="305">
        <v>14.6</v>
      </c>
      <c r="P144" s="305" t="s">
        <v>237</v>
      </c>
      <c r="Q144" s="305" t="s">
        <v>238</v>
      </c>
      <c r="R144" s="305" t="s">
        <v>237</v>
      </c>
      <c r="S144" s="305">
        <v>94</v>
      </c>
      <c r="T144" s="305" t="s">
        <v>237</v>
      </c>
      <c r="U144" s="305">
        <v>87.427629999999994</v>
      </c>
      <c r="V144" s="305" t="s">
        <v>237</v>
      </c>
      <c r="W144" s="305">
        <v>75.834850000000003</v>
      </c>
      <c r="X144" s="305" t="s">
        <v>237</v>
      </c>
      <c r="Y144" s="305" t="s">
        <v>238</v>
      </c>
      <c r="Z144" s="305" t="s">
        <v>237</v>
      </c>
      <c r="AA144" s="305">
        <v>18.7</v>
      </c>
      <c r="AB144" s="305" t="s">
        <v>239</v>
      </c>
    </row>
    <row r="145" spans="2:28" x14ac:dyDescent="0.25">
      <c r="B145" s="45" t="s">
        <v>158</v>
      </c>
      <c r="C145" s="305">
        <v>3978.8440000000001</v>
      </c>
      <c r="D145" s="305">
        <v>10.411288173330801</v>
      </c>
      <c r="E145" s="305" t="s">
        <v>238</v>
      </c>
      <c r="F145" s="305" t="s">
        <v>237</v>
      </c>
      <c r="G145" s="305" t="s">
        <v>238</v>
      </c>
      <c r="H145" s="305" t="s">
        <v>237</v>
      </c>
      <c r="I145" s="305" t="s">
        <v>238</v>
      </c>
      <c r="J145" s="305" t="s">
        <v>237</v>
      </c>
      <c r="K145" s="305">
        <v>13.8</v>
      </c>
      <c r="L145" s="305" t="s">
        <v>237</v>
      </c>
      <c r="M145" s="305" t="s">
        <v>238</v>
      </c>
      <c r="N145" s="305" t="s">
        <v>237</v>
      </c>
      <c r="O145" s="305" t="s">
        <v>238</v>
      </c>
      <c r="P145" s="305" t="s">
        <v>237</v>
      </c>
      <c r="Q145" s="305" t="s">
        <v>238</v>
      </c>
      <c r="R145" s="305" t="s">
        <v>237</v>
      </c>
      <c r="S145" s="305" t="s">
        <v>238</v>
      </c>
      <c r="T145" s="305" t="s">
        <v>237</v>
      </c>
      <c r="U145" s="305">
        <v>98.270250000000004</v>
      </c>
      <c r="V145" s="305" t="s">
        <v>237</v>
      </c>
      <c r="W145" s="305">
        <v>97.128540000000001</v>
      </c>
      <c r="X145" s="305" t="s">
        <v>237</v>
      </c>
      <c r="Y145" s="305" t="s">
        <v>238</v>
      </c>
      <c r="Z145" s="305" t="s">
        <v>237</v>
      </c>
      <c r="AA145" s="305" t="s">
        <v>238</v>
      </c>
      <c r="AB145" s="305" t="s">
        <v>237</v>
      </c>
    </row>
    <row r="146" spans="2:28" x14ac:dyDescent="0.25">
      <c r="B146" s="45" t="s">
        <v>159</v>
      </c>
      <c r="C146" s="305">
        <v>1094.7819999999999</v>
      </c>
      <c r="D146" s="305">
        <v>10.320191369734758</v>
      </c>
      <c r="E146" s="305" t="s">
        <v>238</v>
      </c>
      <c r="F146" s="305" t="s">
        <v>237</v>
      </c>
      <c r="G146" s="305" t="s">
        <v>238</v>
      </c>
      <c r="H146" s="305" t="s">
        <v>237</v>
      </c>
      <c r="I146" s="305" t="s">
        <v>238</v>
      </c>
      <c r="J146" s="305" t="s">
        <v>237</v>
      </c>
      <c r="K146" s="305">
        <v>13.3</v>
      </c>
      <c r="L146" s="305" t="s">
        <v>237</v>
      </c>
      <c r="M146" s="305" t="s">
        <v>238</v>
      </c>
      <c r="N146" s="305" t="s">
        <v>237</v>
      </c>
      <c r="O146" s="305" t="s">
        <v>238</v>
      </c>
      <c r="P146" s="305" t="s">
        <v>237</v>
      </c>
      <c r="Q146" s="305" t="s">
        <v>238</v>
      </c>
      <c r="R146" s="305" t="s">
        <v>237</v>
      </c>
      <c r="S146" s="305" t="s">
        <v>238</v>
      </c>
      <c r="T146" s="305" t="s">
        <v>237</v>
      </c>
      <c r="U146" s="305">
        <v>119.44147</v>
      </c>
      <c r="V146" s="305" t="s">
        <v>237</v>
      </c>
      <c r="W146" s="305">
        <v>106.35829</v>
      </c>
      <c r="X146" s="305" t="s">
        <v>237</v>
      </c>
      <c r="Y146" s="305" t="s">
        <v>238</v>
      </c>
      <c r="Z146" s="305" t="s">
        <v>237</v>
      </c>
      <c r="AA146" s="305" t="s">
        <v>238</v>
      </c>
      <c r="AB146" s="305" t="s">
        <v>237</v>
      </c>
    </row>
    <row r="147" spans="2:28" x14ac:dyDescent="0.25">
      <c r="B147" s="45" t="s">
        <v>160</v>
      </c>
      <c r="C147" s="305">
        <v>182.97500000000002</v>
      </c>
      <c r="D147" s="305">
        <v>8.4371871646855023</v>
      </c>
      <c r="E147" s="305" t="s">
        <v>238</v>
      </c>
      <c r="F147" s="305" t="s">
        <v>237</v>
      </c>
      <c r="G147" s="305" t="s">
        <v>238</v>
      </c>
      <c r="H147" s="305" t="s">
        <v>237</v>
      </c>
      <c r="I147" s="305" t="s">
        <v>238</v>
      </c>
      <c r="J147" s="305" t="s">
        <v>237</v>
      </c>
      <c r="K147" s="305">
        <v>19.600000000000001</v>
      </c>
      <c r="L147" s="305" t="s">
        <v>237</v>
      </c>
      <c r="M147" s="305" t="s">
        <v>238</v>
      </c>
      <c r="N147" s="305" t="s">
        <v>237</v>
      </c>
      <c r="O147" s="305" t="s">
        <v>238</v>
      </c>
      <c r="P147" s="305" t="s">
        <v>237</v>
      </c>
      <c r="Q147" s="305" t="s">
        <v>238</v>
      </c>
      <c r="R147" s="305" t="s">
        <v>237</v>
      </c>
      <c r="S147" s="305" t="s">
        <v>238</v>
      </c>
      <c r="T147" s="305" t="s">
        <v>237</v>
      </c>
      <c r="U147" s="305">
        <v>101.11794999999999</v>
      </c>
      <c r="V147" s="305" t="s">
        <v>237</v>
      </c>
      <c r="W147" s="305">
        <v>102.48300999999999</v>
      </c>
      <c r="X147" s="305" t="s">
        <v>237</v>
      </c>
      <c r="Y147" s="305" t="s">
        <v>238</v>
      </c>
      <c r="Z147" s="305" t="s">
        <v>237</v>
      </c>
      <c r="AA147" s="305" t="s">
        <v>238</v>
      </c>
      <c r="AB147" s="305" t="s">
        <v>237</v>
      </c>
    </row>
    <row r="148" spans="2:28" x14ac:dyDescent="0.25">
      <c r="B148" s="45" t="s">
        <v>161</v>
      </c>
      <c r="C148" s="305">
        <v>6137.9889999999996</v>
      </c>
      <c r="D148" s="305">
        <v>12.459709372799679</v>
      </c>
      <c r="E148" s="305" t="s">
        <v>238</v>
      </c>
      <c r="F148" s="305" t="s">
        <v>237</v>
      </c>
      <c r="G148" s="305" t="s">
        <v>238</v>
      </c>
      <c r="H148" s="305" t="s">
        <v>237</v>
      </c>
      <c r="I148" s="305" t="s">
        <v>238</v>
      </c>
      <c r="J148" s="305" t="s">
        <v>237</v>
      </c>
      <c r="K148" s="305">
        <v>1.8</v>
      </c>
      <c r="L148" s="305" t="s">
        <v>237</v>
      </c>
      <c r="M148" s="305" t="s">
        <v>238</v>
      </c>
      <c r="N148" s="305" t="s">
        <v>237</v>
      </c>
      <c r="O148" s="305" t="s">
        <v>238</v>
      </c>
      <c r="P148" s="305" t="s">
        <v>237</v>
      </c>
      <c r="Q148" s="305" t="s">
        <v>238</v>
      </c>
      <c r="R148" s="305" t="s">
        <v>237</v>
      </c>
      <c r="S148" s="305" t="s">
        <v>238</v>
      </c>
      <c r="T148" s="305" t="s">
        <v>237</v>
      </c>
      <c r="U148" s="305">
        <v>99.973429999999993</v>
      </c>
      <c r="V148" s="305" t="s">
        <v>237</v>
      </c>
      <c r="W148" s="305">
        <v>94.666960000000003</v>
      </c>
      <c r="X148" s="305" t="s">
        <v>237</v>
      </c>
      <c r="Y148" s="305" t="s">
        <v>238</v>
      </c>
      <c r="Z148" s="305" t="s">
        <v>237</v>
      </c>
      <c r="AA148" s="305" t="s">
        <v>238</v>
      </c>
      <c r="AB148" s="305" t="s">
        <v>237</v>
      </c>
    </row>
    <row r="149" spans="2:28" x14ac:dyDescent="0.25">
      <c r="B149" s="55" t="s">
        <v>162</v>
      </c>
      <c r="C149" s="305">
        <v>395.88199999999995</v>
      </c>
      <c r="D149" s="305">
        <v>11.352418728585995</v>
      </c>
      <c r="E149" s="305">
        <v>1.2</v>
      </c>
      <c r="F149" s="305" t="s">
        <v>237</v>
      </c>
      <c r="G149" s="305">
        <v>9.6</v>
      </c>
      <c r="H149" s="305" t="s">
        <v>237</v>
      </c>
      <c r="I149" s="305">
        <v>4.4000000000000004</v>
      </c>
      <c r="J149" s="305" t="s">
        <v>237</v>
      </c>
      <c r="K149" s="305">
        <v>25.9</v>
      </c>
      <c r="L149" s="305" t="s">
        <v>237</v>
      </c>
      <c r="M149" s="305">
        <v>14.2</v>
      </c>
      <c r="N149" s="305" t="s">
        <v>237</v>
      </c>
      <c r="O149" s="305">
        <v>12.6</v>
      </c>
      <c r="P149" s="305" t="s">
        <v>237</v>
      </c>
      <c r="Q149" s="305">
        <v>98.7</v>
      </c>
      <c r="R149" s="305" t="s">
        <v>237</v>
      </c>
      <c r="S149" s="305">
        <v>98.1</v>
      </c>
      <c r="T149" s="305" t="s">
        <v>237</v>
      </c>
      <c r="U149" s="305">
        <v>87.500299999999996</v>
      </c>
      <c r="V149" s="305" t="s">
        <v>237</v>
      </c>
      <c r="W149" s="305">
        <v>89.597809999999996</v>
      </c>
      <c r="X149" s="305" t="s">
        <v>237</v>
      </c>
      <c r="Y149" s="305" t="s">
        <v>238</v>
      </c>
      <c r="Z149" s="305" t="s">
        <v>237</v>
      </c>
      <c r="AA149" s="305" t="s">
        <v>238</v>
      </c>
      <c r="AB149" s="305" t="s">
        <v>237</v>
      </c>
    </row>
    <row r="150" spans="2:28" x14ac:dyDescent="0.25">
      <c r="B150" s="45" t="s">
        <v>163</v>
      </c>
      <c r="C150" s="305">
        <v>2202.8339999999998</v>
      </c>
      <c r="D150" s="305">
        <v>10.151970739105797</v>
      </c>
      <c r="E150" s="305" t="s">
        <v>238</v>
      </c>
      <c r="F150" s="305" t="s">
        <v>237</v>
      </c>
      <c r="G150" s="305" t="s">
        <v>238</v>
      </c>
      <c r="H150" s="305" t="s">
        <v>237</v>
      </c>
      <c r="I150" s="305" t="s">
        <v>238</v>
      </c>
      <c r="J150" s="305" t="s">
        <v>237</v>
      </c>
      <c r="K150" s="305">
        <v>34.9</v>
      </c>
      <c r="L150" s="305" t="s">
        <v>237</v>
      </c>
      <c r="M150" s="305" t="s">
        <v>238</v>
      </c>
      <c r="N150" s="305" t="s">
        <v>237</v>
      </c>
      <c r="O150" s="305" t="s">
        <v>238</v>
      </c>
      <c r="P150" s="305" t="s">
        <v>237</v>
      </c>
      <c r="Q150" s="305" t="s">
        <v>238</v>
      </c>
      <c r="R150" s="305" t="s">
        <v>237</v>
      </c>
      <c r="S150" s="305" t="s">
        <v>238</v>
      </c>
      <c r="T150" s="305" t="s">
        <v>237</v>
      </c>
      <c r="U150" s="305">
        <v>92.264430000000004</v>
      </c>
      <c r="V150" s="305" t="s">
        <v>237</v>
      </c>
      <c r="W150" s="305">
        <v>97.634810000000002</v>
      </c>
      <c r="X150" s="305" t="s">
        <v>237</v>
      </c>
      <c r="Y150" s="305" t="s">
        <v>238</v>
      </c>
      <c r="Z150" s="305" t="s">
        <v>237</v>
      </c>
      <c r="AA150" s="305" t="s">
        <v>238</v>
      </c>
      <c r="AB150" s="305" t="s">
        <v>237</v>
      </c>
    </row>
    <row r="151" spans="2:28" x14ac:dyDescent="0.25">
      <c r="B151" s="45" t="s">
        <v>164</v>
      </c>
      <c r="C151" s="305">
        <v>13764.191000000001</v>
      </c>
      <c r="D151" s="305">
        <v>9.6365157942535529</v>
      </c>
      <c r="E151" s="305" t="s">
        <v>238</v>
      </c>
      <c r="F151" s="305" t="s">
        <v>237</v>
      </c>
      <c r="G151" s="305" t="s">
        <v>238</v>
      </c>
      <c r="H151" s="305" t="s">
        <v>237</v>
      </c>
      <c r="I151" s="305" t="s">
        <v>238</v>
      </c>
      <c r="J151" s="305" t="s">
        <v>237</v>
      </c>
      <c r="K151" s="305">
        <v>25.9</v>
      </c>
      <c r="L151" s="305" t="s">
        <v>237</v>
      </c>
      <c r="M151" s="305" t="s">
        <v>238</v>
      </c>
      <c r="N151" s="305" t="s">
        <v>237</v>
      </c>
      <c r="O151" s="305" t="s">
        <v>238</v>
      </c>
      <c r="P151" s="305" t="s">
        <v>237</v>
      </c>
      <c r="Q151" s="305" t="s">
        <v>238</v>
      </c>
      <c r="R151" s="305" t="s">
        <v>237</v>
      </c>
      <c r="S151" s="305" t="s">
        <v>238</v>
      </c>
      <c r="T151" s="305" t="s">
        <v>237</v>
      </c>
      <c r="U151" s="305">
        <v>93.856849999999994</v>
      </c>
      <c r="V151" s="305" t="s">
        <v>237</v>
      </c>
      <c r="W151" s="305">
        <v>98.299300000000002</v>
      </c>
      <c r="X151" s="305" t="s">
        <v>237</v>
      </c>
      <c r="Y151" s="305" t="s">
        <v>238</v>
      </c>
      <c r="Z151" s="305" t="s">
        <v>237</v>
      </c>
      <c r="AA151" s="305" t="s">
        <v>238</v>
      </c>
      <c r="AB151" s="305" t="s">
        <v>237</v>
      </c>
    </row>
    <row r="152" spans="2:28" x14ac:dyDescent="0.25">
      <c r="B152" s="45" t="s">
        <v>165</v>
      </c>
      <c r="C152" s="305">
        <v>2876.1700000000005</v>
      </c>
      <c r="D152" s="305">
        <v>24.422915356503392</v>
      </c>
      <c r="E152" s="305" t="s">
        <v>238</v>
      </c>
      <c r="F152" s="305" t="s">
        <v>237</v>
      </c>
      <c r="G152" s="305">
        <v>3.7</v>
      </c>
      <c r="H152" s="305" t="s">
        <v>237</v>
      </c>
      <c r="I152" s="305">
        <v>5.2</v>
      </c>
      <c r="J152" s="305" t="s">
        <v>237</v>
      </c>
      <c r="K152" s="305">
        <v>41</v>
      </c>
      <c r="L152" s="305" t="s">
        <v>237</v>
      </c>
      <c r="M152" s="305">
        <v>34.6</v>
      </c>
      <c r="N152" s="305" t="s">
        <v>237</v>
      </c>
      <c r="O152" s="305">
        <v>55.7</v>
      </c>
      <c r="P152" s="305" t="s">
        <v>237</v>
      </c>
      <c r="Q152" s="305">
        <v>87.5</v>
      </c>
      <c r="R152" s="305" t="s">
        <v>237</v>
      </c>
      <c r="S152" s="305">
        <v>72.900000000000006</v>
      </c>
      <c r="T152" s="305" t="s">
        <v>237</v>
      </c>
      <c r="U152" s="305">
        <v>36.667650000000002</v>
      </c>
      <c r="V152" s="305" t="s">
        <v>237</v>
      </c>
      <c r="W152" s="305">
        <v>25.34909</v>
      </c>
      <c r="X152" s="305" t="s">
        <v>237</v>
      </c>
      <c r="Y152" s="305">
        <v>43.5</v>
      </c>
      <c r="Z152" s="305" t="s">
        <v>237</v>
      </c>
      <c r="AA152" s="305">
        <v>49.3</v>
      </c>
      <c r="AB152" s="305" t="s">
        <v>237</v>
      </c>
    </row>
    <row r="153" spans="2:28" x14ac:dyDescent="0.25">
      <c r="B153" s="45" t="s">
        <v>166</v>
      </c>
      <c r="C153" s="305" t="s">
        <v>238</v>
      </c>
      <c r="D153" s="305" t="s">
        <v>238</v>
      </c>
      <c r="E153" s="305" t="s">
        <v>238</v>
      </c>
      <c r="F153" s="305" t="s">
        <v>237</v>
      </c>
      <c r="G153" s="305" t="s">
        <v>238</v>
      </c>
      <c r="H153" s="305" t="s">
        <v>237</v>
      </c>
      <c r="I153" s="305" t="s">
        <v>238</v>
      </c>
      <c r="J153" s="305" t="s">
        <v>237</v>
      </c>
      <c r="K153" s="305">
        <v>74.7</v>
      </c>
      <c r="L153" s="305" t="s">
        <v>239</v>
      </c>
      <c r="M153" s="305" t="s">
        <v>238</v>
      </c>
      <c r="N153" s="305" t="s">
        <v>237</v>
      </c>
      <c r="O153" s="305" t="s">
        <v>238</v>
      </c>
      <c r="P153" s="305" t="s">
        <v>237</v>
      </c>
      <c r="Q153" s="305" t="s">
        <v>238</v>
      </c>
      <c r="R153" s="305" t="s">
        <v>237</v>
      </c>
      <c r="S153" s="305" t="s">
        <v>238</v>
      </c>
      <c r="T153" s="305" t="s">
        <v>237</v>
      </c>
      <c r="U153" s="305">
        <v>99.254530000000003</v>
      </c>
      <c r="V153" s="305" t="s">
        <v>237</v>
      </c>
      <c r="W153" s="305">
        <v>86.712879999999998</v>
      </c>
      <c r="X153" s="305" t="s">
        <v>237</v>
      </c>
      <c r="Y153" s="305">
        <v>55.2</v>
      </c>
      <c r="Z153" s="305" t="s">
        <v>237</v>
      </c>
      <c r="AA153" s="305">
        <v>54.4</v>
      </c>
      <c r="AB153" s="305" t="s">
        <v>237</v>
      </c>
    </row>
    <row r="154" spans="2:28" x14ac:dyDescent="0.25">
      <c r="B154" s="45" t="s">
        <v>167</v>
      </c>
      <c r="C154" s="305">
        <v>31.745000000000001</v>
      </c>
      <c r="D154" s="305">
        <v>17.416183417181923</v>
      </c>
      <c r="E154" s="305" t="s">
        <v>238</v>
      </c>
      <c r="F154" s="305" t="s">
        <v>237</v>
      </c>
      <c r="G154" s="305">
        <v>4.4000000000000004</v>
      </c>
      <c r="H154" s="305" t="s">
        <v>237</v>
      </c>
      <c r="I154" s="305" t="s">
        <v>238</v>
      </c>
      <c r="J154" s="305" t="s">
        <v>237</v>
      </c>
      <c r="K154" s="305">
        <v>49.9</v>
      </c>
      <c r="L154" s="305" t="s">
        <v>239</v>
      </c>
      <c r="M154" s="305" t="s">
        <v>238</v>
      </c>
      <c r="N154" s="305" t="s">
        <v>237</v>
      </c>
      <c r="O154" s="305">
        <v>15</v>
      </c>
      <c r="P154" s="305" t="s">
        <v>237</v>
      </c>
      <c r="Q154" s="305" t="s">
        <v>238</v>
      </c>
      <c r="R154" s="305" t="s">
        <v>237</v>
      </c>
      <c r="S154" s="305">
        <v>99.2</v>
      </c>
      <c r="T154" s="305" t="s">
        <v>237</v>
      </c>
      <c r="U154" s="305">
        <v>90.965630000000004</v>
      </c>
      <c r="V154" s="305" t="s">
        <v>237</v>
      </c>
      <c r="W154" s="305">
        <v>91.293270000000007</v>
      </c>
      <c r="X154" s="305" t="s">
        <v>237</v>
      </c>
      <c r="Y154" s="305" t="s">
        <v>238</v>
      </c>
      <c r="Z154" s="305" t="s">
        <v>237</v>
      </c>
      <c r="AA154" s="305">
        <v>57.7</v>
      </c>
      <c r="AB154" s="305" t="s">
        <v>237</v>
      </c>
    </row>
    <row r="155" spans="2:28" x14ac:dyDescent="0.25">
      <c r="B155" s="45" t="s">
        <v>168</v>
      </c>
      <c r="C155" s="305">
        <v>19.641999999999999</v>
      </c>
      <c r="D155" s="305">
        <v>17.95872838817624</v>
      </c>
      <c r="E155" s="305" t="s">
        <v>238</v>
      </c>
      <c r="F155" s="305" t="s">
        <v>237</v>
      </c>
      <c r="G155" s="305" t="s">
        <v>238</v>
      </c>
      <c r="H155" s="305" t="s">
        <v>237</v>
      </c>
      <c r="I155" s="305" t="s">
        <v>238</v>
      </c>
      <c r="J155" s="305" t="s">
        <v>237</v>
      </c>
      <c r="K155" s="305">
        <v>70</v>
      </c>
      <c r="L155" s="305" t="s">
        <v>237</v>
      </c>
      <c r="M155" s="305" t="s">
        <v>238</v>
      </c>
      <c r="N155" s="305" t="s">
        <v>237</v>
      </c>
      <c r="O155" s="305" t="s">
        <v>238</v>
      </c>
      <c r="P155" s="305" t="s">
        <v>237</v>
      </c>
      <c r="Q155" s="305" t="s">
        <v>238</v>
      </c>
      <c r="R155" s="305" t="s">
        <v>237</v>
      </c>
      <c r="S155" s="305" t="s">
        <v>238</v>
      </c>
      <c r="T155" s="305" t="s">
        <v>237</v>
      </c>
      <c r="U155" s="305">
        <v>110.03084</v>
      </c>
      <c r="V155" s="305" t="s">
        <v>237</v>
      </c>
      <c r="W155" s="305">
        <v>87.5</v>
      </c>
      <c r="X155" s="305" t="s">
        <v>237</v>
      </c>
      <c r="Y155" s="305" t="s">
        <v>238</v>
      </c>
      <c r="Z155" s="305" t="s">
        <v>237</v>
      </c>
      <c r="AA155" s="305" t="s">
        <v>238</v>
      </c>
      <c r="AB155" s="305" t="s">
        <v>237</v>
      </c>
    </row>
    <row r="156" spans="2:28" x14ac:dyDescent="0.25">
      <c r="B156" s="45" t="s">
        <v>169</v>
      </c>
      <c r="C156" s="305">
        <v>42.28</v>
      </c>
      <c r="D156" s="305">
        <v>22.209148404177085</v>
      </c>
      <c r="E156" s="305">
        <v>0.7</v>
      </c>
      <c r="F156" s="305" t="s">
        <v>237</v>
      </c>
      <c r="G156" s="305">
        <v>7</v>
      </c>
      <c r="H156" s="305" t="s">
        <v>237</v>
      </c>
      <c r="I156" s="305">
        <v>4.9000000000000004</v>
      </c>
      <c r="J156" s="305" t="s">
        <v>237</v>
      </c>
      <c r="K156" s="305">
        <v>39.200000000000003</v>
      </c>
      <c r="L156" s="305" t="s">
        <v>237</v>
      </c>
      <c r="M156" s="305">
        <v>49.6</v>
      </c>
      <c r="N156" s="305" t="s">
        <v>237</v>
      </c>
      <c r="O156" s="305">
        <v>57.8</v>
      </c>
      <c r="P156" s="305" t="s">
        <v>237</v>
      </c>
      <c r="Q156" s="305">
        <v>97.3</v>
      </c>
      <c r="R156" s="305" t="s">
        <v>237</v>
      </c>
      <c r="S156" s="305">
        <v>97.1</v>
      </c>
      <c r="T156" s="305" t="s">
        <v>237</v>
      </c>
      <c r="U156" s="305">
        <v>103.49713</v>
      </c>
      <c r="V156" s="305" t="s">
        <v>237</v>
      </c>
      <c r="W156" s="305">
        <v>78.154110000000003</v>
      </c>
      <c r="X156" s="305" t="s">
        <v>237</v>
      </c>
      <c r="Y156" s="305">
        <v>4.5999999999999996</v>
      </c>
      <c r="Z156" s="305" t="s">
        <v>237</v>
      </c>
      <c r="AA156" s="305">
        <v>2</v>
      </c>
      <c r="AB156" s="305" t="s">
        <v>237</v>
      </c>
    </row>
    <row r="157" spans="2:28" x14ac:dyDescent="0.25">
      <c r="B157" s="45" t="s">
        <v>170</v>
      </c>
      <c r="C157" s="305" t="s">
        <v>238</v>
      </c>
      <c r="D157" s="305" t="s">
        <v>238</v>
      </c>
      <c r="E157" s="305" t="s">
        <v>238</v>
      </c>
      <c r="F157" s="305" t="s">
        <v>237</v>
      </c>
      <c r="G157" s="305" t="s">
        <v>238</v>
      </c>
      <c r="H157" s="305" t="s">
        <v>237</v>
      </c>
      <c r="I157" s="305" t="s">
        <v>238</v>
      </c>
      <c r="J157" s="305" t="s">
        <v>237</v>
      </c>
      <c r="K157" s="305">
        <v>1.4</v>
      </c>
      <c r="L157" s="305" t="s">
        <v>237</v>
      </c>
      <c r="M157" s="305" t="s">
        <v>238</v>
      </c>
      <c r="N157" s="305" t="s">
        <v>237</v>
      </c>
      <c r="O157" s="305" t="s">
        <v>238</v>
      </c>
      <c r="P157" s="305" t="s">
        <v>237</v>
      </c>
      <c r="Q157" s="305" t="s">
        <v>238</v>
      </c>
      <c r="R157" s="305" t="s">
        <v>237</v>
      </c>
      <c r="S157" s="305" t="s">
        <v>238</v>
      </c>
      <c r="T157" s="305" t="s">
        <v>237</v>
      </c>
      <c r="U157" s="305">
        <v>93.682130000000001</v>
      </c>
      <c r="V157" s="305" t="s">
        <v>237</v>
      </c>
      <c r="W157" s="305">
        <v>95.294120000000007</v>
      </c>
      <c r="X157" s="305" t="s">
        <v>237</v>
      </c>
      <c r="Y157" s="305" t="s">
        <v>238</v>
      </c>
      <c r="Z157" s="305" t="s">
        <v>237</v>
      </c>
      <c r="AA157" s="305" t="s">
        <v>238</v>
      </c>
      <c r="AB157" s="305" t="s">
        <v>237</v>
      </c>
    </row>
    <row r="158" spans="2:28" x14ac:dyDescent="0.25">
      <c r="B158" s="45" t="s">
        <v>171</v>
      </c>
      <c r="C158" s="305">
        <v>41.373999999999995</v>
      </c>
      <c r="D158" s="305">
        <v>21.438083246542618</v>
      </c>
      <c r="E158" s="305">
        <v>0.7</v>
      </c>
      <c r="F158" s="305" t="s">
        <v>237</v>
      </c>
      <c r="G158" s="305">
        <v>19.8</v>
      </c>
      <c r="H158" s="305" t="s">
        <v>237</v>
      </c>
      <c r="I158" s="305">
        <v>25.1</v>
      </c>
      <c r="J158" s="305" t="s">
        <v>237</v>
      </c>
      <c r="K158" s="305">
        <v>110</v>
      </c>
      <c r="L158" s="305" t="s">
        <v>239</v>
      </c>
      <c r="M158" s="305">
        <v>25.1</v>
      </c>
      <c r="N158" s="305" t="s">
        <v>237</v>
      </c>
      <c r="O158" s="305">
        <v>22.8</v>
      </c>
      <c r="P158" s="305" t="s">
        <v>237</v>
      </c>
      <c r="Q158" s="305">
        <v>96.3</v>
      </c>
      <c r="R158" s="305" t="s">
        <v>237</v>
      </c>
      <c r="S158" s="305">
        <v>94.6</v>
      </c>
      <c r="T158" s="305" t="s">
        <v>237</v>
      </c>
      <c r="U158" s="305">
        <v>100.9006</v>
      </c>
      <c r="V158" s="305" t="s">
        <v>237</v>
      </c>
      <c r="W158" s="305">
        <v>25.540510000000001</v>
      </c>
      <c r="X158" s="305" t="s">
        <v>237</v>
      </c>
      <c r="Y158" s="305">
        <v>39</v>
      </c>
      <c r="Z158" s="305" t="s">
        <v>237</v>
      </c>
      <c r="AA158" s="305">
        <v>39</v>
      </c>
      <c r="AB158" s="305" t="s">
        <v>237</v>
      </c>
    </row>
    <row r="159" spans="2:28" x14ac:dyDescent="0.25">
      <c r="B159" s="45" t="s">
        <v>172</v>
      </c>
      <c r="C159" s="305">
        <v>4714.2640000000001</v>
      </c>
      <c r="D159" s="305">
        <v>16.352579896471838</v>
      </c>
      <c r="E159" s="305" t="s">
        <v>238</v>
      </c>
      <c r="F159" s="305" t="s">
        <v>237</v>
      </c>
      <c r="G159" s="305" t="s">
        <v>238</v>
      </c>
      <c r="H159" s="305" t="s">
        <v>237</v>
      </c>
      <c r="I159" s="305" t="s">
        <v>238</v>
      </c>
      <c r="J159" s="305" t="s">
        <v>237</v>
      </c>
      <c r="K159" s="305">
        <v>7</v>
      </c>
      <c r="L159" s="305" t="s">
        <v>239</v>
      </c>
      <c r="M159" s="305" t="s">
        <v>238</v>
      </c>
      <c r="N159" s="305" t="s">
        <v>237</v>
      </c>
      <c r="O159" s="305" t="s">
        <v>238</v>
      </c>
      <c r="P159" s="305" t="s">
        <v>237</v>
      </c>
      <c r="Q159" s="305" t="s">
        <v>238</v>
      </c>
      <c r="R159" s="305" t="s">
        <v>237</v>
      </c>
      <c r="S159" s="305" t="s">
        <v>238</v>
      </c>
      <c r="T159" s="305" t="s">
        <v>237</v>
      </c>
      <c r="U159" s="305">
        <v>118.01446</v>
      </c>
      <c r="V159" s="305" t="s">
        <v>237</v>
      </c>
      <c r="W159" s="305">
        <v>110.36157</v>
      </c>
      <c r="X159" s="305" t="s">
        <v>237</v>
      </c>
      <c r="Y159" s="305" t="s">
        <v>238</v>
      </c>
      <c r="Z159" s="305" t="s">
        <v>237</v>
      </c>
      <c r="AA159" s="305" t="s">
        <v>238</v>
      </c>
      <c r="AB159" s="305" t="s">
        <v>237</v>
      </c>
    </row>
    <row r="160" spans="2:28" x14ac:dyDescent="0.25">
      <c r="B160" s="45" t="s">
        <v>173</v>
      </c>
      <c r="C160" s="305">
        <v>3243.9570000000003</v>
      </c>
      <c r="D160" s="305">
        <v>22.952612557028516</v>
      </c>
      <c r="E160" s="305">
        <v>0.7</v>
      </c>
      <c r="F160" s="305" t="s">
        <v>237</v>
      </c>
      <c r="G160" s="305">
        <v>24.3</v>
      </c>
      <c r="H160" s="305" t="s">
        <v>237</v>
      </c>
      <c r="I160" s="305">
        <v>17.7</v>
      </c>
      <c r="J160" s="305" t="s">
        <v>237</v>
      </c>
      <c r="K160" s="305">
        <v>80</v>
      </c>
      <c r="L160" s="305" t="s">
        <v>237</v>
      </c>
      <c r="M160" s="305">
        <v>31.1</v>
      </c>
      <c r="N160" s="305" t="s">
        <v>237</v>
      </c>
      <c r="O160" s="305">
        <v>61</v>
      </c>
      <c r="P160" s="305" t="s">
        <v>237</v>
      </c>
      <c r="Q160" s="305">
        <v>85.5</v>
      </c>
      <c r="R160" s="305" t="s">
        <v>237</v>
      </c>
      <c r="S160" s="305">
        <v>81.099999999999994</v>
      </c>
      <c r="T160" s="305" t="s">
        <v>237</v>
      </c>
      <c r="U160" s="305">
        <v>39.859119999999997</v>
      </c>
      <c r="V160" s="305" t="s">
        <v>239</v>
      </c>
      <c r="W160" s="305">
        <v>16.732610000000001</v>
      </c>
      <c r="X160" s="305" t="s">
        <v>239</v>
      </c>
      <c r="Y160" s="305">
        <v>28.2</v>
      </c>
      <c r="Z160" s="305" t="s">
        <v>237</v>
      </c>
      <c r="AA160" s="305">
        <v>26.1</v>
      </c>
      <c r="AB160" s="305" t="s">
        <v>237</v>
      </c>
    </row>
    <row r="161" spans="2:28" x14ac:dyDescent="0.25">
      <c r="B161" s="45" t="s">
        <v>174</v>
      </c>
      <c r="C161" s="305">
        <v>1153.518</v>
      </c>
      <c r="D161" s="305">
        <v>12.128881470659922</v>
      </c>
      <c r="E161" s="305">
        <v>1.2</v>
      </c>
      <c r="F161" s="305" t="s">
        <v>237</v>
      </c>
      <c r="G161" s="305">
        <v>5.2</v>
      </c>
      <c r="H161" s="305" t="s">
        <v>237</v>
      </c>
      <c r="I161" s="305">
        <v>3.3</v>
      </c>
      <c r="J161" s="305" t="s">
        <v>237</v>
      </c>
      <c r="K161" s="305">
        <v>19</v>
      </c>
      <c r="L161" s="305" t="s">
        <v>237</v>
      </c>
      <c r="M161" s="305">
        <v>5.6</v>
      </c>
      <c r="N161" s="305" t="s">
        <v>237</v>
      </c>
      <c r="O161" s="305">
        <v>2.4</v>
      </c>
      <c r="P161" s="305" t="s">
        <v>237</v>
      </c>
      <c r="Q161" s="305">
        <v>99.2</v>
      </c>
      <c r="R161" s="305" t="s">
        <v>237</v>
      </c>
      <c r="S161" s="305">
        <v>99.5</v>
      </c>
      <c r="T161" s="305" t="s">
        <v>237</v>
      </c>
      <c r="U161" s="305">
        <v>97.849500000000006</v>
      </c>
      <c r="V161" s="305" t="s">
        <v>237</v>
      </c>
      <c r="W161" s="305">
        <v>86.30744</v>
      </c>
      <c r="X161" s="305" t="s">
        <v>237</v>
      </c>
      <c r="Y161" s="305">
        <v>43</v>
      </c>
      <c r="Z161" s="305" t="s">
        <v>237</v>
      </c>
      <c r="AA161" s="305">
        <v>52.9</v>
      </c>
      <c r="AB161" s="305" t="s">
        <v>237</v>
      </c>
    </row>
    <row r="162" spans="2:28" x14ac:dyDescent="0.25">
      <c r="B162" s="45" t="s">
        <v>175</v>
      </c>
      <c r="C162" s="305">
        <v>13.780000000000001</v>
      </c>
      <c r="D162" s="305">
        <v>14.843059953898191</v>
      </c>
      <c r="E162" s="305" t="s">
        <v>238</v>
      </c>
      <c r="F162" s="305" t="s">
        <v>237</v>
      </c>
      <c r="G162" s="305" t="s">
        <v>238</v>
      </c>
      <c r="H162" s="305" t="s">
        <v>237</v>
      </c>
      <c r="I162" s="305" t="s">
        <v>238</v>
      </c>
      <c r="J162" s="305" t="s">
        <v>237</v>
      </c>
      <c r="K162" s="305">
        <v>70.2</v>
      </c>
      <c r="L162" s="305" t="s">
        <v>237</v>
      </c>
      <c r="M162" s="305" t="s">
        <v>238</v>
      </c>
      <c r="N162" s="305" t="s">
        <v>237</v>
      </c>
      <c r="O162" s="305" t="s">
        <v>238</v>
      </c>
      <c r="P162" s="305" t="s">
        <v>237</v>
      </c>
      <c r="Q162" s="305" t="s">
        <v>238</v>
      </c>
      <c r="R162" s="305" t="s">
        <v>237</v>
      </c>
      <c r="S162" s="305" t="s">
        <v>238</v>
      </c>
      <c r="T162" s="305" t="s">
        <v>237</v>
      </c>
      <c r="U162" s="305">
        <v>102.37866</v>
      </c>
      <c r="V162" s="305" t="s">
        <v>237</v>
      </c>
      <c r="W162" s="305">
        <v>99.824749999999995</v>
      </c>
      <c r="X162" s="305" t="s">
        <v>237</v>
      </c>
      <c r="Y162" s="305" t="s">
        <v>238</v>
      </c>
      <c r="Z162" s="305" t="s">
        <v>237</v>
      </c>
      <c r="AA162" s="305" t="s">
        <v>238</v>
      </c>
      <c r="AB162" s="305" t="s">
        <v>237</v>
      </c>
    </row>
    <row r="163" spans="2:28" x14ac:dyDescent="0.25">
      <c r="B163" s="45" t="s">
        <v>176</v>
      </c>
      <c r="C163" s="305">
        <v>1393.0069999999998</v>
      </c>
      <c r="D163" s="305">
        <v>22.865887238748702</v>
      </c>
      <c r="E163" s="305" t="s">
        <v>238</v>
      </c>
      <c r="F163" s="305" t="s">
        <v>237</v>
      </c>
      <c r="G163" s="305">
        <v>23</v>
      </c>
      <c r="H163" s="305" t="s">
        <v>237</v>
      </c>
      <c r="I163" s="305">
        <v>38.1</v>
      </c>
      <c r="J163" s="305" t="s">
        <v>237</v>
      </c>
      <c r="K163" s="305">
        <v>125</v>
      </c>
      <c r="L163" s="305" t="s">
        <v>237</v>
      </c>
      <c r="M163" s="305" t="s">
        <v>238</v>
      </c>
      <c r="N163" s="305" t="s">
        <v>237</v>
      </c>
      <c r="O163" s="305">
        <v>63</v>
      </c>
      <c r="P163" s="305" t="s">
        <v>237</v>
      </c>
      <c r="Q163" s="305">
        <v>66.099999999999994</v>
      </c>
      <c r="R163" s="305" t="s">
        <v>237</v>
      </c>
      <c r="S163" s="305">
        <v>51.3</v>
      </c>
      <c r="T163" s="305" t="s">
        <v>237</v>
      </c>
      <c r="U163" s="305">
        <v>66.201120000000003</v>
      </c>
      <c r="V163" s="305" t="s">
        <v>237</v>
      </c>
      <c r="W163" s="305" t="s">
        <v>238</v>
      </c>
      <c r="X163" s="305" t="s">
        <v>237</v>
      </c>
      <c r="Y163" s="305" t="s">
        <v>238</v>
      </c>
      <c r="Z163" s="305" t="s">
        <v>237</v>
      </c>
      <c r="AA163" s="305">
        <v>23.4</v>
      </c>
      <c r="AB163" s="305" t="s">
        <v>237</v>
      </c>
    </row>
    <row r="164" spans="2:28" x14ac:dyDescent="0.25">
      <c r="B164" s="45" t="s">
        <v>177</v>
      </c>
      <c r="C164" s="305">
        <v>696.57900000000006</v>
      </c>
      <c r="D164" s="305">
        <v>12.871634375432512</v>
      </c>
      <c r="E164" s="305" t="s">
        <v>238</v>
      </c>
      <c r="F164" s="305" t="s">
        <v>237</v>
      </c>
      <c r="G164" s="305" t="s">
        <v>238</v>
      </c>
      <c r="H164" s="305" t="s">
        <v>237</v>
      </c>
      <c r="I164" s="305" t="s">
        <v>238</v>
      </c>
      <c r="J164" s="305" t="s">
        <v>237</v>
      </c>
      <c r="K164" s="305">
        <v>3.1</v>
      </c>
      <c r="L164" s="305" t="s">
        <v>237</v>
      </c>
      <c r="M164" s="305" t="s">
        <v>238</v>
      </c>
      <c r="N164" s="305" t="s">
        <v>237</v>
      </c>
      <c r="O164" s="305" t="s">
        <v>238</v>
      </c>
      <c r="P164" s="305" t="s">
        <v>237</v>
      </c>
      <c r="Q164" s="305" t="s">
        <v>238</v>
      </c>
      <c r="R164" s="305" t="s">
        <v>237</v>
      </c>
      <c r="S164" s="305" t="s">
        <v>238</v>
      </c>
      <c r="T164" s="305" t="s">
        <v>237</v>
      </c>
      <c r="U164" s="305" t="s">
        <v>238</v>
      </c>
      <c r="V164" s="305" t="s">
        <v>237</v>
      </c>
      <c r="W164" s="305" t="s">
        <v>238</v>
      </c>
      <c r="X164" s="305" t="s">
        <v>237</v>
      </c>
      <c r="Y164" s="305" t="s">
        <v>238</v>
      </c>
      <c r="Z164" s="305" t="s">
        <v>237</v>
      </c>
      <c r="AA164" s="305" t="s">
        <v>238</v>
      </c>
      <c r="AB164" s="305" t="s">
        <v>237</v>
      </c>
    </row>
    <row r="165" spans="2:28" x14ac:dyDescent="0.25">
      <c r="B165" s="45" t="s">
        <v>178</v>
      </c>
      <c r="C165" s="305">
        <v>572.34699999999998</v>
      </c>
      <c r="D165" s="305">
        <v>10.501350128242459</v>
      </c>
      <c r="E165" s="305" t="s">
        <v>238</v>
      </c>
      <c r="F165" s="305" t="s">
        <v>237</v>
      </c>
      <c r="G165" s="305" t="s">
        <v>238</v>
      </c>
      <c r="H165" s="305" t="s">
        <v>237</v>
      </c>
      <c r="I165" s="305" t="s">
        <v>238</v>
      </c>
      <c r="J165" s="305" t="s">
        <v>237</v>
      </c>
      <c r="K165" s="305">
        <v>22.6</v>
      </c>
      <c r="L165" s="305" t="s">
        <v>237</v>
      </c>
      <c r="M165" s="305" t="s">
        <v>238</v>
      </c>
      <c r="N165" s="305" t="s">
        <v>237</v>
      </c>
      <c r="O165" s="305" t="s">
        <v>238</v>
      </c>
      <c r="P165" s="305" t="s">
        <v>237</v>
      </c>
      <c r="Q165" s="305" t="s">
        <v>238</v>
      </c>
      <c r="R165" s="305" t="s">
        <v>237</v>
      </c>
      <c r="S165" s="305" t="s">
        <v>238</v>
      </c>
      <c r="T165" s="305" t="s">
        <v>237</v>
      </c>
      <c r="U165" s="305">
        <v>98.035899999999998</v>
      </c>
      <c r="V165" s="305" t="s">
        <v>237</v>
      </c>
      <c r="W165" s="305">
        <v>89.723460000000003</v>
      </c>
      <c r="X165" s="305" t="s">
        <v>237</v>
      </c>
      <c r="Y165" s="305" t="s">
        <v>238</v>
      </c>
      <c r="Z165" s="305" t="s">
        <v>237</v>
      </c>
      <c r="AA165" s="305" t="s">
        <v>238</v>
      </c>
      <c r="AB165" s="305" t="s">
        <v>237</v>
      </c>
    </row>
    <row r="166" spans="2:28" x14ac:dyDescent="0.25">
      <c r="B166" s="45" t="s">
        <v>179</v>
      </c>
      <c r="C166" s="305">
        <v>188.60399999999996</v>
      </c>
      <c r="D166" s="305">
        <v>9.1025228318380744</v>
      </c>
      <c r="E166" s="305" t="s">
        <v>238</v>
      </c>
      <c r="F166" s="305" t="s">
        <v>237</v>
      </c>
      <c r="G166" s="305" t="s">
        <v>238</v>
      </c>
      <c r="H166" s="305" t="s">
        <v>237</v>
      </c>
      <c r="I166" s="305" t="s">
        <v>238</v>
      </c>
      <c r="J166" s="305" t="s">
        <v>237</v>
      </c>
      <c r="K166" s="305">
        <v>5.2</v>
      </c>
      <c r="L166" s="305" t="s">
        <v>237</v>
      </c>
      <c r="M166" s="305" t="s">
        <v>238</v>
      </c>
      <c r="N166" s="305" t="s">
        <v>237</v>
      </c>
      <c r="O166" s="305" t="s">
        <v>238</v>
      </c>
      <c r="P166" s="305" t="s">
        <v>237</v>
      </c>
      <c r="Q166" s="305" t="s">
        <v>238</v>
      </c>
      <c r="R166" s="305" t="s">
        <v>237</v>
      </c>
      <c r="S166" s="305" t="s">
        <v>238</v>
      </c>
      <c r="T166" s="305" t="s">
        <v>237</v>
      </c>
      <c r="U166" s="305">
        <v>95.132210000000001</v>
      </c>
      <c r="V166" s="305" t="s">
        <v>237</v>
      </c>
      <c r="W166" s="305">
        <v>99.28586</v>
      </c>
      <c r="X166" s="305" t="s">
        <v>237</v>
      </c>
      <c r="Y166" s="305" t="s">
        <v>238</v>
      </c>
      <c r="Z166" s="305" t="s">
        <v>237</v>
      </c>
      <c r="AA166" s="305" t="s">
        <v>238</v>
      </c>
      <c r="AB166" s="305" t="s">
        <v>237</v>
      </c>
    </row>
    <row r="167" spans="2:28" x14ac:dyDescent="0.25">
      <c r="B167" s="45" t="s">
        <v>180</v>
      </c>
      <c r="C167" s="305">
        <v>127.298</v>
      </c>
      <c r="D167" s="305">
        <v>22.681925980567716</v>
      </c>
      <c r="E167" s="305">
        <v>0.4</v>
      </c>
      <c r="F167" s="305" t="s">
        <v>237</v>
      </c>
      <c r="G167" s="305">
        <v>12.5</v>
      </c>
      <c r="H167" s="305" t="s">
        <v>237</v>
      </c>
      <c r="I167" s="305">
        <v>14.5</v>
      </c>
      <c r="J167" s="305" t="s">
        <v>239</v>
      </c>
      <c r="K167" s="305">
        <v>62</v>
      </c>
      <c r="L167" s="305" t="s">
        <v>237</v>
      </c>
      <c r="M167" s="305">
        <v>72.900000000000006</v>
      </c>
      <c r="N167" s="305" t="s">
        <v>237</v>
      </c>
      <c r="O167" s="305">
        <v>71.599999999999994</v>
      </c>
      <c r="P167" s="305" t="s">
        <v>237</v>
      </c>
      <c r="Q167" s="305">
        <v>71</v>
      </c>
      <c r="R167" s="305" t="s">
        <v>237</v>
      </c>
      <c r="S167" s="305">
        <v>54.3</v>
      </c>
      <c r="T167" s="305" t="s">
        <v>237</v>
      </c>
      <c r="U167" s="305">
        <v>72.027720000000002</v>
      </c>
      <c r="V167" s="305" t="s">
        <v>237</v>
      </c>
      <c r="W167" s="305">
        <v>28.77337</v>
      </c>
      <c r="X167" s="305" t="s">
        <v>237</v>
      </c>
      <c r="Y167" s="305">
        <v>26.4</v>
      </c>
      <c r="Z167" s="305" t="s">
        <v>239</v>
      </c>
      <c r="AA167" s="305">
        <v>28.6</v>
      </c>
      <c r="AB167" s="305" t="s">
        <v>239</v>
      </c>
    </row>
    <row r="168" spans="2:28" x14ac:dyDescent="0.25">
      <c r="B168" s="45" t="s">
        <v>181</v>
      </c>
      <c r="C168" s="305">
        <v>2521.3330000000001</v>
      </c>
      <c r="D168" s="305">
        <v>24.022800829644243</v>
      </c>
      <c r="E168" s="305" t="s">
        <v>238</v>
      </c>
      <c r="F168" s="305" t="s">
        <v>237</v>
      </c>
      <c r="G168" s="305">
        <v>24.6</v>
      </c>
      <c r="H168" s="305" t="s">
        <v>237</v>
      </c>
      <c r="I168" s="305" t="s">
        <v>238</v>
      </c>
      <c r="J168" s="305" t="s">
        <v>237</v>
      </c>
      <c r="K168" s="305">
        <v>123</v>
      </c>
      <c r="L168" s="305" t="s">
        <v>239</v>
      </c>
      <c r="M168" s="305" t="s">
        <v>238</v>
      </c>
      <c r="N168" s="305" t="s">
        <v>237</v>
      </c>
      <c r="O168" s="305">
        <v>74.8</v>
      </c>
      <c r="P168" s="305" t="s">
        <v>283</v>
      </c>
      <c r="Q168" s="305" t="s">
        <v>238</v>
      </c>
      <c r="R168" s="305" t="s">
        <v>237</v>
      </c>
      <c r="S168" s="305" t="s">
        <v>238</v>
      </c>
      <c r="T168" s="305" t="s">
        <v>237</v>
      </c>
      <c r="U168" s="305" t="s">
        <v>238</v>
      </c>
      <c r="V168" s="305" t="s">
        <v>237</v>
      </c>
      <c r="W168" s="305" t="s">
        <v>238</v>
      </c>
      <c r="X168" s="305" t="s">
        <v>237</v>
      </c>
      <c r="Y168" s="305" t="s">
        <v>238</v>
      </c>
      <c r="Z168" s="305" t="s">
        <v>237</v>
      </c>
      <c r="AA168" s="305">
        <v>3.3</v>
      </c>
      <c r="AB168" s="305" t="s">
        <v>239</v>
      </c>
    </row>
    <row r="169" spans="2:28" x14ac:dyDescent="0.25">
      <c r="B169" s="45" t="s">
        <v>182</v>
      </c>
      <c r="C169" s="305">
        <v>9555.2210000000014</v>
      </c>
      <c r="D169" s="305">
        <v>18.105194526389113</v>
      </c>
      <c r="E169" s="305">
        <v>2</v>
      </c>
      <c r="F169" s="305" t="s">
        <v>239</v>
      </c>
      <c r="G169" s="305">
        <v>3.6</v>
      </c>
      <c r="H169" s="305" t="s">
        <v>239</v>
      </c>
      <c r="I169" s="305">
        <v>15</v>
      </c>
      <c r="J169" s="305" t="s">
        <v>239</v>
      </c>
      <c r="K169" s="305">
        <v>54</v>
      </c>
      <c r="L169" s="305" t="s">
        <v>239</v>
      </c>
      <c r="M169" s="305" t="s">
        <v>238</v>
      </c>
      <c r="N169" s="305" t="s">
        <v>237</v>
      </c>
      <c r="O169" s="305" t="s">
        <v>238</v>
      </c>
      <c r="P169" s="305" t="s">
        <v>237</v>
      </c>
      <c r="Q169" s="305" t="s">
        <v>238</v>
      </c>
      <c r="R169" s="305" t="s">
        <v>237</v>
      </c>
      <c r="S169" s="305" t="s">
        <v>238</v>
      </c>
      <c r="T169" s="305" t="s">
        <v>237</v>
      </c>
      <c r="U169" s="305">
        <v>111.04683</v>
      </c>
      <c r="V169" s="305" t="s">
        <v>237</v>
      </c>
      <c r="W169" s="305">
        <v>96.001069999999999</v>
      </c>
      <c r="X169" s="305" t="s">
        <v>237</v>
      </c>
      <c r="Y169" s="305" t="s">
        <v>238</v>
      </c>
      <c r="Z169" s="305" t="s">
        <v>237</v>
      </c>
      <c r="AA169" s="305" t="s">
        <v>238</v>
      </c>
      <c r="AB169" s="305" t="s">
        <v>237</v>
      </c>
    </row>
    <row r="170" spans="2:28" x14ac:dyDescent="0.25">
      <c r="B170" s="45" t="s">
        <v>183</v>
      </c>
      <c r="C170" s="305">
        <v>2644.3599999999997</v>
      </c>
      <c r="D170" s="305">
        <v>23.409344031823871</v>
      </c>
      <c r="E170" s="305" t="s">
        <v>238</v>
      </c>
      <c r="F170" s="305" t="s">
        <v>237</v>
      </c>
      <c r="G170" s="305">
        <v>40.1</v>
      </c>
      <c r="H170" s="305" t="s">
        <v>237</v>
      </c>
      <c r="I170" s="305">
        <v>27.9</v>
      </c>
      <c r="J170" s="305" t="s">
        <v>237</v>
      </c>
      <c r="K170" s="305">
        <v>38</v>
      </c>
      <c r="L170" s="305" t="s">
        <v>237</v>
      </c>
      <c r="M170" s="305" t="s">
        <v>238</v>
      </c>
      <c r="N170" s="305" t="s">
        <v>237</v>
      </c>
      <c r="O170" s="305">
        <v>71.5</v>
      </c>
      <c r="P170" s="305" t="s">
        <v>237</v>
      </c>
      <c r="Q170" s="305" t="s">
        <v>238</v>
      </c>
      <c r="R170" s="305" t="s">
        <v>237</v>
      </c>
      <c r="S170" s="305" t="s">
        <v>238</v>
      </c>
      <c r="T170" s="305" t="s">
        <v>237</v>
      </c>
      <c r="U170" s="305">
        <v>17.408370000000001</v>
      </c>
      <c r="V170" s="305" t="s">
        <v>237</v>
      </c>
      <c r="W170" s="305" t="s">
        <v>238</v>
      </c>
      <c r="X170" s="305" t="s">
        <v>237</v>
      </c>
      <c r="Y170" s="305" t="s">
        <v>238</v>
      </c>
      <c r="Z170" s="305" t="s">
        <v>237</v>
      </c>
      <c r="AA170" s="305">
        <v>8.3000000000000007</v>
      </c>
      <c r="AB170" s="305" t="s">
        <v>237</v>
      </c>
    </row>
    <row r="171" spans="2:28" x14ac:dyDescent="0.25">
      <c r="B171" s="45" t="s">
        <v>184</v>
      </c>
      <c r="C171" s="305">
        <v>4330.1860000000006</v>
      </c>
      <c r="D171" s="305">
        <v>9.227501042417769</v>
      </c>
      <c r="E171" s="305" t="s">
        <v>238</v>
      </c>
      <c r="F171" s="305" t="s">
        <v>237</v>
      </c>
      <c r="G171" s="305" t="s">
        <v>238</v>
      </c>
      <c r="H171" s="305" t="s">
        <v>237</v>
      </c>
      <c r="I171" s="305" t="s">
        <v>238</v>
      </c>
      <c r="J171" s="305" t="s">
        <v>237</v>
      </c>
      <c r="K171" s="305">
        <v>9.6</v>
      </c>
      <c r="L171" s="305" t="s">
        <v>237</v>
      </c>
      <c r="M171" s="305" t="s">
        <v>238</v>
      </c>
      <c r="N171" s="305" t="s">
        <v>237</v>
      </c>
      <c r="O171" s="305" t="s">
        <v>238</v>
      </c>
      <c r="P171" s="305" t="s">
        <v>237</v>
      </c>
      <c r="Q171" s="305" t="s">
        <v>238</v>
      </c>
      <c r="R171" s="305" t="s">
        <v>237</v>
      </c>
      <c r="S171" s="305" t="s">
        <v>238</v>
      </c>
      <c r="T171" s="305" t="s">
        <v>237</v>
      </c>
      <c r="U171" s="305">
        <v>123.00687000000001</v>
      </c>
      <c r="V171" s="305" t="s">
        <v>237</v>
      </c>
      <c r="W171" s="305">
        <v>145.81773000000001</v>
      </c>
      <c r="X171" s="305" t="s">
        <v>237</v>
      </c>
      <c r="Y171" s="305" t="s">
        <v>238</v>
      </c>
      <c r="Z171" s="305" t="s">
        <v>237</v>
      </c>
      <c r="AA171" s="305" t="s">
        <v>238</v>
      </c>
      <c r="AB171" s="305" t="s">
        <v>237</v>
      </c>
    </row>
    <row r="172" spans="2:28" x14ac:dyDescent="0.25">
      <c r="B172" s="45" t="s">
        <v>185</v>
      </c>
      <c r="C172" s="305">
        <v>3262.375</v>
      </c>
      <c r="D172" s="305">
        <v>15.33558987850833</v>
      </c>
      <c r="E172" s="305" t="s">
        <v>238</v>
      </c>
      <c r="F172" s="305" t="s">
        <v>237</v>
      </c>
      <c r="G172" s="305">
        <v>9</v>
      </c>
      <c r="H172" s="305" t="s">
        <v>237</v>
      </c>
      <c r="I172" s="305">
        <v>4.3</v>
      </c>
      <c r="J172" s="305" t="s">
        <v>239</v>
      </c>
      <c r="K172" s="305">
        <v>24.1</v>
      </c>
      <c r="L172" s="305" t="s">
        <v>239</v>
      </c>
      <c r="M172" s="305" t="s">
        <v>238</v>
      </c>
      <c r="N172" s="305" t="s">
        <v>237</v>
      </c>
      <c r="O172" s="305">
        <v>54.4</v>
      </c>
      <c r="P172" s="305" t="s">
        <v>283</v>
      </c>
      <c r="Q172" s="305" t="s">
        <v>238</v>
      </c>
      <c r="R172" s="305" t="s">
        <v>237</v>
      </c>
      <c r="S172" s="305">
        <v>87.7</v>
      </c>
      <c r="T172" s="305" t="s">
        <v>283</v>
      </c>
      <c r="U172" s="305">
        <v>99.118729999999999</v>
      </c>
      <c r="V172" s="305" t="s">
        <v>237</v>
      </c>
      <c r="W172" s="305">
        <v>99.567229999999995</v>
      </c>
      <c r="X172" s="305" t="s">
        <v>237</v>
      </c>
      <c r="Y172" s="305" t="s">
        <v>238</v>
      </c>
      <c r="Z172" s="305" t="s">
        <v>237</v>
      </c>
      <c r="AA172" s="305" t="s">
        <v>238</v>
      </c>
      <c r="AB172" s="305" t="s">
        <v>237</v>
      </c>
    </row>
    <row r="173" spans="2:28" x14ac:dyDescent="0.25">
      <c r="B173" s="45" t="s">
        <v>186</v>
      </c>
      <c r="C173" s="305">
        <v>1069.2620000000002</v>
      </c>
      <c r="D173" s="305">
        <v>24.715420469477927</v>
      </c>
      <c r="E173" s="305" t="s">
        <v>238</v>
      </c>
      <c r="F173" s="305" t="s">
        <v>237</v>
      </c>
      <c r="G173" s="305">
        <v>11.7</v>
      </c>
      <c r="H173" s="305" t="s">
        <v>237</v>
      </c>
      <c r="I173" s="305">
        <v>17.100000000000001</v>
      </c>
      <c r="J173" s="305" t="s">
        <v>237</v>
      </c>
      <c r="K173" s="305">
        <v>67</v>
      </c>
      <c r="L173" s="305" t="s">
        <v>237</v>
      </c>
      <c r="M173" s="305" t="s">
        <v>238</v>
      </c>
      <c r="N173" s="305" t="s">
        <v>237</v>
      </c>
      <c r="O173" s="305" t="s">
        <v>238</v>
      </c>
      <c r="P173" s="305" t="s">
        <v>237</v>
      </c>
      <c r="Q173" s="305" t="s">
        <v>238</v>
      </c>
      <c r="R173" s="305" t="s">
        <v>237</v>
      </c>
      <c r="S173" s="305" t="s">
        <v>238</v>
      </c>
      <c r="T173" s="305" t="s">
        <v>237</v>
      </c>
      <c r="U173" s="305">
        <v>86.082909999999998</v>
      </c>
      <c r="V173" s="305" t="s">
        <v>237</v>
      </c>
      <c r="W173" s="305">
        <v>72.578760000000003</v>
      </c>
      <c r="X173" s="305" t="s">
        <v>237</v>
      </c>
      <c r="Y173" s="305" t="s">
        <v>238</v>
      </c>
      <c r="Z173" s="305" t="s">
        <v>237</v>
      </c>
      <c r="AA173" s="305">
        <v>5.0999999999999996</v>
      </c>
      <c r="AB173" s="305" t="s">
        <v>237</v>
      </c>
    </row>
    <row r="174" spans="2:28" x14ac:dyDescent="0.25">
      <c r="B174" s="45" t="s">
        <v>187</v>
      </c>
      <c r="C174" s="305">
        <v>8731.0879999999997</v>
      </c>
      <c r="D174" s="305">
        <v>22.99814989374493</v>
      </c>
      <c r="E174" s="305" t="s">
        <v>238</v>
      </c>
      <c r="F174" s="305" t="s">
        <v>237</v>
      </c>
      <c r="G174" s="305">
        <v>23.5</v>
      </c>
      <c r="H174" s="305" t="s">
        <v>237</v>
      </c>
      <c r="I174" s="305">
        <v>14</v>
      </c>
      <c r="J174" s="305" t="s">
        <v>237</v>
      </c>
      <c r="K174" s="305">
        <v>102</v>
      </c>
      <c r="L174" s="305" t="s">
        <v>237</v>
      </c>
      <c r="M174" s="305" t="s">
        <v>238</v>
      </c>
      <c r="N174" s="305" t="s">
        <v>237</v>
      </c>
      <c r="O174" s="305">
        <v>51.9</v>
      </c>
      <c r="P174" s="305" t="s">
        <v>237</v>
      </c>
      <c r="Q174" s="305" t="s">
        <v>238</v>
      </c>
      <c r="R174" s="305" t="s">
        <v>237</v>
      </c>
      <c r="S174" s="305" t="s">
        <v>238</v>
      </c>
      <c r="T174" s="305" t="s">
        <v>237</v>
      </c>
      <c r="U174" s="305">
        <v>49.338949999999997</v>
      </c>
      <c r="V174" s="305" t="s">
        <v>237</v>
      </c>
      <c r="W174" s="305">
        <v>28.14742</v>
      </c>
      <c r="X174" s="305" t="s">
        <v>237</v>
      </c>
      <c r="Y174" s="305">
        <v>9.8000000000000007</v>
      </c>
      <c r="Z174" s="305" t="s">
        <v>237</v>
      </c>
      <c r="AA174" s="305">
        <v>4.3</v>
      </c>
      <c r="AB174" s="305" t="s">
        <v>237</v>
      </c>
    </row>
    <row r="175" spans="2:28" x14ac:dyDescent="0.25">
      <c r="B175" s="45" t="s">
        <v>188</v>
      </c>
      <c r="C175" s="305">
        <v>98.908000000000001</v>
      </c>
      <c r="D175" s="305">
        <v>18.340886670276447</v>
      </c>
      <c r="E175" s="305" t="s">
        <v>238</v>
      </c>
      <c r="F175" s="305" t="s">
        <v>237</v>
      </c>
      <c r="G175" s="305">
        <v>11.8</v>
      </c>
      <c r="H175" s="305" t="s">
        <v>237</v>
      </c>
      <c r="I175" s="305" t="s">
        <v>238</v>
      </c>
      <c r="J175" s="305" t="s">
        <v>237</v>
      </c>
      <c r="K175" s="305">
        <v>65.8</v>
      </c>
      <c r="L175" s="305" t="s">
        <v>239</v>
      </c>
      <c r="M175" s="305" t="s">
        <v>238</v>
      </c>
      <c r="N175" s="305" t="s">
        <v>237</v>
      </c>
      <c r="O175" s="305">
        <v>19.100000000000001</v>
      </c>
      <c r="P175" s="305" t="s">
        <v>237</v>
      </c>
      <c r="Q175" s="305" t="s">
        <v>238</v>
      </c>
      <c r="R175" s="305" t="s">
        <v>237</v>
      </c>
      <c r="S175" s="305">
        <v>98.5</v>
      </c>
      <c r="T175" s="305" t="s">
        <v>237</v>
      </c>
      <c r="U175" s="305">
        <v>89.741159999999994</v>
      </c>
      <c r="V175" s="305" t="s">
        <v>237</v>
      </c>
      <c r="W175" s="305">
        <v>78.736739999999998</v>
      </c>
      <c r="X175" s="305" t="s">
        <v>237</v>
      </c>
      <c r="Y175" s="305" t="s">
        <v>238</v>
      </c>
      <c r="Z175" s="305" t="s">
        <v>237</v>
      </c>
      <c r="AA175" s="305">
        <v>40.299999999999997</v>
      </c>
      <c r="AB175" s="305" t="s">
        <v>237</v>
      </c>
    </row>
    <row r="176" spans="2:28" x14ac:dyDescent="0.25">
      <c r="B176" s="45" t="s">
        <v>189</v>
      </c>
      <c r="C176" s="305">
        <v>297.46500000000003</v>
      </c>
      <c r="D176" s="305">
        <v>23.806455950073392</v>
      </c>
      <c r="E176" s="306">
        <v>0</v>
      </c>
      <c r="F176" s="305" t="s">
        <v>237</v>
      </c>
      <c r="G176" s="305">
        <v>4.3</v>
      </c>
      <c r="H176" s="305" t="s">
        <v>237</v>
      </c>
      <c r="I176" s="305">
        <v>22.1</v>
      </c>
      <c r="J176" s="305" t="s">
        <v>237</v>
      </c>
      <c r="K176" s="305">
        <v>89</v>
      </c>
      <c r="L176" s="305" t="s">
        <v>237</v>
      </c>
      <c r="M176" s="305">
        <v>34.299999999999997</v>
      </c>
      <c r="N176" s="305" t="s">
        <v>237</v>
      </c>
      <c r="O176" s="305">
        <v>42.2</v>
      </c>
      <c r="P176" s="305" t="s">
        <v>237</v>
      </c>
      <c r="Q176" s="305">
        <v>93.6</v>
      </c>
      <c r="R176" s="305" t="s">
        <v>237</v>
      </c>
      <c r="S176" s="305">
        <v>89.4</v>
      </c>
      <c r="T176" s="305" t="s">
        <v>237</v>
      </c>
      <c r="U176" s="305">
        <v>68.551100000000005</v>
      </c>
      <c r="V176" s="305" t="s">
        <v>237</v>
      </c>
      <c r="W176" s="305">
        <v>47.243720000000003</v>
      </c>
      <c r="X176" s="305" t="s">
        <v>237</v>
      </c>
      <c r="Y176" s="305">
        <v>52.1</v>
      </c>
      <c r="Z176" s="305" t="s">
        <v>237</v>
      </c>
      <c r="AA176" s="305">
        <v>56.4</v>
      </c>
      <c r="AB176" s="305" t="s">
        <v>237</v>
      </c>
    </row>
    <row r="177" spans="2:28" x14ac:dyDescent="0.25">
      <c r="B177" s="45" t="s">
        <v>190</v>
      </c>
      <c r="C177" s="305">
        <v>1060.2079999999999</v>
      </c>
      <c r="D177" s="305">
        <v>11.077174474629627</v>
      </c>
      <c r="E177" s="305" t="s">
        <v>238</v>
      </c>
      <c r="F177" s="305" t="s">
        <v>237</v>
      </c>
      <c r="G177" s="305" t="s">
        <v>238</v>
      </c>
      <c r="H177" s="305" t="s">
        <v>237</v>
      </c>
      <c r="I177" s="305" t="s">
        <v>238</v>
      </c>
      <c r="J177" s="305" t="s">
        <v>237</v>
      </c>
      <c r="K177" s="305">
        <v>5.6</v>
      </c>
      <c r="L177" s="305" t="s">
        <v>237</v>
      </c>
      <c r="M177" s="305" t="s">
        <v>238</v>
      </c>
      <c r="N177" s="305" t="s">
        <v>237</v>
      </c>
      <c r="O177" s="305" t="s">
        <v>238</v>
      </c>
      <c r="P177" s="305" t="s">
        <v>237</v>
      </c>
      <c r="Q177" s="305" t="s">
        <v>238</v>
      </c>
      <c r="R177" s="305" t="s">
        <v>237</v>
      </c>
      <c r="S177" s="305" t="s">
        <v>238</v>
      </c>
      <c r="T177" s="305" t="s">
        <v>237</v>
      </c>
      <c r="U177" s="305">
        <v>99.563069999999996</v>
      </c>
      <c r="V177" s="305" t="s">
        <v>237</v>
      </c>
      <c r="W177" s="305">
        <v>97.433949999999996</v>
      </c>
      <c r="X177" s="305" t="s">
        <v>237</v>
      </c>
      <c r="Y177" s="305" t="s">
        <v>238</v>
      </c>
      <c r="Z177" s="305" t="s">
        <v>237</v>
      </c>
      <c r="AA177" s="305" t="s">
        <v>238</v>
      </c>
      <c r="AB177" s="305" t="s">
        <v>237</v>
      </c>
    </row>
    <row r="178" spans="2:28" x14ac:dyDescent="0.25">
      <c r="B178" s="45" t="s">
        <v>191</v>
      </c>
      <c r="C178" s="305">
        <v>855.67100000000005</v>
      </c>
      <c r="D178" s="305">
        <v>10.592828546963029</v>
      </c>
      <c r="E178" s="305" t="s">
        <v>238</v>
      </c>
      <c r="F178" s="305" t="s">
        <v>237</v>
      </c>
      <c r="G178" s="305" t="s">
        <v>238</v>
      </c>
      <c r="H178" s="305" t="s">
        <v>237</v>
      </c>
      <c r="I178" s="305" t="s">
        <v>238</v>
      </c>
      <c r="J178" s="305" t="s">
        <v>237</v>
      </c>
      <c r="K178" s="305">
        <v>3.3</v>
      </c>
      <c r="L178" s="305" t="s">
        <v>237</v>
      </c>
      <c r="M178" s="305" t="s">
        <v>238</v>
      </c>
      <c r="N178" s="305" t="s">
        <v>237</v>
      </c>
      <c r="O178" s="305" t="s">
        <v>238</v>
      </c>
      <c r="P178" s="305" t="s">
        <v>237</v>
      </c>
      <c r="Q178" s="305" t="s">
        <v>238</v>
      </c>
      <c r="R178" s="305" t="s">
        <v>237</v>
      </c>
      <c r="S178" s="305" t="s">
        <v>238</v>
      </c>
      <c r="T178" s="305" t="s">
        <v>237</v>
      </c>
      <c r="U178" s="305">
        <v>110.05540999999999</v>
      </c>
      <c r="V178" s="305" t="s">
        <v>237</v>
      </c>
      <c r="W178" s="305">
        <v>86.739990000000006</v>
      </c>
      <c r="X178" s="305" t="s">
        <v>237</v>
      </c>
      <c r="Y178" s="305" t="s">
        <v>238</v>
      </c>
      <c r="Z178" s="305" t="s">
        <v>237</v>
      </c>
      <c r="AA178" s="305" t="s">
        <v>238</v>
      </c>
      <c r="AB178" s="305" t="s">
        <v>237</v>
      </c>
    </row>
    <row r="179" spans="2:28" x14ac:dyDescent="0.25">
      <c r="B179" s="45" t="s">
        <v>192</v>
      </c>
      <c r="C179" s="305">
        <v>4771.7359999999999</v>
      </c>
      <c r="D179" s="305">
        <v>21.790678179223264</v>
      </c>
      <c r="E179" s="305" t="s">
        <v>238</v>
      </c>
      <c r="F179" s="305" t="s">
        <v>237</v>
      </c>
      <c r="G179" s="305">
        <v>9.6999999999999993</v>
      </c>
      <c r="H179" s="305" t="s">
        <v>237</v>
      </c>
      <c r="I179" s="305">
        <v>8.6999999999999993</v>
      </c>
      <c r="J179" s="305" t="s">
        <v>239</v>
      </c>
      <c r="K179" s="305">
        <v>75</v>
      </c>
      <c r="L179" s="305" t="s">
        <v>239</v>
      </c>
      <c r="M179" s="305" t="s">
        <v>238</v>
      </c>
      <c r="N179" s="305" t="s">
        <v>237</v>
      </c>
      <c r="O179" s="305" t="s">
        <v>238</v>
      </c>
      <c r="P179" s="305" t="s">
        <v>237</v>
      </c>
      <c r="Q179" s="305" t="s">
        <v>238</v>
      </c>
      <c r="R179" s="305" t="s">
        <v>237</v>
      </c>
      <c r="S179" s="305" t="s">
        <v>238</v>
      </c>
      <c r="T179" s="305" t="s">
        <v>237</v>
      </c>
      <c r="U179" s="305">
        <v>92.574309999999997</v>
      </c>
      <c r="V179" s="305" t="s">
        <v>237</v>
      </c>
      <c r="W179" s="305">
        <v>41.429470000000002</v>
      </c>
      <c r="X179" s="305" t="s">
        <v>237</v>
      </c>
      <c r="Y179" s="305" t="s">
        <v>238</v>
      </c>
      <c r="Z179" s="305" t="s">
        <v>237</v>
      </c>
      <c r="AA179" s="305">
        <v>6.2</v>
      </c>
      <c r="AB179" s="305" t="s">
        <v>239</v>
      </c>
    </row>
    <row r="180" spans="2:28" x14ac:dyDescent="0.25">
      <c r="B180" s="45" t="s">
        <v>193</v>
      </c>
      <c r="C180" s="305">
        <v>1697.9080000000001</v>
      </c>
      <c r="D180" s="305">
        <v>20.686432011173714</v>
      </c>
      <c r="E180" s="305" t="s">
        <v>238</v>
      </c>
      <c r="F180" s="305" t="s">
        <v>237</v>
      </c>
      <c r="G180" s="305">
        <v>13.2</v>
      </c>
      <c r="H180" s="305" t="s">
        <v>237</v>
      </c>
      <c r="I180" s="305">
        <v>2.2000000000000002</v>
      </c>
      <c r="J180" s="305" t="s">
        <v>237</v>
      </c>
      <c r="K180" s="305">
        <v>47</v>
      </c>
      <c r="L180" s="305" t="s">
        <v>237</v>
      </c>
      <c r="M180" s="305" t="s">
        <v>238</v>
      </c>
      <c r="N180" s="305" t="s">
        <v>237</v>
      </c>
      <c r="O180" s="305">
        <v>46.5</v>
      </c>
      <c r="P180" s="305" t="s">
        <v>237</v>
      </c>
      <c r="Q180" s="305" t="s">
        <v>238</v>
      </c>
      <c r="R180" s="305" t="s">
        <v>237</v>
      </c>
      <c r="S180" s="305">
        <v>89</v>
      </c>
      <c r="T180" s="305" t="s">
        <v>237</v>
      </c>
      <c r="U180" s="305">
        <v>94.801289999999995</v>
      </c>
      <c r="V180" s="305" t="s">
        <v>237</v>
      </c>
      <c r="W180" s="305">
        <v>67.485979999999998</v>
      </c>
      <c r="X180" s="305" t="s">
        <v>237</v>
      </c>
      <c r="Y180" s="305" t="s">
        <v>238</v>
      </c>
      <c r="Z180" s="305" t="s">
        <v>237</v>
      </c>
      <c r="AA180" s="305">
        <v>6.5</v>
      </c>
      <c r="AB180" s="305" t="s">
        <v>237</v>
      </c>
    </row>
    <row r="181" spans="2:28" x14ac:dyDescent="0.25">
      <c r="B181" s="45" t="s">
        <v>194</v>
      </c>
      <c r="C181" s="305">
        <v>8940.8950000000004</v>
      </c>
      <c r="D181" s="305">
        <v>13.342528011504825</v>
      </c>
      <c r="E181" s="305" t="s">
        <v>238</v>
      </c>
      <c r="F181" s="305" t="s">
        <v>237</v>
      </c>
      <c r="G181" s="305">
        <v>16.3</v>
      </c>
      <c r="H181" s="305" t="s">
        <v>237</v>
      </c>
      <c r="I181" s="305">
        <v>13</v>
      </c>
      <c r="J181" s="305" t="s">
        <v>237</v>
      </c>
      <c r="K181" s="305">
        <v>42.5</v>
      </c>
      <c r="L181" s="305" t="s">
        <v>239</v>
      </c>
      <c r="M181" s="305" t="s">
        <v>238</v>
      </c>
      <c r="N181" s="305" t="s">
        <v>237</v>
      </c>
      <c r="O181" s="305">
        <v>10.1</v>
      </c>
      <c r="P181" s="305" t="s">
        <v>237</v>
      </c>
      <c r="Q181" s="305" t="s">
        <v>238</v>
      </c>
      <c r="R181" s="305" t="s">
        <v>237</v>
      </c>
      <c r="S181" s="305" t="s">
        <v>238</v>
      </c>
      <c r="T181" s="305" t="s">
        <v>237</v>
      </c>
      <c r="U181" s="305">
        <v>98.599490000000003</v>
      </c>
      <c r="V181" s="305" t="s">
        <v>237</v>
      </c>
      <c r="W181" s="305">
        <v>75.743709999999993</v>
      </c>
      <c r="X181" s="305" t="s">
        <v>237</v>
      </c>
      <c r="Y181" s="305" t="s">
        <v>238</v>
      </c>
      <c r="Z181" s="305" t="s">
        <v>237</v>
      </c>
      <c r="AA181" s="305">
        <v>56.9</v>
      </c>
      <c r="AB181" s="305" t="s">
        <v>237</v>
      </c>
    </row>
    <row r="182" spans="2:28" x14ac:dyDescent="0.25">
      <c r="B182" s="45" t="s">
        <v>195</v>
      </c>
      <c r="C182" s="305">
        <v>265.15199999999999</v>
      </c>
      <c r="D182" s="305">
        <v>12.583394315945934</v>
      </c>
      <c r="E182" s="305" t="s">
        <v>238</v>
      </c>
      <c r="F182" s="305" t="s">
        <v>237</v>
      </c>
      <c r="G182" s="305">
        <v>4.3</v>
      </c>
      <c r="H182" s="305" t="s">
        <v>237</v>
      </c>
      <c r="I182" s="305">
        <v>1.6</v>
      </c>
      <c r="J182" s="305" t="s">
        <v>237</v>
      </c>
      <c r="K182" s="305">
        <v>60</v>
      </c>
      <c r="L182" s="305" t="s">
        <v>237</v>
      </c>
      <c r="M182" s="305" t="s">
        <v>238</v>
      </c>
      <c r="N182" s="305" t="s">
        <v>237</v>
      </c>
      <c r="O182" s="305">
        <v>13.7</v>
      </c>
      <c r="P182" s="305" t="s">
        <v>237</v>
      </c>
      <c r="Q182" s="305" t="s">
        <v>238</v>
      </c>
      <c r="R182" s="305" t="s">
        <v>237</v>
      </c>
      <c r="S182" s="305" t="s">
        <v>238</v>
      </c>
      <c r="T182" s="305" t="s">
        <v>237</v>
      </c>
      <c r="U182" s="305">
        <v>89.491240000000005</v>
      </c>
      <c r="V182" s="305" t="s">
        <v>237</v>
      </c>
      <c r="W182" s="305">
        <v>77.152000000000001</v>
      </c>
      <c r="X182" s="305" t="s">
        <v>237</v>
      </c>
      <c r="Y182" s="305" t="s">
        <v>238</v>
      </c>
      <c r="Z182" s="305" t="s">
        <v>237</v>
      </c>
      <c r="AA182" s="305">
        <v>23.4</v>
      </c>
      <c r="AB182" s="305" t="s">
        <v>239</v>
      </c>
    </row>
    <row r="183" spans="2:28" x14ac:dyDescent="0.25">
      <c r="B183" s="45" t="s">
        <v>196</v>
      </c>
      <c r="C183" s="305">
        <v>316.06200000000001</v>
      </c>
      <c r="D183" s="305">
        <v>27.899007749283022</v>
      </c>
      <c r="E183" s="305">
        <v>0.4</v>
      </c>
      <c r="F183" s="305" t="s">
        <v>237</v>
      </c>
      <c r="G183" s="305">
        <v>7.7</v>
      </c>
      <c r="H183" s="305" t="s">
        <v>237</v>
      </c>
      <c r="I183" s="305">
        <v>8.8000000000000007</v>
      </c>
      <c r="J183" s="305" t="s">
        <v>237</v>
      </c>
      <c r="K183" s="305">
        <v>54</v>
      </c>
      <c r="L183" s="305" t="s">
        <v>239</v>
      </c>
      <c r="M183" s="305">
        <v>72.3</v>
      </c>
      <c r="N183" s="305" t="s">
        <v>237</v>
      </c>
      <c r="O183" s="305">
        <v>81.099999999999994</v>
      </c>
      <c r="P183" s="305" t="s">
        <v>237</v>
      </c>
      <c r="Q183" s="305">
        <v>61.3</v>
      </c>
      <c r="R183" s="305" t="s">
        <v>237</v>
      </c>
      <c r="S183" s="305">
        <v>61.5</v>
      </c>
      <c r="T183" s="305" t="s">
        <v>237</v>
      </c>
      <c r="U183" s="305">
        <v>62.187150000000003</v>
      </c>
      <c r="V183" s="305" t="s">
        <v>237</v>
      </c>
      <c r="W183" s="305">
        <v>50.257480000000001</v>
      </c>
      <c r="X183" s="305" t="s">
        <v>237</v>
      </c>
      <c r="Y183" s="305">
        <v>14.7</v>
      </c>
      <c r="Z183" s="305" t="s">
        <v>237</v>
      </c>
      <c r="AA183" s="305">
        <v>11.2</v>
      </c>
      <c r="AB183" s="305" t="s">
        <v>237</v>
      </c>
    </row>
    <row r="184" spans="2:28" x14ac:dyDescent="0.25">
      <c r="B184" s="45" t="s">
        <v>197</v>
      </c>
      <c r="C184" s="305">
        <v>1531.7629999999999</v>
      </c>
      <c r="D184" s="305">
        <v>22.469811420948449</v>
      </c>
      <c r="E184" s="305">
        <v>0.4</v>
      </c>
      <c r="F184" s="305" t="s">
        <v>237</v>
      </c>
      <c r="G184" s="305">
        <v>11.5</v>
      </c>
      <c r="H184" s="305" t="s">
        <v>237</v>
      </c>
      <c r="I184" s="305">
        <v>17.3</v>
      </c>
      <c r="J184" s="305" t="s">
        <v>237</v>
      </c>
      <c r="K184" s="305">
        <v>88</v>
      </c>
      <c r="L184" s="305" t="s">
        <v>237</v>
      </c>
      <c r="M184" s="305" t="s">
        <v>238</v>
      </c>
      <c r="N184" s="305" t="s">
        <v>237</v>
      </c>
      <c r="O184" s="305">
        <v>41.3</v>
      </c>
      <c r="P184" s="305" t="s">
        <v>237</v>
      </c>
      <c r="Q184" s="305" t="s">
        <v>238</v>
      </c>
      <c r="R184" s="305" t="s">
        <v>237</v>
      </c>
      <c r="S184" s="305" t="s">
        <v>238</v>
      </c>
      <c r="T184" s="305" t="s">
        <v>237</v>
      </c>
      <c r="U184" s="305">
        <v>68.304289999999995</v>
      </c>
      <c r="V184" s="305" t="s">
        <v>237</v>
      </c>
      <c r="W184" s="305">
        <v>35.795679999999997</v>
      </c>
      <c r="X184" s="305" t="s">
        <v>237</v>
      </c>
      <c r="Y184" s="305">
        <v>36.200000000000003</v>
      </c>
      <c r="Z184" s="305" t="s">
        <v>237</v>
      </c>
      <c r="AA184" s="305">
        <v>32.6</v>
      </c>
      <c r="AB184" s="305" t="s">
        <v>237</v>
      </c>
    </row>
    <row r="185" spans="2:28" x14ac:dyDescent="0.25">
      <c r="B185" s="45" t="s">
        <v>198</v>
      </c>
      <c r="C185" s="305">
        <v>23.678000000000001</v>
      </c>
      <c r="D185" s="305">
        <v>22.481319369938195</v>
      </c>
      <c r="E185" s="305" t="s">
        <v>238</v>
      </c>
      <c r="F185" s="305" t="s">
        <v>237</v>
      </c>
      <c r="G185" s="305" t="s">
        <v>238</v>
      </c>
      <c r="H185" s="305" t="s">
        <v>237</v>
      </c>
      <c r="I185" s="305" t="s">
        <v>238</v>
      </c>
      <c r="J185" s="305" t="s">
        <v>237</v>
      </c>
      <c r="K185" s="305">
        <v>30</v>
      </c>
      <c r="L185" s="305" t="s">
        <v>237</v>
      </c>
      <c r="M185" s="305" t="s">
        <v>238</v>
      </c>
      <c r="N185" s="305" t="s">
        <v>237</v>
      </c>
      <c r="O185" s="305" t="s">
        <v>238</v>
      </c>
      <c r="P185" s="305" t="s">
        <v>237</v>
      </c>
      <c r="Q185" s="305" t="s">
        <v>238</v>
      </c>
      <c r="R185" s="305" t="s">
        <v>237</v>
      </c>
      <c r="S185" s="305" t="s">
        <v>238</v>
      </c>
      <c r="T185" s="305" t="s">
        <v>237</v>
      </c>
      <c r="U185" s="305" t="s">
        <v>238</v>
      </c>
      <c r="V185" s="305" t="s">
        <v>237</v>
      </c>
      <c r="W185" s="305" t="s">
        <v>238</v>
      </c>
      <c r="X185" s="305" t="s">
        <v>237</v>
      </c>
      <c r="Y185" s="305" t="s">
        <v>238</v>
      </c>
      <c r="Z185" s="305" t="s">
        <v>237</v>
      </c>
      <c r="AA185" s="305" t="s">
        <v>238</v>
      </c>
      <c r="AB185" s="305" t="s">
        <v>237</v>
      </c>
    </row>
    <row r="186" spans="2:28" x14ac:dyDescent="0.25">
      <c r="B186" s="45" t="s">
        <v>199</v>
      </c>
      <c r="C186" s="305">
        <v>174.91000000000003</v>
      </c>
      <c r="D186" s="305">
        <v>13.041782767190274</v>
      </c>
      <c r="E186" s="305" t="s">
        <v>238</v>
      </c>
      <c r="F186" s="305" t="s">
        <v>237</v>
      </c>
      <c r="G186" s="305">
        <v>6.3</v>
      </c>
      <c r="H186" s="305" t="s">
        <v>237</v>
      </c>
      <c r="I186" s="305" t="s">
        <v>238</v>
      </c>
      <c r="J186" s="305" t="s">
        <v>237</v>
      </c>
      <c r="K186" s="305">
        <v>35.5</v>
      </c>
      <c r="L186" s="305" t="s">
        <v>239</v>
      </c>
      <c r="M186" s="305" t="s">
        <v>238</v>
      </c>
      <c r="N186" s="305" t="s">
        <v>237</v>
      </c>
      <c r="O186" s="305">
        <v>9.5</v>
      </c>
      <c r="P186" s="305" t="s">
        <v>237</v>
      </c>
      <c r="Q186" s="305" t="s">
        <v>238</v>
      </c>
      <c r="R186" s="305" t="s">
        <v>237</v>
      </c>
      <c r="S186" s="305" t="s">
        <v>238</v>
      </c>
      <c r="T186" s="305" t="s">
        <v>237</v>
      </c>
      <c r="U186" s="305">
        <v>97.461680000000001</v>
      </c>
      <c r="V186" s="305" t="s">
        <v>237</v>
      </c>
      <c r="W186" s="305" t="s">
        <v>238</v>
      </c>
      <c r="X186" s="305" t="s">
        <v>237</v>
      </c>
      <c r="Y186" s="305" t="s">
        <v>238</v>
      </c>
      <c r="Z186" s="305" t="s">
        <v>237</v>
      </c>
      <c r="AA186" s="305">
        <v>49.1</v>
      </c>
      <c r="AB186" s="305" t="s">
        <v>239</v>
      </c>
    </row>
    <row r="187" spans="2:28" x14ac:dyDescent="0.25">
      <c r="B187" s="45" t="s">
        <v>200</v>
      </c>
      <c r="C187" s="305">
        <v>1653.7560000000001</v>
      </c>
      <c r="D187" s="305">
        <v>15.038910054685509</v>
      </c>
      <c r="E187" s="305" t="s">
        <v>238</v>
      </c>
      <c r="F187" s="305" t="s">
        <v>237</v>
      </c>
      <c r="G187" s="305">
        <v>1.2</v>
      </c>
      <c r="H187" s="305" t="s">
        <v>237</v>
      </c>
      <c r="I187" s="305">
        <v>0.5</v>
      </c>
      <c r="J187" s="305" t="s">
        <v>237</v>
      </c>
      <c r="K187" s="305">
        <v>6.8</v>
      </c>
      <c r="L187" s="305" t="s">
        <v>237</v>
      </c>
      <c r="M187" s="305" t="s">
        <v>238</v>
      </c>
      <c r="N187" s="305" t="s">
        <v>237</v>
      </c>
      <c r="O187" s="305">
        <v>26.7</v>
      </c>
      <c r="P187" s="305" t="s">
        <v>237</v>
      </c>
      <c r="Q187" s="305" t="s">
        <v>238</v>
      </c>
      <c r="R187" s="305" t="s">
        <v>237</v>
      </c>
      <c r="S187" s="305">
        <v>98.3</v>
      </c>
      <c r="T187" s="305" t="s">
        <v>237</v>
      </c>
      <c r="U187" s="305">
        <v>115.94773000000001</v>
      </c>
      <c r="V187" s="305" t="s">
        <v>237</v>
      </c>
      <c r="W187" s="305">
        <v>74.858689999999996</v>
      </c>
      <c r="X187" s="305" t="s">
        <v>237</v>
      </c>
      <c r="Y187" s="305" t="s">
        <v>238</v>
      </c>
      <c r="Z187" s="305" t="s">
        <v>237</v>
      </c>
      <c r="AA187" s="305">
        <v>15.3</v>
      </c>
      <c r="AB187" s="305" t="s">
        <v>237</v>
      </c>
    </row>
    <row r="188" spans="2:28" x14ac:dyDescent="0.25">
      <c r="B188" s="45" t="s">
        <v>201</v>
      </c>
      <c r="C188" s="305">
        <v>12886.126</v>
      </c>
      <c r="D188" s="305">
        <v>17.196946254703608</v>
      </c>
      <c r="E188" s="305" t="s">
        <v>238</v>
      </c>
      <c r="F188" s="305" t="s">
        <v>237</v>
      </c>
      <c r="G188" s="305">
        <v>9.6</v>
      </c>
      <c r="H188" s="305" t="s">
        <v>237</v>
      </c>
      <c r="I188" s="305">
        <v>7.8</v>
      </c>
      <c r="J188" s="305" t="s">
        <v>239</v>
      </c>
      <c r="K188" s="305">
        <v>31.5</v>
      </c>
      <c r="L188" s="305" t="s">
        <v>237</v>
      </c>
      <c r="M188" s="305" t="s">
        <v>238</v>
      </c>
      <c r="N188" s="305" t="s">
        <v>237</v>
      </c>
      <c r="O188" s="305">
        <v>29.6</v>
      </c>
      <c r="P188" s="305" t="s">
        <v>283</v>
      </c>
      <c r="Q188" s="305" t="s">
        <v>238</v>
      </c>
      <c r="R188" s="305" t="s">
        <v>237</v>
      </c>
      <c r="S188" s="305" t="s">
        <v>238</v>
      </c>
      <c r="T188" s="305" t="s">
        <v>237</v>
      </c>
      <c r="U188" s="305">
        <v>101.03139</v>
      </c>
      <c r="V188" s="305" t="s">
        <v>237</v>
      </c>
      <c r="W188" s="305">
        <v>74.710859999999997</v>
      </c>
      <c r="X188" s="305" t="s">
        <v>237</v>
      </c>
      <c r="Y188" s="305" t="s">
        <v>238</v>
      </c>
      <c r="Z188" s="305" t="s">
        <v>237</v>
      </c>
      <c r="AA188" s="305" t="s">
        <v>238</v>
      </c>
      <c r="AB188" s="305" t="s">
        <v>237</v>
      </c>
    </row>
    <row r="189" spans="2:28" x14ac:dyDescent="0.25">
      <c r="B189" s="45" t="s">
        <v>202</v>
      </c>
      <c r="C189" s="305">
        <v>977.73899999999992</v>
      </c>
      <c r="D189" s="305">
        <v>18.658884839750293</v>
      </c>
      <c r="E189" s="305" t="s">
        <v>238</v>
      </c>
      <c r="F189" s="305" t="s">
        <v>237</v>
      </c>
      <c r="G189" s="305" t="s">
        <v>238</v>
      </c>
      <c r="H189" s="305" t="s">
        <v>237</v>
      </c>
      <c r="I189" s="305">
        <v>1.9</v>
      </c>
      <c r="J189" s="305" t="s">
        <v>239</v>
      </c>
      <c r="K189" s="305">
        <v>21</v>
      </c>
      <c r="L189" s="305" t="s">
        <v>239</v>
      </c>
      <c r="M189" s="305" t="s">
        <v>238</v>
      </c>
      <c r="N189" s="305" t="s">
        <v>237</v>
      </c>
      <c r="O189" s="305" t="s">
        <v>238</v>
      </c>
      <c r="P189" s="305" t="s">
        <v>237</v>
      </c>
      <c r="Q189" s="305" t="s">
        <v>238</v>
      </c>
      <c r="R189" s="305" t="s">
        <v>237</v>
      </c>
      <c r="S189" s="305">
        <v>95.9</v>
      </c>
      <c r="T189" s="305" t="s">
        <v>239</v>
      </c>
      <c r="U189" s="305" t="s">
        <v>238</v>
      </c>
      <c r="V189" s="305" t="s">
        <v>237</v>
      </c>
      <c r="W189" s="305" t="s">
        <v>238</v>
      </c>
      <c r="X189" s="305" t="s">
        <v>237</v>
      </c>
      <c r="Y189" s="305" t="s">
        <v>238</v>
      </c>
      <c r="Z189" s="305" t="s">
        <v>237</v>
      </c>
      <c r="AA189" s="305" t="s">
        <v>238</v>
      </c>
      <c r="AB189" s="305" t="s">
        <v>237</v>
      </c>
    </row>
    <row r="190" spans="2:28" x14ac:dyDescent="0.25">
      <c r="B190" s="45" t="s">
        <v>203</v>
      </c>
      <c r="C190" s="305" t="s">
        <v>238</v>
      </c>
      <c r="D190" s="305" t="s">
        <v>238</v>
      </c>
      <c r="E190" s="305">
        <v>2</v>
      </c>
      <c r="F190" s="305" t="s">
        <v>237</v>
      </c>
      <c r="G190" s="305">
        <v>8</v>
      </c>
      <c r="H190" s="305" t="s">
        <v>237</v>
      </c>
      <c r="I190" s="305">
        <v>3.2</v>
      </c>
      <c r="J190" s="305" t="s">
        <v>239</v>
      </c>
      <c r="K190" s="305">
        <v>42</v>
      </c>
      <c r="L190" s="305" t="s">
        <v>239</v>
      </c>
      <c r="M190" s="305">
        <v>83.1</v>
      </c>
      <c r="N190" s="305" t="s">
        <v>237</v>
      </c>
      <c r="O190" s="305">
        <v>69</v>
      </c>
      <c r="P190" s="305" t="s">
        <v>237</v>
      </c>
      <c r="Q190" s="305">
        <v>88.9</v>
      </c>
      <c r="R190" s="305" t="s">
        <v>237</v>
      </c>
      <c r="S190" s="305">
        <v>95.4</v>
      </c>
      <c r="T190" s="305" t="s">
        <v>237</v>
      </c>
      <c r="U190" s="305" t="s">
        <v>238</v>
      </c>
      <c r="V190" s="305" t="s">
        <v>237</v>
      </c>
      <c r="W190" s="305" t="s">
        <v>238</v>
      </c>
      <c r="X190" s="305" t="s">
        <v>237</v>
      </c>
      <c r="Y190" s="305">
        <v>57.2</v>
      </c>
      <c r="Z190" s="305" t="s">
        <v>239</v>
      </c>
      <c r="AA190" s="305">
        <v>31.1</v>
      </c>
      <c r="AB190" s="305" t="s">
        <v>239</v>
      </c>
    </row>
    <row r="191" spans="2:28" x14ac:dyDescent="0.25">
      <c r="B191" s="45" t="s">
        <v>204</v>
      </c>
      <c r="C191" s="305">
        <v>9200.5450000000001</v>
      </c>
      <c r="D191" s="305">
        <v>24.483289494874729</v>
      </c>
      <c r="E191" s="305">
        <v>1.8</v>
      </c>
      <c r="F191" s="305" t="s">
        <v>237</v>
      </c>
      <c r="G191" s="305">
        <v>20</v>
      </c>
      <c r="H191" s="305" t="s">
        <v>237</v>
      </c>
      <c r="I191" s="305">
        <v>33</v>
      </c>
      <c r="J191" s="305" t="s">
        <v>237</v>
      </c>
      <c r="K191" s="305">
        <v>146</v>
      </c>
      <c r="L191" s="305" t="s">
        <v>237</v>
      </c>
      <c r="M191" s="305">
        <v>52.2</v>
      </c>
      <c r="N191" s="305" t="s">
        <v>237</v>
      </c>
      <c r="O191" s="305">
        <v>61.8</v>
      </c>
      <c r="P191" s="305" t="s">
        <v>237</v>
      </c>
      <c r="Q191" s="305">
        <v>87.7</v>
      </c>
      <c r="R191" s="305" t="s">
        <v>237</v>
      </c>
      <c r="S191" s="305">
        <v>81.7</v>
      </c>
      <c r="T191" s="305" t="s">
        <v>237</v>
      </c>
      <c r="U191" s="305">
        <v>33.824240000000003</v>
      </c>
      <c r="V191" s="305" t="s">
        <v>237</v>
      </c>
      <c r="W191" s="305">
        <v>14.800850000000001</v>
      </c>
      <c r="X191" s="305" t="s">
        <v>237</v>
      </c>
      <c r="Y191" s="305">
        <v>36.1</v>
      </c>
      <c r="Z191" s="305" t="s">
        <v>237</v>
      </c>
      <c r="AA191" s="305">
        <v>36.299999999999997</v>
      </c>
      <c r="AB191" s="305" t="s">
        <v>237</v>
      </c>
    </row>
    <row r="192" spans="2:28" x14ac:dyDescent="0.25">
      <c r="B192" s="45" t="s">
        <v>205</v>
      </c>
      <c r="C192" s="305">
        <v>4198.2029999999995</v>
      </c>
      <c r="D192" s="305">
        <v>9.2800926107575101</v>
      </c>
      <c r="E192" s="305">
        <v>0.3</v>
      </c>
      <c r="F192" s="305" t="s">
        <v>237</v>
      </c>
      <c r="G192" s="305">
        <v>6.5</v>
      </c>
      <c r="H192" s="305" t="s">
        <v>237</v>
      </c>
      <c r="I192" s="305">
        <v>4.4000000000000004</v>
      </c>
      <c r="J192" s="305" t="s">
        <v>237</v>
      </c>
      <c r="K192" s="305">
        <v>27.9</v>
      </c>
      <c r="L192" s="305" t="s">
        <v>237</v>
      </c>
      <c r="M192" s="305">
        <v>1.6</v>
      </c>
      <c r="N192" s="305" t="s">
        <v>237</v>
      </c>
      <c r="O192" s="305">
        <v>2.2000000000000002</v>
      </c>
      <c r="P192" s="305" t="s">
        <v>237</v>
      </c>
      <c r="Q192" s="305">
        <v>96.8</v>
      </c>
      <c r="R192" s="305" t="s">
        <v>237</v>
      </c>
      <c r="S192" s="305">
        <v>96.1</v>
      </c>
      <c r="T192" s="305" t="s">
        <v>237</v>
      </c>
      <c r="U192" s="305">
        <v>98.923929999999999</v>
      </c>
      <c r="V192" s="305" t="s">
        <v>237</v>
      </c>
      <c r="W192" s="305">
        <v>95.347189999999998</v>
      </c>
      <c r="X192" s="305" t="s">
        <v>237</v>
      </c>
      <c r="Y192" s="305">
        <v>36.6</v>
      </c>
      <c r="Z192" s="305" t="s">
        <v>237</v>
      </c>
      <c r="AA192" s="305">
        <v>42.6</v>
      </c>
      <c r="AB192" s="305" t="s">
        <v>237</v>
      </c>
    </row>
    <row r="193" spans="2:30" x14ac:dyDescent="0.25">
      <c r="B193" s="45" t="s">
        <v>206</v>
      </c>
      <c r="C193" s="305">
        <v>766.38400000000001</v>
      </c>
      <c r="D193" s="305">
        <v>8.200015214855263</v>
      </c>
      <c r="E193" s="305" t="s">
        <v>238</v>
      </c>
      <c r="F193" s="305" t="s">
        <v>237</v>
      </c>
      <c r="G193" s="305" t="s">
        <v>238</v>
      </c>
      <c r="H193" s="305" t="s">
        <v>237</v>
      </c>
      <c r="I193" s="305" t="s">
        <v>238</v>
      </c>
      <c r="J193" s="305" t="s">
        <v>237</v>
      </c>
      <c r="K193" s="305">
        <v>34.200000000000003</v>
      </c>
      <c r="L193" s="305" t="s">
        <v>237</v>
      </c>
      <c r="M193" s="305" t="s">
        <v>238</v>
      </c>
      <c r="N193" s="305" t="s">
        <v>237</v>
      </c>
      <c r="O193" s="305" t="s">
        <v>238</v>
      </c>
      <c r="P193" s="305" t="s">
        <v>237</v>
      </c>
      <c r="Q193" s="305" t="s">
        <v>238</v>
      </c>
      <c r="R193" s="305" t="s">
        <v>237</v>
      </c>
      <c r="S193" s="305" t="s">
        <v>238</v>
      </c>
      <c r="T193" s="305" t="s">
        <v>237</v>
      </c>
      <c r="U193" s="305" t="s">
        <v>238</v>
      </c>
      <c r="V193" s="305" t="s">
        <v>237</v>
      </c>
      <c r="W193" s="305" t="s">
        <v>238</v>
      </c>
      <c r="X193" s="305" t="s">
        <v>237</v>
      </c>
      <c r="Y193" s="305" t="s">
        <v>238</v>
      </c>
      <c r="Z193" s="305" t="s">
        <v>237</v>
      </c>
      <c r="AA193" s="305" t="s">
        <v>238</v>
      </c>
      <c r="AB193" s="305" t="s">
        <v>237</v>
      </c>
    </row>
    <row r="194" spans="2:30" x14ac:dyDescent="0.25">
      <c r="B194" s="45" t="s">
        <v>207</v>
      </c>
      <c r="C194" s="305">
        <v>7195.5260000000017</v>
      </c>
      <c r="D194" s="305">
        <v>11.396819244850803</v>
      </c>
      <c r="E194" s="305" t="s">
        <v>238</v>
      </c>
      <c r="F194" s="305" t="s">
        <v>237</v>
      </c>
      <c r="G194" s="305" t="s">
        <v>238</v>
      </c>
      <c r="H194" s="305" t="s">
        <v>237</v>
      </c>
      <c r="I194" s="305" t="s">
        <v>238</v>
      </c>
      <c r="J194" s="305" t="s">
        <v>237</v>
      </c>
      <c r="K194" s="305">
        <v>22</v>
      </c>
      <c r="L194" s="305" t="s">
        <v>237</v>
      </c>
      <c r="M194" s="305" t="s">
        <v>238</v>
      </c>
      <c r="N194" s="305" t="s">
        <v>237</v>
      </c>
      <c r="O194" s="305" t="s">
        <v>238</v>
      </c>
      <c r="P194" s="305" t="s">
        <v>237</v>
      </c>
      <c r="Q194" s="305" t="s">
        <v>238</v>
      </c>
      <c r="R194" s="305" t="s">
        <v>237</v>
      </c>
      <c r="S194" s="305" t="s">
        <v>238</v>
      </c>
      <c r="T194" s="305" t="s">
        <v>237</v>
      </c>
      <c r="U194" s="305">
        <v>106.43673</v>
      </c>
      <c r="V194" s="305" t="s">
        <v>237</v>
      </c>
      <c r="W194" s="305">
        <v>87.593029999999999</v>
      </c>
      <c r="X194" s="305" t="s">
        <v>237</v>
      </c>
      <c r="Y194" s="305" t="s">
        <v>238</v>
      </c>
      <c r="Z194" s="305" t="s">
        <v>237</v>
      </c>
      <c r="AA194" s="305" t="s">
        <v>238</v>
      </c>
      <c r="AB194" s="305" t="s">
        <v>237</v>
      </c>
    </row>
    <row r="195" spans="2:30" x14ac:dyDescent="0.25">
      <c r="B195" s="45" t="s">
        <v>208</v>
      </c>
      <c r="C195" s="305">
        <v>11170.444999999998</v>
      </c>
      <c r="D195" s="305">
        <v>22.679667073314288</v>
      </c>
      <c r="E195" s="305">
        <v>4.2</v>
      </c>
      <c r="F195" s="305" t="s">
        <v>237</v>
      </c>
      <c r="G195" s="305">
        <v>18.399999999999999</v>
      </c>
      <c r="H195" s="305" t="s">
        <v>237</v>
      </c>
      <c r="I195" s="305">
        <v>28.3</v>
      </c>
      <c r="J195" s="305" t="s">
        <v>237</v>
      </c>
      <c r="K195" s="305">
        <v>128</v>
      </c>
      <c r="L195" s="305" t="s">
        <v>239</v>
      </c>
      <c r="M195" s="305">
        <v>39</v>
      </c>
      <c r="N195" s="305" t="s">
        <v>237</v>
      </c>
      <c r="O195" s="305">
        <v>52.2</v>
      </c>
      <c r="P195" s="305" t="s">
        <v>237</v>
      </c>
      <c r="Q195" s="305">
        <v>78.8</v>
      </c>
      <c r="R195" s="305" t="s">
        <v>237</v>
      </c>
      <c r="S195" s="305">
        <v>70.099999999999994</v>
      </c>
      <c r="T195" s="305" t="s">
        <v>237</v>
      </c>
      <c r="U195" s="305">
        <v>46.344920000000002</v>
      </c>
      <c r="V195" s="305" t="s">
        <v>237</v>
      </c>
      <c r="W195" s="305">
        <v>10.18275</v>
      </c>
      <c r="X195" s="305" t="s">
        <v>237</v>
      </c>
      <c r="Y195" s="305">
        <v>41.9</v>
      </c>
      <c r="Z195" s="305" t="s">
        <v>237</v>
      </c>
      <c r="AA195" s="305">
        <v>36.799999999999997</v>
      </c>
      <c r="AB195" s="305" t="s">
        <v>237</v>
      </c>
    </row>
    <row r="196" spans="2:30" x14ac:dyDescent="0.25">
      <c r="B196" s="45" t="s">
        <v>209</v>
      </c>
      <c r="C196" s="305">
        <v>42854.148999999998</v>
      </c>
      <c r="D196" s="305">
        <v>13.389799446660197</v>
      </c>
      <c r="E196" s="305" t="s">
        <v>238</v>
      </c>
      <c r="F196" s="305" t="s">
        <v>237</v>
      </c>
      <c r="G196" s="305" t="s">
        <v>238</v>
      </c>
      <c r="H196" s="305" t="s">
        <v>237</v>
      </c>
      <c r="I196" s="305" t="s">
        <v>238</v>
      </c>
      <c r="J196" s="305" t="s">
        <v>237</v>
      </c>
      <c r="K196" s="305">
        <v>34.200000000000003</v>
      </c>
      <c r="L196" s="305" t="s">
        <v>237</v>
      </c>
      <c r="M196" s="305" t="s">
        <v>238</v>
      </c>
      <c r="N196" s="305" t="s">
        <v>237</v>
      </c>
      <c r="O196" s="305" t="s">
        <v>238</v>
      </c>
      <c r="P196" s="305" t="s">
        <v>237</v>
      </c>
      <c r="Q196" s="305" t="s">
        <v>238</v>
      </c>
      <c r="R196" s="305" t="s">
        <v>237</v>
      </c>
      <c r="S196" s="305" t="s">
        <v>238</v>
      </c>
      <c r="T196" s="305" t="s">
        <v>237</v>
      </c>
      <c r="U196" s="305">
        <v>98.035179999999997</v>
      </c>
      <c r="V196" s="305" t="s">
        <v>237</v>
      </c>
      <c r="W196" s="305">
        <v>89.481179999999995</v>
      </c>
      <c r="X196" s="305" t="s">
        <v>237</v>
      </c>
      <c r="Y196" s="305" t="s">
        <v>238</v>
      </c>
      <c r="Z196" s="305" t="s">
        <v>237</v>
      </c>
      <c r="AA196" s="305" t="s">
        <v>238</v>
      </c>
      <c r="AB196" s="305" t="s">
        <v>237</v>
      </c>
    </row>
    <row r="197" spans="2:30" x14ac:dyDescent="0.25">
      <c r="B197" s="45" t="s">
        <v>210</v>
      </c>
      <c r="C197" s="305">
        <v>516.39300000000003</v>
      </c>
      <c r="D197" s="305">
        <v>15.156548369240127</v>
      </c>
      <c r="E197" s="305" t="s">
        <v>238</v>
      </c>
      <c r="F197" s="305" t="s">
        <v>237</v>
      </c>
      <c r="G197" s="305" t="s">
        <v>238</v>
      </c>
      <c r="H197" s="305" t="s">
        <v>237</v>
      </c>
      <c r="I197" s="305" t="s">
        <v>238</v>
      </c>
      <c r="J197" s="305" t="s">
        <v>237</v>
      </c>
      <c r="K197" s="305">
        <v>59.6</v>
      </c>
      <c r="L197" s="305" t="s">
        <v>239</v>
      </c>
      <c r="M197" s="305" t="s">
        <v>238</v>
      </c>
      <c r="N197" s="305" t="s">
        <v>237</v>
      </c>
      <c r="O197" s="305" t="s">
        <v>238</v>
      </c>
      <c r="P197" s="305" t="s">
        <v>237</v>
      </c>
      <c r="Q197" s="305" t="s">
        <v>238</v>
      </c>
      <c r="R197" s="305" t="s">
        <v>237</v>
      </c>
      <c r="S197" s="305" t="s">
        <v>238</v>
      </c>
      <c r="T197" s="305" t="s">
        <v>237</v>
      </c>
      <c r="U197" s="305">
        <v>110.43615</v>
      </c>
      <c r="V197" s="305" t="s">
        <v>237</v>
      </c>
      <c r="W197" s="305">
        <v>70.628879999999995</v>
      </c>
      <c r="X197" s="305" t="s">
        <v>237</v>
      </c>
      <c r="Y197" s="305" t="s">
        <v>238</v>
      </c>
      <c r="Z197" s="305" t="s">
        <v>237</v>
      </c>
      <c r="AA197" s="305" t="s">
        <v>238</v>
      </c>
      <c r="AB197" s="305" t="s">
        <v>237</v>
      </c>
    </row>
    <row r="198" spans="2:30" x14ac:dyDescent="0.25">
      <c r="B198" s="45" t="s">
        <v>211</v>
      </c>
      <c r="C198" s="305">
        <v>5560.32</v>
      </c>
      <c r="D198" s="305">
        <v>19.217185313026132</v>
      </c>
      <c r="E198" s="305" t="s">
        <v>238</v>
      </c>
      <c r="F198" s="305" t="s">
        <v>237</v>
      </c>
      <c r="G198" s="305">
        <v>4.9000000000000004</v>
      </c>
      <c r="H198" s="305" t="s">
        <v>237</v>
      </c>
      <c r="I198" s="305">
        <v>1.8</v>
      </c>
      <c r="J198" s="305" t="s">
        <v>239</v>
      </c>
      <c r="K198" s="305">
        <v>25.5</v>
      </c>
      <c r="L198" s="305" t="s">
        <v>239</v>
      </c>
      <c r="M198" s="305">
        <v>62.8</v>
      </c>
      <c r="N198" s="305" t="s">
        <v>239</v>
      </c>
      <c r="O198" s="305">
        <v>63</v>
      </c>
      <c r="P198" s="305" t="s">
        <v>239</v>
      </c>
      <c r="Q198" s="305" t="s">
        <v>238</v>
      </c>
      <c r="R198" s="305" t="s">
        <v>237</v>
      </c>
      <c r="S198" s="305" t="s">
        <v>238</v>
      </c>
      <c r="T198" s="305" t="s">
        <v>237</v>
      </c>
      <c r="U198" s="305">
        <v>94.526049999999998</v>
      </c>
      <c r="V198" s="305" t="s">
        <v>237</v>
      </c>
      <c r="W198" s="305">
        <v>129.33834999999999</v>
      </c>
      <c r="X198" s="305" t="s">
        <v>237</v>
      </c>
      <c r="Y198" s="305" t="s">
        <v>238</v>
      </c>
      <c r="Z198" s="305" t="s">
        <v>237</v>
      </c>
      <c r="AA198" s="305">
        <v>27.2</v>
      </c>
      <c r="AB198" s="305" t="s">
        <v>239</v>
      </c>
    </row>
    <row r="199" spans="2:30" x14ac:dyDescent="0.25">
      <c r="B199" s="45" t="s">
        <v>212</v>
      </c>
      <c r="C199" s="305">
        <v>53.487000000000009</v>
      </c>
      <c r="D199" s="305">
        <v>21.160929408180788</v>
      </c>
      <c r="E199" s="305">
        <v>3.5</v>
      </c>
      <c r="F199" s="305" t="s">
        <v>237</v>
      </c>
      <c r="G199" s="305">
        <v>11.4</v>
      </c>
      <c r="H199" s="305" t="s">
        <v>237</v>
      </c>
      <c r="I199" s="305">
        <v>13.3</v>
      </c>
      <c r="J199" s="305" t="s">
        <v>237</v>
      </c>
      <c r="K199" s="305">
        <v>66</v>
      </c>
      <c r="L199" s="305" t="s">
        <v>237</v>
      </c>
      <c r="M199" s="305">
        <v>62.5</v>
      </c>
      <c r="N199" s="305" t="s">
        <v>237</v>
      </c>
      <c r="O199" s="305">
        <v>55.9</v>
      </c>
      <c r="P199" s="305" t="s">
        <v>237</v>
      </c>
      <c r="Q199" s="305">
        <v>58.2</v>
      </c>
      <c r="R199" s="305" t="s">
        <v>237</v>
      </c>
      <c r="S199" s="305">
        <v>57.7</v>
      </c>
      <c r="T199" s="305" t="s">
        <v>237</v>
      </c>
      <c r="U199" s="305">
        <v>67.196070000000006</v>
      </c>
      <c r="V199" s="305" t="s">
        <v>237</v>
      </c>
      <c r="W199" s="305">
        <v>47.22775</v>
      </c>
      <c r="X199" s="305" t="s">
        <v>237</v>
      </c>
      <c r="Y199" s="305" t="s">
        <v>238</v>
      </c>
      <c r="Z199" s="305" t="s">
        <v>237</v>
      </c>
      <c r="AA199" s="305">
        <v>14.2</v>
      </c>
      <c r="AB199" s="305" t="s">
        <v>239</v>
      </c>
    </row>
    <row r="200" spans="2:30" x14ac:dyDescent="0.25">
      <c r="B200" s="45" t="s">
        <v>213</v>
      </c>
      <c r="C200" s="305">
        <v>5562.4930000000004</v>
      </c>
      <c r="D200" s="305">
        <v>18.294540800199126</v>
      </c>
      <c r="E200" s="305" t="s">
        <v>238</v>
      </c>
      <c r="F200" s="305" t="s">
        <v>237</v>
      </c>
      <c r="G200" s="305">
        <v>15.9</v>
      </c>
      <c r="H200" s="305" t="s">
        <v>239</v>
      </c>
      <c r="I200" s="305" t="s">
        <v>238</v>
      </c>
      <c r="J200" s="305" t="s">
        <v>237</v>
      </c>
      <c r="K200" s="305">
        <v>101.2</v>
      </c>
      <c r="L200" s="305" t="s">
        <v>237</v>
      </c>
      <c r="M200" s="305" t="s">
        <v>238</v>
      </c>
      <c r="N200" s="305" t="s">
        <v>237</v>
      </c>
      <c r="O200" s="305" t="s">
        <v>238</v>
      </c>
      <c r="P200" s="305" t="s">
        <v>237</v>
      </c>
      <c r="Q200" s="305" t="s">
        <v>238</v>
      </c>
      <c r="R200" s="305" t="s">
        <v>237</v>
      </c>
      <c r="S200" s="305" t="s">
        <v>238</v>
      </c>
      <c r="T200" s="305" t="s">
        <v>237</v>
      </c>
      <c r="U200" s="305">
        <v>91.857399999999998</v>
      </c>
      <c r="V200" s="305" t="s">
        <v>237</v>
      </c>
      <c r="W200" s="305">
        <v>75.544120000000007</v>
      </c>
      <c r="X200" s="305" t="s">
        <v>237</v>
      </c>
      <c r="Y200" s="305" t="s">
        <v>238</v>
      </c>
      <c r="Z200" s="305" t="s">
        <v>237</v>
      </c>
      <c r="AA200" s="305" t="s">
        <v>238</v>
      </c>
      <c r="AB200" s="305" t="s">
        <v>237</v>
      </c>
    </row>
    <row r="201" spans="2:30" x14ac:dyDescent="0.25">
      <c r="B201" s="45" t="s">
        <v>214</v>
      </c>
      <c r="C201" s="305">
        <v>14307.345999999998</v>
      </c>
      <c r="D201" s="305">
        <v>15.605789340595047</v>
      </c>
      <c r="E201" s="305" t="s">
        <v>238</v>
      </c>
      <c r="F201" s="305" t="s">
        <v>237</v>
      </c>
      <c r="G201" s="305">
        <v>8.4</v>
      </c>
      <c r="H201" s="305" t="s">
        <v>237</v>
      </c>
      <c r="I201" s="305">
        <v>3</v>
      </c>
      <c r="J201" s="305" t="s">
        <v>237</v>
      </c>
      <c r="K201" s="305">
        <v>38</v>
      </c>
      <c r="L201" s="305" t="s">
        <v>237</v>
      </c>
      <c r="M201" s="305" t="s">
        <v>238</v>
      </c>
      <c r="N201" s="305" t="s">
        <v>237</v>
      </c>
      <c r="O201" s="305">
        <v>34.5</v>
      </c>
      <c r="P201" s="305" t="s">
        <v>237</v>
      </c>
      <c r="Q201" s="305">
        <v>96.8</v>
      </c>
      <c r="R201" s="305" t="s">
        <v>237</v>
      </c>
      <c r="S201" s="305">
        <v>94.2</v>
      </c>
      <c r="T201" s="305" t="s">
        <v>237</v>
      </c>
      <c r="U201" s="305">
        <v>91.973299999999995</v>
      </c>
      <c r="V201" s="305" t="s">
        <v>237</v>
      </c>
      <c r="W201" s="305" t="s">
        <v>238</v>
      </c>
      <c r="X201" s="305" t="s">
        <v>237</v>
      </c>
      <c r="Y201" s="305" t="s">
        <v>238</v>
      </c>
      <c r="Z201" s="305" t="s">
        <v>237</v>
      </c>
      <c r="AA201" s="305">
        <v>51.2</v>
      </c>
      <c r="AB201" s="305" t="s">
        <v>237</v>
      </c>
    </row>
    <row r="202" spans="2:30" x14ac:dyDescent="0.25">
      <c r="B202" s="45" t="s">
        <v>215</v>
      </c>
      <c r="C202" s="305">
        <v>6056.9769999999999</v>
      </c>
      <c r="D202" s="305">
        <v>24.816169338283363</v>
      </c>
      <c r="E202" s="305" t="s">
        <v>238</v>
      </c>
      <c r="F202" s="305" t="s">
        <v>237</v>
      </c>
      <c r="G202" s="305">
        <v>12.6</v>
      </c>
      <c r="H202" s="305" t="s">
        <v>237</v>
      </c>
      <c r="I202" s="305" t="s">
        <v>238</v>
      </c>
      <c r="J202" s="305" t="s">
        <v>237</v>
      </c>
      <c r="K202" s="305">
        <v>80</v>
      </c>
      <c r="L202" s="305" t="s">
        <v>239</v>
      </c>
      <c r="M202" s="305" t="s">
        <v>238</v>
      </c>
      <c r="N202" s="305" t="s">
        <v>237</v>
      </c>
      <c r="O202" s="305" t="s">
        <v>238</v>
      </c>
      <c r="P202" s="305" t="s">
        <v>237</v>
      </c>
      <c r="Q202" s="305" t="s">
        <v>238</v>
      </c>
      <c r="R202" s="305" t="s">
        <v>237</v>
      </c>
      <c r="S202" s="305" t="s">
        <v>238</v>
      </c>
      <c r="T202" s="305" t="s">
        <v>237</v>
      </c>
      <c r="U202" s="305">
        <v>56.605370000000001</v>
      </c>
      <c r="V202" s="305" t="s">
        <v>237</v>
      </c>
      <c r="W202" s="305">
        <v>36.945650000000001</v>
      </c>
      <c r="X202" s="305" t="s">
        <v>237</v>
      </c>
      <c r="Y202" s="305" t="s">
        <v>238</v>
      </c>
      <c r="Z202" s="305" t="s">
        <v>237</v>
      </c>
      <c r="AA202" s="305">
        <v>2</v>
      </c>
      <c r="AB202" s="305" t="s">
        <v>281</v>
      </c>
    </row>
    <row r="203" spans="2:30" x14ac:dyDescent="0.25">
      <c r="B203" s="45" t="s">
        <v>216</v>
      </c>
      <c r="C203" s="305">
        <v>3474.7880000000005</v>
      </c>
      <c r="D203" s="305">
        <v>23.900364820918604</v>
      </c>
      <c r="E203" s="305">
        <v>1.2</v>
      </c>
      <c r="F203" s="305" t="s">
        <v>237</v>
      </c>
      <c r="G203" s="305">
        <v>17.8</v>
      </c>
      <c r="H203" s="305" t="s">
        <v>237</v>
      </c>
      <c r="I203" s="305">
        <v>33.6</v>
      </c>
      <c r="J203" s="305" t="s">
        <v>239</v>
      </c>
      <c r="K203" s="305">
        <v>151</v>
      </c>
      <c r="L203" s="305" t="s">
        <v>239</v>
      </c>
      <c r="M203" s="305">
        <v>54.8</v>
      </c>
      <c r="N203" s="305" t="s">
        <v>237</v>
      </c>
      <c r="O203" s="305">
        <v>61.4</v>
      </c>
      <c r="P203" s="305" t="s">
        <v>237</v>
      </c>
      <c r="Q203" s="305">
        <v>80.2</v>
      </c>
      <c r="R203" s="305" t="s">
        <v>237</v>
      </c>
      <c r="S203" s="305">
        <v>70.599999999999994</v>
      </c>
      <c r="T203" s="305" t="s">
        <v>237</v>
      </c>
      <c r="U203" s="305">
        <v>68.398129999999995</v>
      </c>
      <c r="V203" s="305" t="s">
        <v>237</v>
      </c>
      <c r="W203" s="305" t="s">
        <v>238</v>
      </c>
      <c r="X203" s="305" t="s">
        <v>237</v>
      </c>
      <c r="Y203" s="305">
        <v>37.5</v>
      </c>
      <c r="Z203" s="305" t="s">
        <v>237</v>
      </c>
      <c r="AA203" s="305">
        <v>36.299999999999997</v>
      </c>
      <c r="AB203" s="305" t="s">
        <v>237</v>
      </c>
    </row>
    <row r="204" spans="2:30" x14ac:dyDescent="0.25">
      <c r="B204" s="45" t="s">
        <v>217</v>
      </c>
      <c r="C204" s="305">
        <v>3357.2310000000002</v>
      </c>
      <c r="D204" s="305">
        <v>23.726604364999044</v>
      </c>
      <c r="E204" s="305">
        <v>1</v>
      </c>
      <c r="F204" s="305" t="s">
        <v>237</v>
      </c>
      <c r="G204" s="305">
        <v>23.2</v>
      </c>
      <c r="H204" s="305" t="s">
        <v>237</v>
      </c>
      <c r="I204" s="305">
        <v>20.5</v>
      </c>
      <c r="J204" s="305" t="s">
        <v>237</v>
      </c>
      <c r="K204" s="305">
        <v>112</v>
      </c>
      <c r="L204" s="305" t="s">
        <v>237</v>
      </c>
      <c r="M204" s="305">
        <v>47.6</v>
      </c>
      <c r="N204" s="305" t="s">
        <v>237</v>
      </c>
      <c r="O204" s="305">
        <v>47.7</v>
      </c>
      <c r="P204" s="305" t="s">
        <v>237</v>
      </c>
      <c r="Q204" s="305">
        <v>59.3</v>
      </c>
      <c r="R204" s="305" t="s">
        <v>237</v>
      </c>
      <c r="S204" s="305">
        <v>53.3</v>
      </c>
      <c r="T204" s="305" t="s">
        <v>237</v>
      </c>
      <c r="U204" s="305" t="s">
        <v>238</v>
      </c>
      <c r="V204" s="305" t="s">
        <v>237</v>
      </c>
      <c r="W204" s="305" t="s">
        <v>238</v>
      </c>
      <c r="X204" s="305" t="s">
        <v>237</v>
      </c>
      <c r="Y204" s="305">
        <v>41.7</v>
      </c>
      <c r="Z204" s="305" t="s">
        <v>237</v>
      </c>
      <c r="AA204" s="305">
        <v>46.3</v>
      </c>
      <c r="AB204" s="305" t="s">
        <v>237</v>
      </c>
    </row>
    <row r="205" spans="2:30" x14ac:dyDescent="0.25">
      <c r="C205" s="307"/>
      <c r="D205" s="55"/>
      <c r="E205" s="17"/>
      <c r="F205" s="87"/>
      <c r="G205" s="17"/>
      <c r="H205" s="87"/>
      <c r="I205" s="17"/>
      <c r="J205" s="21"/>
      <c r="K205" s="86"/>
      <c r="L205" s="86"/>
      <c r="M205" s="17"/>
      <c r="N205" s="73"/>
      <c r="O205" s="17"/>
      <c r="P205" s="97"/>
      <c r="Q205" s="17"/>
      <c r="R205" s="97"/>
      <c r="S205" s="17"/>
      <c r="T205" s="97"/>
      <c r="X205" s="15"/>
      <c r="Y205" s="17"/>
      <c r="AA205" s="17"/>
    </row>
    <row r="206" spans="2:30" x14ac:dyDescent="0.25">
      <c r="B206" s="56" t="s">
        <v>243</v>
      </c>
      <c r="C206" s="307"/>
      <c r="D206" s="55"/>
      <c r="E206" s="17"/>
      <c r="F206" s="87"/>
      <c r="G206" s="17"/>
      <c r="H206" s="87"/>
      <c r="M206" s="17"/>
      <c r="N206" s="73"/>
      <c r="O206" s="17"/>
      <c r="P206" s="97"/>
      <c r="Q206" s="17"/>
      <c r="R206" s="97"/>
      <c r="S206" s="17"/>
      <c r="T206" s="97"/>
      <c r="U206" s="308"/>
      <c r="V206" s="309"/>
      <c r="W206" s="308"/>
      <c r="X206" s="15"/>
      <c r="Y206" s="17"/>
      <c r="AA206" s="17"/>
    </row>
    <row r="207" spans="2:30" x14ac:dyDescent="0.25">
      <c r="B207" s="57" t="s">
        <v>218</v>
      </c>
      <c r="C207" s="305">
        <v>215007.07900000006</v>
      </c>
      <c r="D207" s="305">
        <v>22.934202596185091</v>
      </c>
      <c r="E207" s="305">
        <v>2.1271591631527205</v>
      </c>
      <c r="F207" s="305" t="s">
        <v>237</v>
      </c>
      <c r="G207" s="305">
        <v>24.170236263287656</v>
      </c>
      <c r="H207" s="305" t="s">
        <v>237</v>
      </c>
      <c r="I207" s="305">
        <v>27.165872436836338</v>
      </c>
      <c r="J207" s="305" t="s">
        <v>237</v>
      </c>
      <c r="K207" s="305">
        <v>123.85168680179174</v>
      </c>
      <c r="L207" s="305" t="s">
        <v>237</v>
      </c>
      <c r="M207" s="305">
        <v>39.947080720386758</v>
      </c>
      <c r="N207" s="305" t="s">
        <v>237</v>
      </c>
      <c r="O207" s="305">
        <v>52.159766730792853</v>
      </c>
      <c r="P207" s="305" t="s">
        <v>237</v>
      </c>
      <c r="Q207" s="305">
        <v>64.96354021619841</v>
      </c>
      <c r="R207" s="305" t="s">
        <v>237</v>
      </c>
      <c r="S207" s="305">
        <v>58.239052999664629</v>
      </c>
      <c r="T207" s="305" t="s">
        <v>237</v>
      </c>
      <c r="U207" s="305">
        <v>49.451439999999998</v>
      </c>
      <c r="V207" s="305" t="s">
        <v>237</v>
      </c>
      <c r="W207" s="305">
        <v>31.654900000000001</v>
      </c>
      <c r="X207" s="305" t="s">
        <v>237</v>
      </c>
      <c r="Y207" s="305">
        <v>32.463727199666494</v>
      </c>
      <c r="Z207" s="305" t="s">
        <v>237</v>
      </c>
      <c r="AA207" s="305">
        <v>25.064121966783027</v>
      </c>
      <c r="AB207" s="305" t="s">
        <v>237</v>
      </c>
      <c r="AC207" s="197"/>
      <c r="AD207" s="197"/>
    </row>
    <row r="208" spans="2:30" x14ac:dyDescent="0.25">
      <c r="B208" s="58" t="s">
        <v>219</v>
      </c>
      <c r="C208" s="305">
        <v>104491.95799999998</v>
      </c>
      <c r="D208" s="305">
        <v>23.060131530636419</v>
      </c>
      <c r="E208" s="305">
        <v>2.8158902147125957</v>
      </c>
      <c r="F208" s="305" t="s">
        <v>237</v>
      </c>
      <c r="G208" s="305">
        <v>20.205397874809528</v>
      </c>
      <c r="H208" s="305" t="s">
        <v>237</v>
      </c>
      <c r="I208" s="305">
        <v>26.491693074703591</v>
      </c>
      <c r="J208" s="305" t="s">
        <v>237</v>
      </c>
      <c r="K208" s="305">
        <v>112.59131544389487</v>
      </c>
      <c r="L208" s="305" t="s">
        <v>237</v>
      </c>
      <c r="M208" s="305">
        <v>45.50355410204655</v>
      </c>
      <c r="N208" s="305" t="s">
        <v>237</v>
      </c>
      <c r="O208" s="305">
        <v>54.928012300707543</v>
      </c>
      <c r="P208" s="305" t="s">
        <v>237</v>
      </c>
      <c r="Q208" s="305">
        <v>68.964984105168966</v>
      </c>
      <c r="R208" s="305" t="s">
        <v>237</v>
      </c>
      <c r="S208" s="305">
        <v>61.059424698862415</v>
      </c>
      <c r="T208" s="305" t="s">
        <v>237</v>
      </c>
      <c r="U208" s="305">
        <v>51.240879999999997</v>
      </c>
      <c r="V208" s="305" t="s">
        <v>237</v>
      </c>
      <c r="W208" s="305">
        <v>29.54899</v>
      </c>
      <c r="X208" s="305" t="s">
        <v>237</v>
      </c>
      <c r="Y208" s="305">
        <v>37.887973531551168</v>
      </c>
      <c r="Z208" s="305" t="s">
        <v>237</v>
      </c>
      <c r="AA208" s="305">
        <v>31.740755036033907</v>
      </c>
      <c r="AB208" s="305" t="s">
        <v>237</v>
      </c>
      <c r="AC208" s="197"/>
      <c r="AD208" s="197"/>
    </row>
    <row r="209" spans="2:30" x14ac:dyDescent="0.25">
      <c r="B209" s="58" t="s">
        <v>220</v>
      </c>
      <c r="C209" s="305">
        <v>101606.49799999999</v>
      </c>
      <c r="D209" s="305">
        <v>22.805764153664569</v>
      </c>
      <c r="E209" s="305">
        <v>1.3963184497679175</v>
      </c>
      <c r="F209" s="305" t="s">
        <v>237</v>
      </c>
      <c r="G209" s="305">
        <v>27.814963790968562</v>
      </c>
      <c r="H209" s="305" t="s">
        <v>237</v>
      </c>
      <c r="I209" s="305">
        <v>28.930849734851588</v>
      </c>
      <c r="J209" s="305" t="s">
        <v>237</v>
      </c>
      <c r="K209" s="305">
        <v>133.34007993721636</v>
      </c>
      <c r="L209" s="305" t="s">
        <v>237</v>
      </c>
      <c r="M209" s="305">
        <v>33.717182731097374</v>
      </c>
      <c r="N209" s="305" t="s">
        <v>237</v>
      </c>
      <c r="O209" s="305">
        <v>49.707164518428158</v>
      </c>
      <c r="P209" s="305" t="s">
        <v>237</v>
      </c>
      <c r="Q209" s="305">
        <v>61.405578109680853</v>
      </c>
      <c r="R209" s="305" t="s">
        <v>237</v>
      </c>
      <c r="S209" s="305">
        <v>55.673289660883299</v>
      </c>
      <c r="T209" s="305" t="s">
        <v>237</v>
      </c>
      <c r="U209" s="305">
        <v>47.627270000000003</v>
      </c>
      <c r="V209" s="305" t="s">
        <v>237</v>
      </c>
      <c r="W209" s="305">
        <v>33.769710000000003</v>
      </c>
      <c r="X209" s="305" t="s">
        <v>237</v>
      </c>
      <c r="Y209" s="305">
        <v>28.759584091139882</v>
      </c>
      <c r="Z209" s="305" t="s">
        <v>237</v>
      </c>
      <c r="AA209" s="305">
        <v>20.726655209673257</v>
      </c>
      <c r="AB209" s="305" t="s">
        <v>237</v>
      </c>
      <c r="AC209" s="197"/>
      <c r="AD209" s="197"/>
    </row>
    <row r="210" spans="2:30" x14ac:dyDescent="0.25">
      <c r="B210" s="57" t="s">
        <v>221</v>
      </c>
      <c r="C210" s="305">
        <v>79365.613000000012</v>
      </c>
      <c r="D210" s="305">
        <v>18.332426316607876</v>
      </c>
      <c r="E210" s="305" t="s">
        <v>238</v>
      </c>
      <c r="F210" s="305" t="s">
        <v>237</v>
      </c>
      <c r="G210" s="305">
        <v>13.51911947614196</v>
      </c>
      <c r="H210" s="305" t="s">
        <v>237</v>
      </c>
      <c r="I210" s="305">
        <v>6.8253136890989747</v>
      </c>
      <c r="J210" s="305" t="s">
        <v>237</v>
      </c>
      <c r="K210" s="305" t="s">
        <v>238</v>
      </c>
      <c r="L210" s="305" t="s">
        <v>237</v>
      </c>
      <c r="M210" s="305" t="s">
        <v>238</v>
      </c>
      <c r="N210" s="305" t="s">
        <v>237</v>
      </c>
      <c r="O210" s="305">
        <v>52.71522448373198</v>
      </c>
      <c r="P210" s="305" t="s">
        <v>237</v>
      </c>
      <c r="Q210" s="305" t="s">
        <v>238</v>
      </c>
      <c r="R210" s="305" t="s">
        <v>237</v>
      </c>
      <c r="S210" s="305" t="s">
        <v>238</v>
      </c>
      <c r="T210" s="305" t="s">
        <v>237</v>
      </c>
      <c r="U210" s="305">
        <v>91.618709999999993</v>
      </c>
      <c r="V210" s="305" t="s">
        <v>237</v>
      </c>
      <c r="W210" s="305">
        <v>61.905999999999999</v>
      </c>
      <c r="X210" s="305" t="s">
        <v>237</v>
      </c>
      <c r="Y210" s="305" t="s">
        <v>238</v>
      </c>
      <c r="Z210" s="305" t="s">
        <v>237</v>
      </c>
      <c r="AA210" s="305" t="s">
        <v>238</v>
      </c>
      <c r="AB210" s="305" t="s">
        <v>237</v>
      </c>
      <c r="AC210" s="197"/>
      <c r="AD210" s="197"/>
    </row>
    <row r="211" spans="2:30" x14ac:dyDescent="0.25">
      <c r="B211" s="47" t="s">
        <v>222</v>
      </c>
      <c r="C211" s="305">
        <v>329531.68100000004</v>
      </c>
      <c r="D211" s="305">
        <v>19.713566669602642</v>
      </c>
      <c r="E211" s="305">
        <v>4.114396352154297</v>
      </c>
      <c r="F211" s="305" t="s">
        <v>237</v>
      </c>
      <c r="G211" s="305">
        <v>28.992684049841124</v>
      </c>
      <c r="H211" s="305" t="s">
        <v>237</v>
      </c>
      <c r="I211" s="305">
        <v>21.935454279839796</v>
      </c>
      <c r="J211" s="305" t="s">
        <v>237</v>
      </c>
      <c r="K211" s="305">
        <v>51.001567773588761</v>
      </c>
      <c r="L211" s="305" t="s">
        <v>237</v>
      </c>
      <c r="M211" s="305">
        <v>45.013204126544657</v>
      </c>
      <c r="N211" s="305" t="s">
        <v>237</v>
      </c>
      <c r="O211" s="305">
        <v>45.435342778334892</v>
      </c>
      <c r="P211" s="305" t="s">
        <v>237</v>
      </c>
      <c r="Q211" s="305">
        <v>84.035587207409222</v>
      </c>
      <c r="R211" s="305" t="s">
        <v>237</v>
      </c>
      <c r="S211" s="305">
        <v>67.352175331431752</v>
      </c>
      <c r="T211" s="305" t="s">
        <v>237</v>
      </c>
      <c r="U211" s="305">
        <v>80.116640000000004</v>
      </c>
      <c r="V211" s="305" t="s">
        <v>237</v>
      </c>
      <c r="W211" s="305">
        <v>50.024340000000002</v>
      </c>
      <c r="X211" s="305" t="s">
        <v>237</v>
      </c>
      <c r="Y211" s="305">
        <v>30.371792873330012</v>
      </c>
      <c r="Z211" s="305" t="s">
        <v>237</v>
      </c>
      <c r="AA211" s="305">
        <v>15.340137916749029</v>
      </c>
      <c r="AB211" s="305" t="s">
        <v>237</v>
      </c>
      <c r="AC211" s="197"/>
      <c r="AD211" s="197"/>
    </row>
    <row r="212" spans="2:30" x14ac:dyDescent="0.25">
      <c r="B212" s="47" t="s">
        <v>223</v>
      </c>
      <c r="C212" s="305">
        <v>291245.94200000004</v>
      </c>
      <c r="D212" s="305">
        <v>13.9286156036504</v>
      </c>
      <c r="E212" s="305" t="s">
        <v>238</v>
      </c>
      <c r="F212" s="305"/>
      <c r="G212" s="305">
        <v>5.6745043054387718</v>
      </c>
      <c r="H212" s="305" t="s">
        <v>237</v>
      </c>
      <c r="I212" s="305">
        <v>6.8754356006051047</v>
      </c>
      <c r="J212" s="305" t="s">
        <v>285</v>
      </c>
      <c r="K212" s="305">
        <v>15.919034631957819</v>
      </c>
      <c r="L212" s="305" t="s">
        <v>237</v>
      </c>
      <c r="M212" s="305" t="s">
        <v>238</v>
      </c>
      <c r="N212" s="305"/>
      <c r="O212" s="305">
        <v>33.366767906126853</v>
      </c>
      <c r="P212" s="305" t="s">
        <v>285</v>
      </c>
      <c r="Q212" s="305">
        <v>89.362064194694526</v>
      </c>
      <c r="R212" s="305" t="s">
        <v>285</v>
      </c>
      <c r="S212" s="305">
        <v>91.432759800500349</v>
      </c>
      <c r="T212" s="305" t="s">
        <v>285</v>
      </c>
      <c r="U212" s="305">
        <v>96.20787</v>
      </c>
      <c r="V212" s="305" t="s">
        <v>237</v>
      </c>
      <c r="W212" s="305">
        <v>70.592590000000001</v>
      </c>
      <c r="X212" s="305" t="s">
        <v>237</v>
      </c>
      <c r="Y212" s="305" t="s">
        <v>238</v>
      </c>
      <c r="Z212" s="305" t="s">
        <v>237</v>
      </c>
      <c r="AA212" s="305">
        <v>25.578841063260608</v>
      </c>
      <c r="AB212" s="305" t="s">
        <v>285</v>
      </c>
      <c r="AC212" s="197"/>
      <c r="AD212" s="197"/>
    </row>
    <row r="213" spans="2:30" x14ac:dyDescent="0.25">
      <c r="B213" s="57" t="s">
        <v>224</v>
      </c>
      <c r="C213" s="305">
        <v>111310.592</v>
      </c>
      <c r="D213" s="305">
        <v>18.209949229243247</v>
      </c>
      <c r="E213" s="305">
        <v>2.6706618832937923</v>
      </c>
      <c r="F213" s="305" t="s">
        <v>237</v>
      </c>
      <c r="G213" s="305">
        <v>10.769754442774163</v>
      </c>
      <c r="H213" s="305" t="s">
        <v>237</v>
      </c>
      <c r="I213" s="305" t="s">
        <v>238</v>
      </c>
      <c r="J213" s="305" t="s">
        <v>237</v>
      </c>
      <c r="K213" s="305">
        <v>74.214176169123263</v>
      </c>
      <c r="L213" s="305" t="s">
        <v>237</v>
      </c>
      <c r="M213" s="305" t="s">
        <v>238</v>
      </c>
      <c r="N213" s="305" t="s">
        <v>237</v>
      </c>
      <c r="O213" s="305" t="s">
        <v>238</v>
      </c>
      <c r="P213" s="305" t="s">
        <v>237</v>
      </c>
      <c r="Q213" s="305" t="s">
        <v>238</v>
      </c>
      <c r="R213" s="305" t="s">
        <v>237</v>
      </c>
      <c r="S213" s="305" t="s">
        <v>238</v>
      </c>
      <c r="T213" s="305" t="s">
        <v>237</v>
      </c>
      <c r="U213" s="305">
        <v>98.490179999999995</v>
      </c>
      <c r="V213" s="305" t="s">
        <v>237</v>
      </c>
      <c r="W213" s="305">
        <v>75.682019999999994</v>
      </c>
      <c r="X213" s="305" t="s">
        <v>237</v>
      </c>
      <c r="Y213" s="305" t="s">
        <v>238</v>
      </c>
      <c r="Z213" s="305" t="s">
        <v>237</v>
      </c>
      <c r="AA213" s="305" t="s">
        <v>238</v>
      </c>
      <c r="AB213" s="305" t="s">
        <v>237</v>
      </c>
      <c r="AC213" s="197"/>
      <c r="AD213" s="197"/>
    </row>
    <row r="214" spans="2:30" x14ac:dyDescent="0.25">
      <c r="B214" s="57" t="s">
        <v>225</v>
      </c>
      <c r="C214" s="305">
        <v>52054.197999999997</v>
      </c>
      <c r="D214" s="305">
        <v>12.71466252681005</v>
      </c>
      <c r="E214" s="305" t="s">
        <v>238</v>
      </c>
      <c r="F214" s="305" t="s">
        <v>237</v>
      </c>
      <c r="G214" s="305">
        <v>7.6764309944838933</v>
      </c>
      <c r="H214" s="305" t="s">
        <v>237</v>
      </c>
      <c r="I214" s="305" t="s">
        <v>238</v>
      </c>
      <c r="J214" s="305" t="s">
        <v>237</v>
      </c>
      <c r="K214" s="305">
        <v>30.216109593255538</v>
      </c>
      <c r="L214" s="305" t="s">
        <v>237</v>
      </c>
      <c r="M214" s="305" t="s">
        <v>238</v>
      </c>
      <c r="N214" s="305" t="s">
        <v>237</v>
      </c>
      <c r="O214" s="305">
        <v>21.032231606159833</v>
      </c>
      <c r="P214" s="305" t="s">
        <v>237</v>
      </c>
      <c r="Q214" s="305" t="s">
        <v>238</v>
      </c>
      <c r="R214" s="305" t="s">
        <v>237</v>
      </c>
      <c r="S214" s="305" t="s">
        <v>238</v>
      </c>
      <c r="T214" s="305" t="s">
        <v>237</v>
      </c>
      <c r="U214" s="305">
        <v>95.966719999999995</v>
      </c>
      <c r="V214" s="305" t="s">
        <v>237</v>
      </c>
      <c r="W214" s="305">
        <v>90.257090000000005</v>
      </c>
      <c r="X214" s="305" t="s">
        <v>237</v>
      </c>
      <c r="Y214" s="305" t="s">
        <v>238</v>
      </c>
      <c r="Z214" s="305" t="s">
        <v>237</v>
      </c>
      <c r="AA214" s="305" t="s">
        <v>238</v>
      </c>
      <c r="AB214" s="305" t="s">
        <v>237</v>
      </c>
      <c r="AC214" s="197"/>
      <c r="AD214" s="197"/>
    </row>
    <row r="215" spans="2:30" x14ac:dyDescent="0.25">
      <c r="B215" s="55" t="s">
        <v>226</v>
      </c>
      <c r="C215" s="305">
        <v>204417.79500000013</v>
      </c>
      <c r="D215" s="305">
        <v>22.757533340797252</v>
      </c>
      <c r="E215" s="305">
        <v>2.9760499088570347</v>
      </c>
      <c r="F215" s="305" t="s">
        <v>237</v>
      </c>
      <c r="G215" s="305">
        <v>26.464544673665937</v>
      </c>
      <c r="H215" s="305" t="s">
        <v>237</v>
      </c>
      <c r="I215" s="305">
        <v>28.798452088029986</v>
      </c>
      <c r="J215" s="305" t="s">
        <v>237</v>
      </c>
      <c r="K215" s="305">
        <v>119.10132281109233</v>
      </c>
      <c r="L215" s="305" t="s">
        <v>237</v>
      </c>
      <c r="M215" s="305" t="s">
        <v>238</v>
      </c>
      <c r="N215" s="305" t="s">
        <v>237</v>
      </c>
      <c r="O215" s="305">
        <v>52.096055681009581</v>
      </c>
      <c r="P215" s="305" t="s">
        <v>237</v>
      </c>
      <c r="Q215" s="305">
        <v>66.2485641450712</v>
      </c>
      <c r="R215" s="305" t="s">
        <v>237</v>
      </c>
      <c r="S215" s="305">
        <v>58.693173928200864</v>
      </c>
      <c r="T215" s="305" t="s">
        <v>237</v>
      </c>
      <c r="U215" s="305">
        <v>51.945070000000001</v>
      </c>
      <c r="V215" s="305" t="s">
        <v>237</v>
      </c>
      <c r="W215" s="305">
        <v>29.16638</v>
      </c>
      <c r="X215" s="305" t="s">
        <v>237</v>
      </c>
      <c r="Y215" s="305">
        <v>32.119378061727204</v>
      </c>
      <c r="Z215" s="305" t="s">
        <v>237</v>
      </c>
      <c r="AA215" s="305">
        <v>21.646749241952687</v>
      </c>
      <c r="AB215" s="305" t="s">
        <v>237</v>
      </c>
      <c r="AC215" s="197"/>
      <c r="AD215" s="197"/>
    </row>
    <row r="216" spans="2:30" x14ac:dyDescent="0.25">
      <c r="B216" s="57" t="s">
        <v>227</v>
      </c>
      <c r="C216" s="305">
        <v>1184507.4079999994</v>
      </c>
      <c r="D216" s="305">
        <v>16.630053538459521</v>
      </c>
      <c r="E216" s="305">
        <v>2.8752246224941267</v>
      </c>
      <c r="F216" s="310" t="s">
        <v>285</v>
      </c>
      <c r="G216" s="305">
        <v>15.574690536576046</v>
      </c>
      <c r="H216" s="305" t="s">
        <v>237</v>
      </c>
      <c r="I216" s="305">
        <v>19.972580596543533</v>
      </c>
      <c r="J216" s="305" t="s">
        <v>285</v>
      </c>
      <c r="K216" s="305">
        <v>49.979093032289931</v>
      </c>
      <c r="L216" s="305" t="s">
        <v>237</v>
      </c>
      <c r="M216" s="305">
        <v>37.476011536372255</v>
      </c>
      <c r="N216" s="305" t="s">
        <v>285</v>
      </c>
      <c r="O216" s="305">
        <v>36.002721865670154</v>
      </c>
      <c r="P216" s="305" t="s">
        <v>285</v>
      </c>
      <c r="Q216" s="305">
        <v>86.338029652218722</v>
      </c>
      <c r="R216" s="305" t="s">
        <v>285</v>
      </c>
      <c r="S216" s="305">
        <v>80.703972106949848</v>
      </c>
      <c r="T216" s="305" t="s">
        <v>285</v>
      </c>
      <c r="U216" s="305">
        <v>84.515299999999996</v>
      </c>
      <c r="V216" s="305" t="s">
        <v>237</v>
      </c>
      <c r="W216" s="305">
        <v>61.648890000000002</v>
      </c>
      <c r="X216" s="305" t="s">
        <v>237</v>
      </c>
      <c r="Y216" s="305">
        <v>28.832365506651794</v>
      </c>
      <c r="Z216" s="305" t="s">
        <v>285</v>
      </c>
      <c r="AA216" s="305">
        <v>20.344833187981347</v>
      </c>
      <c r="AB216" s="305" t="s">
        <v>285</v>
      </c>
      <c r="AC216" s="197"/>
      <c r="AD216" s="197"/>
    </row>
    <row r="217" spans="2:30" ht="15.75" x14ac:dyDescent="0.25">
      <c r="B217" s="81"/>
      <c r="E217" s="87"/>
      <c r="F217" s="87"/>
      <c r="G217" s="87"/>
      <c r="H217" s="87"/>
      <c r="I217" s="87"/>
      <c r="J217" s="87"/>
      <c r="K217" s="87"/>
      <c r="L217" s="87"/>
      <c r="M217" s="87"/>
      <c r="N217" s="87"/>
      <c r="O217" s="87"/>
      <c r="P217" s="87"/>
      <c r="Q217" s="87"/>
      <c r="R217" s="87"/>
      <c r="S217" s="87"/>
      <c r="T217" s="87"/>
      <c r="U217" s="87"/>
      <c r="V217" s="87"/>
      <c r="W217" s="87"/>
      <c r="X217" s="87"/>
      <c r="Y217" s="87"/>
      <c r="Z217" s="87"/>
      <c r="AA217" s="87"/>
    </row>
    <row r="218" spans="2:30" s="43" customFormat="1" x14ac:dyDescent="0.25">
      <c r="B218" s="57" t="s">
        <v>259</v>
      </c>
      <c r="C218" s="49"/>
      <c r="D218" s="49"/>
      <c r="E218" s="95"/>
      <c r="F218" s="49"/>
      <c r="G218" s="95"/>
      <c r="H218" s="49"/>
      <c r="I218" s="95"/>
      <c r="J218" s="95"/>
      <c r="K218" s="49"/>
      <c r="L218" s="95"/>
      <c r="M218" s="49"/>
      <c r="N218" s="95"/>
      <c r="O218" s="49"/>
      <c r="P218" s="95"/>
      <c r="Q218" s="49"/>
      <c r="R218" s="95"/>
      <c r="S218" s="49"/>
      <c r="T218" s="95"/>
      <c r="U218" s="44"/>
      <c r="V218" s="44"/>
      <c r="W218" s="46"/>
      <c r="X218" s="44"/>
      <c r="Y218" s="46"/>
    </row>
    <row r="219" spans="2:30" s="43" customFormat="1" ht="15.75" x14ac:dyDescent="0.25">
      <c r="B219" s="3" t="s">
        <v>242</v>
      </c>
      <c r="C219" s="311"/>
      <c r="D219" s="311"/>
      <c r="E219" s="311"/>
      <c r="F219" s="311"/>
      <c r="G219" s="311"/>
      <c r="H219" s="311"/>
      <c r="I219" s="184"/>
      <c r="J219" s="184"/>
      <c r="K219" s="184"/>
      <c r="L219" s="184"/>
      <c r="M219" s="184"/>
      <c r="N219" s="311"/>
      <c r="O219" s="311"/>
      <c r="P219" s="311"/>
      <c r="Q219" s="311"/>
      <c r="R219" s="311"/>
      <c r="S219" s="311"/>
      <c r="T219" s="311"/>
      <c r="U219" s="311"/>
      <c r="V219" s="311"/>
      <c r="W219" s="311"/>
      <c r="X219" s="311"/>
      <c r="Y219" s="311"/>
      <c r="Z219" s="311"/>
      <c r="AA219" s="311"/>
    </row>
    <row r="220" spans="2:30" s="43" customFormat="1" ht="15.75" x14ac:dyDescent="0.25">
      <c r="B220" s="3"/>
      <c r="C220" s="311"/>
      <c r="D220" s="311"/>
      <c r="E220" s="311"/>
      <c r="F220" s="311"/>
      <c r="G220" s="311"/>
      <c r="H220" s="311"/>
      <c r="I220" s="184"/>
      <c r="J220" s="184"/>
      <c r="K220" s="184"/>
      <c r="L220" s="184"/>
      <c r="M220" s="184"/>
      <c r="N220" s="311"/>
      <c r="O220" s="311"/>
      <c r="P220" s="311"/>
      <c r="Q220" s="311"/>
      <c r="R220" s="311"/>
      <c r="S220" s="311"/>
      <c r="T220" s="311"/>
      <c r="U220" s="311"/>
      <c r="V220" s="311"/>
      <c r="W220" s="311"/>
      <c r="X220" s="311"/>
      <c r="Y220" s="311"/>
      <c r="Z220" s="311"/>
      <c r="AA220" s="311"/>
    </row>
    <row r="221" spans="2:30" s="43" customFormat="1" ht="15.75" x14ac:dyDescent="0.25">
      <c r="B221" s="45" t="s">
        <v>228</v>
      </c>
      <c r="C221" s="311"/>
      <c r="D221" s="311"/>
      <c r="E221" s="311"/>
      <c r="F221" s="311"/>
      <c r="G221" s="311"/>
      <c r="H221" s="311"/>
      <c r="I221" s="184"/>
      <c r="J221" s="184"/>
      <c r="K221" s="184"/>
      <c r="L221" s="184"/>
      <c r="M221" s="184"/>
      <c r="N221" s="311"/>
      <c r="O221" s="311"/>
      <c r="P221" s="311"/>
      <c r="Q221" s="311"/>
      <c r="R221" s="311"/>
      <c r="S221" s="311"/>
      <c r="T221" s="311"/>
      <c r="U221" s="311"/>
      <c r="V221" s="311"/>
      <c r="W221" s="311"/>
      <c r="X221" s="311"/>
      <c r="Y221" s="311"/>
      <c r="Z221" s="311"/>
      <c r="AA221" s="311"/>
    </row>
    <row r="222" spans="2:30" s="43" customFormat="1" ht="15.75" x14ac:dyDescent="0.25">
      <c r="B222" s="52" t="s">
        <v>233</v>
      </c>
      <c r="C222" s="311"/>
      <c r="D222" s="311"/>
      <c r="E222" s="311"/>
      <c r="F222" s="311"/>
      <c r="G222" s="311"/>
      <c r="H222" s="311"/>
      <c r="I222" s="184"/>
      <c r="J222" s="184"/>
      <c r="K222" s="184"/>
      <c r="L222" s="184"/>
      <c r="M222" s="184"/>
      <c r="N222" s="311"/>
      <c r="O222" s="311"/>
      <c r="P222" s="311"/>
      <c r="Q222" s="311"/>
      <c r="R222" s="311"/>
      <c r="S222" s="311"/>
      <c r="T222" s="311"/>
      <c r="U222" s="311"/>
      <c r="V222" s="311"/>
      <c r="W222" s="311"/>
      <c r="X222" s="311"/>
      <c r="Y222" s="311"/>
      <c r="Z222" s="311"/>
      <c r="AA222" s="311"/>
    </row>
    <row r="223" spans="2:30" s="43" customFormat="1" ht="15.75" x14ac:dyDescent="0.25">
      <c r="B223" s="45" t="s">
        <v>355</v>
      </c>
      <c r="C223" s="311"/>
      <c r="D223" s="311"/>
      <c r="E223" s="311"/>
      <c r="F223" s="311"/>
      <c r="G223" s="311"/>
      <c r="H223" s="311"/>
      <c r="I223" s="184"/>
      <c r="J223" s="184"/>
      <c r="K223" s="184"/>
      <c r="L223" s="184"/>
      <c r="M223" s="184"/>
      <c r="N223" s="311"/>
      <c r="O223" s="311"/>
      <c r="P223" s="311"/>
      <c r="Q223" s="311"/>
      <c r="R223" s="311"/>
      <c r="S223" s="311"/>
      <c r="T223" s="311"/>
      <c r="U223" s="311"/>
      <c r="V223" s="311"/>
      <c r="W223" s="311"/>
      <c r="X223" s="311"/>
      <c r="Y223" s="311"/>
      <c r="Z223" s="311"/>
      <c r="AA223" s="311"/>
    </row>
    <row r="224" spans="2:30" s="43" customFormat="1" ht="15.75" x14ac:dyDescent="0.25">
      <c r="B224" s="3" t="s">
        <v>356</v>
      </c>
      <c r="C224" s="311"/>
      <c r="D224" s="311"/>
      <c r="E224" s="311"/>
      <c r="F224" s="311"/>
      <c r="G224" s="311"/>
      <c r="H224" s="311"/>
      <c r="I224" s="184"/>
      <c r="J224" s="184"/>
      <c r="K224" s="184"/>
      <c r="L224" s="184"/>
      <c r="M224" s="184"/>
      <c r="N224" s="311"/>
      <c r="O224" s="311"/>
      <c r="P224" s="311"/>
      <c r="Q224" s="311"/>
      <c r="R224" s="311"/>
      <c r="S224" s="311"/>
      <c r="T224" s="311"/>
      <c r="U224" s="311"/>
      <c r="V224" s="311"/>
      <c r="W224" s="311"/>
      <c r="X224" s="311"/>
      <c r="Y224" s="311"/>
      <c r="Z224" s="311"/>
      <c r="AA224" s="311"/>
    </row>
    <row r="225" spans="2:27" s="43" customFormat="1" ht="15.75" x14ac:dyDescent="0.25">
      <c r="B225" s="183" t="s">
        <v>357</v>
      </c>
      <c r="C225" s="311"/>
      <c r="D225" s="311"/>
      <c r="E225" s="311"/>
      <c r="F225" s="311"/>
      <c r="G225" s="311"/>
      <c r="H225" s="311"/>
      <c r="I225" s="184"/>
      <c r="J225" s="184"/>
      <c r="K225" s="184"/>
      <c r="L225" s="184"/>
      <c r="M225" s="184"/>
      <c r="N225" s="311"/>
      <c r="O225" s="311"/>
      <c r="P225" s="311"/>
      <c r="Q225" s="311"/>
      <c r="R225" s="311"/>
      <c r="S225" s="311"/>
      <c r="T225" s="311"/>
      <c r="U225" s="311"/>
      <c r="V225" s="311"/>
      <c r="W225" s="311"/>
      <c r="X225" s="311"/>
      <c r="Y225" s="311"/>
      <c r="Z225" s="311"/>
      <c r="AA225" s="311"/>
    </row>
    <row r="226" spans="2:27" s="43" customFormat="1" ht="15.75" x14ac:dyDescent="0.25">
      <c r="B226" s="45" t="s">
        <v>236</v>
      </c>
      <c r="C226" s="311"/>
      <c r="D226" s="311"/>
      <c r="E226" s="311"/>
      <c r="F226" s="311"/>
      <c r="G226" s="311"/>
      <c r="H226" s="311"/>
      <c r="I226" s="184"/>
      <c r="J226" s="184"/>
      <c r="K226" s="184"/>
      <c r="L226" s="184"/>
      <c r="M226" s="184"/>
      <c r="N226" s="311"/>
      <c r="O226" s="311"/>
      <c r="P226" s="311"/>
      <c r="Q226" s="311"/>
      <c r="R226" s="311"/>
      <c r="S226" s="311"/>
      <c r="T226" s="311"/>
      <c r="U226" s="311"/>
      <c r="V226" s="311"/>
      <c r="W226" s="311"/>
      <c r="X226" s="311"/>
      <c r="Y226" s="311"/>
      <c r="Z226" s="311"/>
      <c r="AA226" s="311"/>
    </row>
    <row r="227" spans="2:27" s="43" customFormat="1" ht="15.75" x14ac:dyDescent="0.25">
      <c r="B227" s="45" t="s">
        <v>290</v>
      </c>
      <c r="C227" s="311"/>
      <c r="D227" s="311"/>
      <c r="E227" s="311"/>
      <c r="F227" s="311"/>
      <c r="G227" s="311"/>
      <c r="H227" s="311"/>
      <c r="I227" s="184"/>
      <c r="J227" s="184"/>
      <c r="K227" s="184"/>
      <c r="L227" s="184"/>
      <c r="M227" s="184"/>
      <c r="N227" s="311"/>
      <c r="O227" s="311"/>
      <c r="P227" s="311"/>
      <c r="Q227" s="311"/>
      <c r="R227" s="311"/>
      <c r="S227" s="311"/>
      <c r="T227" s="311"/>
      <c r="U227" s="311"/>
      <c r="V227" s="311"/>
      <c r="W227" s="311"/>
      <c r="X227" s="311"/>
      <c r="Y227" s="311"/>
      <c r="Z227" s="311"/>
      <c r="AA227" s="311"/>
    </row>
  </sheetData>
  <mergeCells count="21">
    <mergeCell ref="Q4:T5"/>
    <mergeCell ref="U4:V5"/>
    <mergeCell ref="W4:X5"/>
    <mergeCell ref="Y4:AB5"/>
    <mergeCell ref="E6:F6"/>
    <mergeCell ref="G6:H6"/>
    <mergeCell ref="I6:J6"/>
    <mergeCell ref="K6:L6"/>
    <mergeCell ref="M6:N6"/>
    <mergeCell ref="O6:P6"/>
    <mergeCell ref="M4:P5"/>
    <mergeCell ref="Q6:R6"/>
    <mergeCell ref="S6:T6"/>
    <mergeCell ref="U6:X6"/>
    <mergeCell ref="Y6:Z6"/>
    <mergeCell ref="AA6:AB6"/>
    <mergeCell ref="B4:B6"/>
    <mergeCell ref="C4:D4"/>
    <mergeCell ref="E4:H5"/>
    <mergeCell ref="I4:J5"/>
    <mergeCell ref="K4:L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P286"/>
  <sheetViews>
    <sheetView topLeftCell="A61" workbookViewId="0">
      <selection activeCell="A92" sqref="A92:XFD92"/>
    </sheetView>
  </sheetViews>
  <sheetFormatPr defaultRowHeight="13.5" x14ac:dyDescent="0.25"/>
  <cols>
    <col min="1" max="1" width="1.7109375" style="91" customWidth="1"/>
    <col min="2" max="2" width="24.7109375" style="3" customWidth="1"/>
    <col min="3" max="3" width="5.28515625" style="101" customWidth="1"/>
    <col min="4" max="4" width="3.28515625" style="101" customWidth="1"/>
    <col min="5" max="5" width="5" style="101" customWidth="1"/>
    <col min="6" max="6" width="2.7109375" style="101" customWidth="1"/>
    <col min="7" max="7" width="4.28515625" style="101" customWidth="1"/>
    <col min="8" max="8" width="3" style="101" customWidth="1"/>
    <col min="9" max="9" width="5.140625" style="3" customWidth="1"/>
    <col min="10" max="10" width="1.85546875" style="3" customWidth="1"/>
    <col min="11" max="11" width="4.85546875" style="3" customWidth="1"/>
    <col min="12" max="12" width="1.85546875" style="3" customWidth="1"/>
    <col min="13" max="13" width="3.5703125" style="102" customWidth="1"/>
    <col min="14" max="14" width="2.42578125" style="53" customWidth="1"/>
    <col min="15" max="15" width="4.7109375" style="53" customWidth="1"/>
    <col min="16" max="16" width="2.85546875" style="83" customWidth="1"/>
    <col min="17" max="17" width="5.28515625" style="53" customWidth="1"/>
    <col min="18" max="18" width="2.7109375" style="83" customWidth="1"/>
    <col min="19" max="19" width="5" style="53" customWidth="1"/>
    <col min="20" max="20" width="3" style="53" customWidth="1"/>
    <col min="21" max="21" width="5.140625" style="15" customWidth="1"/>
    <col min="22" max="22" width="2.7109375" style="97" customWidth="1"/>
    <col min="23" max="23" width="5.140625" style="15" customWidth="1"/>
    <col min="24" max="24" width="2.5703125" style="97" customWidth="1"/>
    <col min="25" max="25" width="5.42578125" style="98" customWidth="1"/>
    <col min="26" max="26" width="2.85546875" style="99" customWidth="1"/>
    <col min="27" max="27" width="4.140625" style="53" customWidth="1"/>
    <col min="28" max="28" width="2.5703125" style="53" customWidth="1"/>
    <col min="29" max="29" width="4" style="53" customWidth="1"/>
    <col min="30" max="30" width="2.5703125" style="53" customWidth="1"/>
    <col min="31" max="31" width="4.42578125" style="53" customWidth="1"/>
    <col min="32" max="32" width="2.7109375" style="53" customWidth="1"/>
    <col min="33" max="33" width="4" style="99" customWidth="1"/>
    <col min="34" max="34" width="2.5703125" style="99" customWidth="1"/>
    <col min="35" max="35" width="3.85546875" style="99" customWidth="1"/>
    <col min="36" max="36" width="2.5703125" style="99" customWidth="1"/>
    <col min="37" max="37" width="5.140625" style="99" customWidth="1"/>
    <col min="38" max="38" width="2.5703125" style="99" customWidth="1"/>
    <col min="39" max="39" width="4.5703125" style="3" customWidth="1"/>
    <col min="40" max="40" width="4.85546875" style="53" customWidth="1"/>
    <col min="41" max="41" width="5.5703125" style="83" customWidth="1"/>
    <col min="42" max="42" width="9.140625" style="3"/>
    <col min="43" max="16384" width="9.140625" style="91"/>
  </cols>
  <sheetData>
    <row r="1" spans="1:42" x14ac:dyDescent="0.25">
      <c r="A1" s="91">
        <v>1</v>
      </c>
      <c r="B1" s="3">
        <v>2</v>
      </c>
      <c r="C1" s="91">
        <v>3</v>
      </c>
      <c r="D1" s="3">
        <v>4</v>
      </c>
      <c r="E1" s="91">
        <v>5</v>
      </c>
      <c r="F1" s="3">
        <v>6</v>
      </c>
      <c r="G1" s="91">
        <v>7</v>
      </c>
      <c r="H1" s="3">
        <v>8</v>
      </c>
      <c r="I1" s="91">
        <v>9</v>
      </c>
      <c r="J1" s="3">
        <v>10</v>
      </c>
      <c r="K1" s="91">
        <v>11</v>
      </c>
      <c r="L1" s="3">
        <v>12</v>
      </c>
      <c r="M1" s="91">
        <v>13</v>
      </c>
      <c r="N1" s="3">
        <v>14</v>
      </c>
      <c r="O1" s="91">
        <v>15</v>
      </c>
      <c r="P1" s="3">
        <v>16</v>
      </c>
      <c r="Q1" s="91">
        <v>17</v>
      </c>
      <c r="R1" s="3">
        <v>18</v>
      </c>
      <c r="S1" s="91">
        <v>19</v>
      </c>
      <c r="T1" s="3">
        <v>20</v>
      </c>
      <c r="U1" s="91">
        <v>21</v>
      </c>
      <c r="V1" s="3">
        <v>22</v>
      </c>
      <c r="W1" s="91">
        <v>23</v>
      </c>
      <c r="X1" s="3">
        <v>24</v>
      </c>
      <c r="Y1" s="91">
        <v>25</v>
      </c>
      <c r="Z1" s="3">
        <v>26</v>
      </c>
      <c r="AA1" s="91">
        <v>27</v>
      </c>
      <c r="AB1" s="3">
        <v>28</v>
      </c>
      <c r="AC1" s="91">
        <v>29</v>
      </c>
      <c r="AD1" s="3">
        <v>30</v>
      </c>
      <c r="AE1" s="91">
        <v>31</v>
      </c>
      <c r="AF1" s="3">
        <v>32</v>
      </c>
      <c r="AG1" s="91">
        <v>33</v>
      </c>
      <c r="AH1" s="3">
        <v>34</v>
      </c>
      <c r="AI1" s="91">
        <v>35</v>
      </c>
      <c r="AJ1" s="3">
        <v>36</v>
      </c>
      <c r="AK1" s="91">
        <v>37</v>
      </c>
      <c r="AL1" s="3">
        <v>38</v>
      </c>
      <c r="AM1" s="91">
        <v>39</v>
      </c>
      <c r="AN1" s="3">
        <v>40</v>
      </c>
      <c r="AO1" s="91">
        <v>41</v>
      </c>
      <c r="AP1" s="3">
        <v>42</v>
      </c>
    </row>
    <row r="2" spans="1:42" x14ac:dyDescent="0.25">
      <c r="B2" s="312" t="s">
        <v>467</v>
      </c>
      <c r="C2" s="313"/>
      <c r="D2" s="313"/>
      <c r="E2" s="313"/>
      <c r="F2" s="313"/>
      <c r="G2" s="313"/>
      <c r="H2" s="313"/>
      <c r="I2" s="314"/>
      <c r="O2" s="95"/>
      <c r="U2" s="95"/>
      <c r="AA2" s="95"/>
      <c r="AG2" s="83"/>
    </row>
    <row r="3" spans="1:42" ht="20.25" x14ac:dyDescent="0.3">
      <c r="B3" s="100" t="s">
        <v>468</v>
      </c>
      <c r="C3" s="315"/>
      <c r="D3" s="315"/>
      <c r="E3" s="315"/>
      <c r="F3" s="315"/>
      <c r="G3" s="315"/>
      <c r="H3" s="315"/>
      <c r="I3" s="316"/>
      <c r="J3" s="317"/>
      <c r="K3" s="269"/>
      <c r="L3" s="317"/>
      <c r="M3" s="318"/>
      <c r="N3" s="319"/>
      <c r="O3" s="83"/>
      <c r="P3" s="3"/>
      <c r="R3" s="3"/>
      <c r="T3" s="3"/>
      <c r="U3" s="316"/>
      <c r="V3" s="320"/>
      <c r="W3" s="56"/>
      <c r="X3" s="320"/>
      <c r="Y3" s="104"/>
      <c r="Z3" s="105"/>
      <c r="AA3" s="3"/>
      <c r="AB3" s="3"/>
      <c r="AC3" s="3"/>
      <c r="AD3" s="3"/>
      <c r="AE3" s="3"/>
      <c r="AF3" s="3"/>
      <c r="AG3" s="105"/>
      <c r="AH3" s="105"/>
      <c r="AI3" s="105"/>
      <c r="AJ3" s="105"/>
      <c r="AK3" s="105"/>
      <c r="AL3" s="105"/>
      <c r="AM3" s="29"/>
      <c r="AN3" s="321"/>
      <c r="AO3" s="268"/>
      <c r="AP3" s="29"/>
    </row>
    <row r="4" spans="1:42" x14ac:dyDescent="0.25">
      <c r="C4" s="315"/>
      <c r="D4" s="315"/>
      <c r="I4" s="15"/>
      <c r="J4" s="15"/>
      <c r="K4" s="15"/>
      <c r="L4" s="15"/>
      <c r="U4" s="3"/>
      <c r="AM4" s="322"/>
      <c r="AN4" s="322"/>
      <c r="AO4" s="323"/>
    </row>
    <row r="5" spans="1:42" s="106" customFormat="1" ht="55.5" customHeight="1" x14ac:dyDescent="0.2">
      <c r="B5" s="636" t="s">
        <v>1</v>
      </c>
      <c r="C5" s="638" t="s">
        <v>469</v>
      </c>
      <c r="D5" s="639"/>
      <c r="E5" s="639"/>
      <c r="F5" s="639"/>
      <c r="G5" s="639"/>
      <c r="H5" s="640"/>
      <c r="I5" s="641" t="s">
        <v>470</v>
      </c>
      <c r="J5" s="642"/>
      <c r="K5" s="642"/>
      <c r="L5" s="642"/>
      <c r="M5" s="642"/>
      <c r="N5" s="643"/>
      <c r="O5" s="641" t="s">
        <v>471</v>
      </c>
      <c r="P5" s="642"/>
      <c r="Q5" s="642"/>
      <c r="R5" s="642"/>
      <c r="S5" s="642"/>
      <c r="T5" s="643"/>
      <c r="U5" s="641" t="s">
        <v>472</v>
      </c>
      <c r="V5" s="642"/>
      <c r="W5" s="642"/>
      <c r="X5" s="642"/>
      <c r="Y5" s="642"/>
      <c r="Z5" s="643"/>
      <c r="AA5" s="641" t="s">
        <v>473</v>
      </c>
      <c r="AB5" s="642"/>
      <c r="AC5" s="642"/>
      <c r="AD5" s="642"/>
      <c r="AE5" s="642"/>
      <c r="AF5" s="643"/>
      <c r="AG5" s="641" t="s">
        <v>474</v>
      </c>
      <c r="AH5" s="642"/>
      <c r="AI5" s="642"/>
      <c r="AJ5" s="642"/>
      <c r="AK5" s="642"/>
      <c r="AL5" s="643"/>
      <c r="AM5" s="641" t="s">
        <v>475</v>
      </c>
      <c r="AN5" s="642"/>
      <c r="AO5" s="643"/>
      <c r="AP5" s="324"/>
    </row>
    <row r="6" spans="1:42" s="106" customFormat="1" ht="42.75" customHeight="1" x14ac:dyDescent="0.2">
      <c r="B6" s="637"/>
      <c r="C6" s="653" t="s">
        <v>476</v>
      </c>
      <c r="D6" s="654"/>
      <c r="E6" s="653" t="s">
        <v>477</v>
      </c>
      <c r="F6" s="654"/>
      <c r="G6" s="653" t="s">
        <v>478</v>
      </c>
      <c r="H6" s="654"/>
      <c r="I6" s="656" t="s">
        <v>476</v>
      </c>
      <c r="J6" s="657"/>
      <c r="K6" s="656" t="s">
        <v>477</v>
      </c>
      <c r="L6" s="657"/>
      <c r="M6" s="656" t="s">
        <v>478</v>
      </c>
      <c r="N6" s="657"/>
      <c r="O6" s="656" t="s">
        <v>476</v>
      </c>
      <c r="P6" s="657"/>
      <c r="Q6" s="656" t="s">
        <v>477</v>
      </c>
      <c r="R6" s="657"/>
      <c r="S6" s="656" t="s">
        <v>479</v>
      </c>
      <c r="T6" s="657"/>
      <c r="U6" s="656" t="s">
        <v>476</v>
      </c>
      <c r="V6" s="657"/>
      <c r="W6" s="656" t="s">
        <v>477</v>
      </c>
      <c r="X6" s="657"/>
      <c r="Y6" s="656" t="s">
        <v>478</v>
      </c>
      <c r="Z6" s="657"/>
      <c r="AA6" s="656" t="s">
        <v>476</v>
      </c>
      <c r="AB6" s="657"/>
      <c r="AC6" s="656" t="s">
        <v>477</v>
      </c>
      <c r="AD6" s="657"/>
      <c r="AE6" s="656" t="s">
        <v>478</v>
      </c>
      <c r="AF6" s="657"/>
      <c r="AG6" s="656" t="s">
        <v>476</v>
      </c>
      <c r="AH6" s="657"/>
      <c r="AI6" s="656" t="s">
        <v>477</v>
      </c>
      <c r="AJ6" s="657"/>
      <c r="AK6" s="656" t="s">
        <v>478</v>
      </c>
      <c r="AL6" s="657"/>
      <c r="AM6" s="7" t="s">
        <v>476</v>
      </c>
      <c r="AN6" s="7" t="s">
        <v>477</v>
      </c>
      <c r="AO6" s="325" t="s">
        <v>478</v>
      </c>
      <c r="AP6" s="326"/>
    </row>
    <row r="7" spans="1:42" s="106" customFormat="1" x14ac:dyDescent="0.2">
      <c r="B7" s="110"/>
      <c r="C7" s="111"/>
      <c r="D7" s="111"/>
      <c r="E7" s="111"/>
      <c r="F7" s="111"/>
      <c r="G7" s="111"/>
      <c r="H7" s="111"/>
      <c r="I7" s="112"/>
      <c r="J7" s="112"/>
      <c r="K7" s="112"/>
      <c r="L7" s="112"/>
      <c r="M7" s="112"/>
      <c r="N7" s="112"/>
      <c r="O7" s="113"/>
      <c r="P7" s="113"/>
      <c r="Q7" s="113"/>
      <c r="R7" s="113"/>
      <c r="S7" s="113"/>
      <c r="T7" s="113"/>
      <c r="U7" s="112"/>
      <c r="V7" s="114"/>
      <c r="W7" s="112"/>
      <c r="X7" s="114"/>
      <c r="Y7" s="115"/>
      <c r="Z7" s="116"/>
      <c r="AA7" s="113"/>
      <c r="AB7" s="113"/>
      <c r="AC7" s="113"/>
      <c r="AD7" s="113"/>
      <c r="AE7" s="113"/>
      <c r="AF7" s="113"/>
      <c r="AG7" s="117"/>
      <c r="AH7" s="117"/>
      <c r="AI7" s="117"/>
      <c r="AJ7" s="117"/>
      <c r="AK7" s="117"/>
      <c r="AL7" s="117"/>
      <c r="AM7" s="327"/>
      <c r="AN7" s="327"/>
      <c r="AO7" s="328"/>
      <c r="AP7" s="326"/>
    </row>
    <row r="8" spans="1:42" x14ac:dyDescent="0.25">
      <c r="B8" s="15" t="s">
        <v>17</v>
      </c>
      <c r="C8" s="118">
        <v>60</v>
      </c>
      <c r="D8" s="118" t="s">
        <v>448</v>
      </c>
      <c r="E8" s="118">
        <v>33.1</v>
      </c>
      <c r="F8" s="118" t="s">
        <v>448</v>
      </c>
      <c r="G8" s="329">
        <v>1.8126888217522659</v>
      </c>
      <c r="H8" s="118" t="s">
        <v>237</v>
      </c>
      <c r="I8" s="118">
        <v>74.3</v>
      </c>
      <c r="J8" s="118" t="s">
        <v>237</v>
      </c>
      <c r="K8" s="118">
        <v>30.5</v>
      </c>
      <c r="L8" s="118" t="s">
        <v>237</v>
      </c>
      <c r="M8" s="329">
        <v>2.4360655737704917</v>
      </c>
      <c r="N8" s="118" t="s">
        <v>237</v>
      </c>
      <c r="O8" s="118" t="s">
        <v>238</v>
      </c>
      <c r="P8" s="118" t="s">
        <v>237</v>
      </c>
      <c r="Q8" s="118" t="s">
        <v>238</v>
      </c>
      <c r="R8" s="118" t="s">
        <v>237</v>
      </c>
      <c r="S8" s="329" t="s">
        <v>238</v>
      </c>
      <c r="T8" s="118" t="s">
        <v>237</v>
      </c>
      <c r="U8" s="118">
        <v>48.2</v>
      </c>
      <c r="V8" s="118" t="s">
        <v>237</v>
      </c>
      <c r="W8" s="118">
        <v>54.2</v>
      </c>
      <c r="X8" s="118" t="s">
        <v>237</v>
      </c>
      <c r="Y8" s="329">
        <v>0.88929889298892995</v>
      </c>
      <c r="Z8" s="118" t="s">
        <v>237</v>
      </c>
      <c r="AA8" s="118">
        <v>77.900000000000006</v>
      </c>
      <c r="AB8" s="118" t="s">
        <v>283</v>
      </c>
      <c r="AC8" s="118">
        <v>53.8</v>
      </c>
      <c r="AD8" s="118" t="s">
        <v>283</v>
      </c>
      <c r="AE8" s="329">
        <v>1.4479553903345728</v>
      </c>
      <c r="AF8" s="118" t="s">
        <v>283</v>
      </c>
      <c r="AG8" s="118">
        <v>4.9000000000000004</v>
      </c>
      <c r="AH8" s="118" t="s">
        <v>237</v>
      </c>
      <c r="AI8" s="118">
        <v>1</v>
      </c>
      <c r="AJ8" s="118" t="s">
        <v>237</v>
      </c>
      <c r="AK8" s="329">
        <v>4.9000000000000004</v>
      </c>
      <c r="AL8" s="118" t="s">
        <v>237</v>
      </c>
      <c r="AM8" s="118">
        <v>46.784599999999998</v>
      </c>
      <c r="AN8" s="118">
        <v>23.443000000000001</v>
      </c>
      <c r="AO8" s="70">
        <v>1.9956746150236742</v>
      </c>
      <c r="AP8" s="15"/>
    </row>
    <row r="9" spans="1:42" x14ac:dyDescent="0.25">
      <c r="B9" s="15" t="s">
        <v>18</v>
      </c>
      <c r="C9" s="118">
        <v>99</v>
      </c>
      <c r="D9" s="118" t="s">
        <v>448</v>
      </c>
      <c r="E9" s="118">
        <v>98.4</v>
      </c>
      <c r="F9" s="118" t="s">
        <v>448</v>
      </c>
      <c r="G9" s="329">
        <v>1.0060975609756098</v>
      </c>
      <c r="H9" s="118" t="s">
        <v>237</v>
      </c>
      <c r="I9" s="118">
        <v>99.9</v>
      </c>
      <c r="J9" s="118" t="s">
        <v>237</v>
      </c>
      <c r="K9" s="118">
        <v>99</v>
      </c>
      <c r="L9" s="118" t="s">
        <v>237</v>
      </c>
      <c r="M9" s="329">
        <v>1.009090909090909</v>
      </c>
      <c r="N9" s="118" t="s">
        <v>237</v>
      </c>
      <c r="O9" s="118">
        <v>5</v>
      </c>
      <c r="P9" s="118" t="s">
        <v>237</v>
      </c>
      <c r="Q9" s="118">
        <v>7.1</v>
      </c>
      <c r="R9" s="118" t="s">
        <v>237</v>
      </c>
      <c r="S9" s="329">
        <v>1.42</v>
      </c>
      <c r="T9" s="118" t="s">
        <v>237</v>
      </c>
      <c r="U9" s="118" t="s">
        <v>238</v>
      </c>
      <c r="V9" s="118" t="s">
        <v>237</v>
      </c>
      <c r="W9" s="118" t="s">
        <v>238</v>
      </c>
      <c r="X9" s="118" t="s">
        <v>237</v>
      </c>
      <c r="Y9" s="329" t="s">
        <v>238</v>
      </c>
      <c r="Z9" s="118" t="s">
        <v>237</v>
      </c>
      <c r="AA9" s="118">
        <v>90.353249239184493</v>
      </c>
      <c r="AB9" s="118" t="s">
        <v>279</v>
      </c>
      <c r="AC9" s="118">
        <v>90.519626185953584</v>
      </c>
      <c r="AD9" s="118" t="s">
        <v>279</v>
      </c>
      <c r="AE9" s="329">
        <v>0.99816197929908257</v>
      </c>
      <c r="AF9" s="118" t="s">
        <v>237</v>
      </c>
      <c r="AG9" s="118">
        <v>50.5</v>
      </c>
      <c r="AH9" s="118" t="s">
        <v>237</v>
      </c>
      <c r="AI9" s="118">
        <v>25.7</v>
      </c>
      <c r="AJ9" s="118" t="s">
        <v>237</v>
      </c>
      <c r="AK9" s="329">
        <v>1.9649805447470818</v>
      </c>
      <c r="AL9" s="118" t="s">
        <v>237</v>
      </c>
      <c r="AM9" s="118">
        <v>95.272300000000001</v>
      </c>
      <c r="AN9" s="118">
        <v>86.329499999999996</v>
      </c>
      <c r="AO9" s="70">
        <v>1.1035891555030437</v>
      </c>
      <c r="AP9" s="15"/>
    </row>
    <row r="10" spans="1:42" x14ac:dyDescent="0.25">
      <c r="B10" s="15" t="s">
        <v>19</v>
      </c>
      <c r="C10" s="118">
        <v>99.6</v>
      </c>
      <c r="D10" s="118" t="s">
        <v>237</v>
      </c>
      <c r="E10" s="118">
        <v>99.2</v>
      </c>
      <c r="F10" s="118" t="s">
        <v>237</v>
      </c>
      <c r="G10" s="329">
        <v>1.004032258064516</v>
      </c>
      <c r="H10" s="118" t="s">
        <v>237</v>
      </c>
      <c r="I10" s="118">
        <v>97.9</v>
      </c>
      <c r="J10" s="118" t="s">
        <v>237</v>
      </c>
      <c r="K10" s="118">
        <v>95.3</v>
      </c>
      <c r="L10" s="118" t="s">
        <v>237</v>
      </c>
      <c r="M10" s="329">
        <v>1.0272822665267578</v>
      </c>
      <c r="N10" s="118" t="s">
        <v>237</v>
      </c>
      <c r="O10" s="118">
        <v>3.2</v>
      </c>
      <c r="P10" s="118" t="s">
        <v>239</v>
      </c>
      <c r="Q10" s="118">
        <v>4.3</v>
      </c>
      <c r="R10" s="118" t="s">
        <v>239</v>
      </c>
      <c r="S10" s="329">
        <v>1.3437499999999998</v>
      </c>
      <c r="T10" s="118" t="s">
        <v>239</v>
      </c>
      <c r="U10" s="118">
        <v>34.1</v>
      </c>
      <c r="V10" s="118" t="s">
        <v>237</v>
      </c>
      <c r="W10" s="118">
        <v>32.700000000000003</v>
      </c>
      <c r="X10" s="118" t="s">
        <v>237</v>
      </c>
      <c r="Y10" s="329">
        <v>1.0428134556574924</v>
      </c>
      <c r="Z10" s="118" t="s">
        <v>237</v>
      </c>
      <c r="AA10" s="118">
        <v>97.5</v>
      </c>
      <c r="AB10" s="118" t="s">
        <v>239</v>
      </c>
      <c r="AC10" s="118">
        <v>95.4</v>
      </c>
      <c r="AD10" s="118" t="s">
        <v>239</v>
      </c>
      <c r="AE10" s="329">
        <v>1.0220125786163521</v>
      </c>
      <c r="AF10" s="118" t="s">
        <v>239</v>
      </c>
      <c r="AG10" s="118">
        <v>16.100000000000001</v>
      </c>
      <c r="AH10" s="118" t="s">
        <v>239</v>
      </c>
      <c r="AI10" s="118">
        <v>9.6</v>
      </c>
      <c r="AJ10" s="118" t="s">
        <v>239</v>
      </c>
      <c r="AK10" s="329">
        <v>1.6770833333333335</v>
      </c>
      <c r="AL10" s="118" t="s">
        <v>239</v>
      </c>
      <c r="AM10" s="118">
        <v>97.638071713147383</v>
      </c>
      <c r="AN10" s="118">
        <v>88.391706772908265</v>
      </c>
      <c r="AO10" s="70">
        <v>1.10460670211963</v>
      </c>
      <c r="AP10" s="15"/>
    </row>
    <row r="11" spans="1:42" x14ac:dyDescent="0.25">
      <c r="B11" s="15" t="s">
        <v>20</v>
      </c>
      <c r="C11" s="118" t="s">
        <v>238</v>
      </c>
      <c r="D11" s="118" t="s">
        <v>448</v>
      </c>
      <c r="E11" s="118" t="s">
        <v>238</v>
      </c>
      <c r="F11" s="118" t="s">
        <v>448</v>
      </c>
      <c r="G11" s="329" t="s">
        <v>238</v>
      </c>
      <c r="H11" s="118" t="s">
        <v>237</v>
      </c>
      <c r="I11" s="118" t="s">
        <v>238</v>
      </c>
      <c r="J11" s="118" t="s">
        <v>237</v>
      </c>
      <c r="K11" s="118" t="s">
        <v>238</v>
      </c>
      <c r="L11" s="118" t="s">
        <v>237</v>
      </c>
      <c r="M11" s="329" t="s">
        <v>238</v>
      </c>
      <c r="N11" s="118" t="s">
        <v>237</v>
      </c>
      <c r="O11" s="118" t="s">
        <v>238</v>
      </c>
      <c r="P11" s="118" t="s">
        <v>237</v>
      </c>
      <c r="Q11" s="118" t="s">
        <v>238</v>
      </c>
      <c r="R11" s="118" t="s">
        <v>237</v>
      </c>
      <c r="S11" s="329" t="s">
        <v>238</v>
      </c>
      <c r="T11" s="118" t="s">
        <v>237</v>
      </c>
      <c r="U11" s="118" t="s">
        <v>238</v>
      </c>
      <c r="V11" s="118" t="s">
        <v>237</v>
      </c>
      <c r="W11" s="118" t="s">
        <v>238</v>
      </c>
      <c r="X11" s="118" t="s">
        <v>237</v>
      </c>
      <c r="Y11" s="329" t="s">
        <v>238</v>
      </c>
      <c r="Z11" s="118" t="s">
        <v>237</v>
      </c>
      <c r="AA11" s="118" t="s">
        <v>238</v>
      </c>
      <c r="AB11" s="118" t="s">
        <v>279</v>
      </c>
      <c r="AC11" s="118" t="s">
        <v>238</v>
      </c>
      <c r="AD11" s="118" t="s">
        <v>279</v>
      </c>
      <c r="AE11" s="329" t="s">
        <v>238</v>
      </c>
      <c r="AF11" s="118" t="s">
        <v>237</v>
      </c>
      <c r="AG11" s="118" t="s">
        <v>238</v>
      </c>
      <c r="AH11" s="118" t="s">
        <v>237</v>
      </c>
      <c r="AI11" s="118" t="s">
        <v>238</v>
      </c>
      <c r="AJ11" s="118" t="s">
        <v>237</v>
      </c>
      <c r="AK11" s="329" t="s">
        <v>238</v>
      </c>
      <c r="AL11" s="118" t="s">
        <v>237</v>
      </c>
      <c r="AM11" s="118">
        <v>100</v>
      </c>
      <c r="AN11" s="118">
        <v>100</v>
      </c>
      <c r="AO11" s="70">
        <v>1</v>
      </c>
      <c r="AP11" s="15"/>
    </row>
    <row r="12" spans="1:42" x14ac:dyDescent="0.25">
      <c r="B12" s="15" t="s">
        <v>22</v>
      </c>
      <c r="C12" s="118">
        <v>39.9</v>
      </c>
      <c r="D12" s="118" t="s">
        <v>239</v>
      </c>
      <c r="E12" s="118">
        <v>25.8</v>
      </c>
      <c r="F12" s="118" t="s">
        <v>239</v>
      </c>
      <c r="G12" s="329">
        <v>1.5465116279069766</v>
      </c>
      <c r="H12" s="118" t="s">
        <v>239</v>
      </c>
      <c r="I12" s="118">
        <v>71.3</v>
      </c>
      <c r="J12" s="118" t="s">
        <v>239</v>
      </c>
      <c r="K12" s="118">
        <v>25.5</v>
      </c>
      <c r="L12" s="118" t="s">
        <v>239</v>
      </c>
      <c r="M12" s="329">
        <v>2.7960784313725489</v>
      </c>
      <c r="N12" s="118" t="s">
        <v>239</v>
      </c>
      <c r="O12" s="118">
        <v>14.1</v>
      </c>
      <c r="P12" s="118" t="s">
        <v>239</v>
      </c>
      <c r="Q12" s="118">
        <v>18</v>
      </c>
      <c r="R12" s="118" t="s">
        <v>239</v>
      </c>
      <c r="S12" s="329">
        <v>1.2765957446808511</v>
      </c>
      <c r="T12" s="118" t="s">
        <v>239</v>
      </c>
      <c r="U12" s="118" t="s">
        <v>238</v>
      </c>
      <c r="V12" s="118" t="s">
        <v>237</v>
      </c>
      <c r="W12" s="118" t="s">
        <v>238</v>
      </c>
      <c r="X12" s="118" t="s">
        <v>237</v>
      </c>
      <c r="Y12" s="329" t="s">
        <v>238</v>
      </c>
      <c r="Z12" s="118" t="s">
        <v>237</v>
      </c>
      <c r="AA12" s="118">
        <v>84.9</v>
      </c>
      <c r="AB12" s="118" t="s">
        <v>279</v>
      </c>
      <c r="AC12" s="118">
        <v>66.8</v>
      </c>
      <c r="AD12" s="118" t="s">
        <v>279</v>
      </c>
      <c r="AE12" s="329">
        <v>1.2709580838323356</v>
      </c>
      <c r="AF12" s="118" t="s">
        <v>237</v>
      </c>
      <c r="AG12" s="118" t="s">
        <v>238</v>
      </c>
      <c r="AH12" s="118" t="s">
        <v>237</v>
      </c>
      <c r="AI12" s="118" t="s">
        <v>238</v>
      </c>
      <c r="AJ12" s="118" t="s">
        <v>237</v>
      </c>
      <c r="AK12" s="329" t="s">
        <v>238</v>
      </c>
      <c r="AL12" s="118" t="s">
        <v>237</v>
      </c>
      <c r="AM12" s="118">
        <v>86.802512613034423</v>
      </c>
      <c r="AN12" s="118">
        <v>20.146279791776351</v>
      </c>
      <c r="AO12" s="70">
        <v>4.3086124838029374</v>
      </c>
      <c r="AP12" s="15"/>
    </row>
    <row r="13" spans="1:42" x14ac:dyDescent="0.25">
      <c r="B13" s="15" t="s">
        <v>23</v>
      </c>
      <c r="C13" s="118" t="s">
        <v>238</v>
      </c>
      <c r="D13" s="118" t="s">
        <v>448</v>
      </c>
      <c r="E13" s="118" t="s">
        <v>238</v>
      </c>
      <c r="F13" s="118" t="s">
        <v>448</v>
      </c>
      <c r="G13" s="329" t="s">
        <v>238</v>
      </c>
      <c r="H13" s="118" t="s">
        <v>237</v>
      </c>
      <c r="I13" s="118" t="s">
        <v>238</v>
      </c>
      <c r="J13" s="118" t="s">
        <v>237</v>
      </c>
      <c r="K13" s="118" t="s">
        <v>238</v>
      </c>
      <c r="L13" s="118" t="s">
        <v>237</v>
      </c>
      <c r="M13" s="329" t="s">
        <v>238</v>
      </c>
      <c r="N13" s="118" t="s">
        <v>237</v>
      </c>
      <c r="O13" s="118" t="s">
        <v>238</v>
      </c>
      <c r="P13" s="118" t="s">
        <v>237</v>
      </c>
      <c r="Q13" s="118" t="s">
        <v>238</v>
      </c>
      <c r="R13" s="118" t="s">
        <v>237</v>
      </c>
      <c r="S13" s="329" t="s">
        <v>238</v>
      </c>
      <c r="T13" s="118" t="s">
        <v>237</v>
      </c>
      <c r="U13" s="118" t="s">
        <v>238</v>
      </c>
      <c r="V13" s="118" t="s">
        <v>237</v>
      </c>
      <c r="W13" s="118" t="s">
        <v>238</v>
      </c>
      <c r="X13" s="118" t="s">
        <v>237</v>
      </c>
      <c r="Y13" s="329" t="s">
        <v>238</v>
      </c>
      <c r="Z13" s="118" t="s">
        <v>237</v>
      </c>
      <c r="AA13" s="118" t="s">
        <v>238</v>
      </c>
      <c r="AB13" s="118" t="s">
        <v>237</v>
      </c>
      <c r="AC13" s="118" t="s">
        <v>238</v>
      </c>
      <c r="AD13" s="118" t="s">
        <v>237</v>
      </c>
      <c r="AE13" s="329" t="s">
        <v>238</v>
      </c>
      <c r="AF13" s="118" t="s">
        <v>237</v>
      </c>
      <c r="AG13" s="118" t="s">
        <v>238</v>
      </c>
      <c r="AH13" s="118" t="s">
        <v>237</v>
      </c>
      <c r="AI13" s="118" t="s">
        <v>238</v>
      </c>
      <c r="AJ13" s="118" t="s">
        <v>237</v>
      </c>
      <c r="AK13" s="329" t="s">
        <v>238</v>
      </c>
      <c r="AL13" s="118" t="s">
        <v>237</v>
      </c>
      <c r="AM13" s="118" t="s">
        <v>238</v>
      </c>
      <c r="AN13" s="118" t="s">
        <v>238</v>
      </c>
      <c r="AO13" s="70" t="s">
        <v>238</v>
      </c>
      <c r="AP13" s="15"/>
    </row>
    <row r="14" spans="1:42" x14ac:dyDescent="0.25">
      <c r="B14" s="15" t="s">
        <v>24</v>
      </c>
      <c r="C14" s="118" t="s">
        <v>238</v>
      </c>
      <c r="D14" s="118" t="s">
        <v>448</v>
      </c>
      <c r="E14" s="118" t="s">
        <v>238</v>
      </c>
      <c r="F14" s="118" t="s">
        <v>448</v>
      </c>
      <c r="G14" s="329" t="s">
        <v>238</v>
      </c>
      <c r="H14" s="118" t="s">
        <v>237</v>
      </c>
      <c r="I14" s="118" t="s">
        <v>238</v>
      </c>
      <c r="J14" s="118" t="s">
        <v>237</v>
      </c>
      <c r="K14" s="118" t="s">
        <v>238</v>
      </c>
      <c r="L14" s="118" t="s">
        <v>237</v>
      </c>
      <c r="M14" s="329" t="s">
        <v>238</v>
      </c>
      <c r="N14" s="118" t="s">
        <v>237</v>
      </c>
      <c r="O14" s="118" t="s">
        <v>238</v>
      </c>
      <c r="P14" s="118" t="s">
        <v>237</v>
      </c>
      <c r="Q14" s="118" t="s">
        <v>238</v>
      </c>
      <c r="R14" s="118" t="s">
        <v>237</v>
      </c>
      <c r="S14" s="329" t="s">
        <v>238</v>
      </c>
      <c r="T14" s="118" t="s">
        <v>237</v>
      </c>
      <c r="U14" s="118" t="s">
        <v>238</v>
      </c>
      <c r="V14" s="118" t="s">
        <v>237</v>
      </c>
      <c r="W14" s="118" t="s">
        <v>238</v>
      </c>
      <c r="X14" s="118" t="s">
        <v>237</v>
      </c>
      <c r="Y14" s="329" t="s">
        <v>238</v>
      </c>
      <c r="Z14" s="118" t="s">
        <v>237</v>
      </c>
      <c r="AA14" s="118" t="s">
        <v>238</v>
      </c>
      <c r="AB14" s="118" t="s">
        <v>279</v>
      </c>
      <c r="AC14" s="118" t="s">
        <v>238</v>
      </c>
      <c r="AD14" s="118" t="s">
        <v>279</v>
      </c>
      <c r="AE14" s="329" t="s">
        <v>238</v>
      </c>
      <c r="AF14" s="118" t="s">
        <v>237</v>
      </c>
      <c r="AG14" s="118" t="s">
        <v>238</v>
      </c>
      <c r="AH14" s="118" t="s">
        <v>237</v>
      </c>
      <c r="AI14" s="118" t="s">
        <v>238</v>
      </c>
      <c r="AJ14" s="118" t="s">
        <v>237</v>
      </c>
      <c r="AK14" s="329" t="s">
        <v>238</v>
      </c>
      <c r="AL14" s="118" t="s">
        <v>237</v>
      </c>
      <c r="AM14" s="118">
        <v>97.067400000000006</v>
      </c>
      <c r="AN14" s="118">
        <v>99.396000000000001</v>
      </c>
      <c r="AO14" s="70">
        <v>0.97657249788723899</v>
      </c>
      <c r="AP14" s="15"/>
    </row>
    <row r="15" spans="1:42" x14ac:dyDescent="0.25">
      <c r="B15" s="15" t="s">
        <v>26</v>
      </c>
      <c r="C15" s="118">
        <v>99.3</v>
      </c>
      <c r="D15" s="118" t="s">
        <v>448</v>
      </c>
      <c r="E15" s="118">
        <v>100</v>
      </c>
      <c r="F15" s="118" t="s">
        <v>448</v>
      </c>
      <c r="G15" s="329">
        <v>0.99299999999999999</v>
      </c>
      <c r="H15" s="118" t="s">
        <v>237</v>
      </c>
      <c r="I15" s="118">
        <v>99.8</v>
      </c>
      <c r="J15" s="118" t="s">
        <v>237</v>
      </c>
      <c r="K15" s="118">
        <v>99</v>
      </c>
      <c r="L15" s="118" t="s">
        <v>237</v>
      </c>
      <c r="M15" s="329">
        <v>1.0080808080808081</v>
      </c>
      <c r="N15" s="118" t="s">
        <v>237</v>
      </c>
      <c r="O15" s="118">
        <v>3.3</v>
      </c>
      <c r="P15" s="118" t="s">
        <v>237</v>
      </c>
      <c r="Q15" s="118">
        <v>8</v>
      </c>
      <c r="R15" s="118" t="s">
        <v>237</v>
      </c>
      <c r="S15" s="329">
        <v>2.4242424242424243</v>
      </c>
      <c r="T15" s="118" t="s">
        <v>237</v>
      </c>
      <c r="U15" s="118" t="s">
        <v>238</v>
      </c>
      <c r="V15" s="118" t="s">
        <v>237</v>
      </c>
      <c r="W15" s="118" t="s">
        <v>238</v>
      </c>
      <c r="X15" s="118" t="s">
        <v>237</v>
      </c>
      <c r="Y15" s="329" t="s">
        <v>238</v>
      </c>
      <c r="Z15" s="118" t="s">
        <v>237</v>
      </c>
      <c r="AA15" s="118">
        <v>96.691630184557425</v>
      </c>
      <c r="AB15" s="118" t="s">
        <v>283</v>
      </c>
      <c r="AC15" s="118">
        <v>97.680455161332944</v>
      </c>
      <c r="AD15" s="118" t="s">
        <v>283</v>
      </c>
      <c r="AE15" s="329">
        <v>0.98987694134776161</v>
      </c>
      <c r="AF15" s="118" t="s">
        <v>283</v>
      </c>
      <c r="AG15" s="118">
        <v>15.9</v>
      </c>
      <c r="AH15" s="118" t="s">
        <v>237</v>
      </c>
      <c r="AI15" s="118">
        <v>15.6</v>
      </c>
      <c r="AJ15" s="118" t="s">
        <v>237</v>
      </c>
      <c r="AK15" s="329">
        <v>1.0192307692307694</v>
      </c>
      <c r="AL15" s="118" t="s">
        <v>237</v>
      </c>
      <c r="AM15" s="118">
        <v>95.903300000000002</v>
      </c>
      <c r="AN15" s="118">
        <v>80.884799999999998</v>
      </c>
      <c r="AO15" s="70">
        <v>1.1856776551342156</v>
      </c>
      <c r="AP15" s="15"/>
    </row>
    <row r="16" spans="1:42" x14ac:dyDescent="0.25">
      <c r="B16" s="15" t="s">
        <v>27</v>
      </c>
      <c r="C16" s="118" t="s">
        <v>238</v>
      </c>
      <c r="D16" s="118" t="s">
        <v>448</v>
      </c>
      <c r="E16" s="118" t="s">
        <v>238</v>
      </c>
      <c r="F16" s="118" t="s">
        <v>448</v>
      </c>
      <c r="G16" s="329" t="s">
        <v>238</v>
      </c>
      <c r="H16" s="118" t="s">
        <v>237</v>
      </c>
      <c r="I16" s="118" t="s">
        <v>238</v>
      </c>
      <c r="J16" s="118" t="s">
        <v>237</v>
      </c>
      <c r="K16" s="118" t="s">
        <v>238</v>
      </c>
      <c r="L16" s="118" t="s">
        <v>237</v>
      </c>
      <c r="M16" s="329" t="s">
        <v>238</v>
      </c>
      <c r="N16" s="118" t="s">
        <v>237</v>
      </c>
      <c r="O16" s="118" t="s">
        <v>238</v>
      </c>
      <c r="P16" s="118" t="s">
        <v>237</v>
      </c>
      <c r="Q16" s="118" t="s">
        <v>238</v>
      </c>
      <c r="R16" s="118" t="s">
        <v>237</v>
      </c>
      <c r="S16" s="329" t="s">
        <v>238</v>
      </c>
      <c r="T16" s="118" t="s">
        <v>237</v>
      </c>
      <c r="U16" s="118" t="s">
        <v>238</v>
      </c>
      <c r="V16" s="118" t="s">
        <v>237</v>
      </c>
      <c r="W16" s="118" t="s">
        <v>238</v>
      </c>
      <c r="X16" s="118" t="s">
        <v>237</v>
      </c>
      <c r="Y16" s="329" t="s">
        <v>238</v>
      </c>
      <c r="Z16" s="118" t="s">
        <v>237</v>
      </c>
      <c r="AA16" s="118" t="s">
        <v>238</v>
      </c>
      <c r="AB16" s="118" t="s">
        <v>237</v>
      </c>
      <c r="AC16" s="118" t="s">
        <v>238</v>
      </c>
      <c r="AD16" s="118" t="s">
        <v>237</v>
      </c>
      <c r="AE16" s="329" t="s">
        <v>238</v>
      </c>
      <c r="AF16" s="118" t="s">
        <v>237</v>
      </c>
      <c r="AG16" s="118" t="s">
        <v>238</v>
      </c>
      <c r="AH16" s="118" t="s">
        <v>237</v>
      </c>
      <c r="AI16" s="118" t="s">
        <v>238</v>
      </c>
      <c r="AJ16" s="118" t="s">
        <v>237</v>
      </c>
      <c r="AK16" s="329" t="s">
        <v>238</v>
      </c>
      <c r="AL16" s="118" t="s">
        <v>237</v>
      </c>
      <c r="AM16" s="118">
        <v>100</v>
      </c>
      <c r="AN16" s="118">
        <v>100</v>
      </c>
      <c r="AO16" s="70">
        <v>1</v>
      </c>
      <c r="AP16" s="15"/>
    </row>
    <row r="17" spans="2:42" x14ac:dyDescent="0.25">
      <c r="B17" s="15" t="s">
        <v>28</v>
      </c>
      <c r="C17" s="118" t="s">
        <v>238</v>
      </c>
      <c r="D17" s="118" t="s">
        <v>448</v>
      </c>
      <c r="E17" s="118" t="s">
        <v>238</v>
      </c>
      <c r="F17" s="118" t="s">
        <v>448</v>
      </c>
      <c r="G17" s="329" t="s">
        <v>238</v>
      </c>
      <c r="H17" s="118" t="s">
        <v>237</v>
      </c>
      <c r="I17" s="118" t="s">
        <v>238</v>
      </c>
      <c r="J17" s="118" t="s">
        <v>237</v>
      </c>
      <c r="K17" s="118" t="s">
        <v>238</v>
      </c>
      <c r="L17" s="118" t="s">
        <v>237</v>
      </c>
      <c r="M17" s="329" t="s">
        <v>238</v>
      </c>
      <c r="N17" s="118" t="s">
        <v>237</v>
      </c>
      <c r="O17" s="118" t="s">
        <v>238</v>
      </c>
      <c r="P17" s="118" t="s">
        <v>237</v>
      </c>
      <c r="Q17" s="118" t="s">
        <v>238</v>
      </c>
      <c r="R17" s="118" t="s">
        <v>237</v>
      </c>
      <c r="S17" s="329" t="s">
        <v>238</v>
      </c>
      <c r="T17" s="118" t="s">
        <v>237</v>
      </c>
      <c r="U17" s="118" t="s">
        <v>238</v>
      </c>
      <c r="V17" s="118" t="s">
        <v>237</v>
      </c>
      <c r="W17" s="118" t="s">
        <v>238</v>
      </c>
      <c r="X17" s="118" t="s">
        <v>237</v>
      </c>
      <c r="Y17" s="329" t="s">
        <v>238</v>
      </c>
      <c r="Z17" s="118" t="s">
        <v>237</v>
      </c>
      <c r="AA17" s="118" t="s">
        <v>238</v>
      </c>
      <c r="AB17" s="118" t="s">
        <v>237</v>
      </c>
      <c r="AC17" s="118" t="s">
        <v>238</v>
      </c>
      <c r="AD17" s="118" t="s">
        <v>237</v>
      </c>
      <c r="AE17" s="329" t="s">
        <v>238</v>
      </c>
      <c r="AF17" s="118" t="s">
        <v>237</v>
      </c>
      <c r="AG17" s="118" t="s">
        <v>238</v>
      </c>
      <c r="AH17" s="118" t="s">
        <v>237</v>
      </c>
      <c r="AI17" s="118" t="s">
        <v>238</v>
      </c>
      <c r="AJ17" s="118" t="s">
        <v>237</v>
      </c>
      <c r="AK17" s="329" t="s">
        <v>238</v>
      </c>
      <c r="AL17" s="118" t="s">
        <v>237</v>
      </c>
      <c r="AM17" s="118">
        <v>100</v>
      </c>
      <c r="AN17" s="118">
        <v>100</v>
      </c>
      <c r="AO17" s="70">
        <v>1</v>
      </c>
      <c r="AP17" s="15"/>
    </row>
    <row r="18" spans="2:42" x14ac:dyDescent="0.25">
      <c r="B18" s="15" t="s">
        <v>29</v>
      </c>
      <c r="C18" s="118">
        <v>95.5</v>
      </c>
      <c r="D18" s="118" t="s">
        <v>448</v>
      </c>
      <c r="E18" s="118">
        <v>91.7</v>
      </c>
      <c r="F18" s="118" t="s">
        <v>448</v>
      </c>
      <c r="G18" s="329">
        <v>1.0414394765539803</v>
      </c>
      <c r="H18" s="118" t="s">
        <v>237</v>
      </c>
      <c r="I18" s="330">
        <v>96.6</v>
      </c>
      <c r="J18" s="330" t="s">
        <v>239</v>
      </c>
      <c r="K18" s="330">
        <v>79.599999999999994</v>
      </c>
      <c r="L18" s="330" t="s">
        <v>239</v>
      </c>
      <c r="M18" s="331">
        <v>1.2135678391959799</v>
      </c>
      <c r="N18" s="330" t="s">
        <v>239</v>
      </c>
      <c r="O18" s="118">
        <v>4.7</v>
      </c>
      <c r="P18" s="118" t="s">
        <v>239</v>
      </c>
      <c r="Q18" s="118">
        <v>12</v>
      </c>
      <c r="R18" s="118" t="s">
        <v>239</v>
      </c>
      <c r="S18" s="329">
        <v>2.5531914893617018</v>
      </c>
      <c r="T18" s="118" t="s">
        <v>239</v>
      </c>
      <c r="U18" s="118" t="s">
        <v>238</v>
      </c>
      <c r="V18" s="118" t="s">
        <v>237</v>
      </c>
      <c r="W18" s="118" t="s">
        <v>238</v>
      </c>
      <c r="X18" s="118" t="s">
        <v>237</v>
      </c>
      <c r="Y18" s="329" t="s">
        <v>238</v>
      </c>
      <c r="Z18" s="118" t="s">
        <v>237</v>
      </c>
      <c r="AA18" s="118">
        <v>73.875974733188073</v>
      </c>
      <c r="AB18" s="118" t="s">
        <v>239</v>
      </c>
      <c r="AC18" s="118">
        <v>72.38740116555303</v>
      </c>
      <c r="AD18" s="118" t="s">
        <v>239</v>
      </c>
      <c r="AE18" s="329">
        <v>1.0205639868770895</v>
      </c>
      <c r="AF18" s="118" t="s">
        <v>239</v>
      </c>
      <c r="AG18" s="118">
        <v>7</v>
      </c>
      <c r="AH18" s="118" t="s">
        <v>239</v>
      </c>
      <c r="AI18" s="118">
        <v>2.1</v>
      </c>
      <c r="AJ18" s="118" t="s">
        <v>239</v>
      </c>
      <c r="AK18" s="329">
        <v>3.333333333333333</v>
      </c>
      <c r="AL18" s="118" t="s">
        <v>239</v>
      </c>
      <c r="AM18" s="118">
        <v>85.929400000000001</v>
      </c>
      <c r="AN18" s="118">
        <v>77.504900000000006</v>
      </c>
      <c r="AO18" s="70">
        <v>1.1086963533918499</v>
      </c>
      <c r="AP18" s="15"/>
    </row>
    <row r="19" spans="2:42" x14ac:dyDescent="0.25">
      <c r="B19" s="15" t="s">
        <v>30</v>
      </c>
      <c r="C19" s="118" t="s">
        <v>238</v>
      </c>
      <c r="D19" s="118" t="s">
        <v>448</v>
      </c>
      <c r="E19" s="118" t="s">
        <v>238</v>
      </c>
      <c r="F19" s="118" t="s">
        <v>448</v>
      </c>
      <c r="G19" s="329" t="s">
        <v>238</v>
      </c>
      <c r="H19" s="118" t="s">
        <v>237</v>
      </c>
      <c r="I19" s="118" t="s">
        <v>238</v>
      </c>
      <c r="J19" s="118" t="s">
        <v>237</v>
      </c>
      <c r="K19" s="118" t="s">
        <v>238</v>
      </c>
      <c r="L19" s="118" t="s">
        <v>237</v>
      </c>
      <c r="M19" s="329" t="s">
        <v>238</v>
      </c>
      <c r="N19" s="118" t="s">
        <v>237</v>
      </c>
      <c r="O19" s="118" t="s">
        <v>238</v>
      </c>
      <c r="P19" s="118" t="s">
        <v>237</v>
      </c>
      <c r="Q19" s="118" t="s">
        <v>238</v>
      </c>
      <c r="R19" s="118" t="s">
        <v>237</v>
      </c>
      <c r="S19" s="329" t="s">
        <v>238</v>
      </c>
      <c r="T19" s="118" t="s">
        <v>237</v>
      </c>
      <c r="U19" s="118" t="s">
        <v>238</v>
      </c>
      <c r="V19" s="118" t="s">
        <v>237</v>
      </c>
      <c r="W19" s="118" t="s">
        <v>238</v>
      </c>
      <c r="X19" s="118" t="s">
        <v>237</v>
      </c>
      <c r="Y19" s="329" t="s">
        <v>238</v>
      </c>
      <c r="Z19" s="118" t="s">
        <v>237</v>
      </c>
      <c r="AA19" s="118" t="s">
        <v>238</v>
      </c>
      <c r="AB19" s="118" t="s">
        <v>237</v>
      </c>
      <c r="AC19" s="118" t="s">
        <v>238</v>
      </c>
      <c r="AD19" s="118" t="s">
        <v>237</v>
      </c>
      <c r="AE19" s="329" t="s">
        <v>238</v>
      </c>
      <c r="AF19" s="118" t="s">
        <v>237</v>
      </c>
      <c r="AG19" s="118" t="s">
        <v>238</v>
      </c>
      <c r="AH19" s="118" t="s">
        <v>237</v>
      </c>
      <c r="AI19" s="118" t="s">
        <v>238</v>
      </c>
      <c r="AJ19" s="118" t="s">
        <v>237</v>
      </c>
      <c r="AK19" s="329" t="s">
        <v>238</v>
      </c>
      <c r="AL19" s="118" t="s">
        <v>237</v>
      </c>
      <c r="AM19" s="118" t="s">
        <v>238</v>
      </c>
      <c r="AN19" s="118" t="s">
        <v>238</v>
      </c>
      <c r="AO19" s="70" t="s">
        <v>238</v>
      </c>
      <c r="AP19" s="15"/>
    </row>
    <row r="20" spans="2:42" x14ac:dyDescent="0.25">
      <c r="B20" s="15" t="s">
        <v>31</v>
      </c>
      <c r="C20" s="118" t="s">
        <v>238</v>
      </c>
      <c r="D20" s="118" t="s">
        <v>448</v>
      </c>
      <c r="E20" s="118" t="s">
        <v>238</v>
      </c>
      <c r="F20" s="118" t="s">
        <v>448</v>
      </c>
      <c r="G20" s="329" t="s">
        <v>238</v>
      </c>
      <c r="H20" s="118" t="s">
        <v>237</v>
      </c>
      <c r="I20" s="118" t="s">
        <v>238</v>
      </c>
      <c r="J20" s="118" t="s">
        <v>237</v>
      </c>
      <c r="K20" s="118" t="s">
        <v>238</v>
      </c>
      <c r="L20" s="118" t="s">
        <v>237</v>
      </c>
      <c r="M20" s="329" t="s">
        <v>238</v>
      </c>
      <c r="N20" s="118" t="s">
        <v>237</v>
      </c>
      <c r="O20" s="118" t="s">
        <v>238</v>
      </c>
      <c r="P20" s="118" t="s">
        <v>237</v>
      </c>
      <c r="Q20" s="118" t="s">
        <v>238</v>
      </c>
      <c r="R20" s="118" t="s">
        <v>237</v>
      </c>
      <c r="S20" s="329" t="s">
        <v>238</v>
      </c>
      <c r="T20" s="118" t="s">
        <v>237</v>
      </c>
      <c r="U20" s="118" t="s">
        <v>238</v>
      </c>
      <c r="V20" s="118" t="s">
        <v>237</v>
      </c>
      <c r="W20" s="118" t="s">
        <v>238</v>
      </c>
      <c r="X20" s="118" t="s">
        <v>237</v>
      </c>
      <c r="Y20" s="329" t="s">
        <v>238</v>
      </c>
      <c r="Z20" s="118" t="s">
        <v>237</v>
      </c>
      <c r="AA20" s="118" t="s">
        <v>238</v>
      </c>
      <c r="AB20" s="118" t="s">
        <v>237</v>
      </c>
      <c r="AC20" s="118" t="s">
        <v>238</v>
      </c>
      <c r="AD20" s="118" t="s">
        <v>237</v>
      </c>
      <c r="AE20" s="329" t="s">
        <v>238</v>
      </c>
      <c r="AF20" s="118" t="s">
        <v>237</v>
      </c>
      <c r="AG20" s="118" t="s">
        <v>238</v>
      </c>
      <c r="AH20" s="118" t="s">
        <v>237</v>
      </c>
      <c r="AI20" s="118" t="s">
        <v>238</v>
      </c>
      <c r="AJ20" s="118" t="s">
        <v>237</v>
      </c>
      <c r="AK20" s="329" t="s">
        <v>238</v>
      </c>
      <c r="AL20" s="118" t="s">
        <v>237</v>
      </c>
      <c r="AM20" s="118" t="s">
        <v>238</v>
      </c>
      <c r="AN20" s="118" t="s">
        <v>238</v>
      </c>
      <c r="AO20" s="70" t="s">
        <v>238</v>
      </c>
      <c r="AP20" s="15"/>
    </row>
    <row r="21" spans="2:42" x14ac:dyDescent="0.25">
      <c r="B21" s="15" t="s">
        <v>32</v>
      </c>
      <c r="C21" s="118">
        <v>35</v>
      </c>
      <c r="D21" s="118" t="s">
        <v>448</v>
      </c>
      <c r="E21" s="118">
        <v>29.2</v>
      </c>
      <c r="F21" s="118" t="s">
        <v>448</v>
      </c>
      <c r="G21" s="329">
        <v>1.1986301369863015</v>
      </c>
      <c r="H21" s="118" t="s">
        <v>237</v>
      </c>
      <c r="I21" s="118">
        <v>55</v>
      </c>
      <c r="J21" s="118" t="s">
        <v>237</v>
      </c>
      <c r="K21" s="118">
        <v>27.6</v>
      </c>
      <c r="L21" s="118" t="s">
        <v>237</v>
      </c>
      <c r="M21" s="329">
        <v>1.9927536231884058</v>
      </c>
      <c r="N21" s="118" t="s">
        <v>237</v>
      </c>
      <c r="O21" s="118">
        <v>28.3</v>
      </c>
      <c r="P21" s="118" t="s">
        <v>237</v>
      </c>
      <c r="Q21" s="118">
        <v>39.200000000000003</v>
      </c>
      <c r="R21" s="118" t="s">
        <v>237</v>
      </c>
      <c r="S21" s="329">
        <v>1.3851590106007068</v>
      </c>
      <c r="T21" s="118" t="s">
        <v>237</v>
      </c>
      <c r="U21" s="118">
        <v>84.4</v>
      </c>
      <c r="V21" s="118" t="s">
        <v>237</v>
      </c>
      <c r="W21" s="118">
        <v>76.099999999999994</v>
      </c>
      <c r="X21" s="118" t="s">
        <v>237</v>
      </c>
      <c r="Y21" s="329">
        <v>1.1090670170827859</v>
      </c>
      <c r="Z21" s="118" t="s">
        <v>237</v>
      </c>
      <c r="AA21" s="118">
        <v>76.711616493679585</v>
      </c>
      <c r="AB21" s="118" t="s">
        <v>279</v>
      </c>
      <c r="AC21" s="118">
        <v>79.850358601276412</v>
      </c>
      <c r="AD21" s="118" t="s">
        <v>279</v>
      </c>
      <c r="AE21" s="329">
        <v>0.96069219772362235</v>
      </c>
      <c r="AF21" s="118" t="s">
        <v>237</v>
      </c>
      <c r="AG21" s="118" t="s">
        <v>238</v>
      </c>
      <c r="AH21" s="118" t="s">
        <v>237</v>
      </c>
      <c r="AI21" s="118" t="s">
        <v>238</v>
      </c>
      <c r="AJ21" s="118" t="s">
        <v>237</v>
      </c>
      <c r="AK21" s="329" t="s">
        <v>238</v>
      </c>
      <c r="AL21" s="118" t="s">
        <v>237</v>
      </c>
      <c r="AM21" s="118">
        <v>55.226300000000002</v>
      </c>
      <c r="AN21" s="118">
        <v>57.763100000000001</v>
      </c>
      <c r="AO21" s="70">
        <v>0.95608268946784369</v>
      </c>
      <c r="AP21" s="15"/>
    </row>
    <row r="22" spans="2:42" x14ac:dyDescent="0.25">
      <c r="B22" s="15" t="s">
        <v>33</v>
      </c>
      <c r="C22" s="118" t="s">
        <v>238</v>
      </c>
      <c r="D22" s="118" t="s">
        <v>448</v>
      </c>
      <c r="E22" s="118" t="s">
        <v>238</v>
      </c>
      <c r="F22" s="118" t="s">
        <v>448</v>
      </c>
      <c r="G22" s="329" t="s">
        <v>238</v>
      </c>
      <c r="H22" s="118" t="s">
        <v>237</v>
      </c>
      <c r="I22" s="118" t="s">
        <v>238</v>
      </c>
      <c r="J22" s="118" t="s">
        <v>237</v>
      </c>
      <c r="K22" s="118" t="s">
        <v>238</v>
      </c>
      <c r="L22" s="118" t="s">
        <v>237</v>
      </c>
      <c r="M22" s="329" t="s">
        <v>238</v>
      </c>
      <c r="N22" s="118" t="s">
        <v>237</v>
      </c>
      <c r="O22" s="118" t="s">
        <v>238</v>
      </c>
      <c r="P22" s="118" t="s">
        <v>237</v>
      </c>
      <c r="Q22" s="118" t="s">
        <v>238</v>
      </c>
      <c r="R22" s="118" t="s">
        <v>237</v>
      </c>
      <c r="S22" s="329" t="s">
        <v>238</v>
      </c>
      <c r="T22" s="118" t="s">
        <v>237</v>
      </c>
      <c r="U22" s="118" t="s">
        <v>238</v>
      </c>
      <c r="V22" s="118" t="s">
        <v>237</v>
      </c>
      <c r="W22" s="118" t="s">
        <v>238</v>
      </c>
      <c r="X22" s="118" t="s">
        <v>237</v>
      </c>
      <c r="Y22" s="329" t="s">
        <v>238</v>
      </c>
      <c r="Z22" s="118" t="s">
        <v>237</v>
      </c>
      <c r="AA22" s="118" t="s">
        <v>238</v>
      </c>
      <c r="AB22" s="118" t="s">
        <v>237</v>
      </c>
      <c r="AC22" s="118" t="s">
        <v>238</v>
      </c>
      <c r="AD22" s="118" t="s">
        <v>237</v>
      </c>
      <c r="AE22" s="329" t="s">
        <v>238</v>
      </c>
      <c r="AF22" s="118" t="s">
        <v>237</v>
      </c>
      <c r="AG22" s="118" t="s">
        <v>238</v>
      </c>
      <c r="AH22" s="118" t="s">
        <v>237</v>
      </c>
      <c r="AI22" s="118" t="s">
        <v>238</v>
      </c>
      <c r="AJ22" s="118" t="s">
        <v>237</v>
      </c>
      <c r="AK22" s="329" t="s">
        <v>238</v>
      </c>
      <c r="AL22" s="118" t="s">
        <v>237</v>
      </c>
      <c r="AM22" s="118" t="s">
        <v>238</v>
      </c>
      <c r="AN22" s="118" t="s">
        <v>238</v>
      </c>
      <c r="AO22" s="70" t="s">
        <v>238</v>
      </c>
      <c r="AP22" s="15"/>
    </row>
    <row r="23" spans="2:42" x14ac:dyDescent="0.25">
      <c r="B23" s="125" t="s">
        <v>34</v>
      </c>
      <c r="C23" s="118" t="s">
        <v>238</v>
      </c>
      <c r="D23" s="118" t="s">
        <v>448</v>
      </c>
      <c r="E23" s="118" t="s">
        <v>238</v>
      </c>
      <c r="F23" s="118" t="s">
        <v>448</v>
      </c>
      <c r="G23" s="329" t="s">
        <v>238</v>
      </c>
      <c r="H23" s="118" t="s">
        <v>237</v>
      </c>
      <c r="I23" s="118">
        <v>99.9</v>
      </c>
      <c r="J23" s="118" t="s">
        <v>237</v>
      </c>
      <c r="K23" s="118">
        <v>100</v>
      </c>
      <c r="L23" s="118" t="s">
        <v>237</v>
      </c>
      <c r="M23" s="329">
        <v>0.99900000000000011</v>
      </c>
      <c r="N23" s="118" t="s">
        <v>237</v>
      </c>
      <c r="O23" s="118">
        <v>1.1000000000000001</v>
      </c>
      <c r="P23" s="118" t="s">
        <v>239</v>
      </c>
      <c r="Q23" s="118">
        <v>1.7</v>
      </c>
      <c r="R23" s="118" t="s">
        <v>239</v>
      </c>
      <c r="S23" s="329">
        <v>1.5454545454545452</v>
      </c>
      <c r="T23" s="118" t="s">
        <v>239</v>
      </c>
      <c r="U23" s="118" t="s">
        <v>238</v>
      </c>
      <c r="V23" s="118" t="s">
        <v>237</v>
      </c>
      <c r="W23" s="118" t="s">
        <v>238</v>
      </c>
      <c r="X23" s="118" t="s">
        <v>237</v>
      </c>
      <c r="Y23" s="329" t="s">
        <v>238</v>
      </c>
      <c r="Z23" s="118" t="s">
        <v>237</v>
      </c>
      <c r="AA23" s="118">
        <v>91</v>
      </c>
      <c r="AB23" s="118" t="s">
        <v>279</v>
      </c>
      <c r="AC23" s="118">
        <v>93.2</v>
      </c>
      <c r="AD23" s="118" t="s">
        <v>279</v>
      </c>
      <c r="AE23" s="329">
        <v>0.97639484978540769</v>
      </c>
      <c r="AF23" s="118" t="s">
        <v>237</v>
      </c>
      <c r="AG23" s="118">
        <v>55.9</v>
      </c>
      <c r="AH23" s="118" t="s">
        <v>237</v>
      </c>
      <c r="AI23" s="118">
        <v>56.7</v>
      </c>
      <c r="AJ23" s="118" t="s">
        <v>237</v>
      </c>
      <c r="AK23" s="329">
        <v>0.98589065255731911</v>
      </c>
      <c r="AL23" s="118" t="s">
        <v>237</v>
      </c>
      <c r="AM23" s="118">
        <v>93.999200000000002</v>
      </c>
      <c r="AN23" s="118">
        <v>95.343500000000006</v>
      </c>
      <c r="AO23" s="70">
        <v>0.98590045467179199</v>
      </c>
      <c r="AP23" s="15"/>
    </row>
    <row r="24" spans="2:42" x14ac:dyDescent="0.25">
      <c r="B24" s="15" t="s">
        <v>35</v>
      </c>
      <c r="C24" s="118" t="s">
        <v>238</v>
      </c>
      <c r="D24" s="118" t="s">
        <v>448</v>
      </c>
      <c r="E24" s="118" t="s">
        <v>238</v>
      </c>
      <c r="F24" s="118" t="s">
        <v>448</v>
      </c>
      <c r="G24" s="329" t="s">
        <v>238</v>
      </c>
      <c r="H24" s="118" t="s">
        <v>237</v>
      </c>
      <c r="I24" s="118" t="s">
        <v>238</v>
      </c>
      <c r="J24" s="118" t="s">
        <v>237</v>
      </c>
      <c r="K24" s="118" t="s">
        <v>238</v>
      </c>
      <c r="L24" s="118" t="s">
        <v>237</v>
      </c>
      <c r="M24" s="329" t="s">
        <v>238</v>
      </c>
      <c r="N24" s="118" t="s">
        <v>237</v>
      </c>
      <c r="O24" s="118" t="s">
        <v>238</v>
      </c>
      <c r="P24" s="118" t="s">
        <v>237</v>
      </c>
      <c r="Q24" s="118" t="s">
        <v>238</v>
      </c>
      <c r="R24" s="118" t="s">
        <v>237</v>
      </c>
      <c r="S24" s="329" t="s">
        <v>238</v>
      </c>
      <c r="T24" s="118" t="s">
        <v>237</v>
      </c>
      <c r="U24" s="118" t="s">
        <v>238</v>
      </c>
      <c r="V24" s="118" t="s">
        <v>237</v>
      </c>
      <c r="W24" s="118" t="s">
        <v>238</v>
      </c>
      <c r="X24" s="118" t="s">
        <v>237</v>
      </c>
      <c r="Y24" s="329" t="s">
        <v>238</v>
      </c>
      <c r="Z24" s="118" t="s">
        <v>237</v>
      </c>
      <c r="AA24" s="118" t="s">
        <v>238</v>
      </c>
      <c r="AB24" s="118" t="s">
        <v>237</v>
      </c>
      <c r="AC24" s="118" t="s">
        <v>238</v>
      </c>
      <c r="AD24" s="118" t="s">
        <v>237</v>
      </c>
      <c r="AE24" s="329" t="s">
        <v>238</v>
      </c>
      <c r="AF24" s="118" t="s">
        <v>237</v>
      </c>
      <c r="AG24" s="118" t="s">
        <v>238</v>
      </c>
      <c r="AH24" s="118" t="s">
        <v>237</v>
      </c>
      <c r="AI24" s="118" t="s">
        <v>238</v>
      </c>
      <c r="AJ24" s="118" t="s">
        <v>237</v>
      </c>
      <c r="AK24" s="329" t="s">
        <v>238</v>
      </c>
      <c r="AL24" s="118" t="s">
        <v>237</v>
      </c>
      <c r="AM24" s="118">
        <v>100</v>
      </c>
      <c r="AN24" s="118">
        <v>100</v>
      </c>
      <c r="AO24" s="70">
        <v>1</v>
      </c>
      <c r="AP24" s="15"/>
    </row>
    <row r="25" spans="2:42" x14ac:dyDescent="0.25">
      <c r="B25" s="15" t="s">
        <v>36</v>
      </c>
      <c r="C25" s="118">
        <v>94.6</v>
      </c>
      <c r="D25" s="118" t="s">
        <v>448</v>
      </c>
      <c r="E25" s="118">
        <v>95.6</v>
      </c>
      <c r="F25" s="118" t="s">
        <v>448</v>
      </c>
      <c r="G25" s="329">
        <v>0.9895397489539749</v>
      </c>
      <c r="H25" s="118" t="s">
        <v>237</v>
      </c>
      <c r="I25" s="118">
        <v>98.4</v>
      </c>
      <c r="J25" s="118" t="s">
        <v>237</v>
      </c>
      <c r="K25" s="118">
        <v>94.8</v>
      </c>
      <c r="L25" s="118" t="s">
        <v>237</v>
      </c>
      <c r="M25" s="329">
        <v>1.0379746835443038</v>
      </c>
      <c r="N25" s="118" t="s">
        <v>237</v>
      </c>
      <c r="O25" s="118">
        <v>5.4</v>
      </c>
      <c r="P25" s="118" t="s">
        <v>237</v>
      </c>
      <c r="Q25" s="118">
        <v>6.6</v>
      </c>
      <c r="R25" s="118" t="s">
        <v>237</v>
      </c>
      <c r="S25" s="329">
        <v>1.2222222222222221</v>
      </c>
      <c r="T25" s="118" t="s">
        <v>237</v>
      </c>
      <c r="U25" s="118" t="s">
        <v>238</v>
      </c>
      <c r="V25" s="118" t="s">
        <v>237</v>
      </c>
      <c r="W25" s="118" t="s">
        <v>238</v>
      </c>
      <c r="X25" s="118" t="s">
        <v>237</v>
      </c>
      <c r="Y25" s="329" t="s">
        <v>238</v>
      </c>
      <c r="Z25" s="118" t="s">
        <v>237</v>
      </c>
      <c r="AA25" s="118">
        <v>98</v>
      </c>
      <c r="AB25" s="118" t="s">
        <v>279</v>
      </c>
      <c r="AC25" s="118">
        <v>92.2</v>
      </c>
      <c r="AD25" s="118" t="s">
        <v>279</v>
      </c>
      <c r="AE25" s="329">
        <v>1.0629067245119306</v>
      </c>
      <c r="AF25" s="118" t="s">
        <v>237</v>
      </c>
      <c r="AG25" s="118">
        <v>54.7</v>
      </c>
      <c r="AH25" s="118" t="s">
        <v>237</v>
      </c>
      <c r="AI25" s="118">
        <v>32.700000000000003</v>
      </c>
      <c r="AJ25" s="118" t="s">
        <v>237</v>
      </c>
      <c r="AK25" s="329">
        <v>1.6727828746177369</v>
      </c>
      <c r="AL25" s="118" t="s">
        <v>237</v>
      </c>
      <c r="AM25" s="118">
        <v>94.1678</v>
      </c>
      <c r="AN25" s="118">
        <v>87.635599999999997</v>
      </c>
      <c r="AO25" s="70">
        <v>1.0745382013702194</v>
      </c>
      <c r="AP25" s="15"/>
    </row>
    <row r="26" spans="2:42" x14ac:dyDescent="0.25">
      <c r="B26" s="15" t="s">
        <v>37</v>
      </c>
      <c r="C26" s="118">
        <v>86.9</v>
      </c>
      <c r="D26" s="118" t="s">
        <v>448</v>
      </c>
      <c r="E26" s="118">
        <v>75.8</v>
      </c>
      <c r="F26" s="118" t="s">
        <v>448</v>
      </c>
      <c r="G26" s="329">
        <v>1.1464379947229553</v>
      </c>
      <c r="H26" s="118" t="s">
        <v>237</v>
      </c>
      <c r="I26" s="118">
        <v>89.8</v>
      </c>
      <c r="J26" s="118" t="s">
        <v>237</v>
      </c>
      <c r="K26" s="118">
        <v>74.900000000000006</v>
      </c>
      <c r="L26" s="118" t="s">
        <v>237</v>
      </c>
      <c r="M26" s="329">
        <v>1.198931909212283</v>
      </c>
      <c r="N26" s="118" t="s">
        <v>237</v>
      </c>
      <c r="O26" s="118">
        <v>15.9</v>
      </c>
      <c r="P26" s="118" t="s">
        <v>239</v>
      </c>
      <c r="Q26" s="118">
        <v>22.4</v>
      </c>
      <c r="R26" s="118" t="s">
        <v>239</v>
      </c>
      <c r="S26" s="329">
        <v>1.4088050314465408</v>
      </c>
      <c r="T26" s="118" t="s">
        <v>239</v>
      </c>
      <c r="U26" s="118">
        <v>53.9</v>
      </c>
      <c r="V26" s="118" t="s">
        <v>237</v>
      </c>
      <c r="W26" s="118">
        <v>47.4</v>
      </c>
      <c r="X26" s="118" t="s">
        <v>237</v>
      </c>
      <c r="Y26" s="329">
        <v>1.1371308016877637</v>
      </c>
      <c r="Z26" s="118" t="s">
        <v>237</v>
      </c>
      <c r="AA26" s="118">
        <v>83.5</v>
      </c>
      <c r="AB26" s="118" t="s">
        <v>279</v>
      </c>
      <c r="AC26" s="118">
        <v>72.2</v>
      </c>
      <c r="AD26" s="118" t="s">
        <v>279</v>
      </c>
      <c r="AE26" s="329">
        <v>1.1565096952908587</v>
      </c>
      <c r="AF26" s="118" t="s">
        <v>237</v>
      </c>
      <c r="AG26" s="118">
        <v>29.3</v>
      </c>
      <c r="AH26" s="118" t="s">
        <v>237</v>
      </c>
      <c r="AI26" s="118">
        <v>19.8</v>
      </c>
      <c r="AJ26" s="118" t="s">
        <v>237</v>
      </c>
      <c r="AK26" s="329">
        <v>1.4797979797979799</v>
      </c>
      <c r="AL26" s="118" t="s">
        <v>237</v>
      </c>
      <c r="AM26" s="118">
        <v>25.297999999999998</v>
      </c>
      <c r="AN26" s="118">
        <v>5.1018600000000003</v>
      </c>
      <c r="AO26" s="70">
        <v>4.9585837322074688</v>
      </c>
      <c r="AP26" s="15"/>
    </row>
    <row r="27" spans="2:42" x14ac:dyDescent="0.25">
      <c r="B27" s="15" t="s">
        <v>38</v>
      </c>
      <c r="C27" s="118">
        <v>100</v>
      </c>
      <c r="D27" s="118" t="s">
        <v>448</v>
      </c>
      <c r="E27" s="118">
        <v>99.8</v>
      </c>
      <c r="F27" s="118" t="s">
        <v>448</v>
      </c>
      <c r="G27" s="329">
        <v>1.0020040080160322</v>
      </c>
      <c r="H27" s="118" t="s">
        <v>237</v>
      </c>
      <c r="I27" s="118">
        <v>89.5</v>
      </c>
      <c r="J27" s="118" t="s">
        <v>237</v>
      </c>
      <c r="K27" s="118">
        <v>54.3</v>
      </c>
      <c r="L27" s="118" t="s">
        <v>237</v>
      </c>
      <c r="M27" s="329">
        <v>1.6482504604051567</v>
      </c>
      <c r="N27" s="118" t="s">
        <v>237</v>
      </c>
      <c r="O27" s="118">
        <v>10.4</v>
      </c>
      <c r="P27" s="118" t="s">
        <v>237</v>
      </c>
      <c r="Q27" s="118">
        <v>13.8</v>
      </c>
      <c r="R27" s="118" t="s">
        <v>237</v>
      </c>
      <c r="S27" s="329">
        <v>1.3269230769230769</v>
      </c>
      <c r="T27" s="118" t="s">
        <v>237</v>
      </c>
      <c r="U27" s="118">
        <v>64.3</v>
      </c>
      <c r="V27" s="118" t="s">
        <v>237</v>
      </c>
      <c r="W27" s="118">
        <v>59.5</v>
      </c>
      <c r="X27" s="118" t="s">
        <v>237</v>
      </c>
      <c r="Y27" s="329">
        <v>1.080672268907563</v>
      </c>
      <c r="Z27" s="118" t="s">
        <v>237</v>
      </c>
      <c r="AA27" s="118">
        <v>97.9</v>
      </c>
      <c r="AB27" s="118" t="s">
        <v>279</v>
      </c>
      <c r="AC27" s="118">
        <v>94</v>
      </c>
      <c r="AD27" s="118" t="s">
        <v>279</v>
      </c>
      <c r="AE27" s="329">
        <v>1.0414893617021277</v>
      </c>
      <c r="AF27" s="118" t="s">
        <v>237</v>
      </c>
      <c r="AG27" s="118">
        <v>31.6</v>
      </c>
      <c r="AH27" s="118" t="s">
        <v>237</v>
      </c>
      <c r="AI27" s="118">
        <v>15.1</v>
      </c>
      <c r="AJ27" s="118" t="s">
        <v>237</v>
      </c>
      <c r="AK27" s="329">
        <v>2.0927152317880795</v>
      </c>
      <c r="AL27" s="118" t="s">
        <v>237</v>
      </c>
      <c r="AM27" s="118">
        <v>74.5428</v>
      </c>
      <c r="AN27" s="118">
        <v>31.145099999999999</v>
      </c>
      <c r="AO27" s="70">
        <v>2.3934037778013235</v>
      </c>
      <c r="AP27" s="15"/>
    </row>
    <row r="28" spans="2:42" x14ac:dyDescent="0.25">
      <c r="B28" s="15" t="s">
        <v>39</v>
      </c>
      <c r="C28" s="118">
        <v>79</v>
      </c>
      <c r="D28" s="118" t="s">
        <v>283</v>
      </c>
      <c r="E28" s="118">
        <v>71.900000000000006</v>
      </c>
      <c r="F28" s="118" t="s">
        <v>283</v>
      </c>
      <c r="G28" s="329">
        <v>1.0987482614742696</v>
      </c>
      <c r="H28" s="118" t="s">
        <v>283</v>
      </c>
      <c r="I28" s="118">
        <v>93.81</v>
      </c>
      <c r="J28" s="118" t="s">
        <v>237</v>
      </c>
      <c r="K28" s="118">
        <v>67.48</v>
      </c>
      <c r="L28" s="118" t="s">
        <v>237</v>
      </c>
      <c r="M28" s="329">
        <v>1.3901896858328393</v>
      </c>
      <c r="N28" s="118" t="s">
        <v>237</v>
      </c>
      <c r="O28" s="118">
        <v>2.8</v>
      </c>
      <c r="P28" s="118" t="s">
        <v>239</v>
      </c>
      <c r="Q28" s="118">
        <v>6.4</v>
      </c>
      <c r="R28" s="118" t="s">
        <v>239</v>
      </c>
      <c r="S28" s="329">
        <v>2.285714285714286</v>
      </c>
      <c r="T28" s="118" t="s">
        <v>239</v>
      </c>
      <c r="U28" s="118">
        <v>38.4</v>
      </c>
      <c r="V28" s="118" t="s">
        <v>239</v>
      </c>
      <c r="W28" s="118">
        <v>31.5</v>
      </c>
      <c r="X28" s="118" t="s">
        <v>239</v>
      </c>
      <c r="Y28" s="329">
        <v>1.2190476190476189</v>
      </c>
      <c r="Z28" s="118" t="s">
        <v>239</v>
      </c>
      <c r="AA28" s="118">
        <v>97.605443931924299</v>
      </c>
      <c r="AB28" s="118" t="s">
        <v>279</v>
      </c>
      <c r="AC28" s="118">
        <v>96.137977495941854</v>
      </c>
      <c r="AD28" s="118" t="s">
        <v>279</v>
      </c>
      <c r="AE28" s="329">
        <v>1.0152641700419003</v>
      </c>
      <c r="AF28" s="118" t="s">
        <v>237</v>
      </c>
      <c r="AG28" s="118">
        <v>31.5</v>
      </c>
      <c r="AH28" s="118" t="s">
        <v>239</v>
      </c>
      <c r="AI28" s="118">
        <v>8.9</v>
      </c>
      <c r="AJ28" s="118" t="s">
        <v>239</v>
      </c>
      <c r="AK28" s="329">
        <v>3.5393258426966292</v>
      </c>
      <c r="AL28" s="118" t="s">
        <v>239</v>
      </c>
      <c r="AM28" s="118">
        <v>57.487299999999998</v>
      </c>
      <c r="AN28" s="118">
        <v>23.736000000000001</v>
      </c>
      <c r="AO28" s="70">
        <v>2.4219455679137174</v>
      </c>
      <c r="AP28" s="15"/>
    </row>
    <row r="29" spans="2:42" x14ac:dyDescent="0.25">
      <c r="B29" s="15" t="s">
        <v>40</v>
      </c>
      <c r="C29" s="118">
        <v>99.1</v>
      </c>
      <c r="D29" s="118" t="s">
        <v>448</v>
      </c>
      <c r="E29" s="118">
        <v>99.7</v>
      </c>
      <c r="F29" s="118" t="s">
        <v>448</v>
      </c>
      <c r="G29" s="329">
        <v>0.99398194583751243</v>
      </c>
      <c r="H29" s="118" t="s">
        <v>237</v>
      </c>
      <c r="I29" s="118">
        <v>100</v>
      </c>
      <c r="J29" s="118" t="s">
        <v>237</v>
      </c>
      <c r="K29" s="118">
        <v>99.9</v>
      </c>
      <c r="L29" s="118" t="s">
        <v>237</v>
      </c>
      <c r="M29" s="329">
        <v>1.0010010010010009</v>
      </c>
      <c r="N29" s="118" t="s">
        <v>237</v>
      </c>
      <c r="O29" s="118">
        <v>1.9</v>
      </c>
      <c r="P29" s="118" t="s">
        <v>237</v>
      </c>
      <c r="Q29" s="118">
        <v>1.4</v>
      </c>
      <c r="R29" s="118" t="s">
        <v>237</v>
      </c>
      <c r="S29" s="329">
        <v>0.73684210526315785</v>
      </c>
      <c r="T29" s="118" t="s">
        <v>237</v>
      </c>
      <c r="U29" s="118" t="s">
        <v>238</v>
      </c>
      <c r="V29" s="118" t="s">
        <v>237</v>
      </c>
      <c r="W29" s="118" t="s">
        <v>238</v>
      </c>
      <c r="X29" s="118" t="s">
        <v>237</v>
      </c>
      <c r="Y29" s="329" t="s">
        <v>238</v>
      </c>
      <c r="Z29" s="118" t="s">
        <v>237</v>
      </c>
      <c r="AA29" s="118">
        <v>96.8</v>
      </c>
      <c r="AB29" s="118" t="s">
        <v>279</v>
      </c>
      <c r="AC29" s="118">
        <v>98</v>
      </c>
      <c r="AD29" s="118" t="s">
        <v>279</v>
      </c>
      <c r="AE29" s="329">
        <v>0.98775510204081629</v>
      </c>
      <c r="AF29" s="118" t="s">
        <v>237</v>
      </c>
      <c r="AG29" s="118">
        <v>49.7</v>
      </c>
      <c r="AH29" s="118" t="s">
        <v>237</v>
      </c>
      <c r="AI29" s="118">
        <v>46.5</v>
      </c>
      <c r="AJ29" s="118" t="s">
        <v>237</v>
      </c>
      <c r="AK29" s="329">
        <v>1.0688172043010753</v>
      </c>
      <c r="AL29" s="118" t="s">
        <v>237</v>
      </c>
      <c r="AM29" s="118">
        <v>98.859099999999998</v>
      </c>
      <c r="AN29" s="118">
        <v>92.130099999999999</v>
      </c>
      <c r="AO29" s="70">
        <v>1.073038019062174</v>
      </c>
      <c r="AP29" s="15"/>
    </row>
    <row r="30" spans="2:42" x14ac:dyDescent="0.25">
      <c r="B30" s="15" t="s">
        <v>41</v>
      </c>
      <c r="C30" s="118">
        <v>77.5</v>
      </c>
      <c r="D30" s="118" t="s">
        <v>448</v>
      </c>
      <c r="E30" s="118">
        <v>66.900000000000006</v>
      </c>
      <c r="F30" s="118" t="s">
        <v>448</v>
      </c>
      <c r="G30" s="329">
        <v>1.1584454409566516</v>
      </c>
      <c r="H30" s="118" t="s">
        <v>237</v>
      </c>
      <c r="I30" s="118">
        <v>99.3</v>
      </c>
      <c r="J30" s="118" t="s">
        <v>239</v>
      </c>
      <c r="K30" s="118">
        <v>90.2</v>
      </c>
      <c r="L30" s="118" t="s">
        <v>239</v>
      </c>
      <c r="M30" s="329">
        <v>1.1008869179600886</v>
      </c>
      <c r="N30" s="118" t="s">
        <v>239</v>
      </c>
      <c r="O30" s="330">
        <v>10.1</v>
      </c>
      <c r="P30" s="330" t="s">
        <v>239</v>
      </c>
      <c r="Q30" s="330">
        <v>11.3</v>
      </c>
      <c r="R30" s="330" t="s">
        <v>239</v>
      </c>
      <c r="S30" s="331">
        <v>1.1188118811881189</v>
      </c>
      <c r="T30" s="330" t="s">
        <v>239</v>
      </c>
      <c r="U30" s="118">
        <v>47.1</v>
      </c>
      <c r="V30" s="118" t="s">
        <v>239</v>
      </c>
      <c r="W30" s="118">
        <v>51.2</v>
      </c>
      <c r="X30" s="118" t="s">
        <v>239</v>
      </c>
      <c r="Y30" s="329">
        <v>0.919921875</v>
      </c>
      <c r="Z30" s="118" t="s">
        <v>239</v>
      </c>
      <c r="AA30" s="118">
        <v>89</v>
      </c>
      <c r="AB30" s="118" t="s">
        <v>239</v>
      </c>
      <c r="AC30" s="118">
        <v>84.8</v>
      </c>
      <c r="AD30" s="118" t="s">
        <v>239</v>
      </c>
      <c r="AE30" s="329">
        <v>1.0495283018867925</v>
      </c>
      <c r="AF30" s="118" t="s">
        <v>239</v>
      </c>
      <c r="AG30" s="118" t="s">
        <v>238</v>
      </c>
      <c r="AH30" s="118" t="s">
        <v>237</v>
      </c>
      <c r="AI30" s="118" t="s">
        <v>238</v>
      </c>
      <c r="AJ30" s="118" t="s">
        <v>237</v>
      </c>
      <c r="AK30" s="329" t="s">
        <v>238</v>
      </c>
      <c r="AL30" s="118" t="s">
        <v>237</v>
      </c>
      <c r="AM30" s="118">
        <v>77.856899999999996</v>
      </c>
      <c r="AN30" s="118">
        <v>41.814399999999999</v>
      </c>
      <c r="AO30" s="70">
        <v>1.861963821075993</v>
      </c>
      <c r="AP30" s="15"/>
    </row>
    <row r="31" spans="2:42" x14ac:dyDescent="0.25">
      <c r="B31" s="15" t="s">
        <v>42</v>
      </c>
      <c r="C31" s="118" t="s">
        <v>238</v>
      </c>
      <c r="D31" s="118" t="s">
        <v>448</v>
      </c>
      <c r="E31" s="118" t="s">
        <v>238</v>
      </c>
      <c r="F31" s="118" t="s">
        <v>448</v>
      </c>
      <c r="G31" s="329" t="s">
        <v>238</v>
      </c>
      <c r="H31" s="118" t="s">
        <v>237</v>
      </c>
      <c r="I31" s="330">
        <v>97.7</v>
      </c>
      <c r="J31" s="330" t="s">
        <v>239</v>
      </c>
      <c r="K31" s="330">
        <v>94</v>
      </c>
      <c r="L31" s="330" t="s">
        <v>239</v>
      </c>
      <c r="M31" s="331">
        <v>1.0393617021276595</v>
      </c>
      <c r="N31" s="330" t="s">
        <v>239</v>
      </c>
      <c r="O31" s="118">
        <v>2.2000000000000002</v>
      </c>
      <c r="P31" s="118" t="s">
        <v>239</v>
      </c>
      <c r="Q31" s="118">
        <v>2</v>
      </c>
      <c r="R31" s="118" t="s">
        <v>239</v>
      </c>
      <c r="S31" s="329">
        <v>0.90909090909090906</v>
      </c>
      <c r="T31" s="118" t="s">
        <v>239</v>
      </c>
      <c r="U31" s="118" t="s">
        <v>238</v>
      </c>
      <c r="V31" s="118" t="s">
        <v>237</v>
      </c>
      <c r="W31" s="118" t="s">
        <v>238</v>
      </c>
      <c r="X31" s="118" t="s">
        <v>237</v>
      </c>
      <c r="Y31" s="329" t="s">
        <v>238</v>
      </c>
      <c r="Z31" s="118" t="s">
        <v>237</v>
      </c>
      <c r="AA31" s="118" t="s">
        <v>238</v>
      </c>
      <c r="AB31" s="118" t="s">
        <v>237</v>
      </c>
      <c r="AC31" s="118" t="s">
        <v>238</v>
      </c>
      <c r="AD31" s="118" t="s">
        <v>237</v>
      </c>
      <c r="AE31" s="329" t="s">
        <v>238</v>
      </c>
      <c r="AF31" s="118" t="s">
        <v>237</v>
      </c>
      <c r="AG31" s="118" t="s">
        <v>238</v>
      </c>
      <c r="AH31" s="118" t="s">
        <v>237</v>
      </c>
      <c r="AI31" s="118" t="s">
        <v>238</v>
      </c>
      <c r="AJ31" s="118" t="s">
        <v>237</v>
      </c>
      <c r="AK31" s="329" t="s">
        <v>238</v>
      </c>
      <c r="AL31" s="118" t="s">
        <v>237</v>
      </c>
      <c r="AM31" s="118">
        <v>87.047899999999998</v>
      </c>
      <c r="AN31" s="118">
        <v>49.1813</v>
      </c>
      <c r="AO31" s="70">
        <v>1.7699389808728114</v>
      </c>
      <c r="AP31" s="15"/>
    </row>
    <row r="32" spans="2:42" x14ac:dyDescent="0.25">
      <c r="B32" s="15" t="s">
        <v>43</v>
      </c>
      <c r="C32" s="118" t="s">
        <v>238</v>
      </c>
      <c r="D32" s="118" t="s">
        <v>448</v>
      </c>
      <c r="E32" s="118" t="s">
        <v>238</v>
      </c>
      <c r="F32" s="118" t="s">
        <v>448</v>
      </c>
      <c r="G32" s="329" t="s">
        <v>238</v>
      </c>
      <c r="H32" s="118" t="s">
        <v>237</v>
      </c>
      <c r="I32" s="118" t="s">
        <v>238</v>
      </c>
      <c r="J32" s="118" t="s">
        <v>237</v>
      </c>
      <c r="K32" s="118" t="s">
        <v>238</v>
      </c>
      <c r="L32" s="118" t="s">
        <v>237</v>
      </c>
      <c r="M32" s="329" t="s">
        <v>238</v>
      </c>
      <c r="N32" s="118" t="s">
        <v>237</v>
      </c>
      <c r="O32" s="118" t="s">
        <v>238</v>
      </c>
      <c r="P32" s="118" t="s">
        <v>237</v>
      </c>
      <c r="Q32" s="118" t="s">
        <v>238</v>
      </c>
      <c r="R32" s="118" t="s">
        <v>237</v>
      </c>
      <c r="S32" s="329" t="s">
        <v>238</v>
      </c>
      <c r="T32" s="118" t="s">
        <v>237</v>
      </c>
      <c r="U32" s="118" t="s">
        <v>238</v>
      </c>
      <c r="V32" s="118" t="s">
        <v>237</v>
      </c>
      <c r="W32" s="118" t="s">
        <v>238</v>
      </c>
      <c r="X32" s="118" t="s">
        <v>237</v>
      </c>
      <c r="Y32" s="329" t="s">
        <v>238</v>
      </c>
      <c r="Z32" s="118" t="s">
        <v>237</v>
      </c>
      <c r="AA32" s="118" t="s">
        <v>238</v>
      </c>
      <c r="AB32" s="118" t="s">
        <v>237</v>
      </c>
      <c r="AC32" s="118" t="s">
        <v>238</v>
      </c>
      <c r="AD32" s="118" t="s">
        <v>237</v>
      </c>
      <c r="AE32" s="329" t="s">
        <v>238</v>
      </c>
      <c r="AF32" s="118" t="s">
        <v>237</v>
      </c>
      <c r="AG32" s="118" t="s">
        <v>238</v>
      </c>
      <c r="AH32" s="118" t="s">
        <v>237</v>
      </c>
      <c r="AI32" s="118" t="s">
        <v>238</v>
      </c>
      <c r="AJ32" s="118" t="s">
        <v>237</v>
      </c>
      <c r="AK32" s="329" t="s">
        <v>238</v>
      </c>
      <c r="AL32" s="118" t="s">
        <v>237</v>
      </c>
      <c r="AM32" s="118" t="s">
        <v>238</v>
      </c>
      <c r="AN32" s="118" t="s">
        <v>238</v>
      </c>
      <c r="AO32" s="70" t="s">
        <v>238</v>
      </c>
      <c r="AP32" s="15"/>
    </row>
    <row r="33" spans="2:42" x14ac:dyDescent="0.25">
      <c r="B33" s="15" t="s">
        <v>44</v>
      </c>
      <c r="C33" s="118" t="s">
        <v>238</v>
      </c>
      <c r="D33" s="118" t="s">
        <v>448</v>
      </c>
      <c r="E33" s="118" t="s">
        <v>238</v>
      </c>
      <c r="F33" s="118" t="s">
        <v>448</v>
      </c>
      <c r="G33" s="329" t="s">
        <v>238</v>
      </c>
      <c r="H33" s="118" t="s">
        <v>237</v>
      </c>
      <c r="I33" s="118" t="s">
        <v>238</v>
      </c>
      <c r="J33" s="118" t="s">
        <v>237</v>
      </c>
      <c r="K33" s="118" t="s">
        <v>238</v>
      </c>
      <c r="L33" s="118" t="s">
        <v>237</v>
      </c>
      <c r="M33" s="329" t="s">
        <v>238</v>
      </c>
      <c r="N33" s="118" t="s">
        <v>237</v>
      </c>
      <c r="O33" s="118">
        <v>1.8</v>
      </c>
      <c r="P33" s="118" t="s">
        <v>239</v>
      </c>
      <c r="Q33" s="118">
        <v>1.1000000000000001</v>
      </c>
      <c r="R33" s="118" t="s">
        <v>239</v>
      </c>
      <c r="S33" s="329">
        <v>0.61111111111111116</v>
      </c>
      <c r="T33" s="118" t="s">
        <v>239</v>
      </c>
      <c r="U33" s="118" t="s">
        <v>238</v>
      </c>
      <c r="V33" s="118" t="s">
        <v>237</v>
      </c>
      <c r="W33" s="118" t="s">
        <v>238</v>
      </c>
      <c r="X33" s="118" t="s">
        <v>237</v>
      </c>
      <c r="Y33" s="329" t="s">
        <v>238</v>
      </c>
      <c r="Z33" s="118" t="s">
        <v>237</v>
      </c>
      <c r="AA33" s="118" t="s">
        <v>238</v>
      </c>
      <c r="AB33" s="118" t="s">
        <v>237</v>
      </c>
      <c r="AC33" s="118" t="s">
        <v>238</v>
      </c>
      <c r="AD33" s="118" t="s">
        <v>237</v>
      </c>
      <c r="AE33" s="329" t="s">
        <v>238</v>
      </c>
      <c r="AF33" s="118" t="s">
        <v>237</v>
      </c>
      <c r="AG33" s="118" t="s">
        <v>238</v>
      </c>
      <c r="AH33" s="118" t="s">
        <v>237</v>
      </c>
      <c r="AI33" s="118" t="s">
        <v>238</v>
      </c>
      <c r="AJ33" s="118" t="s">
        <v>237</v>
      </c>
      <c r="AK33" s="329" t="s">
        <v>238</v>
      </c>
      <c r="AL33" s="118" t="s">
        <v>237</v>
      </c>
      <c r="AM33" s="118">
        <v>100</v>
      </c>
      <c r="AN33" s="118">
        <v>100</v>
      </c>
      <c r="AO33" s="70">
        <v>1</v>
      </c>
      <c r="AP33" s="15"/>
    </row>
    <row r="34" spans="2:42" x14ac:dyDescent="0.25">
      <c r="B34" s="15" t="s">
        <v>45</v>
      </c>
      <c r="C34" s="118">
        <v>92.9</v>
      </c>
      <c r="D34" s="118" t="s">
        <v>448</v>
      </c>
      <c r="E34" s="118">
        <v>73.599999999999994</v>
      </c>
      <c r="F34" s="118" t="s">
        <v>448</v>
      </c>
      <c r="G34" s="329">
        <v>1.2622282608695654</v>
      </c>
      <c r="H34" s="118" t="s">
        <v>237</v>
      </c>
      <c r="I34" s="118">
        <v>93.3</v>
      </c>
      <c r="J34" s="118" t="s">
        <v>237</v>
      </c>
      <c r="K34" s="118">
        <v>60.5</v>
      </c>
      <c r="L34" s="118" t="s">
        <v>237</v>
      </c>
      <c r="M34" s="329">
        <v>1.5421487603305786</v>
      </c>
      <c r="N34" s="118" t="s">
        <v>237</v>
      </c>
      <c r="O34" s="330">
        <v>19.100000000000001</v>
      </c>
      <c r="P34" s="330" t="s">
        <v>237</v>
      </c>
      <c r="Q34" s="330">
        <v>27.7</v>
      </c>
      <c r="R34" s="330" t="s">
        <v>237</v>
      </c>
      <c r="S34" s="331">
        <v>1.450261780104712</v>
      </c>
      <c r="T34" s="330" t="s">
        <v>237</v>
      </c>
      <c r="U34" s="118">
        <v>30.6</v>
      </c>
      <c r="V34" s="118" t="s">
        <v>237</v>
      </c>
      <c r="W34" s="118">
        <v>18.899999999999999</v>
      </c>
      <c r="X34" s="118" t="s">
        <v>237</v>
      </c>
      <c r="Y34" s="329">
        <v>1.6190476190476193</v>
      </c>
      <c r="Z34" s="118" t="s">
        <v>237</v>
      </c>
      <c r="AA34" s="118">
        <v>82.799246293593626</v>
      </c>
      <c r="AB34" s="118" t="s">
        <v>279</v>
      </c>
      <c r="AC34" s="118">
        <v>45.412729882211288</v>
      </c>
      <c r="AD34" s="118" t="s">
        <v>279</v>
      </c>
      <c r="AE34" s="329">
        <v>1.8232607136446797</v>
      </c>
      <c r="AF34" s="118" t="s">
        <v>237</v>
      </c>
      <c r="AG34" s="118" t="s">
        <v>238</v>
      </c>
      <c r="AH34" s="118" t="s">
        <v>237</v>
      </c>
      <c r="AI34" s="118" t="s">
        <v>238</v>
      </c>
      <c r="AJ34" s="118" t="s">
        <v>237</v>
      </c>
      <c r="AK34" s="329" t="s">
        <v>238</v>
      </c>
      <c r="AL34" s="118" t="s">
        <v>237</v>
      </c>
      <c r="AM34" s="118">
        <v>50.369199999999999</v>
      </c>
      <c r="AN34" s="118">
        <v>6.68973</v>
      </c>
      <c r="AO34" s="70">
        <v>7.5293322749946556</v>
      </c>
      <c r="AP34" s="15"/>
    </row>
    <row r="35" spans="2:42" x14ac:dyDescent="0.25">
      <c r="B35" s="15" t="s">
        <v>46</v>
      </c>
      <c r="C35" s="118">
        <v>86.6</v>
      </c>
      <c r="D35" s="118" t="s">
        <v>448</v>
      </c>
      <c r="E35" s="118">
        <v>74.099999999999994</v>
      </c>
      <c r="F35" s="118" t="s">
        <v>448</v>
      </c>
      <c r="G35" s="329">
        <v>1.1686909581646423</v>
      </c>
      <c r="H35" s="118" t="s">
        <v>237</v>
      </c>
      <c r="I35" s="118">
        <v>87.9</v>
      </c>
      <c r="J35" s="118" t="s">
        <v>237</v>
      </c>
      <c r="K35" s="118">
        <v>57.8</v>
      </c>
      <c r="L35" s="118" t="s">
        <v>237</v>
      </c>
      <c r="M35" s="329">
        <v>1.5207612456747406</v>
      </c>
      <c r="N35" s="118" t="s">
        <v>237</v>
      </c>
      <c r="O35" s="118">
        <v>18.7</v>
      </c>
      <c r="P35" s="118" t="s">
        <v>237</v>
      </c>
      <c r="Q35" s="118">
        <v>30.1</v>
      </c>
      <c r="R35" s="118" t="s">
        <v>237</v>
      </c>
      <c r="S35" s="329">
        <v>1.6096256684491981</v>
      </c>
      <c r="T35" s="118" t="s">
        <v>237</v>
      </c>
      <c r="U35" s="118">
        <v>32.799999999999997</v>
      </c>
      <c r="V35" s="118" t="s">
        <v>237</v>
      </c>
      <c r="W35" s="118">
        <v>38.1</v>
      </c>
      <c r="X35" s="118" t="s">
        <v>237</v>
      </c>
      <c r="Y35" s="329">
        <v>0.86089238845144345</v>
      </c>
      <c r="Z35" s="118" t="s">
        <v>237</v>
      </c>
      <c r="AA35" s="118">
        <v>90.7</v>
      </c>
      <c r="AB35" s="118" t="s">
        <v>279</v>
      </c>
      <c r="AC35" s="118">
        <v>84.1</v>
      </c>
      <c r="AD35" s="118" t="s">
        <v>279</v>
      </c>
      <c r="AE35" s="329">
        <v>1.0784780023781213</v>
      </c>
      <c r="AF35" s="118" t="s">
        <v>237</v>
      </c>
      <c r="AG35" s="118">
        <v>58.7</v>
      </c>
      <c r="AH35" s="118" t="s">
        <v>237</v>
      </c>
      <c r="AI35" s="118">
        <v>42.6</v>
      </c>
      <c r="AJ35" s="118" t="s">
        <v>237</v>
      </c>
      <c r="AK35" s="329">
        <v>1.3779342723004695</v>
      </c>
      <c r="AL35" s="118" t="s">
        <v>237</v>
      </c>
      <c r="AM35" s="118">
        <v>42.733400000000003</v>
      </c>
      <c r="AN35" s="118">
        <v>48.079599999999999</v>
      </c>
      <c r="AO35" s="70">
        <v>0.88880523132471989</v>
      </c>
      <c r="AP35" s="15"/>
    </row>
    <row r="36" spans="2:42" x14ac:dyDescent="0.25">
      <c r="B36" s="15" t="s">
        <v>47</v>
      </c>
      <c r="C36" s="118" t="s">
        <v>238</v>
      </c>
      <c r="D36" s="118" t="s">
        <v>448</v>
      </c>
      <c r="E36" s="118" t="s">
        <v>238</v>
      </c>
      <c r="F36" s="118" t="s">
        <v>448</v>
      </c>
      <c r="G36" s="329" t="s">
        <v>238</v>
      </c>
      <c r="H36" s="118" t="s">
        <v>237</v>
      </c>
      <c r="I36" s="118">
        <v>90.6</v>
      </c>
      <c r="J36" s="118" t="s">
        <v>239</v>
      </c>
      <c r="K36" s="118">
        <v>63.9</v>
      </c>
      <c r="L36" s="118" t="s">
        <v>239</v>
      </c>
      <c r="M36" s="329">
        <v>1.4178403755868545</v>
      </c>
      <c r="N36" s="118" t="s">
        <v>239</v>
      </c>
      <c r="O36" s="118" t="s">
        <v>238</v>
      </c>
      <c r="P36" s="118" t="s">
        <v>237</v>
      </c>
      <c r="Q36" s="118" t="s">
        <v>238</v>
      </c>
      <c r="R36" s="118" t="s">
        <v>237</v>
      </c>
      <c r="S36" s="329" t="s">
        <v>238</v>
      </c>
      <c r="T36" s="118" t="s">
        <v>237</v>
      </c>
      <c r="U36" s="118" t="s">
        <v>238</v>
      </c>
      <c r="V36" s="118" t="s">
        <v>237</v>
      </c>
      <c r="W36" s="118" t="s">
        <v>238</v>
      </c>
      <c r="X36" s="118" t="s">
        <v>237</v>
      </c>
      <c r="Y36" s="329" t="s">
        <v>238</v>
      </c>
      <c r="Z36" s="118" t="s">
        <v>237</v>
      </c>
      <c r="AA36" s="118" t="s">
        <v>238</v>
      </c>
      <c r="AB36" s="118" t="s">
        <v>237</v>
      </c>
      <c r="AC36" s="118" t="s">
        <v>238</v>
      </c>
      <c r="AD36" s="118" t="s">
        <v>237</v>
      </c>
      <c r="AE36" s="329" t="s">
        <v>238</v>
      </c>
      <c r="AF36" s="118" t="s">
        <v>237</v>
      </c>
      <c r="AG36" s="118" t="s">
        <v>238</v>
      </c>
      <c r="AH36" s="118" t="s">
        <v>237</v>
      </c>
      <c r="AI36" s="118" t="s">
        <v>238</v>
      </c>
      <c r="AJ36" s="118" t="s">
        <v>237</v>
      </c>
      <c r="AK36" s="329" t="s">
        <v>238</v>
      </c>
      <c r="AL36" s="118" t="s">
        <v>237</v>
      </c>
      <c r="AM36" s="118">
        <v>75.204567311092433</v>
      </c>
      <c r="AN36" s="118">
        <v>47.153874025225832</v>
      </c>
      <c r="AO36" s="70">
        <v>1.5948756887050333</v>
      </c>
      <c r="AP36" s="15"/>
    </row>
    <row r="37" spans="2:42" x14ac:dyDescent="0.25">
      <c r="B37" s="15" t="s">
        <v>48</v>
      </c>
      <c r="C37" s="118">
        <v>74.400000000000006</v>
      </c>
      <c r="D37" s="118" t="s">
        <v>448</v>
      </c>
      <c r="E37" s="118">
        <v>59.9</v>
      </c>
      <c r="F37" s="118" t="s">
        <v>448</v>
      </c>
      <c r="G37" s="329">
        <v>1.2420701168614359</v>
      </c>
      <c r="H37" s="118" t="s">
        <v>237</v>
      </c>
      <c r="I37" s="330">
        <v>94.7</v>
      </c>
      <c r="J37" s="330" t="s">
        <v>237</v>
      </c>
      <c r="K37" s="330">
        <v>66.599999999999994</v>
      </c>
      <c r="L37" s="330" t="s">
        <v>237</v>
      </c>
      <c r="M37" s="331">
        <v>1.4219219219219221</v>
      </c>
      <c r="N37" s="330" t="s">
        <v>237</v>
      </c>
      <c r="O37" s="118">
        <v>19.8</v>
      </c>
      <c r="P37" s="118" t="s">
        <v>237</v>
      </c>
      <c r="Q37" s="118">
        <v>30.6</v>
      </c>
      <c r="R37" s="118" t="s">
        <v>237</v>
      </c>
      <c r="S37" s="329">
        <v>1.5454545454545454</v>
      </c>
      <c r="T37" s="118" t="s">
        <v>237</v>
      </c>
      <c r="U37" s="118">
        <v>33</v>
      </c>
      <c r="V37" s="118" t="s">
        <v>237</v>
      </c>
      <c r="W37" s="118">
        <v>34.200000000000003</v>
      </c>
      <c r="X37" s="118" t="s">
        <v>237</v>
      </c>
      <c r="Y37" s="329">
        <v>0.96491228070175428</v>
      </c>
      <c r="Z37" s="118" t="s">
        <v>237</v>
      </c>
      <c r="AA37" s="330">
        <v>96.143028398006507</v>
      </c>
      <c r="AB37" s="330" t="s">
        <v>237</v>
      </c>
      <c r="AC37" s="330">
        <v>92.816859163334598</v>
      </c>
      <c r="AD37" s="330" t="s">
        <v>237</v>
      </c>
      <c r="AE37" s="331">
        <v>1.0358358305231885</v>
      </c>
      <c r="AF37" s="330" t="s">
        <v>237</v>
      </c>
      <c r="AG37" s="118">
        <v>54.7</v>
      </c>
      <c r="AH37" s="118" t="s">
        <v>237</v>
      </c>
      <c r="AI37" s="118">
        <v>41.3</v>
      </c>
      <c r="AJ37" s="118" t="s">
        <v>237</v>
      </c>
      <c r="AK37" s="329">
        <v>1.3244552058111381</v>
      </c>
      <c r="AL37" s="118" t="s">
        <v>237</v>
      </c>
      <c r="AM37" s="118">
        <v>81.614000000000004</v>
      </c>
      <c r="AN37" s="118">
        <v>25.484999999999999</v>
      </c>
      <c r="AO37" s="70">
        <v>3.202432803609967</v>
      </c>
      <c r="AP37" s="15"/>
    </row>
    <row r="38" spans="2:42" x14ac:dyDescent="0.25">
      <c r="B38" s="15" t="s">
        <v>49</v>
      </c>
      <c r="C38" s="118">
        <v>80.5</v>
      </c>
      <c r="D38" s="118" t="s">
        <v>448</v>
      </c>
      <c r="E38" s="118">
        <v>47.6</v>
      </c>
      <c r="F38" s="118" t="s">
        <v>448</v>
      </c>
      <c r="G38" s="329">
        <v>1.6911764705882353</v>
      </c>
      <c r="H38" s="118" t="s">
        <v>237</v>
      </c>
      <c r="I38" s="118">
        <v>86.7</v>
      </c>
      <c r="J38" s="118" t="s">
        <v>237</v>
      </c>
      <c r="K38" s="118">
        <v>46.7</v>
      </c>
      <c r="L38" s="118" t="s">
        <v>237</v>
      </c>
      <c r="M38" s="329">
        <v>1.8565310492505354</v>
      </c>
      <c r="N38" s="118" t="s">
        <v>237</v>
      </c>
      <c r="O38" s="118">
        <v>7.5</v>
      </c>
      <c r="P38" s="118" t="s">
        <v>237</v>
      </c>
      <c r="Q38" s="118">
        <v>20.8</v>
      </c>
      <c r="R38" s="118" t="s">
        <v>237</v>
      </c>
      <c r="S38" s="329">
        <v>2.7733333333333334</v>
      </c>
      <c r="T38" s="118" t="s">
        <v>237</v>
      </c>
      <c r="U38" s="118">
        <v>26.5</v>
      </c>
      <c r="V38" s="118" t="s">
        <v>237</v>
      </c>
      <c r="W38" s="118">
        <v>11.8</v>
      </c>
      <c r="X38" s="118" t="s">
        <v>237</v>
      </c>
      <c r="Y38" s="329">
        <v>2.2457627118644066</v>
      </c>
      <c r="Z38" s="118" t="s">
        <v>237</v>
      </c>
      <c r="AA38" s="118">
        <v>94.394080807897637</v>
      </c>
      <c r="AB38" s="118" t="s">
        <v>279</v>
      </c>
      <c r="AC38" s="118">
        <v>77.895780368792856</v>
      </c>
      <c r="AD38" s="118" t="s">
        <v>279</v>
      </c>
      <c r="AE38" s="329">
        <v>1.2117996682361301</v>
      </c>
      <c r="AF38" s="118" t="s">
        <v>237</v>
      </c>
      <c r="AG38" s="118">
        <v>36.9</v>
      </c>
      <c r="AH38" s="118" t="s">
        <v>237</v>
      </c>
      <c r="AI38" s="118">
        <v>17.8</v>
      </c>
      <c r="AJ38" s="118" t="s">
        <v>237</v>
      </c>
      <c r="AK38" s="329">
        <v>2.0730337078651684</v>
      </c>
      <c r="AL38" s="118" t="s">
        <v>237</v>
      </c>
      <c r="AM38" s="118">
        <v>61.697400000000002</v>
      </c>
      <c r="AN38" s="118">
        <v>26.753299999999999</v>
      </c>
      <c r="AO38" s="70">
        <v>2.3061603615254942</v>
      </c>
      <c r="AP38" s="15"/>
    </row>
    <row r="39" spans="2:42" x14ac:dyDescent="0.25">
      <c r="B39" s="15" t="s">
        <v>50</v>
      </c>
      <c r="C39" s="118" t="s">
        <v>238</v>
      </c>
      <c r="D39" s="118" t="s">
        <v>448</v>
      </c>
      <c r="E39" s="118" t="s">
        <v>238</v>
      </c>
      <c r="F39" s="118" t="s">
        <v>448</v>
      </c>
      <c r="G39" s="329" t="s">
        <v>238</v>
      </c>
      <c r="H39" s="118" t="s">
        <v>237</v>
      </c>
      <c r="I39" s="118" t="s">
        <v>238</v>
      </c>
      <c r="J39" s="118" t="s">
        <v>237</v>
      </c>
      <c r="K39" s="118" t="s">
        <v>238</v>
      </c>
      <c r="L39" s="118" t="s">
        <v>237</v>
      </c>
      <c r="M39" s="329" t="s">
        <v>238</v>
      </c>
      <c r="N39" s="118" t="s">
        <v>237</v>
      </c>
      <c r="O39" s="118" t="s">
        <v>238</v>
      </c>
      <c r="P39" s="118" t="s">
        <v>237</v>
      </c>
      <c r="Q39" s="118" t="s">
        <v>238</v>
      </c>
      <c r="R39" s="118" t="s">
        <v>237</v>
      </c>
      <c r="S39" s="329" t="s">
        <v>238</v>
      </c>
      <c r="T39" s="118" t="s">
        <v>237</v>
      </c>
      <c r="U39" s="118" t="s">
        <v>238</v>
      </c>
      <c r="V39" s="118" t="s">
        <v>237</v>
      </c>
      <c r="W39" s="118" t="s">
        <v>238</v>
      </c>
      <c r="X39" s="118" t="s">
        <v>237</v>
      </c>
      <c r="Y39" s="329" t="s">
        <v>238</v>
      </c>
      <c r="Z39" s="118" t="s">
        <v>237</v>
      </c>
      <c r="AA39" s="118" t="s">
        <v>238</v>
      </c>
      <c r="AB39" s="118" t="s">
        <v>237</v>
      </c>
      <c r="AC39" s="118" t="s">
        <v>238</v>
      </c>
      <c r="AD39" s="118" t="s">
        <v>237</v>
      </c>
      <c r="AE39" s="329" t="s">
        <v>238</v>
      </c>
      <c r="AF39" s="118" t="s">
        <v>237</v>
      </c>
      <c r="AG39" s="118" t="s">
        <v>238</v>
      </c>
      <c r="AH39" s="118" t="s">
        <v>237</v>
      </c>
      <c r="AI39" s="118" t="s">
        <v>238</v>
      </c>
      <c r="AJ39" s="118" t="s">
        <v>237</v>
      </c>
      <c r="AK39" s="329" t="s">
        <v>238</v>
      </c>
      <c r="AL39" s="118" t="s">
        <v>237</v>
      </c>
      <c r="AM39" s="118">
        <v>100</v>
      </c>
      <c r="AN39" s="118">
        <v>99</v>
      </c>
      <c r="AO39" s="70">
        <v>1.0101010101010102</v>
      </c>
      <c r="AP39" s="15"/>
    </row>
    <row r="40" spans="2:42" x14ac:dyDescent="0.25">
      <c r="B40" s="15" t="s">
        <v>258</v>
      </c>
      <c r="C40" s="118">
        <v>78.400000000000006</v>
      </c>
      <c r="D40" s="118" t="s">
        <v>448</v>
      </c>
      <c r="E40" s="118">
        <v>51.6</v>
      </c>
      <c r="F40" s="118" t="s">
        <v>448</v>
      </c>
      <c r="G40" s="329">
        <v>1.5193798449612403</v>
      </c>
      <c r="H40" s="118" t="s">
        <v>237</v>
      </c>
      <c r="I40" s="118">
        <v>82.9</v>
      </c>
      <c r="J40" s="118" t="s">
        <v>237</v>
      </c>
      <c r="K40" s="118">
        <v>38.1</v>
      </c>
      <c r="L40" s="118" t="s">
        <v>237</v>
      </c>
      <c r="M40" s="329">
        <v>2.1758530183727034</v>
      </c>
      <c r="N40" s="118" t="s">
        <v>237</v>
      </c>
      <c r="O40" s="118">
        <v>23.2</v>
      </c>
      <c r="P40" s="118" t="s">
        <v>237</v>
      </c>
      <c r="Q40" s="118">
        <v>23.6</v>
      </c>
      <c r="R40" s="118" t="s">
        <v>237</v>
      </c>
      <c r="S40" s="329">
        <v>1.017241379310345</v>
      </c>
      <c r="T40" s="118" t="s">
        <v>237</v>
      </c>
      <c r="U40" s="118">
        <v>22.8</v>
      </c>
      <c r="V40" s="118" t="s">
        <v>237</v>
      </c>
      <c r="W40" s="118">
        <v>11.6</v>
      </c>
      <c r="X40" s="118" t="s">
        <v>237</v>
      </c>
      <c r="Y40" s="329">
        <v>1.9655172413793105</v>
      </c>
      <c r="Z40" s="118" t="s">
        <v>237</v>
      </c>
      <c r="AA40" s="118">
        <v>86</v>
      </c>
      <c r="AB40" s="118" t="s">
        <v>279</v>
      </c>
      <c r="AC40" s="118">
        <v>65.7</v>
      </c>
      <c r="AD40" s="118" t="s">
        <v>279</v>
      </c>
      <c r="AE40" s="329">
        <v>1.3089802130898021</v>
      </c>
      <c r="AF40" s="118" t="s">
        <v>237</v>
      </c>
      <c r="AG40" s="118">
        <v>19.399999999999999</v>
      </c>
      <c r="AH40" s="118" t="s">
        <v>237</v>
      </c>
      <c r="AI40" s="118">
        <v>15.9</v>
      </c>
      <c r="AJ40" s="118" t="s">
        <v>237</v>
      </c>
      <c r="AK40" s="329">
        <v>1.220125786163522</v>
      </c>
      <c r="AL40" s="118" t="s">
        <v>237</v>
      </c>
      <c r="AM40" s="118">
        <v>43.609900000000003</v>
      </c>
      <c r="AN40" s="118">
        <v>7.2245400000000002</v>
      </c>
      <c r="AO40" s="70">
        <v>6.0363566400075301</v>
      </c>
      <c r="AP40" s="15"/>
    </row>
    <row r="41" spans="2:42" x14ac:dyDescent="0.25">
      <c r="B41" s="15" t="s">
        <v>52</v>
      </c>
      <c r="C41" s="118">
        <v>42.2</v>
      </c>
      <c r="D41" s="118" t="s">
        <v>448</v>
      </c>
      <c r="E41" s="118">
        <v>8.6999999999999993</v>
      </c>
      <c r="F41" s="118" t="s">
        <v>448</v>
      </c>
      <c r="G41" s="329">
        <v>4.8505747126436791</v>
      </c>
      <c r="H41" s="118" t="s">
        <v>237</v>
      </c>
      <c r="I41" s="118">
        <v>59.6</v>
      </c>
      <c r="J41" s="118" t="s">
        <v>237</v>
      </c>
      <c r="K41" s="118">
        <v>11.6</v>
      </c>
      <c r="L41" s="118" t="s">
        <v>237</v>
      </c>
      <c r="M41" s="329">
        <v>5.1379310344827589</v>
      </c>
      <c r="N41" s="118" t="s">
        <v>237</v>
      </c>
      <c r="O41" s="118">
        <v>21.7</v>
      </c>
      <c r="P41" s="118" t="s">
        <v>237</v>
      </c>
      <c r="Q41" s="118">
        <v>32.9</v>
      </c>
      <c r="R41" s="118" t="s">
        <v>237</v>
      </c>
      <c r="S41" s="329">
        <v>1.5161290322580645</v>
      </c>
      <c r="T41" s="118" t="s">
        <v>237</v>
      </c>
      <c r="U41" s="118">
        <v>27.3</v>
      </c>
      <c r="V41" s="118" t="s">
        <v>237</v>
      </c>
      <c r="W41" s="118">
        <v>9.6</v>
      </c>
      <c r="X41" s="118" t="s">
        <v>237</v>
      </c>
      <c r="Y41" s="329">
        <v>2.84375</v>
      </c>
      <c r="Z41" s="118" t="s">
        <v>237</v>
      </c>
      <c r="AA41" s="118">
        <v>70.8</v>
      </c>
      <c r="AB41" s="118" t="s">
        <v>279</v>
      </c>
      <c r="AC41" s="118">
        <v>46.9</v>
      </c>
      <c r="AD41" s="118" t="s">
        <v>279</v>
      </c>
      <c r="AE41" s="329">
        <v>1.5095948827292112</v>
      </c>
      <c r="AF41" s="118" t="s">
        <v>237</v>
      </c>
      <c r="AG41" s="118">
        <v>18.2</v>
      </c>
      <c r="AH41" s="118" t="s">
        <v>237</v>
      </c>
      <c r="AI41" s="118">
        <v>7</v>
      </c>
      <c r="AJ41" s="118" t="s">
        <v>237</v>
      </c>
      <c r="AK41" s="329">
        <v>2.6</v>
      </c>
      <c r="AL41" s="118" t="s">
        <v>237</v>
      </c>
      <c r="AM41" s="118">
        <v>31.413</v>
      </c>
      <c r="AN41" s="118">
        <v>6.4766300000000001</v>
      </c>
      <c r="AO41" s="70">
        <v>4.8502075925288306</v>
      </c>
      <c r="AP41" s="15"/>
    </row>
    <row r="42" spans="2:42" x14ac:dyDescent="0.25">
      <c r="B42" s="15" t="s">
        <v>53</v>
      </c>
      <c r="C42" s="118" t="s">
        <v>238</v>
      </c>
      <c r="D42" s="118" t="s">
        <v>448</v>
      </c>
      <c r="E42" s="118" t="s">
        <v>238</v>
      </c>
      <c r="F42" s="118" t="s">
        <v>448</v>
      </c>
      <c r="G42" s="329" t="s">
        <v>238</v>
      </c>
      <c r="H42" s="118" t="s">
        <v>237</v>
      </c>
      <c r="I42" s="330">
        <v>99.8</v>
      </c>
      <c r="J42" s="330" t="s">
        <v>239</v>
      </c>
      <c r="K42" s="330">
        <v>99.4</v>
      </c>
      <c r="L42" s="330" t="s">
        <v>239</v>
      </c>
      <c r="M42" s="331">
        <v>1.0040241448692151</v>
      </c>
      <c r="N42" s="330" t="s">
        <v>239</v>
      </c>
      <c r="O42" s="118" t="s">
        <v>238</v>
      </c>
      <c r="P42" s="118" t="s">
        <v>237</v>
      </c>
      <c r="Q42" s="118" t="s">
        <v>238</v>
      </c>
      <c r="R42" s="118" t="s">
        <v>237</v>
      </c>
      <c r="S42" s="329" t="s">
        <v>238</v>
      </c>
      <c r="T42" s="118" t="s">
        <v>237</v>
      </c>
      <c r="U42" s="118" t="s">
        <v>238</v>
      </c>
      <c r="V42" s="118" t="s">
        <v>237</v>
      </c>
      <c r="W42" s="118" t="s">
        <v>238</v>
      </c>
      <c r="X42" s="118" t="s">
        <v>237</v>
      </c>
      <c r="Y42" s="329" t="s">
        <v>238</v>
      </c>
      <c r="Z42" s="118" t="s">
        <v>237</v>
      </c>
      <c r="AA42" s="118">
        <v>90.55</v>
      </c>
      <c r="AB42" s="118" t="s">
        <v>283</v>
      </c>
      <c r="AC42" s="118">
        <v>92.02</v>
      </c>
      <c r="AD42" s="118" t="s">
        <v>283</v>
      </c>
      <c r="AE42" s="329">
        <v>0.98402521191045422</v>
      </c>
      <c r="AF42" s="118" t="s">
        <v>283</v>
      </c>
      <c r="AG42" s="118" t="s">
        <v>238</v>
      </c>
      <c r="AH42" s="118" t="s">
        <v>237</v>
      </c>
      <c r="AI42" s="118" t="s">
        <v>238</v>
      </c>
      <c r="AJ42" s="118" t="s">
        <v>237</v>
      </c>
      <c r="AK42" s="329" t="s">
        <v>238</v>
      </c>
      <c r="AL42" s="118" t="s">
        <v>237</v>
      </c>
      <c r="AM42" s="118">
        <v>100</v>
      </c>
      <c r="AN42" s="118">
        <v>89.266773804362401</v>
      </c>
      <c r="AO42" s="70">
        <v>1.1202376398094167</v>
      </c>
      <c r="AP42" s="15"/>
    </row>
    <row r="43" spans="2:42" x14ac:dyDescent="0.25">
      <c r="B43" s="15" t="s">
        <v>54</v>
      </c>
      <c r="C43" s="118" t="s">
        <v>238</v>
      </c>
      <c r="D43" s="118" t="s">
        <v>448</v>
      </c>
      <c r="E43" s="118" t="s">
        <v>238</v>
      </c>
      <c r="F43" s="118" t="s">
        <v>448</v>
      </c>
      <c r="G43" s="329" t="s">
        <v>238</v>
      </c>
      <c r="H43" s="118" t="s">
        <v>237</v>
      </c>
      <c r="I43" s="118">
        <v>99.9</v>
      </c>
      <c r="J43" s="118" t="s">
        <v>237</v>
      </c>
      <c r="K43" s="118">
        <v>99.7</v>
      </c>
      <c r="L43" s="118" t="s">
        <v>237</v>
      </c>
      <c r="M43" s="329">
        <v>1.0020060180541626</v>
      </c>
      <c r="N43" s="118" t="s">
        <v>237</v>
      </c>
      <c r="O43" s="118">
        <v>1.3</v>
      </c>
      <c r="P43" s="118" t="s">
        <v>237</v>
      </c>
      <c r="Q43" s="118">
        <v>4.4000000000000004</v>
      </c>
      <c r="R43" s="118" t="s">
        <v>237</v>
      </c>
      <c r="S43" s="329">
        <v>3.3846153846153846</v>
      </c>
      <c r="T43" s="118" t="s">
        <v>237</v>
      </c>
      <c r="U43" s="118" t="s">
        <v>238</v>
      </c>
      <c r="V43" s="118" t="s">
        <v>237</v>
      </c>
      <c r="W43" s="118" t="s">
        <v>238</v>
      </c>
      <c r="X43" s="118" t="s">
        <v>237</v>
      </c>
      <c r="Y43" s="329" t="s">
        <v>238</v>
      </c>
      <c r="Z43" s="118" t="s">
        <v>237</v>
      </c>
      <c r="AA43" s="118">
        <v>97</v>
      </c>
      <c r="AB43" s="118" t="s">
        <v>283</v>
      </c>
      <c r="AC43" s="118">
        <v>96.3</v>
      </c>
      <c r="AD43" s="118" t="s">
        <v>283</v>
      </c>
      <c r="AE43" s="329">
        <v>1.0072689511941848</v>
      </c>
      <c r="AF43" s="118" t="s">
        <v>283</v>
      </c>
      <c r="AG43" s="118" t="s">
        <v>238</v>
      </c>
      <c r="AH43" s="118" t="s">
        <v>237</v>
      </c>
      <c r="AI43" s="118" t="s">
        <v>238</v>
      </c>
      <c r="AJ43" s="118" t="s">
        <v>237</v>
      </c>
      <c r="AK43" s="329" t="s">
        <v>238</v>
      </c>
      <c r="AL43" s="118" t="s">
        <v>237</v>
      </c>
      <c r="AM43" s="118">
        <v>74.082700000000003</v>
      </c>
      <c r="AN43" s="118">
        <v>55.847900000000003</v>
      </c>
      <c r="AO43" s="70">
        <v>1.3265082482958177</v>
      </c>
      <c r="AP43" s="15"/>
    </row>
    <row r="44" spans="2:42" x14ac:dyDescent="0.25">
      <c r="B44" s="15" t="s">
        <v>55</v>
      </c>
      <c r="C44" s="118">
        <v>97.2</v>
      </c>
      <c r="D44" s="118" t="s">
        <v>448</v>
      </c>
      <c r="E44" s="118">
        <v>94.6</v>
      </c>
      <c r="F44" s="118" t="s">
        <v>448</v>
      </c>
      <c r="G44" s="329">
        <v>1.0274841437632136</v>
      </c>
      <c r="H44" s="118" t="s">
        <v>237</v>
      </c>
      <c r="I44" s="330">
        <v>98.2</v>
      </c>
      <c r="J44" s="330" t="s">
        <v>237</v>
      </c>
      <c r="K44" s="330">
        <v>86.2</v>
      </c>
      <c r="L44" s="330" t="s">
        <v>237</v>
      </c>
      <c r="M44" s="331">
        <v>1.1392111368909512</v>
      </c>
      <c r="N44" s="330" t="s">
        <v>237</v>
      </c>
      <c r="O44" s="118">
        <v>2.9</v>
      </c>
      <c r="P44" s="118" t="s">
        <v>237</v>
      </c>
      <c r="Q44" s="118">
        <v>4.5999999999999996</v>
      </c>
      <c r="R44" s="118" t="s">
        <v>237</v>
      </c>
      <c r="S44" s="329">
        <v>1.586206896551724</v>
      </c>
      <c r="T44" s="118" t="s">
        <v>237</v>
      </c>
      <c r="U44" s="118">
        <v>57</v>
      </c>
      <c r="V44" s="118" t="s">
        <v>237</v>
      </c>
      <c r="W44" s="118">
        <v>48.5</v>
      </c>
      <c r="X44" s="118" t="s">
        <v>237</v>
      </c>
      <c r="Y44" s="329">
        <v>1.1752577319587629</v>
      </c>
      <c r="Z44" s="118" t="s">
        <v>237</v>
      </c>
      <c r="AA44" s="118">
        <v>91.110140501332282</v>
      </c>
      <c r="AB44" s="118" t="s">
        <v>279</v>
      </c>
      <c r="AC44" s="118">
        <v>91.205081412684109</v>
      </c>
      <c r="AD44" s="118" t="s">
        <v>279</v>
      </c>
      <c r="AE44" s="329">
        <v>0.99895903923464269</v>
      </c>
      <c r="AF44" s="118" t="s">
        <v>237</v>
      </c>
      <c r="AG44" s="118">
        <v>26</v>
      </c>
      <c r="AH44" s="118" t="s">
        <v>237</v>
      </c>
      <c r="AI44" s="118">
        <v>17.100000000000001</v>
      </c>
      <c r="AJ44" s="118" t="s">
        <v>237</v>
      </c>
      <c r="AK44" s="329">
        <v>1.5204678362573099</v>
      </c>
      <c r="AL44" s="118" t="s">
        <v>237</v>
      </c>
      <c r="AM44" s="118">
        <v>84.8874</v>
      </c>
      <c r="AN44" s="118">
        <v>65.694999999999993</v>
      </c>
      <c r="AO44" s="70">
        <v>1.2921439987822514</v>
      </c>
      <c r="AP44" s="15"/>
    </row>
    <row r="45" spans="2:42" x14ac:dyDescent="0.25">
      <c r="B45" s="15" t="s">
        <v>56</v>
      </c>
      <c r="C45" s="118">
        <v>89.5</v>
      </c>
      <c r="D45" s="118" t="s">
        <v>237</v>
      </c>
      <c r="E45" s="118">
        <v>86.5</v>
      </c>
      <c r="F45" s="118" t="s">
        <v>237</v>
      </c>
      <c r="G45" s="329">
        <v>1.0346820809248556</v>
      </c>
      <c r="H45" s="118" t="s">
        <v>237</v>
      </c>
      <c r="I45" s="118">
        <v>92.2</v>
      </c>
      <c r="J45" s="118" t="s">
        <v>237</v>
      </c>
      <c r="K45" s="118">
        <v>78.5</v>
      </c>
      <c r="L45" s="118" t="s">
        <v>237</v>
      </c>
      <c r="M45" s="329">
        <v>1.1745222929936305</v>
      </c>
      <c r="N45" s="118" t="s">
        <v>237</v>
      </c>
      <c r="O45" s="118">
        <v>13.7</v>
      </c>
      <c r="P45" s="118" t="s">
        <v>237</v>
      </c>
      <c r="Q45" s="118">
        <v>18.100000000000001</v>
      </c>
      <c r="R45" s="118" t="s">
        <v>237</v>
      </c>
      <c r="S45" s="329">
        <v>1.3211678832116791</v>
      </c>
      <c r="T45" s="118" t="s">
        <v>237</v>
      </c>
      <c r="U45" s="118">
        <v>40.200000000000003</v>
      </c>
      <c r="V45" s="118" t="s">
        <v>237</v>
      </c>
      <c r="W45" s="118">
        <v>36.6</v>
      </c>
      <c r="X45" s="118" t="s">
        <v>237</v>
      </c>
      <c r="Y45" s="329">
        <v>1.098360655737705</v>
      </c>
      <c r="Z45" s="118" t="s">
        <v>237</v>
      </c>
      <c r="AA45" s="118">
        <v>40.799999999999997</v>
      </c>
      <c r="AB45" s="118" t="s">
        <v>239</v>
      </c>
      <c r="AC45" s="118">
        <v>29</v>
      </c>
      <c r="AD45" s="118" t="s">
        <v>239</v>
      </c>
      <c r="AE45" s="329">
        <v>1.4068965517241379</v>
      </c>
      <c r="AF45" s="118" t="s">
        <v>239</v>
      </c>
      <c r="AG45" s="118">
        <v>23.7</v>
      </c>
      <c r="AH45" s="118" t="s">
        <v>237</v>
      </c>
      <c r="AI45" s="118">
        <v>17.100000000000001</v>
      </c>
      <c r="AJ45" s="118" t="s">
        <v>237</v>
      </c>
      <c r="AK45" s="329">
        <v>1.3859649122807016</v>
      </c>
      <c r="AL45" s="118" t="s">
        <v>237</v>
      </c>
      <c r="AM45" s="118" t="s">
        <v>238</v>
      </c>
      <c r="AN45" s="118" t="s">
        <v>238</v>
      </c>
      <c r="AO45" s="70" t="s">
        <v>238</v>
      </c>
      <c r="AP45" s="15"/>
    </row>
    <row r="46" spans="2:42" x14ac:dyDescent="0.25">
      <c r="B46" s="15" t="s">
        <v>57</v>
      </c>
      <c r="C46" s="118">
        <v>94.9</v>
      </c>
      <c r="D46" s="118" t="s">
        <v>237</v>
      </c>
      <c r="E46" s="118">
        <v>84.7</v>
      </c>
      <c r="F46" s="118" t="s">
        <v>237</v>
      </c>
      <c r="G46" s="329">
        <v>1.1204250295159386</v>
      </c>
      <c r="H46" s="118" t="s">
        <v>237</v>
      </c>
      <c r="I46" s="118">
        <v>98</v>
      </c>
      <c r="J46" s="118" t="s">
        <v>237</v>
      </c>
      <c r="K46" s="118">
        <v>83.9</v>
      </c>
      <c r="L46" s="118" t="s">
        <v>237</v>
      </c>
      <c r="M46" s="329">
        <v>1.168057210965435</v>
      </c>
      <c r="N46" s="118" t="s">
        <v>237</v>
      </c>
      <c r="O46" s="118">
        <v>9.1</v>
      </c>
      <c r="P46" s="118" t="s">
        <v>237</v>
      </c>
      <c r="Q46" s="118">
        <v>15.8</v>
      </c>
      <c r="R46" s="118" t="s">
        <v>237</v>
      </c>
      <c r="S46" s="329">
        <v>1.7362637362637363</v>
      </c>
      <c r="T46" s="118" t="s">
        <v>237</v>
      </c>
      <c r="U46" s="118">
        <v>30.7</v>
      </c>
      <c r="V46" s="118" t="s">
        <v>237</v>
      </c>
      <c r="W46" s="118">
        <v>22.1</v>
      </c>
      <c r="X46" s="118" t="s">
        <v>237</v>
      </c>
      <c r="Y46" s="329">
        <v>1.3891402714932126</v>
      </c>
      <c r="Z46" s="118" t="s">
        <v>237</v>
      </c>
      <c r="AA46" s="118">
        <v>91.6</v>
      </c>
      <c r="AB46" s="118" t="s">
        <v>283</v>
      </c>
      <c r="AC46" s="118">
        <v>91.9</v>
      </c>
      <c r="AD46" s="118" t="s">
        <v>283</v>
      </c>
      <c r="AE46" s="329">
        <v>0.99673558215451563</v>
      </c>
      <c r="AF46" s="118" t="s">
        <v>283</v>
      </c>
      <c r="AG46" s="118">
        <v>15.9</v>
      </c>
      <c r="AH46" s="118" t="s">
        <v>237</v>
      </c>
      <c r="AI46" s="118">
        <v>10.4</v>
      </c>
      <c r="AJ46" s="118" t="s">
        <v>237</v>
      </c>
      <c r="AK46" s="329">
        <v>1.5288461538461537</v>
      </c>
      <c r="AL46" s="118" t="s">
        <v>237</v>
      </c>
      <c r="AM46" s="118">
        <v>19.645299999999999</v>
      </c>
      <c r="AN46" s="118">
        <v>5.5879300000000001</v>
      </c>
      <c r="AO46" s="70">
        <v>3.5156668032706206</v>
      </c>
      <c r="AP46" s="15"/>
    </row>
    <row r="47" spans="2:42" x14ac:dyDescent="0.25">
      <c r="B47" s="15" t="s">
        <v>58</v>
      </c>
      <c r="C47" s="118" t="s">
        <v>238</v>
      </c>
      <c r="D47" s="118" t="s">
        <v>448</v>
      </c>
      <c r="E47" s="118" t="s">
        <v>238</v>
      </c>
      <c r="F47" s="118" t="s">
        <v>448</v>
      </c>
      <c r="G47" s="329" t="s">
        <v>238</v>
      </c>
      <c r="H47" s="118" t="s">
        <v>237</v>
      </c>
      <c r="I47" s="118" t="s">
        <v>238</v>
      </c>
      <c r="J47" s="118" t="s">
        <v>237</v>
      </c>
      <c r="K47" s="118" t="s">
        <v>238</v>
      </c>
      <c r="L47" s="118" t="s">
        <v>237</v>
      </c>
      <c r="M47" s="329" t="s">
        <v>238</v>
      </c>
      <c r="N47" s="118" t="s">
        <v>237</v>
      </c>
      <c r="O47" s="118" t="s">
        <v>238</v>
      </c>
      <c r="P47" s="118" t="s">
        <v>237</v>
      </c>
      <c r="Q47" s="118" t="s">
        <v>238</v>
      </c>
      <c r="R47" s="118" t="s">
        <v>237</v>
      </c>
      <c r="S47" s="329" t="s">
        <v>238</v>
      </c>
      <c r="T47" s="118" t="s">
        <v>237</v>
      </c>
      <c r="U47" s="118" t="s">
        <v>238</v>
      </c>
      <c r="V47" s="118" t="s">
        <v>237</v>
      </c>
      <c r="W47" s="118" t="s">
        <v>238</v>
      </c>
      <c r="X47" s="118" t="s">
        <v>237</v>
      </c>
      <c r="Y47" s="329" t="s">
        <v>238</v>
      </c>
      <c r="Z47" s="118" t="s">
        <v>237</v>
      </c>
      <c r="AA47" s="118" t="s">
        <v>238</v>
      </c>
      <c r="AB47" s="118" t="s">
        <v>279</v>
      </c>
      <c r="AC47" s="118" t="s">
        <v>238</v>
      </c>
      <c r="AD47" s="118" t="s">
        <v>279</v>
      </c>
      <c r="AE47" s="329" t="s">
        <v>238</v>
      </c>
      <c r="AF47" s="118" t="s">
        <v>237</v>
      </c>
      <c r="AG47" s="118" t="s">
        <v>238</v>
      </c>
      <c r="AH47" s="118" t="s">
        <v>237</v>
      </c>
      <c r="AI47" s="118" t="s">
        <v>238</v>
      </c>
      <c r="AJ47" s="118" t="s">
        <v>237</v>
      </c>
      <c r="AK47" s="329" t="s">
        <v>238</v>
      </c>
      <c r="AL47" s="118" t="s">
        <v>237</v>
      </c>
      <c r="AM47" s="118" t="s">
        <v>238</v>
      </c>
      <c r="AN47" s="118" t="s">
        <v>238</v>
      </c>
      <c r="AO47" s="70" t="s">
        <v>238</v>
      </c>
      <c r="AP47" s="15"/>
    </row>
    <row r="48" spans="2:42" x14ac:dyDescent="0.25">
      <c r="B48" s="15" t="s">
        <v>59</v>
      </c>
      <c r="C48" s="118">
        <v>100</v>
      </c>
      <c r="D48" s="118" t="s">
        <v>448</v>
      </c>
      <c r="E48" s="118">
        <v>99.3</v>
      </c>
      <c r="F48" s="118" t="s">
        <v>448</v>
      </c>
      <c r="G48" s="329">
        <v>1.0070493454179255</v>
      </c>
      <c r="H48" s="118" t="s">
        <v>237</v>
      </c>
      <c r="I48" s="118">
        <v>99.3</v>
      </c>
      <c r="J48" s="118" t="s">
        <v>237</v>
      </c>
      <c r="K48" s="118">
        <v>97.1</v>
      </c>
      <c r="L48" s="118" t="s">
        <v>237</v>
      </c>
      <c r="M48" s="329">
        <v>1.0226570545829043</v>
      </c>
      <c r="N48" s="118" t="s">
        <v>237</v>
      </c>
      <c r="O48" s="118">
        <v>1.2</v>
      </c>
      <c r="P48" s="118" t="s">
        <v>237</v>
      </c>
      <c r="Q48" s="118">
        <v>2</v>
      </c>
      <c r="R48" s="118" t="s">
        <v>237</v>
      </c>
      <c r="S48" s="329">
        <v>1.6666666666666667</v>
      </c>
      <c r="T48" s="118" t="s">
        <v>237</v>
      </c>
      <c r="U48" s="118">
        <v>42.8</v>
      </c>
      <c r="V48" s="118" t="s">
        <v>237</v>
      </c>
      <c r="W48" s="118">
        <v>34.5</v>
      </c>
      <c r="X48" s="118" t="s">
        <v>237</v>
      </c>
      <c r="Y48" s="329">
        <v>1.2405797101449274</v>
      </c>
      <c r="Z48" s="118" t="s">
        <v>237</v>
      </c>
      <c r="AA48" s="118">
        <v>96.7</v>
      </c>
      <c r="AB48" s="118" t="s">
        <v>279</v>
      </c>
      <c r="AC48" s="118">
        <v>95.4</v>
      </c>
      <c r="AD48" s="118" t="s">
        <v>279</v>
      </c>
      <c r="AE48" s="329">
        <v>1.0136268343815513</v>
      </c>
      <c r="AF48" s="118" t="s">
        <v>237</v>
      </c>
      <c r="AG48" s="118">
        <v>37</v>
      </c>
      <c r="AH48" s="118" t="s">
        <v>237</v>
      </c>
      <c r="AI48" s="118">
        <v>27.4</v>
      </c>
      <c r="AJ48" s="118" t="s">
        <v>237</v>
      </c>
      <c r="AK48" s="329">
        <v>1.3503649635036497</v>
      </c>
      <c r="AL48" s="118" t="s">
        <v>237</v>
      </c>
      <c r="AM48" s="118">
        <v>94.907799999999995</v>
      </c>
      <c r="AN48" s="118">
        <v>92.030799999999999</v>
      </c>
      <c r="AO48" s="70">
        <v>1.0312612733997748</v>
      </c>
      <c r="AP48" s="15"/>
    </row>
    <row r="49" spans="2:42" x14ac:dyDescent="0.25">
      <c r="B49" s="15" t="s">
        <v>60</v>
      </c>
      <c r="C49" s="118">
        <v>84.5</v>
      </c>
      <c r="D49" s="118" t="s">
        <v>448</v>
      </c>
      <c r="E49" s="118">
        <v>53.6</v>
      </c>
      <c r="F49" s="118" t="s">
        <v>448</v>
      </c>
      <c r="G49" s="329">
        <v>1.5764925373134329</v>
      </c>
      <c r="H49" s="118" t="s">
        <v>237</v>
      </c>
      <c r="I49" s="118">
        <v>84.4</v>
      </c>
      <c r="J49" s="118" t="s">
        <v>237</v>
      </c>
      <c r="K49" s="118">
        <v>44.5</v>
      </c>
      <c r="L49" s="118" t="s">
        <v>237</v>
      </c>
      <c r="M49" s="329">
        <v>1.8966292134831462</v>
      </c>
      <c r="N49" s="118" t="s">
        <v>237</v>
      </c>
      <c r="O49" s="118">
        <v>12.3</v>
      </c>
      <c r="P49" s="118" t="s">
        <v>237</v>
      </c>
      <c r="Q49" s="118">
        <v>17.7</v>
      </c>
      <c r="R49" s="118" t="s">
        <v>237</v>
      </c>
      <c r="S49" s="329">
        <v>1.4390243902439024</v>
      </c>
      <c r="T49" s="118" t="s">
        <v>237</v>
      </c>
      <c r="U49" s="118">
        <v>21.6</v>
      </c>
      <c r="V49" s="118" t="s">
        <v>237</v>
      </c>
      <c r="W49" s="118">
        <v>14.4</v>
      </c>
      <c r="X49" s="118" t="s">
        <v>237</v>
      </c>
      <c r="Y49" s="329">
        <v>1.5</v>
      </c>
      <c r="Z49" s="118" t="s">
        <v>237</v>
      </c>
      <c r="AA49" s="118">
        <v>73.400000000000006</v>
      </c>
      <c r="AB49" s="118" t="s">
        <v>283</v>
      </c>
      <c r="AC49" s="118">
        <v>64.8</v>
      </c>
      <c r="AD49" s="118" t="s">
        <v>283</v>
      </c>
      <c r="AE49" s="329">
        <v>1.1327160493827162</v>
      </c>
      <c r="AF49" s="118" t="s">
        <v>283</v>
      </c>
      <c r="AG49" s="118">
        <v>21.5</v>
      </c>
      <c r="AH49" s="118" t="s">
        <v>237</v>
      </c>
      <c r="AI49" s="118">
        <v>7.9</v>
      </c>
      <c r="AJ49" s="118" t="s">
        <v>237</v>
      </c>
      <c r="AK49" s="329">
        <v>2.721518987341772</v>
      </c>
      <c r="AL49" s="118" t="s">
        <v>237</v>
      </c>
      <c r="AM49" s="118">
        <v>32.742800000000003</v>
      </c>
      <c r="AN49" s="118">
        <v>10.049799999999999</v>
      </c>
      <c r="AO49" s="70">
        <v>3.2580548866644117</v>
      </c>
      <c r="AP49" s="15"/>
    </row>
    <row r="50" spans="2:42" x14ac:dyDescent="0.25">
      <c r="B50" s="15" t="s">
        <v>61</v>
      </c>
      <c r="C50" s="118" t="s">
        <v>238</v>
      </c>
      <c r="D50" s="118" t="s">
        <v>448</v>
      </c>
      <c r="E50" s="118" t="s">
        <v>238</v>
      </c>
      <c r="F50" s="118" t="s">
        <v>448</v>
      </c>
      <c r="G50" s="329" t="s">
        <v>238</v>
      </c>
      <c r="H50" s="118" t="s">
        <v>237</v>
      </c>
      <c r="I50" s="118" t="s">
        <v>238</v>
      </c>
      <c r="J50" s="118" t="s">
        <v>237</v>
      </c>
      <c r="K50" s="118" t="s">
        <v>238</v>
      </c>
      <c r="L50" s="118" t="s">
        <v>237</v>
      </c>
      <c r="M50" s="329" t="s">
        <v>238</v>
      </c>
      <c r="N50" s="118" t="s">
        <v>237</v>
      </c>
      <c r="O50" s="118" t="s">
        <v>238</v>
      </c>
      <c r="P50" s="118" t="s">
        <v>237</v>
      </c>
      <c r="Q50" s="118" t="s">
        <v>238</v>
      </c>
      <c r="R50" s="118" t="s">
        <v>237</v>
      </c>
      <c r="S50" s="329" t="s">
        <v>238</v>
      </c>
      <c r="T50" s="118" t="s">
        <v>237</v>
      </c>
      <c r="U50" s="118" t="s">
        <v>238</v>
      </c>
      <c r="V50" s="118" t="s">
        <v>237</v>
      </c>
      <c r="W50" s="118" t="s">
        <v>238</v>
      </c>
      <c r="X50" s="118" t="s">
        <v>237</v>
      </c>
      <c r="Y50" s="329" t="s">
        <v>238</v>
      </c>
      <c r="Z50" s="118" t="s">
        <v>237</v>
      </c>
      <c r="AA50" s="118" t="s">
        <v>238</v>
      </c>
      <c r="AB50" s="118" t="s">
        <v>279</v>
      </c>
      <c r="AC50" s="118" t="s">
        <v>238</v>
      </c>
      <c r="AD50" s="118" t="s">
        <v>279</v>
      </c>
      <c r="AE50" s="329" t="s">
        <v>238</v>
      </c>
      <c r="AF50" s="118" t="s">
        <v>237</v>
      </c>
      <c r="AG50" s="118" t="s">
        <v>238</v>
      </c>
      <c r="AH50" s="118" t="s">
        <v>237</v>
      </c>
      <c r="AI50" s="118" t="s">
        <v>238</v>
      </c>
      <c r="AJ50" s="118" t="s">
        <v>237</v>
      </c>
      <c r="AK50" s="329" t="s">
        <v>238</v>
      </c>
      <c r="AL50" s="118" t="s">
        <v>237</v>
      </c>
      <c r="AM50" s="118">
        <v>98.636099999999999</v>
      </c>
      <c r="AN50" s="118">
        <v>97.607799999999997</v>
      </c>
      <c r="AO50" s="70">
        <v>1.0105350187177664</v>
      </c>
      <c r="AP50" s="15"/>
    </row>
    <row r="51" spans="2:42" x14ac:dyDescent="0.25">
      <c r="B51" s="15" t="s">
        <v>62</v>
      </c>
      <c r="C51" s="118">
        <v>100</v>
      </c>
      <c r="D51" s="118" t="s">
        <v>283</v>
      </c>
      <c r="E51" s="118">
        <v>100</v>
      </c>
      <c r="F51" s="118" t="s">
        <v>283</v>
      </c>
      <c r="G51" s="329">
        <v>1</v>
      </c>
      <c r="H51" s="118" t="s">
        <v>283</v>
      </c>
      <c r="I51" s="118" t="s">
        <v>238</v>
      </c>
      <c r="J51" s="118" t="s">
        <v>237</v>
      </c>
      <c r="K51" s="118" t="s">
        <v>238</v>
      </c>
      <c r="L51" s="118" t="s">
        <v>237</v>
      </c>
      <c r="M51" s="329" t="s">
        <v>238</v>
      </c>
      <c r="N51" s="118" t="s">
        <v>237</v>
      </c>
      <c r="O51" s="118" t="s">
        <v>238</v>
      </c>
      <c r="P51" s="118" t="s">
        <v>237</v>
      </c>
      <c r="Q51" s="118" t="s">
        <v>238</v>
      </c>
      <c r="R51" s="118" t="s">
        <v>237</v>
      </c>
      <c r="S51" s="329" t="s">
        <v>238</v>
      </c>
      <c r="T51" s="118" t="s">
        <v>237</v>
      </c>
      <c r="U51" s="118">
        <v>53.8</v>
      </c>
      <c r="V51" s="118" t="s">
        <v>237</v>
      </c>
      <c r="W51" s="118">
        <v>37.4</v>
      </c>
      <c r="X51" s="118" t="s">
        <v>237</v>
      </c>
      <c r="Y51" s="329">
        <v>1.4385026737967914</v>
      </c>
      <c r="Z51" s="118" t="s">
        <v>237</v>
      </c>
      <c r="AA51" s="118" t="s">
        <v>238</v>
      </c>
      <c r="AB51" s="118" t="s">
        <v>279</v>
      </c>
      <c r="AC51" s="118" t="s">
        <v>238</v>
      </c>
      <c r="AD51" s="118" t="s">
        <v>279</v>
      </c>
      <c r="AE51" s="329" t="s">
        <v>238</v>
      </c>
      <c r="AF51" s="118" t="s">
        <v>237</v>
      </c>
      <c r="AG51" s="118">
        <v>55</v>
      </c>
      <c r="AH51" s="118" t="s">
        <v>237</v>
      </c>
      <c r="AI51" s="118">
        <v>48.6</v>
      </c>
      <c r="AJ51" s="118" t="s">
        <v>237</v>
      </c>
      <c r="AK51" s="329">
        <v>1.131687242798354</v>
      </c>
      <c r="AL51" s="118" t="s">
        <v>237</v>
      </c>
      <c r="AM51" s="118">
        <v>94.0227</v>
      </c>
      <c r="AN51" s="118">
        <v>88.167199999999994</v>
      </c>
      <c r="AO51" s="70">
        <v>1.0664135869121398</v>
      </c>
      <c r="AP51" s="15"/>
    </row>
    <row r="52" spans="2:42" x14ac:dyDescent="0.25">
      <c r="B52" s="15" t="s">
        <v>63</v>
      </c>
      <c r="C52" s="118" t="s">
        <v>238</v>
      </c>
      <c r="D52" s="118" t="s">
        <v>448</v>
      </c>
      <c r="E52" s="118" t="s">
        <v>238</v>
      </c>
      <c r="F52" s="118" t="s">
        <v>448</v>
      </c>
      <c r="G52" s="329" t="s">
        <v>238</v>
      </c>
      <c r="H52" s="118" t="s">
        <v>237</v>
      </c>
      <c r="I52" s="118" t="s">
        <v>238</v>
      </c>
      <c r="J52" s="118" t="s">
        <v>237</v>
      </c>
      <c r="K52" s="118" t="s">
        <v>238</v>
      </c>
      <c r="L52" s="118" t="s">
        <v>237</v>
      </c>
      <c r="M52" s="329" t="s">
        <v>238</v>
      </c>
      <c r="N52" s="118" t="s">
        <v>237</v>
      </c>
      <c r="O52" s="118" t="s">
        <v>238</v>
      </c>
      <c r="P52" s="118" t="s">
        <v>237</v>
      </c>
      <c r="Q52" s="118" t="s">
        <v>238</v>
      </c>
      <c r="R52" s="118" t="s">
        <v>237</v>
      </c>
      <c r="S52" s="329" t="s">
        <v>238</v>
      </c>
      <c r="T52" s="118" t="s">
        <v>237</v>
      </c>
      <c r="U52" s="118" t="s">
        <v>238</v>
      </c>
      <c r="V52" s="118" t="s">
        <v>237</v>
      </c>
      <c r="W52" s="118" t="s">
        <v>238</v>
      </c>
      <c r="X52" s="118" t="s">
        <v>237</v>
      </c>
      <c r="Y52" s="329" t="s">
        <v>238</v>
      </c>
      <c r="Z52" s="118" t="s">
        <v>237</v>
      </c>
      <c r="AA52" s="118" t="s">
        <v>238</v>
      </c>
      <c r="AB52" s="118" t="s">
        <v>279</v>
      </c>
      <c r="AC52" s="118" t="s">
        <v>238</v>
      </c>
      <c r="AD52" s="118" t="s">
        <v>279</v>
      </c>
      <c r="AE52" s="329" t="s">
        <v>238</v>
      </c>
      <c r="AF52" s="118" t="s">
        <v>237</v>
      </c>
      <c r="AG52" s="118" t="s">
        <v>238</v>
      </c>
      <c r="AH52" s="118" t="s">
        <v>237</v>
      </c>
      <c r="AI52" s="118" t="s">
        <v>238</v>
      </c>
      <c r="AJ52" s="118" t="s">
        <v>237</v>
      </c>
      <c r="AK52" s="329" t="s">
        <v>238</v>
      </c>
      <c r="AL52" s="118" t="s">
        <v>237</v>
      </c>
      <c r="AM52" s="118">
        <v>100</v>
      </c>
      <c r="AN52" s="118">
        <v>100</v>
      </c>
      <c r="AO52" s="70">
        <v>1</v>
      </c>
      <c r="AP52" s="15"/>
    </row>
    <row r="53" spans="2:42" x14ac:dyDescent="0.25">
      <c r="B53" s="15" t="s">
        <v>64</v>
      </c>
      <c r="C53" s="118" t="s">
        <v>238</v>
      </c>
      <c r="D53" s="118" t="s">
        <v>448</v>
      </c>
      <c r="E53" s="118" t="s">
        <v>238</v>
      </c>
      <c r="F53" s="118" t="s">
        <v>448</v>
      </c>
      <c r="G53" s="329" t="s">
        <v>238</v>
      </c>
      <c r="H53" s="118" t="s">
        <v>237</v>
      </c>
      <c r="I53" s="118" t="s">
        <v>238</v>
      </c>
      <c r="J53" s="118" t="s">
        <v>237</v>
      </c>
      <c r="K53" s="118" t="s">
        <v>238</v>
      </c>
      <c r="L53" s="118" t="s">
        <v>237</v>
      </c>
      <c r="M53" s="329" t="s">
        <v>238</v>
      </c>
      <c r="N53" s="118" t="s">
        <v>237</v>
      </c>
      <c r="O53" s="118" t="s">
        <v>238</v>
      </c>
      <c r="P53" s="118" t="s">
        <v>237</v>
      </c>
      <c r="Q53" s="118" t="s">
        <v>238</v>
      </c>
      <c r="R53" s="118" t="s">
        <v>237</v>
      </c>
      <c r="S53" s="329" t="s">
        <v>238</v>
      </c>
      <c r="T53" s="118" t="s">
        <v>237</v>
      </c>
      <c r="U53" s="118" t="s">
        <v>238</v>
      </c>
      <c r="V53" s="118" t="s">
        <v>237</v>
      </c>
      <c r="W53" s="118" t="s">
        <v>238</v>
      </c>
      <c r="X53" s="118" t="s">
        <v>237</v>
      </c>
      <c r="Y53" s="329" t="s">
        <v>238</v>
      </c>
      <c r="Z53" s="118" t="s">
        <v>237</v>
      </c>
      <c r="AA53" s="118" t="s">
        <v>238</v>
      </c>
      <c r="AB53" s="118" t="s">
        <v>279</v>
      </c>
      <c r="AC53" s="118" t="s">
        <v>238</v>
      </c>
      <c r="AD53" s="118" t="s">
        <v>279</v>
      </c>
      <c r="AE53" s="329" t="s">
        <v>238</v>
      </c>
      <c r="AF53" s="118" t="s">
        <v>237</v>
      </c>
      <c r="AG53" s="118" t="s">
        <v>238</v>
      </c>
      <c r="AH53" s="118" t="s">
        <v>237</v>
      </c>
      <c r="AI53" s="118" t="s">
        <v>238</v>
      </c>
      <c r="AJ53" s="118" t="s">
        <v>237</v>
      </c>
      <c r="AK53" s="329" t="s">
        <v>238</v>
      </c>
      <c r="AL53" s="118" t="s">
        <v>237</v>
      </c>
      <c r="AM53" s="118">
        <v>99.994900000000001</v>
      </c>
      <c r="AN53" s="118">
        <v>99.992400000000004</v>
      </c>
      <c r="AO53" s="70">
        <v>1.0000250019001444</v>
      </c>
      <c r="AP53" s="15"/>
    </row>
    <row r="54" spans="2:42" x14ac:dyDescent="0.25">
      <c r="B54" s="55" t="s">
        <v>65</v>
      </c>
      <c r="C54" s="118">
        <v>100</v>
      </c>
      <c r="D54" s="118" t="s">
        <v>448</v>
      </c>
      <c r="E54" s="118">
        <v>100</v>
      </c>
      <c r="F54" s="118" t="s">
        <v>448</v>
      </c>
      <c r="G54" s="329">
        <v>1</v>
      </c>
      <c r="H54" s="118" t="s">
        <v>237</v>
      </c>
      <c r="I54" s="118">
        <v>100</v>
      </c>
      <c r="J54" s="118" t="s">
        <v>237</v>
      </c>
      <c r="K54" s="118">
        <v>100</v>
      </c>
      <c r="L54" s="118" t="s">
        <v>237</v>
      </c>
      <c r="M54" s="329">
        <v>1</v>
      </c>
      <c r="N54" s="118" t="s">
        <v>237</v>
      </c>
      <c r="O54" s="330">
        <v>13.2</v>
      </c>
      <c r="P54" s="330" t="s">
        <v>237</v>
      </c>
      <c r="Q54" s="330">
        <v>26.7</v>
      </c>
      <c r="R54" s="330" t="s">
        <v>237</v>
      </c>
      <c r="S54" s="331">
        <v>2.0227272727272729</v>
      </c>
      <c r="T54" s="330" t="s">
        <v>237</v>
      </c>
      <c r="U54" s="118">
        <v>75.2</v>
      </c>
      <c r="V54" s="118" t="s">
        <v>237</v>
      </c>
      <c r="W54" s="118">
        <v>72.599999999999994</v>
      </c>
      <c r="X54" s="118" t="s">
        <v>237</v>
      </c>
      <c r="Y54" s="329">
        <v>1.0358126721763086</v>
      </c>
      <c r="Z54" s="118" t="s">
        <v>237</v>
      </c>
      <c r="AA54" s="118">
        <v>99.6</v>
      </c>
      <c r="AB54" s="118" t="s">
        <v>279</v>
      </c>
      <c r="AC54" s="118">
        <v>98.5</v>
      </c>
      <c r="AD54" s="118" t="s">
        <v>279</v>
      </c>
      <c r="AE54" s="329">
        <v>1.0111675126903552</v>
      </c>
      <c r="AF54" s="118" t="s">
        <v>237</v>
      </c>
      <c r="AG54" s="118">
        <v>10.8</v>
      </c>
      <c r="AH54" s="118" t="s">
        <v>237</v>
      </c>
      <c r="AI54" s="118">
        <v>3.8</v>
      </c>
      <c r="AJ54" s="118" t="s">
        <v>237</v>
      </c>
      <c r="AK54" s="329">
        <v>2.8421052631578951</v>
      </c>
      <c r="AL54" s="118" t="s">
        <v>237</v>
      </c>
      <c r="AM54" s="118">
        <v>87.938199999999995</v>
      </c>
      <c r="AN54" s="118">
        <v>72.539699999999996</v>
      </c>
      <c r="AO54" s="70">
        <v>1.2122768635657439</v>
      </c>
      <c r="AP54" s="15"/>
    </row>
    <row r="55" spans="2:42" x14ac:dyDescent="0.25">
      <c r="B55" s="15" t="s">
        <v>67</v>
      </c>
      <c r="C55" s="118">
        <v>23.9</v>
      </c>
      <c r="D55" s="118" t="s">
        <v>448</v>
      </c>
      <c r="E55" s="118">
        <v>29.2</v>
      </c>
      <c r="F55" s="118" t="s">
        <v>448</v>
      </c>
      <c r="G55" s="329">
        <v>0.81849315068493145</v>
      </c>
      <c r="H55" s="118" t="s">
        <v>237</v>
      </c>
      <c r="I55" s="118">
        <v>96.3</v>
      </c>
      <c r="J55" s="118" t="s">
        <v>237</v>
      </c>
      <c r="K55" s="118">
        <v>75</v>
      </c>
      <c r="L55" s="118" t="s">
        <v>237</v>
      </c>
      <c r="M55" s="329">
        <v>1.284</v>
      </c>
      <c r="N55" s="118" t="s">
        <v>237</v>
      </c>
      <c r="O55" s="118">
        <v>16.899999999999999</v>
      </c>
      <c r="P55" s="118" t="s">
        <v>237</v>
      </c>
      <c r="Q55" s="118">
        <v>26.8</v>
      </c>
      <c r="R55" s="118" t="s">
        <v>237</v>
      </c>
      <c r="S55" s="329">
        <v>1.5857988165680474</v>
      </c>
      <c r="T55" s="118" t="s">
        <v>237</v>
      </c>
      <c r="U55" s="118">
        <v>25.7</v>
      </c>
      <c r="V55" s="118" t="s">
        <v>237</v>
      </c>
      <c r="W55" s="118">
        <v>26.9</v>
      </c>
      <c r="X55" s="118" t="s">
        <v>237</v>
      </c>
      <c r="Y55" s="329">
        <v>0.95539033457249078</v>
      </c>
      <c r="Z55" s="118" t="s">
        <v>237</v>
      </c>
      <c r="AA55" s="118">
        <v>86.4</v>
      </c>
      <c r="AB55" s="118" t="s">
        <v>279</v>
      </c>
      <c r="AC55" s="118">
        <v>69.900000000000006</v>
      </c>
      <c r="AD55" s="118" t="s">
        <v>279</v>
      </c>
      <c r="AE55" s="329">
        <v>1.2360515021459226</v>
      </c>
      <c r="AF55" s="118" t="s">
        <v>237</v>
      </c>
      <c r="AG55" s="118">
        <v>20.7</v>
      </c>
      <c r="AH55" s="118" t="s">
        <v>237</v>
      </c>
      <c r="AI55" s="118">
        <v>12.3</v>
      </c>
      <c r="AJ55" s="118" t="s">
        <v>237</v>
      </c>
      <c r="AK55" s="329">
        <v>1.6829268292682926</v>
      </c>
      <c r="AL55" s="118" t="s">
        <v>237</v>
      </c>
      <c r="AM55" s="118">
        <v>29.088200000000001</v>
      </c>
      <c r="AN55" s="118">
        <v>32.608600000000003</v>
      </c>
      <c r="AO55" s="70">
        <v>0.89204074998619987</v>
      </c>
      <c r="AP55" s="15"/>
    </row>
    <row r="56" spans="2:42" x14ac:dyDescent="0.25">
      <c r="B56" s="15" t="s">
        <v>68</v>
      </c>
      <c r="C56" s="118" t="s">
        <v>238</v>
      </c>
      <c r="D56" s="118" t="s">
        <v>448</v>
      </c>
      <c r="E56" s="118" t="s">
        <v>238</v>
      </c>
      <c r="F56" s="118" t="s">
        <v>448</v>
      </c>
      <c r="G56" s="329" t="s">
        <v>238</v>
      </c>
      <c r="H56" s="118" t="s">
        <v>237</v>
      </c>
      <c r="I56" s="118" t="s">
        <v>238</v>
      </c>
      <c r="J56" s="118" t="s">
        <v>237</v>
      </c>
      <c r="K56" s="118" t="s">
        <v>238</v>
      </c>
      <c r="L56" s="118" t="s">
        <v>237</v>
      </c>
      <c r="M56" s="329" t="s">
        <v>238</v>
      </c>
      <c r="N56" s="118" t="s">
        <v>237</v>
      </c>
      <c r="O56" s="118" t="s">
        <v>238</v>
      </c>
      <c r="P56" s="118" t="s">
        <v>237</v>
      </c>
      <c r="Q56" s="118" t="s">
        <v>238</v>
      </c>
      <c r="R56" s="118" t="s">
        <v>237</v>
      </c>
      <c r="S56" s="329" t="s">
        <v>238</v>
      </c>
      <c r="T56" s="118" t="s">
        <v>237</v>
      </c>
      <c r="U56" s="118" t="s">
        <v>238</v>
      </c>
      <c r="V56" s="118" t="s">
        <v>237</v>
      </c>
      <c r="W56" s="118" t="s">
        <v>238</v>
      </c>
      <c r="X56" s="118" t="s">
        <v>237</v>
      </c>
      <c r="Y56" s="329" t="s">
        <v>238</v>
      </c>
      <c r="Z56" s="118" t="s">
        <v>237</v>
      </c>
      <c r="AA56" s="118" t="s">
        <v>238</v>
      </c>
      <c r="AB56" s="118" t="s">
        <v>279</v>
      </c>
      <c r="AC56" s="118" t="s">
        <v>238</v>
      </c>
      <c r="AD56" s="118" t="s">
        <v>279</v>
      </c>
      <c r="AE56" s="329" t="s">
        <v>238</v>
      </c>
      <c r="AF56" s="118" t="s">
        <v>237</v>
      </c>
      <c r="AG56" s="118" t="s">
        <v>238</v>
      </c>
      <c r="AH56" s="118" t="s">
        <v>237</v>
      </c>
      <c r="AI56" s="118" t="s">
        <v>238</v>
      </c>
      <c r="AJ56" s="118" t="s">
        <v>237</v>
      </c>
      <c r="AK56" s="329" t="s">
        <v>238</v>
      </c>
      <c r="AL56" s="118" t="s">
        <v>237</v>
      </c>
      <c r="AM56" s="118">
        <v>100</v>
      </c>
      <c r="AN56" s="118">
        <v>100</v>
      </c>
      <c r="AO56" s="70">
        <v>1</v>
      </c>
      <c r="AP56" s="15"/>
    </row>
    <row r="57" spans="2:42" x14ac:dyDescent="0.25">
      <c r="B57" s="15" t="s">
        <v>69</v>
      </c>
      <c r="C57" s="118">
        <v>92</v>
      </c>
      <c r="D57" s="118" t="s">
        <v>237</v>
      </c>
      <c r="E57" s="118">
        <v>84.3</v>
      </c>
      <c r="F57" s="118" t="s">
        <v>237</v>
      </c>
      <c r="G57" s="329">
        <v>1.0913404507710558</v>
      </c>
      <c r="H57" s="118" t="s">
        <v>237</v>
      </c>
      <c r="I57" s="118">
        <v>98.4</v>
      </c>
      <c r="J57" s="118" t="s">
        <v>237</v>
      </c>
      <c r="K57" s="118">
        <v>55.1</v>
      </c>
      <c r="L57" s="118" t="s">
        <v>237</v>
      </c>
      <c r="M57" s="329">
        <v>1.7858439201451906</v>
      </c>
      <c r="N57" s="118" t="s">
        <v>237</v>
      </c>
      <c r="O57" s="118">
        <v>26</v>
      </c>
      <c r="P57" s="118" t="s">
        <v>237</v>
      </c>
      <c r="Q57" s="118">
        <v>39.6</v>
      </c>
      <c r="R57" s="118" t="s">
        <v>237</v>
      </c>
      <c r="S57" s="329">
        <v>1.5230769230769232</v>
      </c>
      <c r="T57" s="118" t="s">
        <v>237</v>
      </c>
      <c r="U57" s="118" t="s">
        <v>238</v>
      </c>
      <c r="V57" s="118" t="s">
        <v>237</v>
      </c>
      <c r="W57" s="118" t="s">
        <v>238</v>
      </c>
      <c r="X57" s="118" t="s">
        <v>237</v>
      </c>
      <c r="Y57" s="329" t="s">
        <v>238</v>
      </c>
      <c r="Z57" s="118" t="s">
        <v>237</v>
      </c>
      <c r="AA57" s="118" t="s">
        <v>238</v>
      </c>
      <c r="AB57" s="118" t="s">
        <v>237</v>
      </c>
      <c r="AC57" s="118" t="s">
        <v>238</v>
      </c>
      <c r="AD57" s="118" t="s">
        <v>237</v>
      </c>
      <c r="AE57" s="329" t="s">
        <v>238</v>
      </c>
      <c r="AF57" s="118" t="s">
        <v>237</v>
      </c>
      <c r="AG57" s="118">
        <v>18.399999999999999</v>
      </c>
      <c r="AH57" s="118" t="s">
        <v>239</v>
      </c>
      <c r="AI57" s="118">
        <v>9</v>
      </c>
      <c r="AJ57" s="118" t="s">
        <v>239</v>
      </c>
      <c r="AK57" s="329">
        <v>2.0444444444444443</v>
      </c>
      <c r="AL57" s="118" t="s">
        <v>239</v>
      </c>
      <c r="AM57" s="118">
        <v>73.135800000000003</v>
      </c>
      <c r="AN57" s="118">
        <v>21.646799999999999</v>
      </c>
      <c r="AO57" s="70">
        <v>3.3785963745218694</v>
      </c>
      <c r="AP57" s="15"/>
    </row>
    <row r="58" spans="2:42" x14ac:dyDescent="0.25">
      <c r="B58" s="15" t="s">
        <v>71</v>
      </c>
      <c r="C58" s="118" t="s">
        <v>238</v>
      </c>
      <c r="D58" s="118" t="s">
        <v>448</v>
      </c>
      <c r="E58" s="118" t="s">
        <v>238</v>
      </c>
      <c r="F58" s="118" t="s">
        <v>448</v>
      </c>
      <c r="G58" s="329" t="s">
        <v>238</v>
      </c>
      <c r="H58" s="118" t="s">
        <v>237</v>
      </c>
      <c r="I58" s="118" t="s">
        <v>238</v>
      </c>
      <c r="J58" s="118" t="s">
        <v>237</v>
      </c>
      <c r="K58" s="118" t="s">
        <v>238</v>
      </c>
      <c r="L58" s="118" t="s">
        <v>237</v>
      </c>
      <c r="M58" s="329" t="s">
        <v>238</v>
      </c>
      <c r="N58" s="118" t="s">
        <v>237</v>
      </c>
      <c r="O58" s="118" t="s">
        <v>238</v>
      </c>
      <c r="P58" s="118" t="s">
        <v>237</v>
      </c>
      <c r="Q58" s="118" t="s">
        <v>238</v>
      </c>
      <c r="R58" s="118" t="s">
        <v>237</v>
      </c>
      <c r="S58" s="329" t="s">
        <v>238</v>
      </c>
      <c r="T58" s="118" t="s">
        <v>237</v>
      </c>
      <c r="U58" s="118" t="s">
        <v>238</v>
      </c>
      <c r="V58" s="118" t="s">
        <v>237</v>
      </c>
      <c r="W58" s="118" t="s">
        <v>238</v>
      </c>
      <c r="X58" s="118" t="s">
        <v>237</v>
      </c>
      <c r="Y58" s="329" t="s">
        <v>238</v>
      </c>
      <c r="Z58" s="118" t="s">
        <v>237</v>
      </c>
      <c r="AA58" s="118" t="s">
        <v>238</v>
      </c>
      <c r="AB58" s="118" t="s">
        <v>279</v>
      </c>
      <c r="AC58" s="118" t="s">
        <v>238</v>
      </c>
      <c r="AD58" s="118" t="s">
        <v>279</v>
      </c>
      <c r="AE58" s="329" t="s">
        <v>238</v>
      </c>
      <c r="AF58" s="118" t="s">
        <v>237</v>
      </c>
      <c r="AG58" s="118" t="s">
        <v>238</v>
      </c>
      <c r="AH58" s="118" t="s">
        <v>237</v>
      </c>
      <c r="AI58" s="118" t="s">
        <v>238</v>
      </c>
      <c r="AJ58" s="118" t="s">
        <v>237</v>
      </c>
      <c r="AK58" s="329" t="s">
        <v>238</v>
      </c>
      <c r="AL58" s="118" t="s">
        <v>237</v>
      </c>
      <c r="AM58" s="118" t="s">
        <v>238</v>
      </c>
      <c r="AN58" s="118" t="s">
        <v>238</v>
      </c>
      <c r="AO58" s="70" t="s">
        <v>238</v>
      </c>
      <c r="AP58" s="15"/>
    </row>
    <row r="59" spans="2:42" x14ac:dyDescent="0.25">
      <c r="B59" s="15" t="s">
        <v>72</v>
      </c>
      <c r="C59" s="118" t="s">
        <v>238</v>
      </c>
      <c r="D59" s="118" t="s">
        <v>448</v>
      </c>
      <c r="E59" s="118" t="s">
        <v>238</v>
      </c>
      <c r="F59" s="118" t="s">
        <v>448</v>
      </c>
      <c r="G59" s="329" t="s">
        <v>238</v>
      </c>
      <c r="H59" s="118" t="s">
        <v>237</v>
      </c>
      <c r="I59" s="118">
        <v>99.1</v>
      </c>
      <c r="J59" s="118" t="s">
        <v>237</v>
      </c>
      <c r="K59" s="118">
        <v>97.1</v>
      </c>
      <c r="L59" s="118" t="s">
        <v>237</v>
      </c>
      <c r="M59" s="329">
        <v>1.0205973223480949</v>
      </c>
      <c r="N59" s="118" t="s">
        <v>237</v>
      </c>
      <c r="O59" s="118">
        <v>3.2</v>
      </c>
      <c r="P59" s="118" t="s">
        <v>239</v>
      </c>
      <c r="Q59" s="118">
        <v>3.8</v>
      </c>
      <c r="R59" s="118" t="s">
        <v>239</v>
      </c>
      <c r="S59" s="329">
        <v>1.1874999999999998</v>
      </c>
      <c r="T59" s="118" t="s">
        <v>239</v>
      </c>
      <c r="U59" s="118">
        <v>48</v>
      </c>
      <c r="V59" s="118" t="s">
        <v>237</v>
      </c>
      <c r="W59" s="118">
        <v>47.9</v>
      </c>
      <c r="X59" s="118" t="s">
        <v>237</v>
      </c>
      <c r="Y59" s="329">
        <v>1.0020876826722338</v>
      </c>
      <c r="Z59" s="118" t="s">
        <v>237</v>
      </c>
      <c r="AA59" s="330">
        <v>95.4</v>
      </c>
      <c r="AB59" s="330" t="s">
        <v>283</v>
      </c>
      <c r="AC59" s="330">
        <v>94.6</v>
      </c>
      <c r="AD59" s="330" t="s">
        <v>283</v>
      </c>
      <c r="AE59" s="331">
        <v>1.0084566596194504</v>
      </c>
      <c r="AF59" s="330" t="s">
        <v>283</v>
      </c>
      <c r="AG59" s="118">
        <v>42.4</v>
      </c>
      <c r="AH59" s="118" t="s">
        <v>239</v>
      </c>
      <c r="AI59" s="118">
        <v>36.700000000000003</v>
      </c>
      <c r="AJ59" s="118" t="s">
        <v>239</v>
      </c>
      <c r="AK59" s="329">
        <v>1.1553133514986376</v>
      </c>
      <c r="AL59" s="118" t="s">
        <v>239</v>
      </c>
      <c r="AM59" s="118">
        <v>85.510499999999993</v>
      </c>
      <c r="AN59" s="118">
        <v>73.836799999999997</v>
      </c>
      <c r="AO59" s="70">
        <v>1.1581013803415099</v>
      </c>
      <c r="AP59" s="15"/>
    </row>
    <row r="60" spans="2:42" x14ac:dyDescent="0.25">
      <c r="B60" s="15" t="s">
        <v>73</v>
      </c>
      <c r="C60" s="118">
        <v>89</v>
      </c>
      <c r="D60" s="118" t="s">
        <v>448</v>
      </c>
      <c r="E60" s="118">
        <v>92</v>
      </c>
      <c r="F60" s="118" t="s">
        <v>448</v>
      </c>
      <c r="G60" s="329">
        <v>0.96739130434782605</v>
      </c>
      <c r="H60" s="118" t="s">
        <v>237</v>
      </c>
      <c r="I60" s="330">
        <v>98</v>
      </c>
      <c r="J60" s="330" t="s">
        <v>239</v>
      </c>
      <c r="K60" s="330">
        <v>98.6</v>
      </c>
      <c r="L60" s="330" t="s">
        <v>239</v>
      </c>
      <c r="M60" s="331">
        <v>0.99391480730223125</v>
      </c>
      <c r="N60" s="330" t="s">
        <v>239</v>
      </c>
      <c r="O60" s="330">
        <v>4.7</v>
      </c>
      <c r="P60" s="330" t="s">
        <v>239</v>
      </c>
      <c r="Q60" s="330">
        <v>8.1999999999999993</v>
      </c>
      <c r="R60" s="330" t="s">
        <v>239</v>
      </c>
      <c r="S60" s="331">
        <v>1.7446808510638296</v>
      </c>
      <c r="T60" s="330" t="s">
        <v>239</v>
      </c>
      <c r="U60" s="118" t="s">
        <v>238</v>
      </c>
      <c r="V60" s="118" t="s">
        <v>237</v>
      </c>
      <c r="W60" s="118" t="s">
        <v>238</v>
      </c>
      <c r="X60" s="118" t="s">
        <v>237</v>
      </c>
      <c r="Y60" s="329" t="s">
        <v>238</v>
      </c>
      <c r="Z60" s="118" t="s">
        <v>237</v>
      </c>
      <c r="AA60" s="118">
        <v>96.9</v>
      </c>
      <c r="AB60" s="118" t="s">
        <v>283</v>
      </c>
      <c r="AC60" s="118">
        <v>96</v>
      </c>
      <c r="AD60" s="118" t="s">
        <v>283</v>
      </c>
      <c r="AE60" s="329">
        <v>1.0093750000000001</v>
      </c>
      <c r="AF60" s="118" t="s">
        <v>283</v>
      </c>
      <c r="AG60" s="118" t="s">
        <v>238</v>
      </c>
      <c r="AH60" s="118" t="s">
        <v>237</v>
      </c>
      <c r="AI60" s="118" t="s">
        <v>238</v>
      </c>
      <c r="AJ60" s="118" t="s">
        <v>237</v>
      </c>
      <c r="AK60" s="329" t="s">
        <v>238</v>
      </c>
      <c r="AL60" s="118" t="s">
        <v>237</v>
      </c>
      <c r="AM60" s="118">
        <v>86.451300000000003</v>
      </c>
      <c r="AN60" s="118">
        <v>75.873699999999999</v>
      </c>
      <c r="AO60" s="70">
        <v>1.1394106258163237</v>
      </c>
      <c r="AP60" s="15"/>
    </row>
    <row r="61" spans="2:42" x14ac:dyDescent="0.25">
      <c r="B61" s="15" t="s">
        <v>74</v>
      </c>
      <c r="C61" s="118">
        <v>99.2</v>
      </c>
      <c r="D61" s="118" t="s">
        <v>283</v>
      </c>
      <c r="E61" s="118">
        <v>98.8</v>
      </c>
      <c r="F61" s="118" t="s">
        <v>283</v>
      </c>
      <c r="G61" s="329">
        <v>1.0040485829959516</v>
      </c>
      <c r="H61" s="118" t="s">
        <v>283</v>
      </c>
      <c r="I61" s="118">
        <v>90.1</v>
      </c>
      <c r="J61" s="118" t="s">
        <v>239</v>
      </c>
      <c r="K61" s="118">
        <v>72.2</v>
      </c>
      <c r="L61" s="118" t="s">
        <v>239</v>
      </c>
      <c r="M61" s="329">
        <v>1.2479224376731302</v>
      </c>
      <c r="N61" s="118" t="s">
        <v>239</v>
      </c>
      <c r="O61" s="118">
        <v>6.9</v>
      </c>
      <c r="P61" s="118" t="s">
        <v>239</v>
      </c>
      <c r="Q61" s="118">
        <v>6.7</v>
      </c>
      <c r="R61" s="118" t="s">
        <v>239</v>
      </c>
      <c r="S61" s="329">
        <v>0.97101449275362317</v>
      </c>
      <c r="T61" s="118" t="s">
        <v>239</v>
      </c>
      <c r="U61" s="118">
        <v>27.6</v>
      </c>
      <c r="V61" s="118" t="s">
        <v>239</v>
      </c>
      <c r="W61" s="118">
        <v>28.9</v>
      </c>
      <c r="X61" s="118" t="s">
        <v>239</v>
      </c>
      <c r="Y61" s="329">
        <v>0.95501730103806237</v>
      </c>
      <c r="Z61" s="118" t="s">
        <v>239</v>
      </c>
      <c r="AA61" s="118">
        <v>90</v>
      </c>
      <c r="AB61" s="118" t="s">
        <v>283</v>
      </c>
      <c r="AC61" s="118">
        <v>86.6</v>
      </c>
      <c r="AD61" s="118" t="s">
        <v>283</v>
      </c>
      <c r="AE61" s="329">
        <v>1.0392609699769053</v>
      </c>
      <c r="AF61" s="118" t="s">
        <v>283</v>
      </c>
      <c r="AG61" s="118">
        <v>7.2</v>
      </c>
      <c r="AH61" s="118" t="s">
        <v>239</v>
      </c>
      <c r="AI61" s="118">
        <v>3.2</v>
      </c>
      <c r="AJ61" s="118" t="s">
        <v>239</v>
      </c>
      <c r="AK61" s="329">
        <v>2.25</v>
      </c>
      <c r="AL61" s="118" t="s">
        <v>239</v>
      </c>
      <c r="AM61" s="118">
        <v>97.848799999999997</v>
      </c>
      <c r="AN61" s="118">
        <v>94.399100000000004</v>
      </c>
      <c r="AO61" s="70">
        <v>1.0365437806080777</v>
      </c>
      <c r="AP61" s="15"/>
    </row>
    <row r="62" spans="2:42" x14ac:dyDescent="0.25">
      <c r="B62" s="15" t="s">
        <v>75</v>
      </c>
      <c r="C62" s="118">
        <v>98.6</v>
      </c>
      <c r="D62" s="118" t="s">
        <v>448</v>
      </c>
      <c r="E62" s="118">
        <v>98.7</v>
      </c>
      <c r="F62" s="118" t="s">
        <v>448</v>
      </c>
      <c r="G62" s="329">
        <v>0.99898682877406275</v>
      </c>
      <c r="H62" s="118" t="s">
        <v>237</v>
      </c>
      <c r="I62" s="330">
        <v>97.4</v>
      </c>
      <c r="J62" s="330" t="s">
        <v>239</v>
      </c>
      <c r="K62" s="330">
        <v>93.8</v>
      </c>
      <c r="L62" s="330" t="s">
        <v>239</v>
      </c>
      <c r="M62" s="331">
        <v>1.0383795309168444</v>
      </c>
      <c r="N62" s="330" t="s">
        <v>239</v>
      </c>
      <c r="O62" s="118">
        <v>4.4000000000000004</v>
      </c>
      <c r="P62" s="118" t="s">
        <v>239</v>
      </c>
      <c r="Q62" s="118">
        <v>8.5</v>
      </c>
      <c r="R62" s="118" t="s">
        <v>239</v>
      </c>
      <c r="S62" s="329">
        <v>1.9318181818181817</v>
      </c>
      <c r="T62" s="118" t="s">
        <v>239</v>
      </c>
      <c r="U62" s="118">
        <v>59.5</v>
      </c>
      <c r="V62" s="118" t="s">
        <v>239</v>
      </c>
      <c r="W62" s="118">
        <v>56.3</v>
      </c>
      <c r="X62" s="118" t="s">
        <v>239</v>
      </c>
      <c r="Y62" s="329">
        <v>1.0568383658969804</v>
      </c>
      <c r="Z62" s="118" t="s">
        <v>239</v>
      </c>
      <c r="AA62" s="118" t="s">
        <v>238</v>
      </c>
      <c r="AB62" s="118" t="s">
        <v>279</v>
      </c>
      <c r="AC62" s="118" t="s">
        <v>238</v>
      </c>
      <c r="AD62" s="118" t="s">
        <v>279</v>
      </c>
      <c r="AE62" s="329" t="s">
        <v>238</v>
      </c>
      <c r="AF62" s="118" t="s">
        <v>237</v>
      </c>
      <c r="AG62" s="118" t="s">
        <v>238</v>
      </c>
      <c r="AH62" s="118" t="s">
        <v>237</v>
      </c>
      <c r="AI62" s="118" t="s">
        <v>238</v>
      </c>
      <c r="AJ62" s="118" t="s">
        <v>237</v>
      </c>
      <c r="AK62" s="329" t="s">
        <v>238</v>
      </c>
      <c r="AL62" s="118" t="s">
        <v>237</v>
      </c>
      <c r="AM62" s="118">
        <v>79.537800000000004</v>
      </c>
      <c r="AN62" s="118">
        <v>53.430599999999998</v>
      </c>
      <c r="AO62" s="70">
        <v>1.4886188813152015</v>
      </c>
      <c r="AP62" s="15"/>
    </row>
    <row r="63" spans="2:42" x14ac:dyDescent="0.25">
      <c r="B63" s="15" t="s">
        <v>76</v>
      </c>
      <c r="C63" s="118">
        <v>60.2</v>
      </c>
      <c r="D63" s="118" t="s">
        <v>237</v>
      </c>
      <c r="E63" s="118">
        <v>47.4</v>
      </c>
      <c r="F63" s="118" t="s">
        <v>237</v>
      </c>
      <c r="G63" s="329">
        <v>1.270042194092827</v>
      </c>
      <c r="H63" s="118" t="s">
        <v>237</v>
      </c>
      <c r="I63" s="118">
        <v>85.9</v>
      </c>
      <c r="J63" s="118" t="s">
        <v>237</v>
      </c>
      <c r="K63" s="118">
        <v>52.9</v>
      </c>
      <c r="L63" s="118" t="s">
        <v>237</v>
      </c>
      <c r="M63" s="329">
        <v>1.623818525519849</v>
      </c>
      <c r="N63" s="118" t="s">
        <v>237</v>
      </c>
      <c r="O63" s="118">
        <v>4.8</v>
      </c>
      <c r="P63" s="118" t="s">
        <v>237</v>
      </c>
      <c r="Q63" s="118">
        <v>6.2</v>
      </c>
      <c r="R63" s="118" t="s">
        <v>237</v>
      </c>
      <c r="S63" s="329">
        <v>1.2916666666666667</v>
      </c>
      <c r="T63" s="118" t="s">
        <v>237</v>
      </c>
      <c r="U63" s="118">
        <v>54.5</v>
      </c>
      <c r="V63" s="118" t="s">
        <v>237</v>
      </c>
      <c r="W63" s="118">
        <v>26.7</v>
      </c>
      <c r="X63" s="118" t="s">
        <v>237</v>
      </c>
      <c r="Y63" s="329">
        <v>2.0411985018726591</v>
      </c>
      <c r="Z63" s="118" t="s">
        <v>237</v>
      </c>
      <c r="AA63" s="118" t="s">
        <v>238</v>
      </c>
      <c r="AB63" s="118" t="s">
        <v>237</v>
      </c>
      <c r="AC63" s="118" t="s">
        <v>238</v>
      </c>
      <c r="AD63" s="118" t="s">
        <v>237</v>
      </c>
      <c r="AE63" s="329" t="s">
        <v>238</v>
      </c>
      <c r="AF63" s="118" t="s">
        <v>237</v>
      </c>
      <c r="AG63" s="118">
        <v>26.5</v>
      </c>
      <c r="AH63" s="118" t="s">
        <v>237</v>
      </c>
      <c r="AI63" s="118">
        <v>9.1999999999999993</v>
      </c>
      <c r="AJ63" s="118" t="s">
        <v>237</v>
      </c>
      <c r="AK63" s="329">
        <v>2.8804347826086958</v>
      </c>
      <c r="AL63" s="118" t="s">
        <v>237</v>
      </c>
      <c r="AM63" s="118" t="s">
        <v>238</v>
      </c>
      <c r="AN63" s="118" t="s">
        <v>238</v>
      </c>
      <c r="AO63" s="70" t="s">
        <v>238</v>
      </c>
      <c r="AP63" s="15"/>
    </row>
    <row r="64" spans="2:42" x14ac:dyDescent="0.25">
      <c r="B64" s="15" t="s">
        <v>77</v>
      </c>
      <c r="C64" s="118" t="s">
        <v>238</v>
      </c>
      <c r="D64" s="118" t="s">
        <v>448</v>
      </c>
      <c r="E64" s="118" t="s">
        <v>238</v>
      </c>
      <c r="F64" s="118" t="s">
        <v>448</v>
      </c>
      <c r="G64" s="329" t="s">
        <v>238</v>
      </c>
      <c r="H64" s="118" t="s">
        <v>237</v>
      </c>
      <c r="I64" s="118">
        <v>73.900000000000006</v>
      </c>
      <c r="J64" s="118" t="s">
        <v>237</v>
      </c>
      <c r="K64" s="118">
        <v>16.899999999999999</v>
      </c>
      <c r="L64" s="118" t="s">
        <v>237</v>
      </c>
      <c r="M64" s="329">
        <v>4.3727810650887582</v>
      </c>
      <c r="N64" s="118" t="s">
        <v>237</v>
      </c>
      <c r="O64" s="118">
        <v>26.5</v>
      </c>
      <c r="P64" s="118" t="s">
        <v>237</v>
      </c>
      <c r="Q64" s="118">
        <v>44.2</v>
      </c>
      <c r="R64" s="118" t="s">
        <v>237</v>
      </c>
      <c r="S64" s="329">
        <v>1.6679245283018869</v>
      </c>
      <c r="T64" s="118" t="s">
        <v>237</v>
      </c>
      <c r="U64" s="118">
        <v>50.6</v>
      </c>
      <c r="V64" s="118" t="s">
        <v>237</v>
      </c>
      <c r="W64" s="118">
        <v>41.1</v>
      </c>
      <c r="X64" s="118" t="s">
        <v>237</v>
      </c>
      <c r="Y64" s="329">
        <v>1.2311435523114356</v>
      </c>
      <c r="Z64" s="118" t="s">
        <v>237</v>
      </c>
      <c r="AA64" s="118">
        <v>78.599999999999994</v>
      </c>
      <c r="AB64" s="118" t="s">
        <v>283</v>
      </c>
      <c r="AC64" s="118">
        <v>47.1</v>
      </c>
      <c r="AD64" s="118" t="s">
        <v>283</v>
      </c>
      <c r="AE64" s="329">
        <v>1.6687898089171973</v>
      </c>
      <c r="AF64" s="118" t="s">
        <v>283</v>
      </c>
      <c r="AG64" s="118">
        <v>32.299999999999997</v>
      </c>
      <c r="AH64" s="118" t="s">
        <v>237</v>
      </c>
      <c r="AI64" s="118">
        <v>19.5</v>
      </c>
      <c r="AJ64" s="118" t="s">
        <v>237</v>
      </c>
      <c r="AK64" s="329">
        <v>1.6564102564102563</v>
      </c>
      <c r="AL64" s="118" t="s">
        <v>237</v>
      </c>
      <c r="AM64" s="118" t="s">
        <v>238</v>
      </c>
      <c r="AN64" s="118">
        <v>3.5071428571428669</v>
      </c>
      <c r="AO64" s="70" t="s">
        <v>238</v>
      </c>
      <c r="AP64" s="15"/>
    </row>
    <row r="65" spans="2:42" x14ac:dyDescent="0.25">
      <c r="B65" s="15" t="s">
        <v>78</v>
      </c>
      <c r="C65" s="118" t="s">
        <v>238</v>
      </c>
      <c r="D65" s="118" t="s">
        <v>448</v>
      </c>
      <c r="E65" s="118" t="s">
        <v>238</v>
      </c>
      <c r="F65" s="118" t="s">
        <v>448</v>
      </c>
      <c r="G65" s="329" t="s">
        <v>238</v>
      </c>
      <c r="H65" s="118" t="s">
        <v>237</v>
      </c>
      <c r="I65" s="118" t="s">
        <v>238</v>
      </c>
      <c r="J65" s="118" t="s">
        <v>237</v>
      </c>
      <c r="K65" s="118" t="s">
        <v>238</v>
      </c>
      <c r="L65" s="118" t="s">
        <v>237</v>
      </c>
      <c r="M65" s="329" t="s">
        <v>238</v>
      </c>
      <c r="N65" s="118" t="s">
        <v>237</v>
      </c>
      <c r="O65" s="118" t="s">
        <v>238</v>
      </c>
      <c r="P65" s="118" t="s">
        <v>237</v>
      </c>
      <c r="Q65" s="118" t="s">
        <v>238</v>
      </c>
      <c r="R65" s="118" t="s">
        <v>237</v>
      </c>
      <c r="S65" s="329" t="s">
        <v>238</v>
      </c>
      <c r="T65" s="118" t="s">
        <v>237</v>
      </c>
      <c r="U65" s="118" t="s">
        <v>238</v>
      </c>
      <c r="V65" s="118" t="s">
        <v>237</v>
      </c>
      <c r="W65" s="118" t="s">
        <v>238</v>
      </c>
      <c r="X65" s="118" t="s">
        <v>237</v>
      </c>
      <c r="Y65" s="329" t="s">
        <v>238</v>
      </c>
      <c r="Z65" s="118" t="s">
        <v>237</v>
      </c>
      <c r="AA65" s="118" t="s">
        <v>238</v>
      </c>
      <c r="AB65" s="118" t="s">
        <v>279</v>
      </c>
      <c r="AC65" s="118" t="s">
        <v>238</v>
      </c>
      <c r="AD65" s="118" t="s">
        <v>279</v>
      </c>
      <c r="AE65" s="329" t="s">
        <v>238</v>
      </c>
      <c r="AF65" s="118" t="s">
        <v>237</v>
      </c>
      <c r="AG65" s="118" t="s">
        <v>238</v>
      </c>
      <c r="AH65" s="118" t="s">
        <v>237</v>
      </c>
      <c r="AI65" s="118" t="s">
        <v>238</v>
      </c>
      <c r="AJ65" s="118" t="s">
        <v>237</v>
      </c>
      <c r="AK65" s="329" t="s">
        <v>238</v>
      </c>
      <c r="AL65" s="118" t="s">
        <v>237</v>
      </c>
      <c r="AM65" s="118">
        <v>95.763000000000005</v>
      </c>
      <c r="AN65" s="118">
        <v>93.843400000000003</v>
      </c>
      <c r="AO65" s="70">
        <v>1.0204553543456441</v>
      </c>
      <c r="AP65" s="15"/>
    </row>
    <row r="66" spans="2:42" x14ac:dyDescent="0.25">
      <c r="B66" s="15" t="s">
        <v>79</v>
      </c>
      <c r="C66" s="118">
        <v>28.9</v>
      </c>
      <c r="D66" s="118" t="s">
        <v>448</v>
      </c>
      <c r="E66" s="118">
        <v>4.9000000000000004</v>
      </c>
      <c r="F66" s="118" t="s">
        <v>448</v>
      </c>
      <c r="G66" s="329">
        <v>5.8979591836734686</v>
      </c>
      <c r="H66" s="118" t="s">
        <v>237</v>
      </c>
      <c r="I66" s="118">
        <v>50.8</v>
      </c>
      <c r="J66" s="118" t="s">
        <v>237</v>
      </c>
      <c r="K66" s="118">
        <v>4</v>
      </c>
      <c r="L66" s="118" t="s">
        <v>237</v>
      </c>
      <c r="M66" s="329">
        <v>12.7</v>
      </c>
      <c r="N66" s="118" t="s">
        <v>237</v>
      </c>
      <c r="O66" s="118">
        <v>16.899999999999999</v>
      </c>
      <c r="P66" s="118" t="s">
        <v>237</v>
      </c>
      <c r="Q66" s="118">
        <v>30.9</v>
      </c>
      <c r="R66" s="118" t="s">
        <v>237</v>
      </c>
      <c r="S66" s="329">
        <v>1.8284023668639053</v>
      </c>
      <c r="T66" s="118" t="s">
        <v>237</v>
      </c>
      <c r="U66" s="118">
        <v>44.6</v>
      </c>
      <c r="V66" s="118" t="s">
        <v>237</v>
      </c>
      <c r="W66" s="118">
        <v>24.1</v>
      </c>
      <c r="X66" s="118" t="s">
        <v>237</v>
      </c>
      <c r="Y66" s="329">
        <v>1.850622406639004</v>
      </c>
      <c r="Z66" s="118" t="s">
        <v>237</v>
      </c>
      <c r="AA66" s="118">
        <v>86.209756375904718</v>
      </c>
      <c r="AB66" s="118" t="s">
        <v>279</v>
      </c>
      <c r="AC66" s="118">
        <v>61.17345708010162</v>
      </c>
      <c r="AD66" s="118" t="s">
        <v>279</v>
      </c>
      <c r="AE66" s="329">
        <v>1.4092673602379562</v>
      </c>
      <c r="AF66" s="118" t="s">
        <v>237</v>
      </c>
      <c r="AG66" s="118">
        <v>37.700000000000003</v>
      </c>
      <c r="AH66" s="118" t="s">
        <v>237</v>
      </c>
      <c r="AI66" s="118">
        <v>18.7</v>
      </c>
      <c r="AJ66" s="118" t="s">
        <v>237</v>
      </c>
      <c r="AK66" s="329">
        <v>2.0160427807486632</v>
      </c>
      <c r="AL66" s="118" t="s">
        <v>237</v>
      </c>
      <c r="AM66" s="118">
        <v>27.438199999999998</v>
      </c>
      <c r="AN66" s="118">
        <v>22.7835</v>
      </c>
      <c r="AO66" s="70">
        <v>1.2043013584392213</v>
      </c>
      <c r="AP66" s="15"/>
    </row>
    <row r="67" spans="2:42" x14ac:dyDescent="0.25">
      <c r="B67" s="15" t="s">
        <v>80</v>
      </c>
      <c r="C67" s="118" t="s">
        <v>238</v>
      </c>
      <c r="D67" s="118" t="s">
        <v>448</v>
      </c>
      <c r="E67" s="118" t="s">
        <v>238</v>
      </c>
      <c r="F67" s="118" t="s">
        <v>448</v>
      </c>
      <c r="G67" s="329" t="s">
        <v>238</v>
      </c>
      <c r="H67" s="118" t="s">
        <v>237</v>
      </c>
      <c r="I67" s="118" t="s">
        <v>238</v>
      </c>
      <c r="J67" s="118" t="s">
        <v>237</v>
      </c>
      <c r="K67" s="118" t="s">
        <v>238</v>
      </c>
      <c r="L67" s="118" t="s">
        <v>237</v>
      </c>
      <c r="M67" s="329" t="s">
        <v>238</v>
      </c>
      <c r="N67" s="118" t="s">
        <v>237</v>
      </c>
      <c r="O67" s="118">
        <v>5</v>
      </c>
      <c r="P67" s="118" t="s">
        <v>239</v>
      </c>
      <c r="Q67" s="118">
        <v>5.4</v>
      </c>
      <c r="R67" s="118" t="s">
        <v>239</v>
      </c>
      <c r="S67" s="329">
        <v>1.08</v>
      </c>
      <c r="T67" s="118" t="s">
        <v>239</v>
      </c>
      <c r="U67" s="118" t="s">
        <v>238</v>
      </c>
      <c r="V67" s="118" t="s">
        <v>237</v>
      </c>
      <c r="W67" s="118" t="s">
        <v>238</v>
      </c>
      <c r="X67" s="118" t="s">
        <v>237</v>
      </c>
      <c r="Y67" s="329" t="s">
        <v>238</v>
      </c>
      <c r="Z67" s="118" t="s">
        <v>237</v>
      </c>
      <c r="AA67" s="118" t="s">
        <v>238</v>
      </c>
      <c r="AB67" s="118" t="s">
        <v>279</v>
      </c>
      <c r="AC67" s="118" t="s">
        <v>238</v>
      </c>
      <c r="AD67" s="118" t="s">
        <v>279</v>
      </c>
      <c r="AE67" s="329" t="s">
        <v>238</v>
      </c>
      <c r="AF67" s="118" t="s">
        <v>237</v>
      </c>
      <c r="AG67" s="118" t="s">
        <v>238</v>
      </c>
      <c r="AH67" s="118" t="s">
        <v>237</v>
      </c>
      <c r="AI67" s="118" t="s">
        <v>238</v>
      </c>
      <c r="AJ67" s="118" t="s">
        <v>237</v>
      </c>
      <c r="AK67" s="329" t="s">
        <v>238</v>
      </c>
      <c r="AL67" s="118" t="s">
        <v>237</v>
      </c>
      <c r="AM67" s="118">
        <v>92.104699999999994</v>
      </c>
      <c r="AN67" s="118">
        <v>81.658100000000005</v>
      </c>
      <c r="AO67" s="70">
        <v>1.1279309707181528</v>
      </c>
      <c r="AP67" s="15"/>
    </row>
    <row r="68" spans="2:42" x14ac:dyDescent="0.25">
      <c r="B68" s="15" t="s">
        <v>81</v>
      </c>
      <c r="C68" s="118" t="s">
        <v>238</v>
      </c>
      <c r="D68" s="118" t="s">
        <v>448</v>
      </c>
      <c r="E68" s="118" t="s">
        <v>238</v>
      </c>
      <c r="F68" s="118" t="s">
        <v>448</v>
      </c>
      <c r="G68" s="329" t="s">
        <v>238</v>
      </c>
      <c r="H68" s="118" t="s">
        <v>237</v>
      </c>
      <c r="I68" s="118" t="s">
        <v>238</v>
      </c>
      <c r="J68" s="118" t="s">
        <v>237</v>
      </c>
      <c r="K68" s="118" t="s">
        <v>238</v>
      </c>
      <c r="L68" s="118" t="s">
        <v>237</v>
      </c>
      <c r="M68" s="329" t="s">
        <v>238</v>
      </c>
      <c r="N68" s="118" t="s">
        <v>237</v>
      </c>
      <c r="O68" s="118" t="s">
        <v>238</v>
      </c>
      <c r="P68" s="118" t="s">
        <v>237</v>
      </c>
      <c r="Q68" s="118" t="s">
        <v>238</v>
      </c>
      <c r="R68" s="118" t="s">
        <v>237</v>
      </c>
      <c r="S68" s="329" t="s">
        <v>238</v>
      </c>
      <c r="T68" s="118" t="s">
        <v>237</v>
      </c>
      <c r="U68" s="118" t="s">
        <v>238</v>
      </c>
      <c r="V68" s="118" t="s">
        <v>237</v>
      </c>
      <c r="W68" s="118" t="s">
        <v>238</v>
      </c>
      <c r="X68" s="118" t="s">
        <v>237</v>
      </c>
      <c r="Y68" s="329" t="s">
        <v>238</v>
      </c>
      <c r="Z68" s="118" t="s">
        <v>237</v>
      </c>
      <c r="AA68" s="118" t="s">
        <v>238</v>
      </c>
      <c r="AB68" s="118" t="s">
        <v>279</v>
      </c>
      <c r="AC68" s="118" t="s">
        <v>238</v>
      </c>
      <c r="AD68" s="118" t="s">
        <v>279</v>
      </c>
      <c r="AE68" s="329" t="s">
        <v>238</v>
      </c>
      <c r="AF68" s="118" t="s">
        <v>237</v>
      </c>
      <c r="AG68" s="118" t="s">
        <v>238</v>
      </c>
      <c r="AH68" s="118" t="s">
        <v>237</v>
      </c>
      <c r="AI68" s="118" t="s">
        <v>238</v>
      </c>
      <c r="AJ68" s="118" t="s">
        <v>237</v>
      </c>
      <c r="AK68" s="329" t="s">
        <v>238</v>
      </c>
      <c r="AL68" s="118" t="s">
        <v>237</v>
      </c>
      <c r="AM68" s="118">
        <v>100</v>
      </c>
      <c r="AN68" s="118">
        <v>100</v>
      </c>
      <c r="AO68" s="70">
        <v>1</v>
      </c>
      <c r="AP68" s="15"/>
    </row>
    <row r="69" spans="2:42" x14ac:dyDescent="0.25">
      <c r="B69" s="15" t="s">
        <v>82</v>
      </c>
      <c r="C69" s="118" t="s">
        <v>238</v>
      </c>
      <c r="D69" s="118" t="s">
        <v>448</v>
      </c>
      <c r="E69" s="118" t="s">
        <v>238</v>
      </c>
      <c r="F69" s="118" t="s">
        <v>448</v>
      </c>
      <c r="G69" s="329" t="s">
        <v>238</v>
      </c>
      <c r="H69" s="118" t="s">
        <v>237</v>
      </c>
      <c r="I69" s="118" t="s">
        <v>238</v>
      </c>
      <c r="J69" s="118" t="s">
        <v>237</v>
      </c>
      <c r="K69" s="118" t="s">
        <v>238</v>
      </c>
      <c r="L69" s="118" t="s">
        <v>237</v>
      </c>
      <c r="M69" s="329" t="s">
        <v>238</v>
      </c>
      <c r="N69" s="118" t="s">
        <v>237</v>
      </c>
      <c r="O69" s="118" t="s">
        <v>238</v>
      </c>
      <c r="P69" s="118" t="s">
        <v>237</v>
      </c>
      <c r="Q69" s="118" t="s">
        <v>238</v>
      </c>
      <c r="R69" s="118" t="s">
        <v>237</v>
      </c>
      <c r="S69" s="329" t="s">
        <v>238</v>
      </c>
      <c r="T69" s="118" t="s">
        <v>237</v>
      </c>
      <c r="U69" s="118" t="s">
        <v>238</v>
      </c>
      <c r="V69" s="118" t="s">
        <v>237</v>
      </c>
      <c r="W69" s="118" t="s">
        <v>238</v>
      </c>
      <c r="X69" s="118" t="s">
        <v>237</v>
      </c>
      <c r="Y69" s="329" t="s">
        <v>238</v>
      </c>
      <c r="Z69" s="118" t="s">
        <v>237</v>
      </c>
      <c r="AA69" s="118" t="s">
        <v>238</v>
      </c>
      <c r="AB69" s="118" t="s">
        <v>279</v>
      </c>
      <c r="AC69" s="118" t="s">
        <v>238</v>
      </c>
      <c r="AD69" s="118" t="s">
        <v>279</v>
      </c>
      <c r="AE69" s="329" t="s">
        <v>238</v>
      </c>
      <c r="AF69" s="118" t="s">
        <v>237</v>
      </c>
      <c r="AG69" s="118" t="s">
        <v>238</v>
      </c>
      <c r="AH69" s="118" t="s">
        <v>237</v>
      </c>
      <c r="AI69" s="118" t="s">
        <v>238</v>
      </c>
      <c r="AJ69" s="118" t="s">
        <v>237</v>
      </c>
      <c r="AK69" s="329" t="s">
        <v>238</v>
      </c>
      <c r="AL69" s="118" t="s">
        <v>237</v>
      </c>
      <c r="AM69" s="118">
        <v>100</v>
      </c>
      <c r="AN69" s="118">
        <v>100</v>
      </c>
      <c r="AO69" s="70">
        <v>1</v>
      </c>
      <c r="AP69" s="15"/>
    </row>
    <row r="70" spans="2:42" x14ac:dyDescent="0.25">
      <c r="B70" s="15" t="s">
        <v>83</v>
      </c>
      <c r="C70" s="118">
        <v>89.3</v>
      </c>
      <c r="D70" s="118" t="s">
        <v>237</v>
      </c>
      <c r="E70" s="118">
        <v>91</v>
      </c>
      <c r="F70" s="118" t="s">
        <v>237</v>
      </c>
      <c r="G70" s="329">
        <v>0.98131868131868127</v>
      </c>
      <c r="H70" s="118" t="s">
        <v>237</v>
      </c>
      <c r="I70" s="118">
        <v>93</v>
      </c>
      <c r="J70" s="118" t="s">
        <v>237</v>
      </c>
      <c r="K70" s="118">
        <v>69.2</v>
      </c>
      <c r="L70" s="118" t="s">
        <v>237</v>
      </c>
      <c r="M70" s="329">
        <v>1.3439306358381502</v>
      </c>
      <c r="N70" s="118" t="s">
        <v>237</v>
      </c>
      <c r="O70" s="118">
        <v>6</v>
      </c>
      <c r="P70" s="118" t="s">
        <v>237</v>
      </c>
      <c r="Q70" s="118">
        <v>9</v>
      </c>
      <c r="R70" s="118" t="s">
        <v>237</v>
      </c>
      <c r="S70" s="329">
        <v>1.5</v>
      </c>
      <c r="T70" s="118" t="s">
        <v>237</v>
      </c>
      <c r="U70" s="118">
        <v>27.1</v>
      </c>
      <c r="V70" s="118" t="s">
        <v>237</v>
      </c>
      <c r="W70" s="118">
        <v>21.4</v>
      </c>
      <c r="X70" s="118" t="s">
        <v>237</v>
      </c>
      <c r="Y70" s="329">
        <v>1.266355140186916</v>
      </c>
      <c r="Z70" s="118" t="s">
        <v>237</v>
      </c>
      <c r="AA70" s="118">
        <v>86.7</v>
      </c>
      <c r="AB70" s="118" t="s">
        <v>283</v>
      </c>
      <c r="AC70" s="118">
        <v>89</v>
      </c>
      <c r="AD70" s="118" t="s">
        <v>283</v>
      </c>
      <c r="AE70" s="329">
        <v>0.97415730337078654</v>
      </c>
      <c r="AF70" s="118" t="s">
        <v>283</v>
      </c>
      <c r="AG70" s="118">
        <v>31.6</v>
      </c>
      <c r="AH70" s="118" t="s">
        <v>237</v>
      </c>
      <c r="AI70" s="118">
        <v>14.6</v>
      </c>
      <c r="AJ70" s="118" t="s">
        <v>237</v>
      </c>
      <c r="AK70" s="329">
        <v>2.1643835616438358</v>
      </c>
      <c r="AL70" s="118" t="s">
        <v>237</v>
      </c>
      <c r="AM70" s="118">
        <v>42.860100000000003</v>
      </c>
      <c r="AN70" s="118">
        <v>32.015999999999998</v>
      </c>
      <c r="AO70" s="70">
        <v>1.3387087706146927</v>
      </c>
      <c r="AP70" s="15"/>
    </row>
    <row r="71" spans="2:42" x14ac:dyDescent="0.25">
      <c r="B71" s="15" t="s">
        <v>84</v>
      </c>
      <c r="C71" s="118">
        <v>53.7</v>
      </c>
      <c r="D71" s="118" t="s">
        <v>448</v>
      </c>
      <c r="E71" s="118">
        <v>51.6</v>
      </c>
      <c r="F71" s="118" t="s">
        <v>448</v>
      </c>
      <c r="G71" s="329">
        <v>1.0406976744186047</v>
      </c>
      <c r="H71" s="118" t="s">
        <v>237</v>
      </c>
      <c r="I71" s="118">
        <v>77.400000000000006</v>
      </c>
      <c r="J71" s="118" t="s">
        <v>237</v>
      </c>
      <c r="K71" s="118">
        <v>40.9</v>
      </c>
      <c r="L71" s="118" t="s">
        <v>237</v>
      </c>
      <c r="M71" s="329">
        <v>1.8924205378973107</v>
      </c>
      <c r="N71" s="118" t="s">
        <v>237</v>
      </c>
      <c r="O71" s="118">
        <v>11.9</v>
      </c>
      <c r="P71" s="118" t="s">
        <v>237</v>
      </c>
      <c r="Q71" s="118">
        <v>21.4</v>
      </c>
      <c r="R71" s="118" t="s">
        <v>237</v>
      </c>
      <c r="S71" s="329">
        <v>1.7983193277310923</v>
      </c>
      <c r="T71" s="118" t="s">
        <v>237</v>
      </c>
      <c r="U71" s="118">
        <v>39.299999999999997</v>
      </c>
      <c r="V71" s="118" t="s">
        <v>237</v>
      </c>
      <c r="W71" s="118">
        <v>38.5</v>
      </c>
      <c r="X71" s="118" t="s">
        <v>237</v>
      </c>
      <c r="Y71" s="329">
        <v>1.0207792207792208</v>
      </c>
      <c r="Z71" s="118" t="s">
        <v>237</v>
      </c>
      <c r="AA71" s="118">
        <v>74.8</v>
      </c>
      <c r="AB71" s="118" t="s">
        <v>279</v>
      </c>
      <c r="AC71" s="118">
        <v>54.2</v>
      </c>
      <c r="AD71" s="118" t="s">
        <v>279</v>
      </c>
      <c r="AE71" s="329">
        <v>1.3800738007380073</v>
      </c>
      <c r="AF71" s="118" t="s">
        <v>237</v>
      </c>
      <c r="AG71" s="118">
        <v>40.9</v>
      </c>
      <c r="AH71" s="118" t="s">
        <v>237</v>
      </c>
      <c r="AI71" s="118">
        <v>23.7</v>
      </c>
      <c r="AJ71" s="118" t="s">
        <v>237</v>
      </c>
      <c r="AK71" s="329">
        <v>1.7257383966244726</v>
      </c>
      <c r="AL71" s="118" t="s">
        <v>237</v>
      </c>
      <c r="AM71" s="118">
        <v>63.991799999999998</v>
      </c>
      <c r="AN71" s="118">
        <v>54.971699999999998</v>
      </c>
      <c r="AO71" s="70">
        <v>1.1640862480148877</v>
      </c>
      <c r="AP71" s="15"/>
    </row>
    <row r="72" spans="2:42" x14ac:dyDescent="0.25">
      <c r="B72" s="125" t="s">
        <v>85</v>
      </c>
      <c r="C72" s="118">
        <v>99.6</v>
      </c>
      <c r="D72" s="118" t="s">
        <v>448</v>
      </c>
      <c r="E72" s="118">
        <v>99.7</v>
      </c>
      <c r="F72" s="118" t="s">
        <v>448</v>
      </c>
      <c r="G72" s="329">
        <v>0.99899699097291872</v>
      </c>
      <c r="H72" s="118" t="s">
        <v>237</v>
      </c>
      <c r="I72" s="330">
        <v>98.9</v>
      </c>
      <c r="J72" s="330" t="s">
        <v>239</v>
      </c>
      <c r="K72" s="330">
        <v>97.6</v>
      </c>
      <c r="L72" s="330" t="s">
        <v>239</v>
      </c>
      <c r="M72" s="331">
        <v>1.0133196721311477</v>
      </c>
      <c r="N72" s="330" t="s">
        <v>239</v>
      </c>
      <c r="O72" s="118">
        <v>0.9</v>
      </c>
      <c r="P72" s="118" t="s">
        <v>237</v>
      </c>
      <c r="Q72" s="118">
        <v>1.4</v>
      </c>
      <c r="R72" s="118" t="s">
        <v>237</v>
      </c>
      <c r="S72" s="329">
        <v>1.5555555555555554</v>
      </c>
      <c r="T72" s="118" t="s">
        <v>237</v>
      </c>
      <c r="U72" s="118">
        <v>43.5</v>
      </c>
      <c r="V72" s="118" t="s">
        <v>239</v>
      </c>
      <c r="W72" s="118">
        <v>36.200000000000003</v>
      </c>
      <c r="X72" s="118" t="s">
        <v>239</v>
      </c>
      <c r="Y72" s="329">
        <v>1.2016574585635358</v>
      </c>
      <c r="Z72" s="118" t="s">
        <v>239</v>
      </c>
      <c r="AA72" s="118">
        <v>96.7</v>
      </c>
      <c r="AB72" s="118" t="s">
        <v>279</v>
      </c>
      <c r="AC72" s="118">
        <v>94.7</v>
      </c>
      <c r="AD72" s="118" t="s">
        <v>279</v>
      </c>
      <c r="AE72" s="329">
        <v>1.0211193241816261</v>
      </c>
      <c r="AF72" s="118" t="s">
        <v>237</v>
      </c>
      <c r="AG72" s="118" t="s">
        <v>238</v>
      </c>
      <c r="AH72" s="118" t="s">
        <v>237</v>
      </c>
      <c r="AI72" s="118" t="s">
        <v>238</v>
      </c>
      <c r="AJ72" s="118" t="s">
        <v>237</v>
      </c>
      <c r="AK72" s="329" t="s">
        <v>238</v>
      </c>
      <c r="AL72" s="118" t="s">
        <v>237</v>
      </c>
      <c r="AM72" s="118">
        <v>95.543000000000006</v>
      </c>
      <c r="AN72" s="118">
        <v>90.692999999999998</v>
      </c>
      <c r="AO72" s="70">
        <v>1.053477115102599</v>
      </c>
      <c r="AP72" s="15"/>
    </row>
    <row r="73" spans="2:42" x14ac:dyDescent="0.25">
      <c r="B73" s="15" t="s">
        <v>86</v>
      </c>
      <c r="C73" s="118" t="s">
        <v>238</v>
      </c>
      <c r="D73" s="118" t="s">
        <v>448</v>
      </c>
      <c r="E73" s="118" t="s">
        <v>238</v>
      </c>
      <c r="F73" s="118" t="s">
        <v>448</v>
      </c>
      <c r="G73" s="329" t="s">
        <v>238</v>
      </c>
      <c r="H73" s="118" t="s">
        <v>237</v>
      </c>
      <c r="I73" s="118" t="s">
        <v>238</v>
      </c>
      <c r="J73" s="118" t="s">
        <v>237</v>
      </c>
      <c r="K73" s="118" t="s">
        <v>238</v>
      </c>
      <c r="L73" s="118" t="s">
        <v>237</v>
      </c>
      <c r="M73" s="329" t="s">
        <v>238</v>
      </c>
      <c r="N73" s="118" t="s">
        <v>237</v>
      </c>
      <c r="O73" s="118" t="s">
        <v>238</v>
      </c>
      <c r="P73" s="118" t="s">
        <v>237</v>
      </c>
      <c r="Q73" s="118" t="s">
        <v>238</v>
      </c>
      <c r="R73" s="118" t="s">
        <v>237</v>
      </c>
      <c r="S73" s="329" t="s">
        <v>238</v>
      </c>
      <c r="T73" s="118" t="s">
        <v>237</v>
      </c>
      <c r="U73" s="118" t="s">
        <v>238</v>
      </c>
      <c r="V73" s="118" t="s">
        <v>237</v>
      </c>
      <c r="W73" s="118" t="s">
        <v>238</v>
      </c>
      <c r="X73" s="118" t="s">
        <v>237</v>
      </c>
      <c r="Y73" s="329" t="s">
        <v>238</v>
      </c>
      <c r="Z73" s="118" t="s">
        <v>237</v>
      </c>
      <c r="AA73" s="118" t="s">
        <v>238</v>
      </c>
      <c r="AB73" s="118" t="s">
        <v>279</v>
      </c>
      <c r="AC73" s="118" t="s">
        <v>238</v>
      </c>
      <c r="AD73" s="118" t="s">
        <v>279</v>
      </c>
      <c r="AE73" s="329" t="s">
        <v>238</v>
      </c>
      <c r="AF73" s="118" t="s">
        <v>237</v>
      </c>
      <c r="AG73" s="118" t="s">
        <v>238</v>
      </c>
      <c r="AH73" s="118" t="s">
        <v>237</v>
      </c>
      <c r="AI73" s="118" t="s">
        <v>238</v>
      </c>
      <c r="AJ73" s="118" t="s">
        <v>237</v>
      </c>
      <c r="AK73" s="329" t="s">
        <v>238</v>
      </c>
      <c r="AL73" s="118" t="s">
        <v>237</v>
      </c>
      <c r="AM73" s="118">
        <v>100</v>
      </c>
      <c r="AN73" s="118">
        <v>100</v>
      </c>
      <c r="AO73" s="70">
        <v>1</v>
      </c>
      <c r="AP73" s="15"/>
    </row>
    <row r="74" spans="2:42" x14ac:dyDescent="0.25">
      <c r="B74" s="15" t="s">
        <v>87</v>
      </c>
      <c r="C74" s="118">
        <v>72</v>
      </c>
      <c r="D74" s="118" t="s">
        <v>448</v>
      </c>
      <c r="E74" s="118">
        <v>55.2</v>
      </c>
      <c r="F74" s="118" t="s">
        <v>448</v>
      </c>
      <c r="G74" s="329">
        <v>1.3043478260869565</v>
      </c>
      <c r="H74" s="118" t="s">
        <v>237</v>
      </c>
      <c r="I74" s="118">
        <v>88.2</v>
      </c>
      <c r="J74" s="118" t="s">
        <v>237</v>
      </c>
      <c r="K74" s="118">
        <v>53.9</v>
      </c>
      <c r="L74" s="118" t="s">
        <v>237</v>
      </c>
      <c r="M74" s="329">
        <v>1.6363636363636365</v>
      </c>
      <c r="N74" s="118" t="s">
        <v>237</v>
      </c>
      <c r="O74" s="118">
        <v>10.5</v>
      </c>
      <c r="P74" s="118" t="s">
        <v>237</v>
      </c>
      <c r="Q74" s="118">
        <v>15.5</v>
      </c>
      <c r="R74" s="118" t="s">
        <v>237</v>
      </c>
      <c r="S74" s="329">
        <v>1.4761904761904763</v>
      </c>
      <c r="T74" s="118" t="s">
        <v>237</v>
      </c>
      <c r="U74" s="118">
        <v>37</v>
      </c>
      <c r="V74" s="118" t="s">
        <v>237</v>
      </c>
      <c r="W74" s="118">
        <v>33.799999999999997</v>
      </c>
      <c r="X74" s="118" t="s">
        <v>237</v>
      </c>
      <c r="Y74" s="329">
        <v>1.0946745562130178</v>
      </c>
      <c r="Z74" s="118" t="s">
        <v>237</v>
      </c>
      <c r="AA74" s="118">
        <v>80.099999999999994</v>
      </c>
      <c r="AB74" s="118" t="s">
        <v>279</v>
      </c>
      <c r="AC74" s="118">
        <v>67.5</v>
      </c>
      <c r="AD74" s="118" t="s">
        <v>279</v>
      </c>
      <c r="AE74" s="329">
        <v>1.1866666666666665</v>
      </c>
      <c r="AF74" s="118" t="s">
        <v>237</v>
      </c>
      <c r="AG74" s="118">
        <v>42.3</v>
      </c>
      <c r="AH74" s="118" t="s">
        <v>237</v>
      </c>
      <c r="AI74" s="118">
        <v>30.3</v>
      </c>
      <c r="AJ74" s="118" t="s">
        <v>237</v>
      </c>
      <c r="AK74" s="329">
        <v>1.3960396039603959</v>
      </c>
      <c r="AL74" s="118" t="s">
        <v>237</v>
      </c>
      <c r="AM74" s="118">
        <v>19.856400000000001</v>
      </c>
      <c r="AN74" s="118">
        <v>8.4125599999999991</v>
      </c>
      <c r="AO74" s="70">
        <v>2.3603278906777487</v>
      </c>
      <c r="AP74" s="15"/>
    </row>
    <row r="75" spans="2:42" x14ac:dyDescent="0.25">
      <c r="B75" s="15" t="s">
        <v>88</v>
      </c>
      <c r="C75" s="118" t="s">
        <v>238</v>
      </c>
      <c r="D75" s="118" t="s">
        <v>448</v>
      </c>
      <c r="E75" s="118" t="s">
        <v>238</v>
      </c>
      <c r="F75" s="118" t="s">
        <v>448</v>
      </c>
      <c r="G75" s="329" t="s">
        <v>238</v>
      </c>
      <c r="H75" s="118" t="s">
        <v>237</v>
      </c>
      <c r="I75" s="118" t="s">
        <v>238</v>
      </c>
      <c r="J75" s="118" t="s">
        <v>237</v>
      </c>
      <c r="K75" s="118" t="s">
        <v>238</v>
      </c>
      <c r="L75" s="118" t="s">
        <v>237</v>
      </c>
      <c r="M75" s="329" t="s">
        <v>238</v>
      </c>
      <c r="N75" s="118" t="s">
        <v>237</v>
      </c>
      <c r="O75" s="118" t="s">
        <v>238</v>
      </c>
      <c r="P75" s="118" t="s">
        <v>237</v>
      </c>
      <c r="Q75" s="118" t="s">
        <v>238</v>
      </c>
      <c r="R75" s="118" t="s">
        <v>237</v>
      </c>
      <c r="S75" s="329" t="s">
        <v>238</v>
      </c>
      <c r="T75" s="118" t="s">
        <v>237</v>
      </c>
      <c r="U75" s="118" t="s">
        <v>238</v>
      </c>
      <c r="V75" s="118" t="s">
        <v>237</v>
      </c>
      <c r="W75" s="118" t="s">
        <v>238</v>
      </c>
      <c r="X75" s="118" t="s">
        <v>237</v>
      </c>
      <c r="Y75" s="329" t="s">
        <v>238</v>
      </c>
      <c r="Z75" s="118" t="s">
        <v>237</v>
      </c>
      <c r="AA75" s="118" t="s">
        <v>238</v>
      </c>
      <c r="AB75" s="118" t="s">
        <v>279</v>
      </c>
      <c r="AC75" s="118" t="s">
        <v>238</v>
      </c>
      <c r="AD75" s="118" t="s">
        <v>279</v>
      </c>
      <c r="AE75" s="329" t="s">
        <v>238</v>
      </c>
      <c r="AF75" s="118" t="s">
        <v>237</v>
      </c>
      <c r="AG75" s="118" t="s">
        <v>238</v>
      </c>
      <c r="AH75" s="118" t="s">
        <v>237</v>
      </c>
      <c r="AI75" s="118" t="s">
        <v>238</v>
      </c>
      <c r="AJ75" s="118" t="s">
        <v>237</v>
      </c>
      <c r="AK75" s="329" t="s">
        <v>238</v>
      </c>
      <c r="AL75" s="118" t="s">
        <v>237</v>
      </c>
      <c r="AM75" s="118">
        <v>99.356741951914685</v>
      </c>
      <c r="AN75" s="118">
        <v>97.481280551911709</v>
      </c>
      <c r="AO75" s="70">
        <v>1.0192391953550941</v>
      </c>
      <c r="AP75" s="15"/>
    </row>
    <row r="76" spans="2:42" x14ac:dyDescent="0.25">
      <c r="B76" s="15" t="s">
        <v>89</v>
      </c>
      <c r="C76" s="118" t="s">
        <v>238</v>
      </c>
      <c r="D76" s="118" t="s">
        <v>448</v>
      </c>
      <c r="E76" s="118" t="s">
        <v>238</v>
      </c>
      <c r="F76" s="118" t="s">
        <v>448</v>
      </c>
      <c r="G76" s="329" t="s">
        <v>238</v>
      </c>
      <c r="H76" s="118" t="s">
        <v>237</v>
      </c>
      <c r="I76" s="118" t="s">
        <v>238</v>
      </c>
      <c r="J76" s="118" t="s">
        <v>237</v>
      </c>
      <c r="K76" s="118" t="s">
        <v>238</v>
      </c>
      <c r="L76" s="118" t="s">
        <v>237</v>
      </c>
      <c r="M76" s="329" t="s">
        <v>238</v>
      </c>
      <c r="N76" s="118" t="s">
        <v>237</v>
      </c>
      <c r="O76" s="118" t="s">
        <v>238</v>
      </c>
      <c r="P76" s="118" t="s">
        <v>237</v>
      </c>
      <c r="Q76" s="118" t="s">
        <v>238</v>
      </c>
      <c r="R76" s="118" t="s">
        <v>237</v>
      </c>
      <c r="S76" s="329" t="s">
        <v>238</v>
      </c>
      <c r="T76" s="118" t="s">
        <v>237</v>
      </c>
      <c r="U76" s="118" t="s">
        <v>238</v>
      </c>
      <c r="V76" s="118" t="s">
        <v>237</v>
      </c>
      <c r="W76" s="118" t="s">
        <v>238</v>
      </c>
      <c r="X76" s="118" t="s">
        <v>237</v>
      </c>
      <c r="Y76" s="329" t="s">
        <v>238</v>
      </c>
      <c r="Z76" s="118" t="s">
        <v>237</v>
      </c>
      <c r="AA76" s="118" t="s">
        <v>238</v>
      </c>
      <c r="AB76" s="118" t="s">
        <v>279</v>
      </c>
      <c r="AC76" s="118" t="s">
        <v>238</v>
      </c>
      <c r="AD76" s="118" t="s">
        <v>279</v>
      </c>
      <c r="AE76" s="329" t="s">
        <v>238</v>
      </c>
      <c r="AF76" s="118" t="s">
        <v>237</v>
      </c>
      <c r="AG76" s="118" t="s">
        <v>238</v>
      </c>
      <c r="AH76" s="118" t="s">
        <v>237</v>
      </c>
      <c r="AI76" s="118" t="s">
        <v>238</v>
      </c>
      <c r="AJ76" s="118" t="s">
        <v>237</v>
      </c>
      <c r="AK76" s="329" t="s">
        <v>238</v>
      </c>
      <c r="AL76" s="118" t="s">
        <v>237</v>
      </c>
      <c r="AM76" s="118" t="s">
        <v>238</v>
      </c>
      <c r="AN76" s="118" t="s">
        <v>238</v>
      </c>
      <c r="AO76" s="70" t="s">
        <v>238</v>
      </c>
      <c r="AP76" s="15"/>
    </row>
    <row r="77" spans="2:42" x14ac:dyDescent="0.25">
      <c r="B77" s="15" t="s">
        <v>90</v>
      </c>
      <c r="C77" s="118">
        <v>96.2</v>
      </c>
      <c r="D77" s="118" t="s">
        <v>448</v>
      </c>
      <c r="E77" s="118">
        <v>96.9</v>
      </c>
      <c r="F77" s="118" t="s">
        <v>448</v>
      </c>
      <c r="G77" s="329">
        <v>0.99277605779153766</v>
      </c>
      <c r="H77" s="118" t="s">
        <v>237</v>
      </c>
      <c r="I77" s="330">
        <v>77.099999999999994</v>
      </c>
      <c r="J77" s="330" t="s">
        <v>237</v>
      </c>
      <c r="K77" s="330">
        <v>36.6</v>
      </c>
      <c r="L77" s="330" t="s">
        <v>237</v>
      </c>
      <c r="M77" s="331">
        <v>2.1065573770491799</v>
      </c>
      <c r="N77" s="330" t="s">
        <v>237</v>
      </c>
      <c r="O77" s="118">
        <v>8.3000000000000007</v>
      </c>
      <c r="P77" s="118" t="s">
        <v>237</v>
      </c>
      <c r="Q77" s="118">
        <v>15.7</v>
      </c>
      <c r="R77" s="118" t="s">
        <v>237</v>
      </c>
      <c r="S77" s="329">
        <v>1.8915662650602407</v>
      </c>
      <c r="T77" s="118" t="s">
        <v>237</v>
      </c>
      <c r="U77" s="118">
        <v>38.1</v>
      </c>
      <c r="V77" s="118" t="s">
        <v>237</v>
      </c>
      <c r="W77" s="118">
        <v>36.5</v>
      </c>
      <c r="X77" s="118" t="s">
        <v>237</v>
      </c>
      <c r="Y77" s="329">
        <v>1.0438356164383562</v>
      </c>
      <c r="Z77" s="118" t="s">
        <v>237</v>
      </c>
      <c r="AA77" s="118" t="s">
        <v>238</v>
      </c>
      <c r="AB77" s="118" t="s">
        <v>279</v>
      </c>
      <c r="AC77" s="118" t="s">
        <v>238</v>
      </c>
      <c r="AD77" s="118" t="s">
        <v>279</v>
      </c>
      <c r="AE77" s="329" t="s">
        <v>238</v>
      </c>
      <c r="AF77" s="118" t="s">
        <v>237</v>
      </c>
      <c r="AG77" s="118">
        <v>31.5</v>
      </c>
      <c r="AH77" s="118" t="s">
        <v>237</v>
      </c>
      <c r="AI77" s="118">
        <v>14.3</v>
      </c>
      <c r="AJ77" s="118" t="s">
        <v>237</v>
      </c>
      <c r="AK77" s="329">
        <v>2.2027972027972025</v>
      </c>
      <c r="AL77" s="118" t="s">
        <v>237</v>
      </c>
      <c r="AM77" s="118">
        <v>88.393900000000002</v>
      </c>
      <c r="AN77" s="118">
        <v>72.149799999999999</v>
      </c>
      <c r="AO77" s="70">
        <v>1.2251440752434519</v>
      </c>
      <c r="AP77" s="15"/>
    </row>
    <row r="78" spans="2:42" x14ac:dyDescent="0.25">
      <c r="B78" s="15" t="s">
        <v>91</v>
      </c>
      <c r="C78" s="118">
        <v>82.6</v>
      </c>
      <c r="D78" s="118" t="s">
        <v>448</v>
      </c>
      <c r="E78" s="118">
        <v>48.8</v>
      </c>
      <c r="F78" s="118" t="s">
        <v>448</v>
      </c>
      <c r="G78" s="329">
        <v>1.6926229508196722</v>
      </c>
      <c r="H78" s="118" t="s">
        <v>237</v>
      </c>
      <c r="I78" s="118">
        <v>83.9</v>
      </c>
      <c r="J78" s="118" t="s">
        <v>237</v>
      </c>
      <c r="K78" s="118">
        <v>31.6</v>
      </c>
      <c r="L78" s="118" t="s">
        <v>237</v>
      </c>
      <c r="M78" s="329">
        <v>2.6550632911392404</v>
      </c>
      <c r="N78" s="118" t="s">
        <v>237</v>
      </c>
      <c r="O78" s="118">
        <v>10.6</v>
      </c>
      <c r="P78" s="118" t="s">
        <v>237</v>
      </c>
      <c r="Q78" s="118">
        <v>21.5</v>
      </c>
      <c r="R78" s="118" t="s">
        <v>237</v>
      </c>
      <c r="S78" s="329">
        <v>2.0283018867924527</v>
      </c>
      <c r="T78" s="118" t="s">
        <v>237</v>
      </c>
      <c r="U78" s="118">
        <v>46.2</v>
      </c>
      <c r="V78" s="118" t="s">
        <v>237</v>
      </c>
      <c r="W78" s="118">
        <v>29.9</v>
      </c>
      <c r="X78" s="118" t="s">
        <v>237</v>
      </c>
      <c r="Y78" s="329">
        <v>1.5451505016722409</v>
      </c>
      <c r="Z78" s="118" t="s">
        <v>237</v>
      </c>
      <c r="AA78" s="118">
        <v>83.8</v>
      </c>
      <c r="AB78" s="118" t="s">
        <v>279</v>
      </c>
      <c r="AC78" s="118">
        <v>47</v>
      </c>
      <c r="AD78" s="118" t="s">
        <v>279</v>
      </c>
      <c r="AE78" s="329">
        <v>1.7829787234042553</v>
      </c>
      <c r="AF78" s="118" t="s">
        <v>237</v>
      </c>
      <c r="AG78" s="118">
        <v>31.6</v>
      </c>
      <c r="AH78" s="118" t="s">
        <v>237</v>
      </c>
      <c r="AI78" s="118">
        <v>15.6</v>
      </c>
      <c r="AJ78" s="118" t="s">
        <v>237</v>
      </c>
      <c r="AK78" s="329">
        <v>2.025641025641026</v>
      </c>
      <c r="AL78" s="118" t="s">
        <v>237</v>
      </c>
      <c r="AM78" s="118">
        <v>32.701000000000001</v>
      </c>
      <c r="AN78" s="118">
        <v>11.241199999999999</v>
      </c>
      <c r="AO78" s="70">
        <v>2.9090310642991852</v>
      </c>
      <c r="AP78" s="15"/>
    </row>
    <row r="79" spans="2:42" x14ac:dyDescent="0.25">
      <c r="B79" s="15" t="s">
        <v>92</v>
      </c>
      <c r="C79" s="118">
        <v>29.9</v>
      </c>
      <c r="D79" s="118" t="s">
        <v>448</v>
      </c>
      <c r="E79" s="118">
        <v>21.1</v>
      </c>
      <c r="F79" s="118" t="s">
        <v>448</v>
      </c>
      <c r="G79" s="329">
        <v>1.4170616113744074</v>
      </c>
      <c r="H79" s="118" t="s">
        <v>237</v>
      </c>
      <c r="I79" s="118">
        <v>69.400000000000006</v>
      </c>
      <c r="J79" s="118" t="s">
        <v>237</v>
      </c>
      <c r="K79" s="118">
        <v>29.3</v>
      </c>
      <c r="L79" s="118" t="s">
        <v>237</v>
      </c>
      <c r="M79" s="329">
        <v>2.3686006825938568</v>
      </c>
      <c r="N79" s="118" t="s">
        <v>237</v>
      </c>
      <c r="O79" s="118">
        <v>13.2</v>
      </c>
      <c r="P79" s="118" t="s">
        <v>237</v>
      </c>
      <c r="Q79" s="118">
        <v>20.7</v>
      </c>
      <c r="R79" s="118" t="s">
        <v>237</v>
      </c>
      <c r="S79" s="329">
        <v>1.5681818181818181</v>
      </c>
      <c r="T79" s="118" t="s">
        <v>237</v>
      </c>
      <c r="U79" s="118">
        <v>28</v>
      </c>
      <c r="V79" s="118" t="s">
        <v>237</v>
      </c>
      <c r="W79" s="118">
        <v>13.4</v>
      </c>
      <c r="X79" s="118" t="s">
        <v>237</v>
      </c>
      <c r="Y79" s="329">
        <v>2.08955223880597</v>
      </c>
      <c r="Z79" s="118" t="s">
        <v>237</v>
      </c>
      <c r="AA79" s="118">
        <v>83.5</v>
      </c>
      <c r="AB79" s="118" t="s">
        <v>279</v>
      </c>
      <c r="AC79" s="118">
        <v>56.5</v>
      </c>
      <c r="AD79" s="118" t="s">
        <v>279</v>
      </c>
      <c r="AE79" s="329">
        <v>1.4778761061946903</v>
      </c>
      <c r="AF79" s="118" t="s">
        <v>237</v>
      </c>
      <c r="AG79" s="118">
        <v>21.8</v>
      </c>
      <c r="AH79" s="118" t="s">
        <v>237</v>
      </c>
      <c r="AI79" s="118">
        <v>7.7</v>
      </c>
      <c r="AJ79" s="118" t="s">
        <v>237</v>
      </c>
      <c r="AK79" s="329">
        <v>2.831168831168831</v>
      </c>
      <c r="AL79" s="118" t="s">
        <v>237</v>
      </c>
      <c r="AM79" s="118">
        <v>33.535699999999999</v>
      </c>
      <c r="AN79" s="118">
        <v>8.4985700000000008</v>
      </c>
      <c r="AO79" s="70">
        <v>3.9460403338443992</v>
      </c>
      <c r="AP79" s="15"/>
    </row>
    <row r="80" spans="2:42" x14ac:dyDescent="0.25">
      <c r="B80" s="15" t="s">
        <v>93</v>
      </c>
      <c r="C80" s="118">
        <v>91.1</v>
      </c>
      <c r="D80" s="118" t="s">
        <v>448</v>
      </c>
      <c r="E80" s="118">
        <v>87</v>
      </c>
      <c r="F80" s="118" t="s">
        <v>448</v>
      </c>
      <c r="G80" s="329">
        <v>1.0471264367816091</v>
      </c>
      <c r="H80" s="118" t="s">
        <v>237</v>
      </c>
      <c r="I80" s="118">
        <v>98.2</v>
      </c>
      <c r="J80" s="118" t="s">
        <v>237</v>
      </c>
      <c r="K80" s="118">
        <v>90.1</v>
      </c>
      <c r="L80" s="118" t="s">
        <v>237</v>
      </c>
      <c r="M80" s="329">
        <v>1.0899001109877915</v>
      </c>
      <c r="N80" s="118" t="s">
        <v>237</v>
      </c>
      <c r="O80" s="118">
        <v>7.5</v>
      </c>
      <c r="P80" s="118" t="s">
        <v>237</v>
      </c>
      <c r="Q80" s="118">
        <v>12.2</v>
      </c>
      <c r="R80" s="118" t="s">
        <v>237</v>
      </c>
      <c r="S80" s="329">
        <v>1.6266666666666665</v>
      </c>
      <c r="T80" s="118" t="s">
        <v>237</v>
      </c>
      <c r="U80" s="118" t="s">
        <v>238</v>
      </c>
      <c r="V80" s="118" t="s">
        <v>237</v>
      </c>
      <c r="W80" s="118" t="s">
        <v>238</v>
      </c>
      <c r="X80" s="118" t="s">
        <v>237</v>
      </c>
      <c r="Y80" s="329" t="s">
        <v>238</v>
      </c>
      <c r="Z80" s="118" t="s">
        <v>237</v>
      </c>
      <c r="AA80" s="118">
        <v>96.389610531265262</v>
      </c>
      <c r="AB80" s="118" t="s">
        <v>279</v>
      </c>
      <c r="AC80" s="118">
        <v>94.472943223101964</v>
      </c>
      <c r="AD80" s="118" t="s">
        <v>279</v>
      </c>
      <c r="AE80" s="329">
        <v>1.0202880024986307</v>
      </c>
      <c r="AF80" s="118" t="s">
        <v>237</v>
      </c>
      <c r="AG80" s="118">
        <v>71.7</v>
      </c>
      <c r="AH80" s="118" t="s">
        <v>237</v>
      </c>
      <c r="AI80" s="118">
        <v>47</v>
      </c>
      <c r="AJ80" s="118" t="s">
        <v>237</v>
      </c>
      <c r="AK80" s="329">
        <v>1.5255319148936171</v>
      </c>
      <c r="AL80" s="118" t="s">
        <v>237</v>
      </c>
      <c r="AM80" s="118">
        <v>87.897900000000007</v>
      </c>
      <c r="AN80" s="118">
        <v>81.952699999999993</v>
      </c>
      <c r="AO80" s="70">
        <v>1.0725442846910476</v>
      </c>
      <c r="AP80" s="15"/>
    </row>
    <row r="81" spans="2:42" x14ac:dyDescent="0.25">
      <c r="B81" s="15" t="s">
        <v>94</v>
      </c>
      <c r="C81" s="118">
        <v>85</v>
      </c>
      <c r="D81" s="118" t="s">
        <v>448</v>
      </c>
      <c r="E81" s="118">
        <v>77.099999999999994</v>
      </c>
      <c r="F81" s="118" t="s">
        <v>448</v>
      </c>
      <c r="G81" s="329">
        <v>1.1024643320363166</v>
      </c>
      <c r="H81" s="118" t="s">
        <v>237</v>
      </c>
      <c r="I81" s="118">
        <v>59.4</v>
      </c>
      <c r="J81" s="118" t="s">
        <v>237</v>
      </c>
      <c r="K81" s="118">
        <v>24.6</v>
      </c>
      <c r="L81" s="118" t="s">
        <v>237</v>
      </c>
      <c r="M81" s="329">
        <v>2.4146341463414633</v>
      </c>
      <c r="N81" s="118" t="s">
        <v>237</v>
      </c>
      <c r="O81" s="118">
        <v>8.6</v>
      </c>
      <c r="P81" s="118" t="s">
        <v>237</v>
      </c>
      <c r="Q81" s="118">
        <v>13.1</v>
      </c>
      <c r="R81" s="118" t="s">
        <v>237</v>
      </c>
      <c r="S81" s="329">
        <v>1.5232558139534884</v>
      </c>
      <c r="T81" s="118" t="s">
        <v>237</v>
      </c>
      <c r="U81" s="118">
        <v>56.3</v>
      </c>
      <c r="V81" s="118" t="s">
        <v>237</v>
      </c>
      <c r="W81" s="118">
        <v>50.9</v>
      </c>
      <c r="X81" s="118" t="s">
        <v>237</v>
      </c>
      <c r="Y81" s="329">
        <v>1.1060903732809431</v>
      </c>
      <c r="Z81" s="118" t="s">
        <v>237</v>
      </c>
      <c r="AA81" s="118">
        <v>85.9</v>
      </c>
      <c r="AB81" s="118" t="s">
        <v>283</v>
      </c>
      <c r="AC81" s="118">
        <v>72.8</v>
      </c>
      <c r="AD81" s="118" t="s">
        <v>283</v>
      </c>
      <c r="AE81" s="329">
        <v>1.179945054945055</v>
      </c>
      <c r="AF81" s="118" t="s">
        <v>283</v>
      </c>
      <c r="AG81" s="118">
        <v>41.1</v>
      </c>
      <c r="AH81" s="118" t="s">
        <v>237</v>
      </c>
      <c r="AI81" s="118">
        <v>28.8</v>
      </c>
      <c r="AJ81" s="118" t="s">
        <v>237</v>
      </c>
      <c r="AK81" s="329">
        <v>1.4270833333333333</v>
      </c>
      <c r="AL81" s="118" t="s">
        <v>237</v>
      </c>
      <c r="AM81" s="118">
        <v>31.025400000000001</v>
      </c>
      <c r="AN81" s="118">
        <v>16.276599999999998</v>
      </c>
      <c r="AO81" s="70">
        <v>1.9061351879385131</v>
      </c>
      <c r="AP81" s="15"/>
    </row>
    <row r="82" spans="2:42" x14ac:dyDescent="0.25">
      <c r="B82" s="15" t="s">
        <v>95</v>
      </c>
      <c r="C82" s="118" t="s">
        <v>238</v>
      </c>
      <c r="D82" s="118" t="s">
        <v>448</v>
      </c>
      <c r="E82" s="118" t="s">
        <v>238</v>
      </c>
      <c r="F82" s="118" t="s">
        <v>448</v>
      </c>
      <c r="G82" s="329" t="s">
        <v>238</v>
      </c>
      <c r="H82" s="118" t="s">
        <v>237</v>
      </c>
      <c r="I82" s="118" t="s">
        <v>238</v>
      </c>
      <c r="J82" s="118" t="s">
        <v>237</v>
      </c>
      <c r="K82" s="118" t="s">
        <v>238</v>
      </c>
      <c r="L82" s="118" t="s">
        <v>237</v>
      </c>
      <c r="M82" s="329" t="s">
        <v>238</v>
      </c>
      <c r="N82" s="118" t="s">
        <v>237</v>
      </c>
      <c r="O82" s="118" t="s">
        <v>238</v>
      </c>
      <c r="P82" s="118" t="s">
        <v>237</v>
      </c>
      <c r="Q82" s="118" t="s">
        <v>238</v>
      </c>
      <c r="R82" s="118" t="s">
        <v>237</v>
      </c>
      <c r="S82" s="329" t="s">
        <v>238</v>
      </c>
      <c r="T82" s="118" t="s">
        <v>237</v>
      </c>
      <c r="U82" s="118" t="s">
        <v>238</v>
      </c>
      <c r="V82" s="118" t="s">
        <v>237</v>
      </c>
      <c r="W82" s="118" t="s">
        <v>238</v>
      </c>
      <c r="X82" s="118" t="s">
        <v>237</v>
      </c>
      <c r="Y82" s="329" t="s">
        <v>238</v>
      </c>
      <c r="Z82" s="118" t="s">
        <v>237</v>
      </c>
      <c r="AA82" s="118" t="s">
        <v>238</v>
      </c>
      <c r="AB82" s="118" t="s">
        <v>279</v>
      </c>
      <c r="AC82" s="118" t="s">
        <v>238</v>
      </c>
      <c r="AD82" s="118" t="s">
        <v>279</v>
      </c>
      <c r="AE82" s="329" t="s">
        <v>238</v>
      </c>
      <c r="AF82" s="118" t="s">
        <v>237</v>
      </c>
      <c r="AG82" s="118" t="s">
        <v>238</v>
      </c>
      <c r="AH82" s="118" t="s">
        <v>237</v>
      </c>
      <c r="AI82" s="118" t="s">
        <v>238</v>
      </c>
      <c r="AJ82" s="118" t="s">
        <v>237</v>
      </c>
      <c r="AK82" s="329" t="s">
        <v>238</v>
      </c>
      <c r="AL82" s="118" t="s">
        <v>237</v>
      </c>
      <c r="AM82" s="118" t="s">
        <v>238</v>
      </c>
      <c r="AN82" s="118" t="s">
        <v>238</v>
      </c>
      <c r="AO82" s="70" t="s">
        <v>238</v>
      </c>
      <c r="AP82" s="15"/>
    </row>
    <row r="83" spans="2:42" x14ac:dyDescent="0.25">
      <c r="B83" s="15" t="s">
        <v>96</v>
      </c>
      <c r="C83" s="118">
        <v>94.6</v>
      </c>
      <c r="D83" s="118" t="s">
        <v>448</v>
      </c>
      <c r="E83" s="118">
        <v>92.7</v>
      </c>
      <c r="F83" s="118" t="s">
        <v>448</v>
      </c>
      <c r="G83" s="329">
        <v>1.0204962243797195</v>
      </c>
      <c r="H83" s="118" t="s">
        <v>237</v>
      </c>
      <c r="I83" s="118">
        <v>94.4</v>
      </c>
      <c r="J83" s="118" t="s">
        <v>237</v>
      </c>
      <c r="K83" s="118">
        <v>73</v>
      </c>
      <c r="L83" s="118" t="s">
        <v>237</v>
      </c>
      <c r="M83" s="329">
        <v>1.2931506849315069</v>
      </c>
      <c r="N83" s="118" t="s">
        <v>237</v>
      </c>
      <c r="O83" s="118">
        <v>4.7</v>
      </c>
      <c r="P83" s="118" t="s">
        <v>237</v>
      </c>
      <c r="Q83" s="118">
        <v>9</v>
      </c>
      <c r="R83" s="118" t="s">
        <v>237</v>
      </c>
      <c r="S83" s="329">
        <v>1.9148936170212765</v>
      </c>
      <c r="T83" s="118" t="s">
        <v>237</v>
      </c>
      <c r="U83" s="118">
        <v>58.7</v>
      </c>
      <c r="V83" s="118" t="s">
        <v>237</v>
      </c>
      <c r="W83" s="118">
        <v>60.5</v>
      </c>
      <c r="X83" s="118" t="s">
        <v>237</v>
      </c>
      <c r="Y83" s="329">
        <v>0.97024793388429753</v>
      </c>
      <c r="Z83" s="118" t="s">
        <v>237</v>
      </c>
      <c r="AA83" s="118">
        <v>93.6</v>
      </c>
      <c r="AB83" s="118" t="s">
        <v>283</v>
      </c>
      <c r="AC83" s="118">
        <v>92.1</v>
      </c>
      <c r="AD83" s="118" t="s">
        <v>283</v>
      </c>
      <c r="AE83" s="329">
        <v>1.0162866449511401</v>
      </c>
      <c r="AF83" s="118" t="s">
        <v>283</v>
      </c>
      <c r="AG83" s="118">
        <v>42.1</v>
      </c>
      <c r="AH83" s="118" t="s">
        <v>237</v>
      </c>
      <c r="AI83" s="118">
        <v>22.6</v>
      </c>
      <c r="AJ83" s="118" t="s">
        <v>237</v>
      </c>
      <c r="AK83" s="329">
        <v>1.8628318584070795</v>
      </c>
      <c r="AL83" s="118" t="s">
        <v>237</v>
      </c>
      <c r="AM83" s="118">
        <v>85.325999999999993</v>
      </c>
      <c r="AN83" s="118">
        <v>74.023200000000003</v>
      </c>
      <c r="AO83" s="70">
        <v>1.1526926693252926</v>
      </c>
      <c r="AP83" s="15"/>
    </row>
    <row r="84" spans="2:42" x14ac:dyDescent="0.25">
      <c r="B84" s="15" t="s">
        <v>97</v>
      </c>
      <c r="C84" s="118" t="s">
        <v>238</v>
      </c>
      <c r="D84" s="118" t="s">
        <v>448</v>
      </c>
      <c r="E84" s="118" t="s">
        <v>238</v>
      </c>
      <c r="F84" s="118" t="s">
        <v>448</v>
      </c>
      <c r="G84" s="329" t="s">
        <v>238</v>
      </c>
      <c r="H84" s="118" t="s">
        <v>237</v>
      </c>
      <c r="I84" s="118" t="s">
        <v>238</v>
      </c>
      <c r="J84" s="118" t="s">
        <v>237</v>
      </c>
      <c r="K84" s="118" t="s">
        <v>238</v>
      </c>
      <c r="L84" s="118" t="s">
        <v>237</v>
      </c>
      <c r="M84" s="329" t="s">
        <v>238</v>
      </c>
      <c r="N84" s="118" t="s">
        <v>237</v>
      </c>
      <c r="O84" s="118" t="s">
        <v>238</v>
      </c>
      <c r="P84" s="118" t="s">
        <v>237</v>
      </c>
      <c r="Q84" s="118" t="s">
        <v>238</v>
      </c>
      <c r="R84" s="118" t="s">
        <v>237</v>
      </c>
      <c r="S84" s="329" t="s">
        <v>238</v>
      </c>
      <c r="T84" s="118" t="s">
        <v>237</v>
      </c>
      <c r="U84" s="118" t="s">
        <v>238</v>
      </c>
      <c r="V84" s="118" t="s">
        <v>237</v>
      </c>
      <c r="W84" s="118" t="s">
        <v>238</v>
      </c>
      <c r="X84" s="118" t="s">
        <v>237</v>
      </c>
      <c r="Y84" s="329" t="s">
        <v>238</v>
      </c>
      <c r="Z84" s="118" t="s">
        <v>237</v>
      </c>
      <c r="AA84" s="118" t="s">
        <v>238</v>
      </c>
      <c r="AB84" s="118" t="s">
        <v>279</v>
      </c>
      <c r="AC84" s="118" t="s">
        <v>238</v>
      </c>
      <c r="AD84" s="118" t="s">
        <v>279</v>
      </c>
      <c r="AE84" s="329" t="s">
        <v>238</v>
      </c>
      <c r="AF84" s="118" t="s">
        <v>237</v>
      </c>
      <c r="AG84" s="118" t="s">
        <v>238</v>
      </c>
      <c r="AH84" s="118" t="s">
        <v>237</v>
      </c>
      <c r="AI84" s="118" t="s">
        <v>238</v>
      </c>
      <c r="AJ84" s="118" t="s">
        <v>237</v>
      </c>
      <c r="AK84" s="329" t="s">
        <v>238</v>
      </c>
      <c r="AL84" s="118" t="s">
        <v>237</v>
      </c>
      <c r="AM84" s="118">
        <v>99.999200000000002</v>
      </c>
      <c r="AN84" s="118">
        <v>100</v>
      </c>
      <c r="AO84" s="70">
        <v>0.99999199999999999</v>
      </c>
      <c r="AP84" s="15"/>
    </row>
    <row r="85" spans="2:42" x14ac:dyDescent="0.25">
      <c r="B85" s="15" t="s">
        <v>98</v>
      </c>
      <c r="C85" s="118" t="s">
        <v>238</v>
      </c>
      <c r="D85" s="118" t="s">
        <v>448</v>
      </c>
      <c r="E85" s="118" t="s">
        <v>238</v>
      </c>
      <c r="F85" s="118" t="s">
        <v>448</v>
      </c>
      <c r="G85" s="329" t="s">
        <v>238</v>
      </c>
      <c r="H85" s="118" t="s">
        <v>237</v>
      </c>
      <c r="I85" s="118" t="s">
        <v>238</v>
      </c>
      <c r="J85" s="118" t="s">
        <v>237</v>
      </c>
      <c r="K85" s="118" t="s">
        <v>238</v>
      </c>
      <c r="L85" s="118" t="s">
        <v>237</v>
      </c>
      <c r="M85" s="329" t="s">
        <v>238</v>
      </c>
      <c r="N85" s="118" t="s">
        <v>237</v>
      </c>
      <c r="O85" s="118" t="s">
        <v>238</v>
      </c>
      <c r="P85" s="118" t="s">
        <v>237</v>
      </c>
      <c r="Q85" s="118" t="s">
        <v>238</v>
      </c>
      <c r="R85" s="118" t="s">
        <v>237</v>
      </c>
      <c r="S85" s="329" t="s">
        <v>238</v>
      </c>
      <c r="T85" s="118" t="s">
        <v>237</v>
      </c>
      <c r="U85" s="118" t="s">
        <v>238</v>
      </c>
      <c r="V85" s="118" t="s">
        <v>237</v>
      </c>
      <c r="W85" s="118" t="s">
        <v>238</v>
      </c>
      <c r="X85" s="118" t="s">
        <v>237</v>
      </c>
      <c r="Y85" s="329" t="s">
        <v>238</v>
      </c>
      <c r="Z85" s="118" t="s">
        <v>237</v>
      </c>
      <c r="AA85" s="118" t="s">
        <v>238</v>
      </c>
      <c r="AB85" s="118" t="s">
        <v>279</v>
      </c>
      <c r="AC85" s="118" t="s">
        <v>238</v>
      </c>
      <c r="AD85" s="118" t="s">
        <v>279</v>
      </c>
      <c r="AE85" s="329" t="s">
        <v>238</v>
      </c>
      <c r="AF85" s="118" t="s">
        <v>237</v>
      </c>
      <c r="AG85" s="118" t="s">
        <v>238</v>
      </c>
      <c r="AH85" s="118" t="s">
        <v>237</v>
      </c>
      <c r="AI85" s="118" t="s">
        <v>238</v>
      </c>
      <c r="AJ85" s="118" t="s">
        <v>237</v>
      </c>
      <c r="AK85" s="329" t="s">
        <v>238</v>
      </c>
      <c r="AL85" s="118" t="s">
        <v>237</v>
      </c>
      <c r="AM85" s="118">
        <v>100</v>
      </c>
      <c r="AN85" s="118">
        <v>100</v>
      </c>
      <c r="AO85" s="70">
        <v>1</v>
      </c>
      <c r="AP85" s="15"/>
    </row>
    <row r="86" spans="2:42" x14ac:dyDescent="0.25">
      <c r="B86" s="15" t="s">
        <v>99</v>
      </c>
      <c r="C86" s="118" t="s">
        <v>238</v>
      </c>
      <c r="D86" s="118" t="s">
        <v>448</v>
      </c>
      <c r="E86" s="118" t="s">
        <v>238</v>
      </c>
      <c r="F86" s="118" t="s">
        <v>448</v>
      </c>
      <c r="G86" s="329" t="s">
        <v>238</v>
      </c>
      <c r="H86" s="118" t="s">
        <v>237</v>
      </c>
      <c r="I86" s="118">
        <v>75.599999999999994</v>
      </c>
      <c r="J86" s="118" t="s">
        <v>239</v>
      </c>
      <c r="K86" s="118">
        <v>43.3</v>
      </c>
      <c r="L86" s="118" t="s">
        <v>239</v>
      </c>
      <c r="M86" s="329">
        <v>1.745958429561201</v>
      </c>
      <c r="N86" s="118" t="s">
        <v>239</v>
      </c>
      <c r="O86" s="118">
        <v>33.9</v>
      </c>
      <c r="P86" s="118" t="s">
        <v>239</v>
      </c>
      <c r="Q86" s="118">
        <v>46.6</v>
      </c>
      <c r="R86" s="118" t="s">
        <v>239</v>
      </c>
      <c r="S86" s="329">
        <v>1.3746312684365782</v>
      </c>
      <c r="T86" s="118" t="s">
        <v>239</v>
      </c>
      <c r="U86" s="118">
        <v>32.6</v>
      </c>
      <c r="V86" s="118" t="s">
        <v>239</v>
      </c>
      <c r="W86" s="118">
        <v>23.8</v>
      </c>
      <c r="X86" s="118" t="s">
        <v>239</v>
      </c>
      <c r="Y86" s="329">
        <v>1.3697478991596639</v>
      </c>
      <c r="Z86" s="118" t="s">
        <v>239</v>
      </c>
      <c r="AA86" s="118">
        <v>88.442992390743996</v>
      </c>
      <c r="AB86" s="118" t="s">
        <v>239</v>
      </c>
      <c r="AC86" s="118">
        <v>81.726632057905064</v>
      </c>
      <c r="AD86" s="118" t="s">
        <v>239</v>
      </c>
      <c r="AE86" s="329">
        <v>1.0821808040257948</v>
      </c>
      <c r="AF86" s="118" t="s">
        <v>239</v>
      </c>
      <c r="AG86" s="118">
        <v>32.9</v>
      </c>
      <c r="AH86" s="118" t="s">
        <v>239</v>
      </c>
      <c r="AI86" s="118">
        <v>14</v>
      </c>
      <c r="AJ86" s="118" t="s">
        <v>239</v>
      </c>
      <c r="AK86" s="329">
        <v>2.35</v>
      </c>
      <c r="AL86" s="118" t="s">
        <v>239</v>
      </c>
      <c r="AM86" s="118">
        <v>60.215200000000003</v>
      </c>
      <c r="AN86" s="118">
        <v>24.744299999999999</v>
      </c>
      <c r="AO86" s="70">
        <v>2.4334978156585558</v>
      </c>
      <c r="AP86" s="15"/>
    </row>
    <row r="87" spans="2:42" x14ac:dyDescent="0.25">
      <c r="B87" s="15" t="s">
        <v>100</v>
      </c>
      <c r="C87" s="118">
        <v>75.7</v>
      </c>
      <c r="D87" s="118" t="s">
        <v>448</v>
      </c>
      <c r="E87" s="118">
        <v>57.9</v>
      </c>
      <c r="F87" s="118" t="s">
        <v>448</v>
      </c>
      <c r="G87" s="329">
        <v>1.3074265975820381</v>
      </c>
      <c r="H87" s="118" t="s">
        <v>237</v>
      </c>
      <c r="I87" s="118">
        <v>91.8</v>
      </c>
      <c r="J87" s="118" t="s">
        <v>237</v>
      </c>
      <c r="K87" s="118">
        <v>74.599999999999994</v>
      </c>
      <c r="L87" s="118" t="s">
        <v>237</v>
      </c>
      <c r="M87" s="329">
        <v>1.2305630026809653</v>
      </c>
      <c r="N87" s="118" t="s">
        <v>237</v>
      </c>
      <c r="O87" s="118">
        <v>16.899999999999999</v>
      </c>
      <c r="P87" s="118" t="s">
        <v>237</v>
      </c>
      <c r="Q87" s="118">
        <v>23</v>
      </c>
      <c r="R87" s="118" t="s">
        <v>237</v>
      </c>
      <c r="S87" s="329">
        <v>1.3609467455621302</v>
      </c>
      <c r="T87" s="118" t="s">
        <v>237</v>
      </c>
      <c r="U87" s="118">
        <v>40.799999999999997</v>
      </c>
      <c r="V87" s="118" t="s">
        <v>237</v>
      </c>
      <c r="W87" s="118">
        <v>37.1</v>
      </c>
      <c r="X87" s="118" t="s">
        <v>237</v>
      </c>
      <c r="Y87" s="329">
        <v>1.0997304582210241</v>
      </c>
      <c r="Z87" s="118" t="s">
        <v>237</v>
      </c>
      <c r="AA87" s="118">
        <v>95.1</v>
      </c>
      <c r="AB87" s="118" t="s">
        <v>279</v>
      </c>
      <c r="AC87" s="118">
        <v>93.9</v>
      </c>
      <c r="AD87" s="118" t="s">
        <v>279</v>
      </c>
      <c r="AE87" s="329">
        <v>1.0127795527156549</v>
      </c>
      <c r="AF87" s="118" t="s">
        <v>237</v>
      </c>
      <c r="AG87" s="118">
        <v>13.9</v>
      </c>
      <c r="AH87" s="118" t="s">
        <v>281</v>
      </c>
      <c r="AI87" s="118">
        <v>8.5</v>
      </c>
      <c r="AJ87" s="118" t="s">
        <v>281</v>
      </c>
      <c r="AK87" s="329">
        <v>1.6352941176470588</v>
      </c>
      <c r="AL87" s="118" t="s">
        <v>281</v>
      </c>
      <c r="AM87" s="118">
        <v>71.375</v>
      </c>
      <c r="AN87" s="118">
        <v>45.511200000000002</v>
      </c>
      <c r="AO87" s="70">
        <v>1.5682952767670375</v>
      </c>
      <c r="AP87" s="15"/>
    </row>
    <row r="88" spans="2:42" x14ac:dyDescent="0.25">
      <c r="B88" s="55" t="s">
        <v>101</v>
      </c>
      <c r="C88" s="118">
        <v>98.9</v>
      </c>
      <c r="D88" s="118" t="s">
        <v>283</v>
      </c>
      <c r="E88" s="118">
        <v>98.1</v>
      </c>
      <c r="F88" s="118" t="s">
        <v>283</v>
      </c>
      <c r="G88" s="329">
        <v>1.0081549439347606</v>
      </c>
      <c r="H88" s="118" t="s">
        <v>283</v>
      </c>
      <c r="I88" s="118">
        <v>98.2</v>
      </c>
      <c r="J88" s="118" t="s">
        <v>237</v>
      </c>
      <c r="K88" s="118">
        <v>93.3</v>
      </c>
      <c r="L88" s="118" t="s">
        <v>237</v>
      </c>
      <c r="M88" s="329">
        <v>1.052518756698821</v>
      </c>
      <c r="N88" s="118" t="s">
        <v>237</v>
      </c>
      <c r="O88" s="118" t="s">
        <v>238</v>
      </c>
      <c r="P88" s="118" t="s">
        <v>237</v>
      </c>
      <c r="Q88" s="118" t="s">
        <v>238</v>
      </c>
      <c r="R88" s="118" t="s">
        <v>237</v>
      </c>
      <c r="S88" s="329" t="s">
        <v>238</v>
      </c>
      <c r="T88" s="118" t="s">
        <v>237</v>
      </c>
      <c r="U88" s="118">
        <v>63.69</v>
      </c>
      <c r="V88" s="118" t="s">
        <v>237</v>
      </c>
      <c r="W88" s="118">
        <v>57.71</v>
      </c>
      <c r="X88" s="118" t="s">
        <v>237</v>
      </c>
      <c r="Y88" s="329">
        <v>1.1036215560561426</v>
      </c>
      <c r="Z88" s="118" t="s">
        <v>237</v>
      </c>
      <c r="AA88" s="118">
        <v>97.34</v>
      </c>
      <c r="AB88" s="118" t="s">
        <v>279</v>
      </c>
      <c r="AC88" s="118">
        <v>95.42</v>
      </c>
      <c r="AD88" s="118" t="s">
        <v>279</v>
      </c>
      <c r="AE88" s="329">
        <v>1.0201215678054916</v>
      </c>
      <c r="AF88" s="118" t="s">
        <v>237</v>
      </c>
      <c r="AG88" s="118" t="s">
        <v>238</v>
      </c>
      <c r="AH88" s="118" t="s">
        <v>237</v>
      </c>
      <c r="AI88" s="118" t="s">
        <v>238</v>
      </c>
      <c r="AJ88" s="118" t="s">
        <v>237</v>
      </c>
      <c r="AK88" s="329" t="s">
        <v>238</v>
      </c>
      <c r="AL88" s="118" t="s">
        <v>237</v>
      </c>
      <c r="AM88" s="118">
        <v>92.8</v>
      </c>
      <c r="AN88" s="118">
        <v>81.639899999999997</v>
      </c>
      <c r="AO88" s="70">
        <v>1.1366990895383262</v>
      </c>
      <c r="AP88" s="15"/>
    </row>
    <row r="89" spans="2:42" x14ac:dyDescent="0.25">
      <c r="B89" s="15" t="s">
        <v>102</v>
      </c>
      <c r="C89" s="118">
        <v>99.4</v>
      </c>
      <c r="D89" s="118" t="s">
        <v>448</v>
      </c>
      <c r="E89" s="118">
        <v>98.9</v>
      </c>
      <c r="F89" s="118" t="s">
        <v>448</v>
      </c>
      <c r="G89" s="329">
        <v>1.0050556117290192</v>
      </c>
      <c r="H89" s="118" t="s">
        <v>237</v>
      </c>
      <c r="I89" s="118">
        <v>93.9</v>
      </c>
      <c r="J89" s="118" t="s">
        <v>237</v>
      </c>
      <c r="K89" s="118">
        <v>84.5</v>
      </c>
      <c r="L89" s="118" t="s">
        <v>237</v>
      </c>
      <c r="M89" s="329">
        <v>1.111242603550296</v>
      </c>
      <c r="N89" s="118" t="s">
        <v>237</v>
      </c>
      <c r="O89" s="118">
        <v>8.4</v>
      </c>
      <c r="P89" s="118" t="s">
        <v>237</v>
      </c>
      <c r="Q89" s="118">
        <v>8.5</v>
      </c>
      <c r="R89" s="118" t="s">
        <v>237</v>
      </c>
      <c r="S89" s="329">
        <v>1.0119047619047619</v>
      </c>
      <c r="T89" s="118" t="s">
        <v>237</v>
      </c>
      <c r="U89" s="118">
        <v>24.7</v>
      </c>
      <c r="V89" s="118" t="s">
        <v>237</v>
      </c>
      <c r="W89" s="118">
        <v>19.2</v>
      </c>
      <c r="X89" s="118" t="s">
        <v>237</v>
      </c>
      <c r="Y89" s="329">
        <v>1.2864583333333333</v>
      </c>
      <c r="Z89" s="118" t="s">
        <v>237</v>
      </c>
      <c r="AA89" s="118">
        <v>93.8</v>
      </c>
      <c r="AB89" s="118" t="s">
        <v>279</v>
      </c>
      <c r="AC89" s="118">
        <v>83.8</v>
      </c>
      <c r="AD89" s="118" t="s">
        <v>279</v>
      </c>
      <c r="AE89" s="329">
        <v>1.1193317422434368</v>
      </c>
      <c r="AF89" s="118" t="s">
        <v>237</v>
      </c>
      <c r="AG89" s="118">
        <v>4.4000000000000004</v>
      </c>
      <c r="AH89" s="118" t="s">
        <v>237</v>
      </c>
      <c r="AI89" s="118">
        <v>1.2</v>
      </c>
      <c r="AJ89" s="118" t="s">
        <v>237</v>
      </c>
      <c r="AK89" s="329">
        <v>3.666666666666667</v>
      </c>
      <c r="AL89" s="118" t="s">
        <v>237</v>
      </c>
      <c r="AM89" s="118">
        <v>86.1751</v>
      </c>
      <c r="AN89" s="118">
        <v>81.805499999999995</v>
      </c>
      <c r="AO89" s="70">
        <v>1.0534145014699501</v>
      </c>
      <c r="AP89" s="15"/>
    </row>
    <row r="90" spans="2:42" x14ac:dyDescent="0.25">
      <c r="B90" s="15" t="s">
        <v>103</v>
      </c>
      <c r="C90" s="118" t="s">
        <v>238</v>
      </c>
      <c r="D90" s="118" t="s">
        <v>448</v>
      </c>
      <c r="E90" s="118" t="s">
        <v>238</v>
      </c>
      <c r="F90" s="118" t="s">
        <v>448</v>
      </c>
      <c r="G90" s="329" t="s">
        <v>238</v>
      </c>
      <c r="H90" s="118" t="s">
        <v>237</v>
      </c>
      <c r="I90" s="118" t="s">
        <v>238</v>
      </c>
      <c r="J90" s="118" t="s">
        <v>237</v>
      </c>
      <c r="K90" s="118" t="s">
        <v>238</v>
      </c>
      <c r="L90" s="118" t="s">
        <v>237</v>
      </c>
      <c r="M90" s="329" t="s">
        <v>238</v>
      </c>
      <c r="N90" s="118" t="s">
        <v>237</v>
      </c>
      <c r="O90" s="118" t="s">
        <v>238</v>
      </c>
      <c r="P90" s="118" t="s">
        <v>237</v>
      </c>
      <c r="Q90" s="118" t="s">
        <v>238</v>
      </c>
      <c r="R90" s="118" t="s">
        <v>237</v>
      </c>
      <c r="S90" s="329" t="s">
        <v>238</v>
      </c>
      <c r="T90" s="118" t="s">
        <v>237</v>
      </c>
      <c r="U90" s="118" t="s">
        <v>238</v>
      </c>
      <c r="V90" s="118" t="s">
        <v>237</v>
      </c>
      <c r="W90" s="118" t="s">
        <v>238</v>
      </c>
      <c r="X90" s="118" t="s">
        <v>237</v>
      </c>
      <c r="Y90" s="329" t="s">
        <v>238</v>
      </c>
      <c r="Z90" s="118" t="s">
        <v>237</v>
      </c>
      <c r="AA90" s="118" t="s">
        <v>238</v>
      </c>
      <c r="AB90" s="118" t="s">
        <v>279</v>
      </c>
      <c r="AC90" s="118" t="s">
        <v>238</v>
      </c>
      <c r="AD90" s="118" t="s">
        <v>279</v>
      </c>
      <c r="AE90" s="329" t="s">
        <v>238</v>
      </c>
      <c r="AF90" s="118" t="s">
        <v>237</v>
      </c>
      <c r="AG90" s="118" t="s">
        <v>238</v>
      </c>
      <c r="AH90" s="118" t="s">
        <v>237</v>
      </c>
      <c r="AI90" s="118" t="s">
        <v>238</v>
      </c>
      <c r="AJ90" s="118" t="s">
        <v>237</v>
      </c>
      <c r="AK90" s="329" t="s">
        <v>238</v>
      </c>
      <c r="AL90" s="118" t="s">
        <v>237</v>
      </c>
      <c r="AM90" s="118">
        <v>99.610100000000003</v>
      </c>
      <c r="AN90" s="118">
        <v>97.936243210458358</v>
      </c>
      <c r="AO90" s="70">
        <v>1.0170912905648692</v>
      </c>
      <c r="AP90" s="15"/>
    </row>
    <row r="91" spans="2:42" x14ac:dyDescent="0.25">
      <c r="B91" s="15" t="s">
        <v>104</v>
      </c>
      <c r="C91" s="118" t="s">
        <v>238</v>
      </c>
      <c r="D91" s="118" t="s">
        <v>448</v>
      </c>
      <c r="E91" s="118" t="s">
        <v>238</v>
      </c>
      <c r="F91" s="118" t="s">
        <v>448</v>
      </c>
      <c r="G91" s="329" t="s">
        <v>238</v>
      </c>
      <c r="H91" s="118" t="s">
        <v>237</v>
      </c>
      <c r="I91" s="118" t="s">
        <v>238</v>
      </c>
      <c r="J91" s="118" t="s">
        <v>237</v>
      </c>
      <c r="K91" s="118" t="s">
        <v>238</v>
      </c>
      <c r="L91" s="118" t="s">
        <v>237</v>
      </c>
      <c r="M91" s="329" t="s">
        <v>238</v>
      </c>
      <c r="N91" s="118" t="s">
        <v>237</v>
      </c>
      <c r="O91" s="118" t="s">
        <v>238</v>
      </c>
      <c r="P91" s="118" t="s">
        <v>237</v>
      </c>
      <c r="Q91" s="118" t="s">
        <v>238</v>
      </c>
      <c r="R91" s="118" t="s">
        <v>237</v>
      </c>
      <c r="S91" s="329" t="s">
        <v>238</v>
      </c>
      <c r="T91" s="118" t="s">
        <v>237</v>
      </c>
      <c r="U91" s="118" t="s">
        <v>238</v>
      </c>
      <c r="V91" s="118" t="s">
        <v>237</v>
      </c>
      <c r="W91" s="118" t="s">
        <v>238</v>
      </c>
      <c r="X91" s="118" t="s">
        <v>237</v>
      </c>
      <c r="Y91" s="329" t="s">
        <v>238</v>
      </c>
      <c r="Z91" s="118" t="s">
        <v>237</v>
      </c>
      <c r="AA91" s="118" t="s">
        <v>238</v>
      </c>
      <c r="AB91" s="118" t="s">
        <v>279</v>
      </c>
      <c r="AC91" s="118" t="s">
        <v>238</v>
      </c>
      <c r="AD91" s="118" t="s">
        <v>279</v>
      </c>
      <c r="AE91" s="329" t="s">
        <v>238</v>
      </c>
      <c r="AF91" s="118" t="s">
        <v>237</v>
      </c>
      <c r="AG91" s="118" t="s">
        <v>238</v>
      </c>
      <c r="AH91" s="118" t="s">
        <v>237</v>
      </c>
      <c r="AI91" s="118" t="s">
        <v>238</v>
      </c>
      <c r="AJ91" s="118" t="s">
        <v>237</v>
      </c>
      <c r="AK91" s="329" t="s">
        <v>238</v>
      </c>
      <c r="AL91" s="118" t="s">
        <v>237</v>
      </c>
      <c r="AM91" s="118">
        <v>100</v>
      </c>
      <c r="AN91" s="118">
        <v>100</v>
      </c>
      <c r="AO91" s="70">
        <v>1</v>
      </c>
      <c r="AP91" s="15"/>
    </row>
    <row r="92" spans="2:42" x14ac:dyDescent="0.25">
      <c r="B92" s="15" t="s">
        <v>105</v>
      </c>
      <c r="C92" s="118" t="s">
        <v>238</v>
      </c>
      <c r="D92" s="118" t="s">
        <v>448</v>
      </c>
      <c r="E92" s="118" t="s">
        <v>238</v>
      </c>
      <c r="F92" s="118" t="s">
        <v>448</v>
      </c>
      <c r="G92" s="329" t="s">
        <v>238</v>
      </c>
      <c r="H92" s="118" t="s">
        <v>237</v>
      </c>
      <c r="I92" s="118" t="s">
        <v>238</v>
      </c>
      <c r="J92" s="118" t="s">
        <v>237</v>
      </c>
      <c r="K92" s="118" t="s">
        <v>238</v>
      </c>
      <c r="L92" s="118" t="s">
        <v>237</v>
      </c>
      <c r="M92" s="329" t="s">
        <v>238</v>
      </c>
      <c r="N92" s="118" t="s">
        <v>237</v>
      </c>
      <c r="O92" s="118" t="s">
        <v>238</v>
      </c>
      <c r="P92" s="118" t="s">
        <v>237</v>
      </c>
      <c r="Q92" s="118" t="s">
        <v>238</v>
      </c>
      <c r="R92" s="118" t="s">
        <v>237</v>
      </c>
      <c r="S92" s="329" t="s">
        <v>238</v>
      </c>
      <c r="T92" s="118" t="s">
        <v>237</v>
      </c>
      <c r="U92" s="118" t="s">
        <v>238</v>
      </c>
      <c r="V92" s="118" t="s">
        <v>237</v>
      </c>
      <c r="W92" s="118" t="s">
        <v>238</v>
      </c>
      <c r="X92" s="118" t="s">
        <v>237</v>
      </c>
      <c r="Y92" s="329" t="s">
        <v>238</v>
      </c>
      <c r="Z92" s="118" t="s">
        <v>237</v>
      </c>
      <c r="AA92" s="118" t="s">
        <v>238</v>
      </c>
      <c r="AB92" s="118" t="s">
        <v>279</v>
      </c>
      <c r="AC92" s="118" t="s">
        <v>238</v>
      </c>
      <c r="AD92" s="118" t="s">
        <v>279</v>
      </c>
      <c r="AE92" s="329" t="s">
        <v>238</v>
      </c>
      <c r="AF92" s="118" t="s">
        <v>237</v>
      </c>
      <c r="AG92" s="118" t="s">
        <v>238</v>
      </c>
      <c r="AH92" s="118" t="s">
        <v>237</v>
      </c>
      <c r="AI92" s="118" t="s">
        <v>238</v>
      </c>
      <c r="AJ92" s="118" t="s">
        <v>237</v>
      </c>
      <c r="AK92" s="329" t="s">
        <v>238</v>
      </c>
      <c r="AL92" s="118" t="s">
        <v>237</v>
      </c>
      <c r="AM92" s="118" t="s">
        <v>238</v>
      </c>
      <c r="AN92" s="118" t="s">
        <v>238</v>
      </c>
      <c r="AO92" s="70" t="s">
        <v>238</v>
      </c>
      <c r="AP92" s="15"/>
    </row>
    <row r="93" spans="2:42" x14ac:dyDescent="0.25">
      <c r="B93" s="15" t="s">
        <v>106</v>
      </c>
      <c r="C93" s="118">
        <v>98</v>
      </c>
      <c r="D93" s="118" t="s">
        <v>448</v>
      </c>
      <c r="E93" s="118">
        <v>98</v>
      </c>
      <c r="F93" s="118" t="s">
        <v>448</v>
      </c>
      <c r="G93" s="329">
        <v>1</v>
      </c>
      <c r="H93" s="118" t="s">
        <v>237</v>
      </c>
      <c r="I93" s="118">
        <v>99.8</v>
      </c>
      <c r="J93" s="118" t="s">
        <v>237</v>
      </c>
      <c r="K93" s="118">
        <v>98.2</v>
      </c>
      <c r="L93" s="118" t="s">
        <v>237</v>
      </c>
      <c r="M93" s="329">
        <v>1.0162932790224033</v>
      </c>
      <c r="N93" s="118" t="s">
        <v>237</v>
      </c>
      <c r="O93" s="118">
        <v>5.0999999999999996</v>
      </c>
      <c r="P93" s="118" t="s">
        <v>237</v>
      </c>
      <c r="Q93" s="118">
        <v>2.5</v>
      </c>
      <c r="R93" s="118" t="s">
        <v>237</v>
      </c>
      <c r="S93" s="329">
        <v>0.49019607843137258</v>
      </c>
      <c r="T93" s="118" t="s">
        <v>237</v>
      </c>
      <c r="U93" s="118" t="s">
        <v>238</v>
      </c>
      <c r="V93" s="118" t="s">
        <v>237</v>
      </c>
      <c r="W93" s="118" t="s">
        <v>238</v>
      </c>
      <c r="X93" s="118" t="s">
        <v>237</v>
      </c>
      <c r="Y93" s="329" t="s">
        <v>238</v>
      </c>
      <c r="Z93" s="118" t="s">
        <v>237</v>
      </c>
      <c r="AA93" s="118">
        <v>98</v>
      </c>
      <c r="AB93" s="118" t="s">
        <v>279</v>
      </c>
      <c r="AC93" s="118">
        <v>97.9</v>
      </c>
      <c r="AD93" s="118" t="s">
        <v>279</v>
      </c>
      <c r="AE93" s="329">
        <v>1.0010214504596526</v>
      </c>
      <c r="AF93" s="118" t="s">
        <v>237</v>
      </c>
      <c r="AG93" s="118" t="s">
        <v>238</v>
      </c>
      <c r="AH93" s="118" t="s">
        <v>237</v>
      </c>
      <c r="AI93" s="118" t="s">
        <v>238</v>
      </c>
      <c r="AJ93" s="118" t="s">
        <v>237</v>
      </c>
      <c r="AK93" s="329" t="s">
        <v>238</v>
      </c>
      <c r="AL93" s="118" t="s">
        <v>237</v>
      </c>
      <c r="AM93" s="118">
        <v>78.370800000000003</v>
      </c>
      <c r="AN93" s="118">
        <v>82.171000000000006</v>
      </c>
      <c r="AO93" s="70">
        <v>0.95375254043397306</v>
      </c>
      <c r="AP93" s="15"/>
    </row>
    <row r="94" spans="2:42" x14ac:dyDescent="0.25">
      <c r="B94" s="15" t="s">
        <v>107</v>
      </c>
      <c r="C94" s="118" t="s">
        <v>238</v>
      </c>
      <c r="D94" s="118" t="s">
        <v>448</v>
      </c>
      <c r="E94" s="118" t="s">
        <v>238</v>
      </c>
      <c r="F94" s="118" t="s">
        <v>448</v>
      </c>
      <c r="G94" s="329" t="s">
        <v>238</v>
      </c>
      <c r="H94" s="118" t="s">
        <v>237</v>
      </c>
      <c r="I94" s="118" t="s">
        <v>238</v>
      </c>
      <c r="J94" s="118" t="s">
        <v>237</v>
      </c>
      <c r="K94" s="118" t="s">
        <v>238</v>
      </c>
      <c r="L94" s="118" t="s">
        <v>237</v>
      </c>
      <c r="M94" s="329" t="s">
        <v>238</v>
      </c>
      <c r="N94" s="118" t="s">
        <v>237</v>
      </c>
      <c r="O94" s="118" t="s">
        <v>238</v>
      </c>
      <c r="P94" s="118" t="s">
        <v>237</v>
      </c>
      <c r="Q94" s="118" t="s">
        <v>238</v>
      </c>
      <c r="R94" s="118" t="s">
        <v>237</v>
      </c>
      <c r="S94" s="329" t="s">
        <v>238</v>
      </c>
      <c r="T94" s="118" t="s">
        <v>237</v>
      </c>
      <c r="U94" s="118" t="s">
        <v>238</v>
      </c>
      <c r="V94" s="118" t="s">
        <v>237</v>
      </c>
      <c r="W94" s="118" t="s">
        <v>238</v>
      </c>
      <c r="X94" s="118" t="s">
        <v>237</v>
      </c>
      <c r="Y94" s="329" t="s">
        <v>238</v>
      </c>
      <c r="Z94" s="118" t="s">
        <v>237</v>
      </c>
      <c r="AA94" s="118" t="s">
        <v>238</v>
      </c>
      <c r="AB94" s="118" t="s">
        <v>279</v>
      </c>
      <c r="AC94" s="118" t="s">
        <v>238</v>
      </c>
      <c r="AD94" s="118" t="s">
        <v>279</v>
      </c>
      <c r="AE94" s="329" t="s">
        <v>238</v>
      </c>
      <c r="AF94" s="118" t="s">
        <v>237</v>
      </c>
      <c r="AG94" s="118" t="s">
        <v>238</v>
      </c>
      <c r="AH94" s="118" t="s">
        <v>237</v>
      </c>
      <c r="AI94" s="118" t="s">
        <v>238</v>
      </c>
      <c r="AJ94" s="118" t="s">
        <v>237</v>
      </c>
      <c r="AK94" s="329" t="s">
        <v>238</v>
      </c>
      <c r="AL94" s="118" t="s">
        <v>237</v>
      </c>
      <c r="AM94" s="118">
        <v>100</v>
      </c>
      <c r="AN94" s="118">
        <v>100</v>
      </c>
      <c r="AO94" s="70">
        <v>1</v>
      </c>
      <c r="AP94" s="15"/>
    </row>
    <row r="95" spans="2:42" x14ac:dyDescent="0.25">
      <c r="B95" s="15" t="s">
        <v>108</v>
      </c>
      <c r="C95" s="118">
        <v>99</v>
      </c>
      <c r="D95" s="118" t="s">
        <v>448</v>
      </c>
      <c r="E95" s="118">
        <v>99.5</v>
      </c>
      <c r="F95" s="118" t="s">
        <v>448</v>
      </c>
      <c r="G95" s="329">
        <v>0.99497487437185927</v>
      </c>
      <c r="H95" s="118" t="s">
        <v>237</v>
      </c>
      <c r="I95" s="118">
        <v>99.6</v>
      </c>
      <c r="J95" s="118" t="s">
        <v>237</v>
      </c>
      <c r="K95" s="118">
        <v>99.7</v>
      </c>
      <c r="L95" s="118" t="s">
        <v>237</v>
      </c>
      <c r="M95" s="329">
        <v>0.99899699097291872</v>
      </c>
      <c r="N95" s="118" t="s">
        <v>237</v>
      </c>
      <c r="O95" s="118">
        <v>3.2</v>
      </c>
      <c r="P95" s="118" t="s">
        <v>237</v>
      </c>
      <c r="Q95" s="118">
        <v>2.1</v>
      </c>
      <c r="R95" s="118" t="s">
        <v>237</v>
      </c>
      <c r="S95" s="329">
        <v>0.65625</v>
      </c>
      <c r="T95" s="118" t="s">
        <v>237</v>
      </c>
      <c r="U95" s="118">
        <v>20</v>
      </c>
      <c r="V95" s="118" t="s">
        <v>237</v>
      </c>
      <c r="W95" s="118">
        <v>22.7</v>
      </c>
      <c r="X95" s="118" t="s">
        <v>237</v>
      </c>
      <c r="Y95" s="329">
        <v>0.88105726872246704</v>
      </c>
      <c r="Z95" s="118" t="s">
        <v>237</v>
      </c>
      <c r="AA95" s="118">
        <v>98</v>
      </c>
      <c r="AB95" s="118" t="s">
        <v>279</v>
      </c>
      <c r="AC95" s="118">
        <v>98.3</v>
      </c>
      <c r="AD95" s="118" t="s">
        <v>279</v>
      </c>
      <c r="AE95" s="329">
        <v>0.99694811800610383</v>
      </c>
      <c r="AF95" s="118" t="s">
        <v>237</v>
      </c>
      <c r="AG95" s="118">
        <v>8.1999999999999993</v>
      </c>
      <c r="AH95" s="118" t="s">
        <v>237</v>
      </c>
      <c r="AI95" s="118">
        <v>11.1</v>
      </c>
      <c r="AJ95" s="118" t="s">
        <v>237</v>
      </c>
      <c r="AK95" s="329">
        <v>0.73873873873873874</v>
      </c>
      <c r="AL95" s="118" t="s">
        <v>237</v>
      </c>
      <c r="AM95" s="118">
        <v>98.086299999999994</v>
      </c>
      <c r="AN95" s="118">
        <v>98.003100000000003</v>
      </c>
      <c r="AO95" s="70">
        <v>1.0008489527372093</v>
      </c>
      <c r="AP95" s="15"/>
    </row>
    <row r="96" spans="2:42" x14ac:dyDescent="0.25">
      <c r="B96" s="125" t="s">
        <v>109</v>
      </c>
      <c r="C96" s="118">
        <v>99.9</v>
      </c>
      <c r="D96" s="118" t="s">
        <v>448</v>
      </c>
      <c r="E96" s="118">
        <v>99.6</v>
      </c>
      <c r="F96" s="118" t="s">
        <v>448</v>
      </c>
      <c r="G96" s="329">
        <v>1.0030120481927711</v>
      </c>
      <c r="H96" s="118" t="s">
        <v>237</v>
      </c>
      <c r="I96" s="118">
        <v>99.7</v>
      </c>
      <c r="J96" s="118" t="s">
        <v>237</v>
      </c>
      <c r="K96" s="118">
        <v>100</v>
      </c>
      <c r="L96" s="118" t="s">
        <v>237</v>
      </c>
      <c r="M96" s="329">
        <v>0.997</v>
      </c>
      <c r="N96" s="118" t="s">
        <v>237</v>
      </c>
      <c r="O96" s="118">
        <v>4</v>
      </c>
      <c r="P96" s="118" t="s">
        <v>237</v>
      </c>
      <c r="Q96" s="118">
        <v>3.3</v>
      </c>
      <c r="R96" s="118" t="s">
        <v>237</v>
      </c>
      <c r="S96" s="329">
        <v>0.82499999999999996</v>
      </c>
      <c r="T96" s="118" t="s">
        <v>237</v>
      </c>
      <c r="U96" s="118" t="s">
        <v>238</v>
      </c>
      <c r="V96" s="118" t="s">
        <v>237</v>
      </c>
      <c r="W96" s="118" t="s">
        <v>238</v>
      </c>
      <c r="X96" s="118" t="s">
        <v>237</v>
      </c>
      <c r="Y96" s="329" t="s">
        <v>238</v>
      </c>
      <c r="Z96" s="118" t="s">
        <v>237</v>
      </c>
      <c r="AA96" s="118">
        <v>99.4</v>
      </c>
      <c r="AB96" s="118" t="s">
        <v>279</v>
      </c>
      <c r="AC96" s="118">
        <v>99.3</v>
      </c>
      <c r="AD96" s="118" t="s">
        <v>279</v>
      </c>
      <c r="AE96" s="329">
        <v>1.001007049345418</v>
      </c>
      <c r="AF96" s="118" t="s">
        <v>237</v>
      </c>
      <c r="AG96" s="118">
        <v>39.700000000000003</v>
      </c>
      <c r="AH96" s="118" t="s">
        <v>237</v>
      </c>
      <c r="AI96" s="118">
        <v>31.3</v>
      </c>
      <c r="AJ96" s="118" t="s">
        <v>237</v>
      </c>
      <c r="AK96" s="329">
        <v>1.2683706070287541</v>
      </c>
      <c r="AL96" s="118" t="s">
        <v>237</v>
      </c>
      <c r="AM96" s="118">
        <v>97.016499999999994</v>
      </c>
      <c r="AN96" s="118">
        <v>98.030199999999994</v>
      </c>
      <c r="AO96" s="70">
        <v>0.98965930907006205</v>
      </c>
      <c r="AP96" s="15"/>
    </row>
    <row r="97" spans="2:42" x14ac:dyDescent="0.25">
      <c r="B97" s="15" t="s">
        <v>110</v>
      </c>
      <c r="C97" s="118">
        <v>76.3</v>
      </c>
      <c r="D97" s="118" t="s">
        <v>448</v>
      </c>
      <c r="E97" s="118">
        <v>56.7</v>
      </c>
      <c r="F97" s="118" t="s">
        <v>448</v>
      </c>
      <c r="G97" s="329">
        <v>1.345679012345679</v>
      </c>
      <c r="H97" s="118" t="s">
        <v>237</v>
      </c>
      <c r="I97" s="118">
        <v>74.8</v>
      </c>
      <c r="J97" s="118" t="s">
        <v>237</v>
      </c>
      <c r="K97" s="118">
        <v>36.799999999999997</v>
      </c>
      <c r="L97" s="118" t="s">
        <v>237</v>
      </c>
      <c r="M97" s="329">
        <v>2.0326086956521738</v>
      </c>
      <c r="N97" s="118" t="s">
        <v>237</v>
      </c>
      <c r="O97" s="118">
        <v>10.9</v>
      </c>
      <c r="P97" s="118" t="s">
        <v>237</v>
      </c>
      <c r="Q97" s="118">
        <v>17.600000000000001</v>
      </c>
      <c r="R97" s="118" t="s">
        <v>237</v>
      </c>
      <c r="S97" s="329">
        <v>1.6146788990825689</v>
      </c>
      <c r="T97" s="118" t="s">
        <v>237</v>
      </c>
      <c r="U97" s="118">
        <v>40.299999999999997</v>
      </c>
      <c r="V97" s="118" t="s">
        <v>237</v>
      </c>
      <c r="W97" s="118">
        <v>38.5</v>
      </c>
      <c r="X97" s="118" t="s">
        <v>237</v>
      </c>
      <c r="Y97" s="329">
        <v>1.0467532467532468</v>
      </c>
      <c r="Z97" s="118" t="s">
        <v>237</v>
      </c>
      <c r="AA97" s="118">
        <v>94.1</v>
      </c>
      <c r="AB97" s="118" t="s">
        <v>279</v>
      </c>
      <c r="AC97" s="118">
        <v>85.5</v>
      </c>
      <c r="AD97" s="118" t="s">
        <v>279</v>
      </c>
      <c r="AE97" s="329">
        <v>1.1005847953216374</v>
      </c>
      <c r="AF97" s="118" t="s">
        <v>237</v>
      </c>
      <c r="AG97" s="118">
        <v>56.5</v>
      </c>
      <c r="AH97" s="118" t="s">
        <v>237</v>
      </c>
      <c r="AI97" s="118">
        <v>44.5</v>
      </c>
      <c r="AJ97" s="118" t="s">
        <v>237</v>
      </c>
      <c r="AK97" s="329">
        <v>1.2696629213483146</v>
      </c>
      <c r="AL97" s="118" t="s">
        <v>237</v>
      </c>
      <c r="AM97" s="118">
        <v>31.304300000000001</v>
      </c>
      <c r="AN97" s="118">
        <v>29.055599999999998</v>
      </c>
      <c r="AO97" s="70">
        <v>1.0773929982516279</v>
      </c>
      <c r="AP97" s="15"/>
    </row>
    <row r="98" spans="2:42" x14ac:dyDescent="0.25">
      <c r="B98" s="15" t="s">
        <v>111</v>
      </c>
      <c r="C98" s="118">
        <v>94.5</v>
      </c>
      <c r="D98" s="118" t="s">
        <v>448</v>
      </c>
      <c r="E98" s="118">
        <v>92.8</v>
      </c>
      <c r="F98" s="118" t="s">
        <v>448</v>
      </c>
      <c r="G98" s="329">
        <v>1.0183189655172413</v>
      </c>
      <c r="H98" s="118" t="s">
        <v>237</v>
      </c>
      <c r="I98" s="118">
        <v>84.2</v>
      </c>
      <c r="J98" s="118" t="s">
        <v>237</v>
      </c>
      <c r="K98" s="118">
        <v>76.8</v>
      </c>
      <c r="L98" s="118" t="s">
        <v>237</v>
      </c>
      <c r="M98" s="329">
        <v>1.0963541666666667</v>
      </c>
      <c r="N98" s="118" t="s">
        <v>237</v>
      </c>
      <c r="O98" s="118" t="s">
        <v>238</v>
      </c>
      <c r="P98" s="118" t="s">
        <v>237</v>
      </c>
      <c r="Q98" s="118" t="s">
        <v>238</v>
      </c>
      <c r="R98" s="118" t="s">
        <v>237</v>
      </c>
      <c r="S98" s="329" t="s">
        <v>238</v>
      </c>
      <c r="T98" s="118" t="s">
        <v>237</v>
      </c>
      <c r="U98" s="118" t="s">
        <v>238</v>
      </c>
      <c r="V98" s="118" t="s">
        <v>237</v>
      </c>
      <c r="W98" s="118" t="s">
        <v>238</v>
      </c>
      <c r="X98" s="118" t="s">
        <v>237</v>
      </c>
      <c r="Y98" s="329" t="s">
        <v>238</v>
      </c>
      <c r="Z98" s="118" t="s">
        <v>237</v>
      </c>
      <c r="AA98" s="118" t="s">
        <v>238</v>
      </c>
      <c r="AB98" s="118" t="s">
        <v>279</v>
      </c>
      <c r="AC98" s="118" t="s">
        <v>238</v>
      </c>
      <c r="AD98" s="118" t="s">
        <v>279</v>
      </c>
      <c r="AE98" s="329" t="s">
        <v>238</v>
      </c>
      <c r="AF98" s="118" t="s">
        <v>237</v>
      </c>
      <c r="AG98" s="118">
        <v>45.4</v>
      </c>
      <c r="AH98" s="118" t="s">
        <v>237</v>
      </c>
      <c r="AI98" s="118">
        <v>43</v>
      </c>
      <c r="AJ98" s="118" t="s">
        <v>237</v>
      </c>
      <c r="AK98" s="329">
        <v>1.0558139534883721</v>
      </c>
      <c r="AL98" s="118" t="s">
        <v>237</v>
      </c>
      <c r="AM98" s="118">
        <v>51.205199999999998</v>
      </c>
      <c r="AN98" s="118">
        <v>30.633800000000001</v>
      </c>
      <c r="AO98" s="70">
        <v>1.6715262226690779</v>
      </c>
      <c r="AP98" s="15"/>
    </row>
    <row r="99" spans="2:42" x14ac:dyDescent="0.25">
      <c r="B99" s="15" t="s">
        <v>112</v>
      </c>
      <c r="C99" s="118" t="s">
        <v>238</v>
      </c>
      <c r="D99" s="118" t="s">
        <v>448</v>
      </c>
      <c r="E99" s="118" t="s">
        <v>238</v>
      </c>
      <c r="F99" s="118" t="s">
        <v>448</v>
      </c>
      <c r="G99" s="329" t="s">
        <v>238</v>
      </c>
      <c r="H99" s="118" t="s">
        <v>237</v>
      </c>
      <c r="I99" s="118" t="s">
        <v>238</v>
      </c>
      <c r="J99" s="118" t="s">
        <v>237</v>
      </c>
      <c r="K99" s="118" t="s">
        <v>238</v>
      </c>
      <c r="L99" s="118" t="s">
        <v>237</v>
      </c>
      <c r="M99" s="329" t="s">
        <v>238</v>
      </c>
      <c r="N99" s="118" t="s">
        <v>237</v>
      </c>
      <c r="O99" s="118" t="s">
        <v>238</v>
      </c>
      <c r="P99" s="118" t="s">
        <v>237</v>
      </c>
      <c r="Q99" s="118" t="s">
        <v>238</v>
      </c>
      <c r="R99" s="118" t="s">
        <v>237</v>
      </c>
      <c r="S99" s="329" t="s">
        <v>238</v>
      </c>
      <c r="T99" s="118" t="s">
        <v>237</v>
      </c>
      <c r="U99" s="118" t="s">
        <v>238</v>
      </c>
      <c r="V99" s="118" t="s">
        <v>237</v>
      </c>
      <c r="W99" s="118" t="s">
        <v>238</v>
      </c>
      <c r="X99" s="118" t="s">
        <v>237</v>
      </c>
      <c r="Y99" s="329" t="s">
        <v>238</v>
      </c>
      <c r="Z99" s="118" t="s">
        <v>237</v>
      </c>
      <c r="AA99" s="118" t="s">
        <v>238</v>
      </c>
      <c r="AB99" s="118" t="s">
        <v>279</v>
      </c>
      <c r="AC99" s="118" t="s">
        <v>238</v>
      </c>
      <c r="AD99" s="118" t="s">
        <v>279</v>
      </c>
      <c r="AE99" s="329" t="s">
        <v>238</v>
      </c>
      <c r="AF99" s="118" t="s">
        <v>237</v>
      </c>
      <c r="AG99" s="118" t="s">
        <v>238</v>
      </c>
      <c r="AH99" s="118" t="s">
        <v>237</v>
      </c>
      <c r="AI99" s="118" t="s">
        <v>238</v>
      </c>
      <c r="AJ99" s="118" t="s">
        <v>237</v>
      </c>
      <c r="AK99" s="329" t="s">
        <v>238</v>
      </c>
      <c r="AL99" s="118" t="s">
        <v>237</v>
      </c>
      <c r="AM99" s="118">
        <v>100</v>
      </c>
      <c r="AN99" s="118">
        <v>100</v>
      </c>
      <c r="AO99" s="70">
        <v>1</v>
      </c>
      <c r="AP99" s="15"/>
    </row>
    <row r="100" spans="2:42" x14ac:dyDescent="0.25">
      <c r="B100" s="45" t="s">
        <v>113</v>
      </c>
      <c r="C100" s="118">
        <v>98.9</v>
      </c>
      <c r="D100" s="118" t="s">
        <v>237</v>
      </c>
      <c r="E100" s="118">
        <v>98.1</v>
      </c>
      <c r="F100" s="118" t="s">
        <v>237</v>
      </c>
      <c r="G100" s="329">
        <v>1.0081549439347606</v>
      </c>
      <c r="H100" s="118" t="s">
        <v>237</v>
      </c>
      <c r="I100" s="118">
        <v>99.5</v>
      </c>
      <c r="J100" s="118" t="s">
        <v>237</v>
      </c>
      <c r="K100" s="118">
        <v>99</v>
      </c>
      <c r="L100" s="118" t="s">
        <v>237</v>
      </c>
      <c r="M100" s="329">
        <v>1.005050505050505</v>
      </c>
      <c r="N100" s="118" t="s">
        <v>237</v>
      </c>
      <c r="O100" s="118">
        <v>3.7</v>
      </c>
      <c r="P100" s="118" t="s">
        <v>237</v>
      </c>
      <c r="Q100" s="118">
        <v>3.7</v>
      </c>
      <c r="R100" s="118" t="s">
        <v>237</v>
      </c>
      <c r="S100" s="329">
        <v>1</v>
      </c>
      <c r="T100" s="118" t="s">
        <v>237</v>
      </c>
      <c r="U100" s="118" t="s">
        <v>238</v>
      </c>
      <c r="V100" s="118" t="s">
        <v>237</v>
      </c>
      <c r="W100" s="118" t="s">
        <v>238</v>
      </c>
      <c r="X100" s="118" t="s">
        <v>237</v>
      </c>
      <c r="Y100" s="329" t="s">
        <v>238</v>
      </c>
      <c r="Z100" s="118" t="s">
        <v>237</v>
      </c>
      <c r="AA100" s="118">
        <v>97.5</v>
      </c>
      <c r="AB100" s="118" t="s">
        <v>279</v>
      </c>
      <c r="AC100" s="118">
        <v>98.9</v>
      </c>
      <c r="AD100" s="118" t="s">
        <v>279</v>
      </c>
      <c r="AE100" s="329">
        <v>0.98584428715874617</v>
      </c>
      <c r="AF100" s="118" t="s">
        <v>237</v>
      </c>
      <c r="AG100" s="118">
        <v>25.9</v>
      </c>
      <c r="AH100" s="118" t="s">
        <v>237</v>
      </c>
      <c r="AI100" s="118">
        <v>15.5</v>
      </c>
      <c r="AJ100" s="118" t="s">
        <v>237</v>
      </c>
      <c r="AK100" s="329">
        <v>1.6709677419354838</v>
      </c>
      <c r="AL100" s="118" t="s">
        <v>237</v>
      </c>
      <c r="AM100" s="118">
        <v>91.873800000000003</v>
      </c>
      <c r="AN100" s="118">
        <v>91.721599999999995</v>
      </c>
      <c r="AO100" s="70">
        <v>1.0016593692216447</v>
      </c>
      <c r="AP100" s="15"/>
    </row>
    <row r="101" spans="2:42" x14ac:dyDescent="0.25">
      <c r="B101" s="15" t="s">
        <v>114</v>
      </c>
      <c r="C101" s="118">
        <v>87.8</v>
      </c>
      <c r="D101" s="118" t="s">
        <v>448</v>
      </c>
      <c r="E101" s="118">
        <v>71.3</v>
      </c>
      <c r="F101" s="118" t="s">
        <v>448</v>
      </c>
      <c r="G101" s="329">
        <v>1.2314165497896212</v>
      </c>
      <c r="H101" s="118" t="s">
        <v>237</v>
      </c>
      <c r="I101" s="118">
        <v>79.599999999999994</v>
      </c>
      <c r="J101" s="118" t="s">
        <v>237</v>
      </c>
      <c r="K101" s="118">
        <v>30.7</v>
      </c>
      <c r="L101" s="118" t="s">
        <v>237</v>
      </c>
      <c r="M101" s="329">
        <v>2.5928338762214982</v>
      </c>
      <c r="N101" s="118" t="s">
        <v>237</v>
      </c>
      <c r="O101" s="118">
        <v>16.3</v>
      </c>
      <c r="P101" s="118" t="s">
        <v>237</v>
      </c>
      <c r="Q101" s="118">
        <v>28.9</v>
      </c>
      <c r="R101" s="118" t="s">
        <v>237</v>
      </c>
      <c r="S101" s="329">
        <v>1.7730061349693249</v>
      </c>
      <c r="T101" s="118" t="s">
        <v>237</v>
      </c>
      <c r="U101" s="118">
        <v>64.599999999999994</v>
      </c>
      <c r="V101" s="118" t="s">
        <v>237</v>
      </c>
      <c r="W101" s="118">
        <v>39.5</v>
      </c>
      <c r="X101" s="118" t="s">
        <v>237</v>
      </c>
      <c r="Y101" s="329">
        <v>1.6354430379746834</v>
      </c>
      <c r="Z101" s="118" t="s">
        <v>237</v>
      </c>
      <c r="AA101" s="118">
        <v>94.9</v>
      </c>
      <c r="AB101" s="118" t="s">
        <v>279</v>
      </c>
      <c r="AC101" s="118">
        <v>82.7</v>
      </c>
      <c r="AD101" s="118" t="s">
        <v>279</v>
      </c>
      <c r="AE101" s="329">
        <v>1.1475211608222491</v>
      </c>
      <c r="AF101" s="118" t="s">
        <v>237</v>
      </c>
      <c r="AG101" s="118">
        <v>38.700000000000003</v>
      </c>
      <c r="AH101" s="118" t="s">
        <v>237</v>
      </c>
      <c r="AI101" s="118">
        <v>17.899999999999999</v>
      </c>
      <c r="AJ101" s="118" t="s">
        <v>237</v>
      </c>
      <c r="AK101" s="329">
        <v>2.1620111731843581</v>
      </c>
      <c r="AL101" s="118" t="s">
        <v>237</v>
      </c>
      <c r="AM101" s="118">
        <v>90.424400000000006</v>
      </c>
      <c r="AN101" s="118">
        <v>50.492100000000001</v>
      </c>
      <c r="AO101" s="70">
        <v>1.7908623329194073</v>
      </c>
      <c r="AP101" s="15"/>
    </row>
    <row r="102" spans="2:42" x14ac:dyDescent="0.25">
      <c r="B102" s="15" t="s">
        <v>115</v>
      </c>
      <c r="C102" s="118" t="s">
        <v>238</v>
      </c>
      <c r="D102" s="118" t="s">
        <v>448</v>
      </c>
      <c r="E102" s="118" t="s">
        <v>238</v>
      </c>
      <c r="F102" s="118" t="s">
        <v>448</v>
      </c>
      <c r="G102" s="329" t="s">
        <v>238</v>
      </c>
      <c r="H102" s="118" t="s">
        <v>237</v>
      </c>
      <c r="I102" s="118" t="s">
        <v>238</v>
      </c>
      <c r="J102" s="118" t="s">
        <v>237</v>
      </c>
      <c r="K102" s="118" t="s">
        <v>238</v>
      </c>
      <c r="L102" s="118" t="s">
        <v>237</v>
      </c>
      <c r="M102" s="329" t="s">
        <v>238</v>
      </c>
      <c r="N102" s="118" t="s">
        <v>237</v>
      </c>
      <c r="O102" s="118" t="s">
        <v>238</v>
      </c>
      <c r="P102" s="118" t="s">
        <v>237</v>
      </c>
      <c r="Q102" s="118" t="s">
        <v>238</v>
      </c>
      <c r="R102" s="118" t="s">
        <v>237</v>
      </c>
      <c r="S102" s="329" t="s">
        <v>238</v>
      </c>
      <c r="T102" s="118" t="s">
        <v>237</v>
      </c>
      <c r="U102" s="118" t="s">
        <v>238</v>
      </c>
      <c r="V102" s="118" t="s">
        <v>237</v>
      </c>
      <c r="W102" s="118" t="s">
        <v>238</v>
      </c>
      <c r="X102" s="118" t="s">
        <v>237</v>
      </c>
      <c r="Y102" s="329" t="s">
        <v>238</v>
      </c>
      <c r="Z102" s="118" t="s">
        <v>237</v>
      </c>
      <c r="AA102" s="118" t="s">
        <v>238</v>
      </c>
      <c r="AB102" s="118" t="s">
        <v>279</v>
      </c>
      <c r="AC102" s="118" t="s">
        <v>238</v>
      </c>
      <c r="AD102" s="118" t="s">
        <v>279</v>
      </c>
      <c r="AE102" s="329" t="s">
        <v>238</v>
      </c>
      <c r="AF102" s="118" t="s">
        <v>237</v>
      </c>
      <c r="AG102" s="118" t="s">
        <v>238</v>
      </c>
      <c r="AH102" s="118" t="s">
        <v>237</v>
      </c>
      <c r="AI102" s="118" t="s">
        <v>238</v>
      </c>
      <c r="AJ102" s="118" t="s">
        <v>237</v>
      </c>
      <c r="AK102" s="329" t="s">
        <v>238</v>
      </c>
      <c r="AL102" s="118" t="s">
        <v>237</v>
      </c>
      <c r="AM102" s="118" t="s">
        <v>238</v>
      </c>
      <c r="AN102" s="118" t="s">
        <v>238</v>
      </c>
      <c r="AO102" s="70" t="s">
        <v>238</v>
      </c>
      <c r="AP102" s="15"/>
    </row>
    <row r="103" spans="2:42" x14ac:dyDescent="0.25">
      <c r="B103" s="15" t="s">
        <v>116</v>
      </c>
      <c r="C103" s="118" t="s">
        <v>238</v>
      </c>
      <c r="D103" s="118" t="s">
        <v>448</v>
      </c>
      <c r="E103" s="118" t="s">
        <v>238</v>
      </c>
      <c r="F103" s="118" t="s">
        <v>448</v>
      </c>
      <c r="G103" s="329" t="s">
        <v>238</v>
      </c>
      <c r="H103" s="118" t="s">
        <v>237</v>
      </c>
      <c r="I103" s="118" t="s">
        <v>238</v>
      </c>
      <c r="J103" s="118" t="s">
        <v>237</v>
      </c>
      <c r="K103" s="118" t="s">
        <v>238</v>
      </c>
      <c r="L103" s="118" t="s">
        <v>237</v>
      </c>
      <c r="M103" s="329" t="s">
        <v>238</v>
      </c>
      <c r="N103" s="118" t="s">
        <v>237</v>
      </c>
      <c r="O103" s="118" t="s">
        <v>238</v>
      </c>
      <c r="P103" s="118" t="s">
        <v>237</v>
      </c>
      <c r="Q103" s="118" t="s">
        <v>238</v>
      </c>
      <c r="R103" s="118" t="s">
        <v>237</v>
      </c>
      <c r="S103" s="329" t="s">
        <v>238</v>
      </c>
      <c r="T103" s="118" t="s">
        <v>237</v>
      </c>
      <c r="U103" s="118" t="s">
        <v>238</v>
      </c>
      <c r="V103" s="118" t="s">
        <v>237</v>
      </c>
      <c r="W103" s="118" t="s">
        <v>238</v>
      </c>
      <c r="X103" s="118" t="s">
        <v>237</v>
      </c>
      <c r="Y103" s="329" t="s">
        <v>238</v>
      </c>
      <c r="Z103" s="118" t="s">
        <v>237</v>
      </c>
      <c r="AA103" s="118" t="s">
        <v>238</v>
      </c>
      <c r="AB103" s="118" t="s">
        <v>279</v>
      </c>
      <c r="AC103" s="118" t="s">
        <v>238</v>
      </c>
      <c r="AD103" s="118" t="s">
        <v>279</v>
      </c>
      <c r="AE103" s="329" t="s">
        <v>238</v>
      </c>
      <c r="AF103" s="118" t="s">
        <v>237</v>
      </c>
      <c r="AG103" s="118" t="s">
        <v>238</v>
      </c>
      <c r="AH103" s="118" t="s">
        <v>237</v>
      </c>
      <c r="AI103" s="118" t="s">
        <v>238</v>
      </c>
      <c r="AJ103" s="118" t="s">
        <v>237</v>
      </c>
      <c r="AK103" s="329" t="s">
        <v>238</v>
      </c>
      <c r="AL103" s="118" t="s">
        <v>237</v>
      </c>
      <c r="AM103" s="118">
        <v>100</v>
      </c>
      <c r="AN103" s="118" t="s">
        <v>238</v>
      </c>
      <c r="AO103" s="70" t="s">
        <v>238</v>
      </c>
      <c r="AP103" s="15"/>
    </row>
    <row r="104" spans="2:42" x14ac:dyDescent="0.25">
      <c r="B104" s="15" t="s">
        <v>117</v>
      </c>
      <c r="C104" s="118">
        <v>43.4</v>
      </c>
      <c r="D104" s="118" t="s">
        <v>448</v>
      </c>
      <c r="E104" s="118">
        <v>45.5</v>
      </c>
      <c r="F104" s="118" t="s">
        <v>448</v>
      </c>
      <c r="G104" s="329">
        <v>0.95384615384615379</v>
      </c>
      <c r="H104" s="118" t="s">
        <v>237</v>
      </c>
      <c r="I104" s="118">
        <v>88.1</v>
      </c>
      <c r="J104" s="118" t="s">
        <v>237</v>
      </c>
      <c r="K104" s="118">
        <v>53.5</v>
      </c>
      <c r="L104" s="118" t="s">
        <v>237</v>
      </c>
      <c r="M104" s="329">
        <v>1.6467289719626168</v>
      </c>
      <c r="N104" s="118" t="s">
        <v>237</v>
      </c>
      <c r="O104" s="118">
        <v>13.1</v>
      </c>
      <c r="P104" s="118" t="s">
        <v>237</v>
      </c>
      <c r="Q104" s="118">
        <v>13.6</v>
      </c>
      <c r="R104" s="118" t="s">
        <v>237</v>
      </c>
      <c r="S104" s="329">
        <v>1.0381679389312977</v>
      </c>
      <c r="T104" s="118" t="s">
        <v>237</v>
      </c>
      <c r="U104" s="118">
        <v>56.9</v>
      </c>
      <c r="V104" s="118" t="s">
        <v>237</v>
      </c>
      <c r="W104" s="118">
        <v>49.9</v>
      </c>
      <c r="X104" s="118" t="s">
        <v>237</v>
      </c>
      <c r="Y104" s="329">
        <v>1.1402805611222444</v>
      </c>
      <c r="Z104" s="118" t="s">
        <v>237</v>
      </c>
      <c r="AA104" s="118">
        <v>92.61774176550108</v>
      </c>
      <c r="AB104" s="118" t="s">
        <v>279</v>
      </c>
      <c r="AC104" s="118">
        <v>88.344254804643228</v>
      </c>
      <c r="AD104" s="118" t="s">
        <v>279</v>
      </c>
      <c r="AE104" s="329">
        <v>1.0483731168518866</v>
      </c>
      <c r="AF104" s="118" t="s">
        <v>237</v>
      </c>
      <c r="AG104" s="118">
        <v>44.3</v>
      </c>
      <c r="AH104" s="118" t="s">
        <v>237</v>
      </c>
      <c r="AI104" s="118">
        <v>36.1</v>
      </c>
      <c r="AJ104" s="118" t="s">
        <v>237</v>
      </c>
      <c r="AK104" s="329">
        <v>1.227146814404432</v>
      </c>
      <c r="AL104" s="118" t="s">
        <v>237</v>
      </c>
      <c r="AM104" s="118">
        <v>37.019799999999996</v>
      </c>
      <c r="AN104" s="118">
        <v>26.686800000000002</v>
      </c>
      <c r="AO104" s="70">
        <v>1.3871951676484253</v>
      </c>
      <c r="AP104" s="15"/>
    </row>
    <row r="105" spans="2:42" x14ac:dyDescent="0.25">
      <c r="B105" s="15" t="s">
        <v>118</v>
      </c>
      <c r="C105" s="118">
        <v>5.3</v>
      </c>
      <c r="D105" s="118" t="s">
        <v>283</v>
      </c>
      <c r="E105" s="118">
        <v>2.8</v>
      </c>
      <c r="F105" s="118" t="s">
        <v>283</v>
      </c>
      <c r="G105" s="329">
        <v>1.892857142857143</v>
      </c>
      <c r="H105" s="118" t="s">
        <v>283</v>
      </c>
      <c r="I105" s="118">
        <v>78.7</v>
      </c>
      <c r="J105" s="118" t="s">
        <v>239</v>
      </c>
      <c r="K105" s="118">
        <v>32.200000000000003</v>
      </c>
      <c r="L105" s="118" t="s">
        <v>239</v>
      </c>
      <c r="M105" s="329">
        <v>2.4440993788819876</v>
      </c>
      <c r="N105" s="118" t="s">
        <v>239</v>
      </c>
      <c r="O105" s="330">
        <v>18.3</v>
      </c>
      <c r="P105" s="330" t="s">
        <v>239</v>
      </c>
      <c r="Q105" s="330">
        <v>21.3</v>
      </c>
      <c r="R105" s="330" t="s">
        <v>239</v>
      </c>
      <c r="S105" s="331">
        <v>1.1639344262295082</v>
      </c>
      <c r="T105" s="330" t="s">
        <v>239</v>
      </c>
      <c r="U105" s="118">
        <v>57</v>
      </c>
      <c r="V105" s="118" t="s">
        <v>239</v>
      </c>
      <c r="W105" s="118">
        <v>51.5</v>
      </c>
      <c r="X105" s="118" t="s">
        <v>239</v>
      </c>
      <c r="Y105" s="329">
        <v>1.1067961165048543</v>
      </c>
      <c r="Z105" s="118" t="s">
        <v>239</v>
      </c>
      <c r="AA105" s="118">
        <v>55.6</v>
      </c>
      <c r="AB105" s="118" t="s">
        <v>239</v>
      </c>
      <c r="AC105" s="118">
        <v>21.5</v>
      </c>
      <c r="AD105" s="118" t="s">
        <v>239</v>
      </c>
      <c r="AE105" s="329">
        <v>2.5860465116279072</v>
      </c>
      <c r="AF105" s="118" t="s">
        <v>239</v>
      </c>
      <c r="AG105" s="118">
        <v>26.4</v>
      </c>
      <c r="AH105" s="118" t="s">
        <v>239</v>
      </c>
      <c r="AI105" s="118">
        <v>14.9</v>
      </c>
      <c r="AJ105" s="118" t="s">
        <v>239</v>
      </c>
      <c r="AK105" s="329">
        <v>1.7718120805369126</v>
      </c>
      <c r="AL105" s="118" t="s">
        <v>239</v>
      </c>
      <c r="AM105" s="118">
        <v>28.376000000000001</v>
      </c>
      <c r="AN105" s="118">
        <v>5.8820499999999996</v>
      </c>
      <c r="AO105" s="70">
        <v>4.8241684446749016</v>
      </c>
      <c r="AP105" s="15"/>
    </row>
    <row r="106" spans="2:42" x14ac:dyDescent="0.25">
      <c r="B106" s="15" t="s">
        <v>119</v>
      </c>
      <c r="C106" s="118" t="s">
        <v>238</v>
      </c>
      <c r="D106" s="118" t="s">
        <v>448</v>
      </c>
      <c r="E106" s="118" t="s">
        <v>238</v>
      </c>
      <c r="F106" s="118" t="s">
        <v>448</v>
      </c>
      <c r="G106" s="329" t="s">
        <v>238</v>
      </c>
      <c r="H106" s="118" t="s">
        <v>237</v>
      </c>
      <c r="I106" s="118" t="s">
        <v>238</v>
      </c>
      <c r="J106" s="118" t="s">
        <v>237</v>
      </c>
      <c r="K106" s="118" t="s">
        <v>238</v>
      </c>
      <c r="L106" s="118" t="s">
        <v>237</v>
      </c>
      <c r="M106" s="329" t="s">
        <v>238</v>
      </c>
      <c r="N106" s="118" t="s">
        <v>237</v>
      </c>
      <c r="O106" s="118" t="s">
        <v>238</v>
      </c>
      <c r="P106" s="118" t="s">
        <v>237</v>
      </c>
      <c r="Q106" s="118" t="s">
        <v>238</v>
      </c>
      <c r="R106" s="118" t="s">
        <v>237</v>
      </c>
      <c r="S106" s="329" t="s">
        <v>238</v>
      </c>
      <c r="T106" s="118" t="s">
        <v>237</v>
      </c>
      <c r="U106" s="118" t="s">
        <v>238</v>
      </c>
      <c r="V106" s="118" t="s">
        <v>237</v>
      </c>
      <c r="W106" s="118" t="s">
        <v>238</v>
      </c>
      <c r="X106" s="118" t="s">
        <v>237</v>
      </c>
      <c r="Y106" s="329" t="s">
        <v>238</v>
      </c>
      <c r="Z106" s="118" t="s">
        <v>237</v>
      </c>
      <c r="AA106" s="118" t="s">
        <v>238</v>
      </c>
      <c r="AB106" s="118" t="s">
        <v>279</v>
      </c>
      <c r="AC106" s="118" t="s">
        <v>238</v>
      </c>
      <c r="AD106" s="118" t="s">
        <v>279</v>
      </c>
      <c r="AE106" s="329" t="s">
        <v>238</v>
      </c>
      <c r="AF106" s="118" t="s">
        <v>237</v>
      </c>
      <c r="AG106" s="118" t="s">
        <v>238</v>
      </c>
      <c r="AH106" s="118" t="s">
        <v>237</v>
      </c>
      <c r="AI106" s="118" t="s">
        <v>238</v>
      </c>
      <c r="AJ106" s="118" t="s">
        <v>237</v>
      </c>
      <c r="AK106" s="329" t="s">
        <v>238</v>
      </c>
      <c r="AL106" s="118" t="s">
        <v>237</v>
      </c>
      <c r="AM106" s="118">
        <v>96.8</v>
      </c>
      <c r="AN106" s="118">
        <v>95.699999999999989</v>
      </c>
      <c r="AO106" s="70">
        <v>1.0114942528735633</v>
      </c>
      <c r="AP106" s="15"/>
    </row>
    <row r="107" spans="2:42" x14ac:dyDescent="0.25">
      <c r="B107" s="15" t="s">
        <v>120</v>
      </c>
      <c r="C107" s="118" t="s">
        <v>238</v>
      </c>
      <c r="D107" s="118" t="s">
        <v>448</v>
      </c>
      <c r="E107" s="118" t="s">
        <v>238</v>
      </c>
      <c r="F107" s="118" t="s">
        <v>448</v>
      </c>
      <c r="G107" s="329" t="s">
        <v>238</v>
      </c>
      <c r="H107" s="118" t="s">
        <v>237</v>
      </c>
      <c r="I107" s="118" t="s">
        <v>238</v>
      </c>
      <c r="J107" s="118" t="s">
        <v>237</v>
      </c>
      <c r="K107" s="118" t="s">
        <v>238</v>
      </c>
      <c r="L107" s="118" t="s">
        <v>237</v>
      </c>
      <c r="M107" s="329" t="s">
        <v>238</v>
      </c>
      <c r="N107" s="118" t="s">
        <v>237</v>
      </c>
      <c r="O107" s="118" t="s">
        <v>238</v>
      </c>
      <c r="P107" s="118" t="s">
        <v>237</v>
      </c>
      <c r="Q107" s="118" t="s">
        <v>238</v>
      </c>
      <c r="R107" s="118" t="s">
        <v>237</v>
      </c>
      <c r="S107" s="329" t="s">
        <v>238</v>
      </c>
      <c r="T107" s="118" t="s">
        <v>237</v>
      </c>
      <c r="U107" s="118" t="s">
        <v>238</v>
      </c>
      <c r="V107" s="118" t="s">
        <v>237</v>
      </c>
      <c r="W107" s="118" t="s">
        <v>238</v>
      </c>
      <c r="X107" s="118" t="s">
        <v>237</v>
      </c>
      <c r="Y107" s="329" t="s">
        <v>238</v>
      </c>
      <c r="Z107" s="118" t="s">
        <v>237</v>
      </c>
      <c r="AA107" s="118" t="s">
        <v>238</v>
      </c>
      <c r="AB107" s="118" t="s">
        <v>279</v>
      </c>
      <c r="AC107" s="118" t="s">
        <v>238</v>
      </c>
      <c r="AD107" s="118" t="s">
        <v>279</v>
      </c>
      <c r="AE107" s="329" t="s">
        <v>238</v>
      </c>
      <c r="AF107" s="118" t="s">
        <v>237</v>
      </c>
      <c r="AG107" s="118" t="s">
        <v>238</v>
      </c>
      <c r="AH107" s="118" t="s">
        <v>237</v>
      </c>
      <c r="AI107" s="118" t="s">
        <v>238</v>
      </c>
      <c r="AJ107" s="118" t="s">
        <v>237</v>
      </c>
      <c r="AK107" s="329" t="s">
        <v>238</v>
      </c>
      <c r="AL107" s="118" t="s">
        <v>237</v>
      </c>
      <c r="AM107" s="118" t="s">
        <v>238</v>
      </c>
      <c r="AN107" s="118" t="s">
        <v>238</v>
      </c>
      <c r="AO107" s="70" t="s">
        <v>238</v>
      </c>
      <c r="AP107" s="15"/>
    </row>
    <row r="108" spans="2:42" x14ac:dyDescent="0.25">
      <c r="B108" s="15" t="s">
        <v>121</v>
      </c>
      <c r="C108" s="118" t="s">
        <v>238</v>
      </c>
      <c r="D108" s="118" t="s">
        <v>448</v>
      </c>
      <c r="E108" s="118" t="s">
        <v>238</v>
      </c>
      <c r="F108" s="118" t="s">
        <v>448</v>
      </c>
      <c r="G108" s="329" t="s">
        <v>238</v>
      </c>
      <c r="H108" s="118" t="s">
        <v>237</v>
      </c>
      <c r="I108" s="118" t="s">
        <v>238</v>
      </c>
      <c r="J108" s="118" t="s">
        <v>237</v>
      </c>
      <c r="K108" s="118" t="s">
        <v>238</v>
      </c>
      <c r="L108" s="118" t="s">
        <v>237</v>
      </c>
      <c r="M108" s="329" t="s">
        <v>238</v>
      </c>
      <c r="N108" s="118" t="s">
        <v>237</v>
      </c>
      <c r="O108" s="118" t="s">
        <v>238</v>
      </c>
      <c r="P108" s="118" t="s">
        <v>237</v>
      </c>
      <c r="Q108" s="118" t="s">
        <v>238</v>
      </c>
      <c r="R108" s="118" t="s">
        <v>237</v>
      </c>
      <c r="S108" s="329" t="s">
        <v>238</v>
      </c>
      <c r="T108" s="118" t="s">
        <v>237</v>
      </c>
      <c r="U108" s="118" t="s">
        <v>238</v>
      </c>
      <c r="V108" s="118" t="s">
        <v>237</v>
      </c>
      <c r="W108" s="118" t="s">
        <v>238</v>
      </c>
      <c r="X108" s="118" t="s">
        <v>237</v>
      </c>
      <c r="Y108" s="329" t="s">
        <v>238</v>
      </c>
      <c r="Z108" s="118" t="s">
        <v>237</v>
      </c>
      <c r="AA108" s="118" t="s">
        <v>238</v>
      </c>
      <c r="AB108" s="118" t="s">
        <v>279</v>
      </c>
      <c r="AC108" s="118" t="s">
        <v>238</v>
      </c>
      <c r="AD108" s="118" t="s">
        <v>279</v>
      </c>
      <c r="AE108" s="329" t="s">
        <v>238</v>
      </c>
      <c r="AF108" s="118" t="s">
        <v>237</v>
      </c>
      <c r="AG108" s="118" t="s">
        <v>238</v>
      </c>
      <c r="AH108" s="118" t="s">
        <v>237</v>
      </c>
      <c r="AI108" s="118" t="s">
        <v>238</v>
      </c>
      <c r="AJ108" s="118" t="s">
        <v>237</v>
      </c>
      <c r="AK108" s="329" t="s">
        <v>238</v>
      </c>
      <c r="AL108" s="118" t="s">
        <v>237</v>
      </c>
      <c r="AM108" s="118">
        <v>98.715313649223503</v>
      </c>
      <c r="AN108" s="118">
        <v>85.390581407596528</v>
      </c>
      <c r="AO108" s="70">
        <v>1.1560445194537765</v>
      </c>
      <c r="AP108" s="15"/>
    </row>
    <row r="109" spans="2:42" x14ac:dyDescent="0.25">
      <c r="B109" s="15" t="s">
        <v>122</v>
      </c>
      <c r="C109" s="118" t="s">
        <v>238</v>
      </c>
      <c r="D109" s="118" t="s">
        <v>448</v>
      </c>
      <c r="E109" s="118" t="s">
        <v>238</v>
      </c>
      <c r="F109" s="118" t="s">
        <v>448</v>
      </c>
      <c r="G109" s="329" t="s">
        <v>238</v>
      </c>
      <c r="H109" s="118" t="s">
        <v>237</v>
      </c>
      <c r="I109" s="118" t="s">
        <v>238</v>
      </c>
      <c r="J109" s="118" t="s">
        <v>237</v>
      </c>
      <c r="K109" s="118" t="s">
        <v>238</v>
      </c>
      <c r="L109" s="118" t="s">
        <v>237</v>
      </c>
      <c r="M109" s="329" t="s">
        <v>238</v>
      </c>
      <c r="N109" s="118" t="s">
        <v>237</v>
      </c>
      <c r="O109" s="118" t="s">
        <v>238</v>
      </c>
      <c r="P109" s="118" t="s">
        <v>237</v>
      </c>
      <c r="Q109" s="118" t="s">
        <v>238</v>
      </c>
      <c r="R109" s="118" t="s">
        <v>237</v>
      </c>
      <c r="S109" s="329" t="s">
        <v>238</v>
      </c>
      <c r="T109" s="118" t="s">
        <v>237</v>
      </c>
      <c r="U109" s="118" t="s">
        <v>238</v>
      </c>
      <c r="V109" s="118" t="s">
        <v>237</v>
      </c>
      <c r="W109" s="118" t="s">
        <v>238</v>
      </c>
      <c r="X109" s="118" t="s">
        <v>237</v>
      </c>
      <c r="Y109" s="329" t="s">
        <v>238</v>
      </c>
      <c r="Z109" s="118" t="s">
        <v>237</v>
      </c>
      <c r="AA109" s="118" t="s">
        <v>238</v>
      </c>
      <c r="AB109" s="118" t="s">
        <v>279</v>
      </c>
      <c r="AC109" s="118" t="s">
        <v>238</v>
      </c>
      <c r="AD109" s="118" t="s">
        <v>279</v>
      </c>
      <c r="AE109" s="329" t="s">
        <v>238</v>
      </c>
      <c r="AF109" s="118" t="s">
        <v>237</v>
      </c>
      <c r="AG109" s="118" t="s">
        <v>238</v>
      </c>
      <c r="AH109" s="118" t="s">
        <v>237</v>
      </c>
      <c r="AI109" s="118" t="s">
        <v>238</v>
      </c>
      <c r="AJ109" s="118" t="s">
        <v>237</v>
      </c>
      <c r="AK109" s="329" t="s">
        <v>238</v>
      </c>
      <c r="AL109" s="118" t="s">
        <v>237</v>
      </c>
      <c r="AM109" s="118">
        <v>100</v>
      </c>
      <c r="AN109" s="118">
        <v>100</v>
      </c>
      <c r="AO109" s="70">
        <v>1</v>
      </c>
      <c r="AP109" s="15"/>
    </row>
    <row r="110" spans="2:42" x14ac:dyDescent="0.25">
      <c r="B110" s="15" t="s">
        <v>123</v>
      </c>
      <c r="C110" s="118">
        <v>97.4</v>
      </c>
      <c r="D110" s="118" t="s">
        <v>448</v>
      </c>
      <c r="E110" s="118">
        <v>80.900000000000006</v>
      </c>
      <c r="F110" s="118" t="s">
        <v>448</v>
      </c>
      <c r="G110" s="329">
        <v>1.2039555006180469</v>
      </c>
      <c r="H110" s="118" t="s">
        <v>237</v>
      </c>
      <c r="I110" s="118">
        <v>77.8</v>
      </c>
      <c r="J110" s="118" t="s">
        <v>237</v>
      </c>
      <c r="K110" s="118">
        <v>39.299999999999997</v>
      </c>
      <c r="L110" s="118" t="s">
        <v>237</v>
      </c>
      <c r="M110" s="329">
        <v>1.9796437659033079</v>
      </c>
      <c r="N110" s="118" t="s">
        <v>237</v>
      </c>
      <c r="O110" s="118">
        <v>31.1</v>
      </c>
      <c r="P110" s="118" t="s">
        <v>239</v>
      </c>
      <c r="Q110" s="118">
        <v>38.1</v>
      </c>
      <c r="R110" s="118" t="s">
        <v>239</v>
      </c>
      <c r="S110" s="329">
        <v>1.22508038585209</v>
      </c>
      <c r="T110" s="118" t="s">
        <v>239</v>
      </c>
      <c r="U110" s="118">
        <v>15.7</v>
      </c>
      <c r="V110" s="118" t="s">
        <v>237</v>
      </c>
      <c r="W110" s="118">
        <v>14.4</v>
      </c>
      <c r="X110" s="118" t="s">
        <v>237</v>
      </c>
      <c r="Y110" s="329">
        <v>1.0902777777777777</v>
      </c>
      <c r="Z110" s="118" t="s">
        <v>237</v>
      </c>
      <c r="AA110" s="118">
        <v>85.6</v>
      </c>
      <c r="AB110" s="118" t="s">
        <v>283</v>
      </c>
      <c r="AC110" s="118">
        <v>66.099999999999994</v>
      </c>
      <c r="AD110" s="118" t="s">
        <v>283</v>
      </c>
      <c r="AE110" s="329">
        <v>1.2950075642965204</v>
      </c>
      <c r="AF110" s="118" t="s">
        <v>283</v>
      </c>
      <c r="AG110" s="118">
        <v>44.3</v>
      </c>
      <c r="AH110" s="118" t="s">
        <v>237</v>
      </c>
      <c r="AI110" s="118">
        <v>17.5</v>
      </c>
      <c r="AJ110" s="118" t="s">
        <v>237</v>
      </c>
      <c r="AK110" s="329">
        <v>2.5314285714285711</v>
      </c>
      <c r="AL110" s="118" t="s">
        <v>237</v>
      </c>
      <c r="AM110" s="118">
        <v>19.215</v>
      </c>
      <c r="AN110" s="118">
        <v>11.3246</v>
      </c>
      <c r="AO110" s="70">
        <v>1.6967486710347386</v>
      </c>
      <c r="AP110" s="15"/>
    </row>
    <row r="111" spans="2:42" x14ac:dyDescent="0.25">
      <c r="B111" s="15" t="s">
        <v>124</v>
      </c>
      <c r="C111" s="118" t="s">
        <v>238</v>
      </c>
      <c r="D111" s="118" t="s">
        <v>448</v>
      </c>
      <c r="E111" s="118" t="s">
        <v>238</v>
      </c>
      <c r="F111" s="118" t="s">
        <v>448</v>
      </c>
      <c r="G111" s="329" t="s">
        <v>238</v>
      </c>
      <c r="H111" s="118" t="s">
        <v>237</v>
      </c>
      <c r="I111" s="118">
        <v>84</v>
      </c>
      <c r="J111" s="118" t="s">
        <v>237</v>
      </c>
      <c r="K111" s="118">
        <v>69.2</v>
      </c>
      <c r="L111" s="118" t="s">
        <v>237</v>
      </c>
      <c r="M111" s="329">
        <v>1.2138728323699421</v>
      </c>
      <c r="N111" s="118" t="s">
        <v>237</v>
      </c>
      <c r="O111" s="118">
        <v>11.1</v>
      </c>
      <c r="P111" s="118" t="s">
        <v>237</v>
      </c>
      <c r="Q111" s="118">
        <v>14.3</v>
      </c>
      <c r="R111" s="118" t="s">
        <v>237</v>
      </c>
      <c r="S111" s="329">
        <v>1.2882882882882885</v>
      </c>
      <c r="T111" s="118" t="s">
        <v>237</v>
      </c>
      <c r="U111" s="118">
        <v>71.5</v>
      </c>
      <c r="V111" s="118" t="s">
        <v>237</v>
      </c>
      <c r="W111" s="118">
        <v>68.599999999999994</v>
      </c>
      <c r="X111" s="118" t="s">
        <v>237</v>
      </c>
      <c r="Y111" s="329">
        <v>1.0422740524781342</v>
      </c>
      <c r="Z111" s="118" t="s">
        <v>237</v>
      </c>
      <c r="AA111" s="118">
        <v>93.267916424343795</v>
      </c>
      <c r="AB111" s="118" t="s">
        <v>279</v>
      </c>
      <c r="AC111" s="118">
        <v>84.043619512661479</v>
      </c>
      <c r="AD111" s="118" t="s">
        <v>279</v>
      </c>
      <c r="AE111" s="329">
        <v>1.1097560643529001</v>
      </c>
      <c r="AF111" s="118" t="s">
        <v>237</v>
      </c>
      <c r="AG111" s="118">
        <v>56</v>
      </c>
      <c r="AH111" s="118" t="s">
        <v>237</v>
      </c>
      <c r="AI111" s="118">
        <v>38.299999999999997</v>
      </c>
      <c r="AJ111" s="118" t="s">
        <v>237</v>
      </c>
      <c r="AK111" s="329">
        <v>1.462140992167102</v>
      </c>
      <c r="AL111" s="118" t="s">
        <v>237</v>
      </c>
      <c r="AM111" s="118">
        <v>22.311499999999999</v>
      </c>
      <c r="AN111" s="118">
        <v>8.0230399999999999</v>
      </c>
      <c r="AO111" s="70">
        <v>2.7809284261327374</v>
      </c>
      <c r="AP111" s="15"/>
    </row>
    <row r="112" spans="2:42" x14ac:dyDescent="0.25">
      <c r="B112" s="15" t="s">
        <v>125</v>
      </c>
      <c r="C112" s="118" t="s">
        <v>238</v>
      </c>
      <c r="D112" s="118" t="s">
        <v>448</v>
      </c>
      <c r="E112" s="118" t="s">
        <v>238</v>
      </c>
      <c r="F112" s="118" t="s">
        <v>448</v>
      </c>
      <c r="G112" s="329" t="s">
        <v>238</v>
      </c>
      <c r="H112" s="118" t="s">
        <v>237</v>
      </c>
      <c r="I112" s="118" t="s">
        <v>238</v>
      </c>
      <c r="J112" s="118" t="s">
        <v>237</v>
      </c>
      <c r="K112" s="118" t="s">
        <v>238</v>
      </c>
      <c r="L112" s="118" t="s">
        <v>237</v>
      </c>
      <c r="M112" s="329" t="s">
        <v>238</v>
      </c>
      <c r="N112" s="118" t="s">
        <v>237</v>
      </c>
      <c r="O112" s="118" t="s">
        <v>238</v>
      </c>
      <c r="P112" s="118" t="s">
        <v>237</v>
      </c>
      <c r="Q112" s="118" t="s">
        <v>238</v>
      </c>
      <c r="R112" s="118" t="s">
        <v>237</v>
      </c>
      <c r="S112" s="329" t="s">
        <v>238</v>
      </c>
      <c r="T112" s="118" t="s">
        <v>237</v>
      </c>
      <c r="U112" s="118" t="s">
        <v>238</v>
      </c>
      <c r="V112" s="118" t="s">
        <v>237</v>
      </c>
      <c r="W112" s="118" t="s">
        <v>238</v>
      </c>
      <c r="X112" s="118" t="s">
        <v>237</v>
      </c>
      <c r="Y112" s="329" t="s">
        <v>238</v>
      </c>
      <c r="Z112" s="118" t="s">
        <v>237</v>
      </c>
      <c r="AA112" s="118" t="s">
        <v>238</v>
      </c>
      <c r="AB112" s="118" t="s">
        <v>279</v>
      </c>
      <c r="AC112" s="118" t="s">
        <v>238</v>
      </c>
      <c r="AD112" s="118" t="s">
        <v>279</v>
      </c>
      <c r="AE112" s="329" t="s">
        <v>238</v>
      </c>
      <c r="AF112" s="118" t="s">
        <v>237</v>
      </c>
      <c r="AG112" s="118" t="s">
        <v>238</v>
      </c>
      <c r="AH112" s="118" t="s">
        <v>237</v>
      </c>
      <c r="AI112" s="118" t="s">
        <v>238</v>
      </c>
      <c r="AJ112" s="118" t="s">
        <v>237</v>
      </c>
      <c r="AK112" s="329" t="s">
        <v>238</v>
      </c>
      <c r="AL112" s="118" t="s">
        <v>237</v>
      </c>
      <c r="AM112" s="118">
        <v>96.056600000000003</v>
      </c>
      <c r="AN112" s="118">
        <v>94.607600000000005</v>
      </c>
      <c r="AO112" s="70">
        <v>1.0153158942833345</v>
      </c>
      <c r="AP112" s="15"/>
    </row>
    <row r="113" spans="2:42" x14ac:dyDescent="0.25">
      <c r="B113" s="15" t="s">
        <v>126</v>
      </c>
      <c r="C113" s="118">
        <v>92.6</v>
      </c>
      <c r="D113" s="118" t="s">
        <v>448</v>
      </c>
      <c r="E113" s="118">
        <v>92.4</v>
      </c>
      <c r="F113" s="118" t="s">
        <v>448</v>
      </c>
      <c r="G113" s="329">
        <v>1.002164502164502</v>
      </c>
      <c r="H113" s="118" t="s">
        <v>237</v>
      </c>
      <c r="I113" s="330">
        <v>99</v>
      </c>
      <c r="J113" s="330" t="s">
        <v>237</v>
      </c>
      <c r="K113" s="330">
        <v>93.1</v>
      </c>
      <c r="L113" s="330" t="s">
        <v>237</v>
      </c>
      <c r="M113" s="331">
        <v>1.0633727175080558</v>
      </c>
      <c r="N113" s="330" t="s">
        <v>237</v>
      </c>
      <c r="O113" s="118">
        <v>12.1</v>
      </c>
      <c r="P113" s="118" t="s">
        <v>237</v>
      </c>
      <c r="Q113" s="118">
        <v>20.100000000000001</v>
      </c>
      <c r="R113" s="118" t="s">
        <v>237</v>
      </c>
      <c r="S113" s="329">
        <v>1.6611570247933887</v>
      </c>
      <c r="T113" s="118" t="s">
        <v>237</v>
      </c>
      <c r="U113" s="118" t="s">
        <v>238</v>
      </c>
      <c r="V113" s="118" t="s">
        <v>237</v>
      </c>
      <c r="W113" s="118" t="s">
        <v>238</v>
      </c>
      <c r="X113" s="118" t="s">
        <v>237</v>
      </c>
      <c r="Y113" s="329" t="s">
        <v>238</v>
      </c>
      <c r="Z113" s="118" t="s">
        <v>237</v>
      </c>
      <c r="AA113" s="118">
        <v>94.2</v>
      </c>
      <c r="AB113" s="118" t="s">
        <v>279</v>
      </c>
      <c r="AC113" s="118">
        <v>94.2</v>
      </c>
      <c r="AD113" s="118" t="s">
        <v>279</v>
      </c>
      <c r="AE113" s="329">
        <v>1</v>
      </c>
      <c r="AF113" s="118" t="s">
        <v>237</v>
      </c>
      <c r="AG113" s="118">
        <v>43.4</v>
      </c>
      <c r="AH113" s="118" t="s">
        <v>283</v>
      </c>
      <c r="AI113" s="118">
        <v>31.8</v>
      </c>
      <c r="AJ113" s="118" t="s">
        <v>283</v>
      </c>
      <c r="AK113" s="329">
        <v>1.3647798742138364</v>
      </c>
      <c r="AL113" s="118" t="s">
        <v>283</v>
      </c>
      <c r="AM113" s="118">
        <v>97.496899999999997</v>
      </c>
      <c r="AN113" s="118">
        <v>99.636899999999997</v>
      </c>
      <c r="AO113" s="70">
        <v>0.97852201343076706</v>
      </c>
      <c r="AP113" s="15"/>
    </row>
    <row r="114" spans="2:42" x14ac:dyDescent="0.25">
      <c r="B114" s="15" t="s">
        <v>127</v>
      </c>
      <c r="C114" s="118">
        <v>92.4</v>
      </c>
      <c r="D114" s="118" t="s">
        <v>448</v>
      </c>
      <c r="E114" s="118">
        <v>77.099999999999994</v>
      </c>
      <c r="F114" s="118" t="s">
        <v>448</v>
      </c>
      <c r="G114" s="329">
        <v>1.1984435797665371</v>
      </c>
      <c r="H114" s="118" t="s">
        <v>237</v>
      </c>
      <c r="I114" s="118">
        <v>85.6</v>
      </c>
      <c r="J114" s="118" t="s">
        <v>237</v>
      </c>
      <c r="K114" s="118">
        <v>46.9</v>
      </c>
      <c r="L114" s="118" t="s">
        <v>237</v>
      </c>
      <c r="M114" s="329">
        <v>1.8251599147121536</v>
      </c>
      <c r="N114" s="118" t="s">
        <v>237</v>
      </c>
      <c r="O114" s="118">
        <v>20.6</v>
      </c>
      <c r="P114" s="118" t="s">
        <v>239</v>
      </c>
      <c r="Q114" s="118">
        <v>30.7</v>
      </c>
      <c r="R114" s="118" t="s">
        <v>239</v>
      </c>
      <c r="S114" s="329">
        <v>1.4902912621359221</v>
      </c>
      <c r="T114" s="118" t="s">
        <v>239</v>
      </c>
      <c r="U114" s="118">
        <v>17.2</v>
      </c>
      <c r="V114" s="118" t="s">
        <v>237</v>
      </c>
      <c r="W114" s="118">
        <v>9.6</v>
      </c>
      <c r="X114" s="118" t="s">
        <v>237</v>
      </c>
      <c r="Y114" s="329">
        <v>1.7916666666666667</v>
      </c>
      <c r="Z114" s="118" t="s">
        <v>237</v>
      </c>
      <c r="AA114" s="118">
        <v>79.900000000000006</v>
      </c>
      <c r="AB114" s="118" t="s">
        <v>279</v>
      </c>
      <c r="AC114" s="118">
        <v>50.3</v>
      </c>
      <c r="AD114" s="118" t="s">
        <v>279</v>
      </c>
      <c r="AE114" s="329">
        <v>1.5884691848906562</v>
      </c>
      <c r="AF114" s="118" t="s">
        <v>237</v>
      </c>
      <c r="AG114" s="118">
        <v>18.7</v>
      </c>
      <c r="AH114" s="118" t="s">
        <v>237</v>
      </c>
      <c r="AI114" s="118">
        <v>12.1</v>
      </c>
      <c r="AJ114" s="118" t="s">
        <v>237</v>
      </c>
      <c r="AK114" s="329">
        <v>1.5454545454545454</v>
      </c>
      <c r="AL114" s="118" t="s">
        <v>237</v>
      </c>
      <c r="AM114" s="118">
        <v>35.282899999999998</v>
      </c>
      <c r="AN114" s="118">
        <v>14.542199999999999</v>
      </c>
      <c r="AO114" s="70">
        <v>2.4262422467026998</v>
      </c>
      <c r="AP114" s="15"/>
    </row>
    <row r="115" spans="2:42" x14ac:dyDescent="0.25">
      <c r="B115" s="15" t="s">
        <v>128</v>
      </c>
      <c r="C115" s="118" t="s">
        <v>238</v>
      </c>
      <c r="D115" s="118" t="s">
        <v>448</v>
      </c>
      <c r="E115" s="118" t="s">
        <v>238</v>
      </c>
      <c r="F115" s="118" t="s">
        <v>448</v>
      </c>
      <c r="G115" s="329" t="s">
        <v>238</v>
      </c>
      <c r="H115" s="118" t="s">
        <v>237</v>
      </c>
      <c r="I115" s="118" t="s">
        <v>238</v>
      </c>
      <c r="J115" s="118" t="s">
        <v>237</v>
      </c>
      <c r="K115" s="118" t="s">
        <v>238</v>
      </c>
      <c r="L115" s="118" t="s">
        <v>237</v>
      </c>
      <c r="M115" s="329" t="s">
        <v>238</v>
      </c>
      <c r="N115" s="118" t="s">
        <v>237</v>
      </c>
      <c r="O115" s="118" t="s">
        <v>238</v>
      </c>
      <c r="P115" s="118" t="s">
        <v>237</v>
      </c>
      <c r="Q115" s="118" t="s">
        <v>238</v>
      </c>
      <c r="R115" s="118" t="s">
        <v>237</v>
      </c>
      <c r="S115" s="329" t="s">
        <v>238</v>
      </c>
      <c r="T115" s="118" t="s">
        <v>237</v>
      </c>
      <c r="U115" s="118" t="s">
        <v>238</v>
      </c>
      <c r="V115" s="118" t="s">
        <v>237</v>
      </c>
      <c r="W115" s="118" t="s">
        <v>238</v>
      </c>
      <c r="X115" s="118" t="s">
        <v>237</v>
      </c>
      <c r="Y115" s="329" t="s">
        <v>238</v>
      </c>
      <c r="Z115" s="118" t="s">
        <v>237</v>
      </c>
      <c r="AA115" s="118" t="s">
        <v>238</v>
      </c>
      <c r="AB115" s="118" t="s">
        <v>279</v>
      </c>
      <c r="AC115" s="118" t="s">
        <v>238</v>
      </c>
      <c r="AD115" s="118" t="s">
        <v>279</v>
      </c>
      <c r="AE115" s="329" t="s">
        <v>238</v>
      </c>
      <c r="AF115" s="118" t="s">
        <v>237</v>
      </c>
      <c r="AG115" s="118" t="s">
        <v>238</v>
      </c>
      <c r="AH115" s="118" t="s">
        <v>237</v>
      </c>
      <c r="AI115" s="118" t="s">
        <v>238</v>
      </c>
      <c r="AJ115" s="118" t="s">
        <v>237</v>
      </c>
      <c r="AK115" s="329" t="s">
        <v>238</v>
      </c>
      <c r="AL115" s="118" t="s">
        <v>237</v>
      </c>
      <c r="AM115" s="118">
        <v>100</v>
      </c>
      <c r="AN115" s="118">
        <v>100</v>
      </c>
      <c r="AO115" s="70">
        <v>1</v>
      </c>
      <c r="AP115" s="15"/>
    </row>
    <row r="116" spans="2:42" x14ac:dyDescent="0.25">
      <c r="B116" s="15" t="s">
        <v>129</v>
      </c>
      <c r="C116" s="118">
        <v>96.1</v>
      </c>
      <c r="D116" s="118" t="s">
        <v>448</v>
      </c>
      <c r="E116" s="118">
        <v>95.5</v>
      </c>
      <c r="F116" s="118" t="s">
        <v>448</v>
      </c>
      <c r="G116" s="329">
        <v>1.006282722513089</v>
      </c>
      <c r="H116" s="118" t="s">
        <v>237</v>
      </c>
      <c r="I116" s="330">
        <v>96.5</v>
      </c>
      <c r="J116" s="330" t="s">
        <v>239</v>
      </c>
      <c r="K116" s="330">
        <v>67.599999999999994</v>
      </c>
      <c r="L116" s="330" t="s">
        <v>239</v>
      </c>
      <c r="M116" s="331">
        <v>1.4275147928994083</v>
      </c>
      <c r="N116" s="330" t="s">
        <v>239</v>
      </c>
      <c r="O116" s="118" t="s">
        <v>238</v>
      </c>
      <c r="P116" s="118" t="s">
        <v>237</v>
      </c>
      <c r="Q116" s="118" t="s">
        <v>238</v>
      </c>
      <c r="R116" s="118" t="s">
        <v>237</v>
      </c>
      <c r="S116" s="329" t="s">
        <v>238</v>
      </c>
      <c r="T116" s="118" t="s">
        <v>237</v>
      </c>
      <c r="U116" s="118">
        <v>38.9</v>
      </c>
      <c r="V116" s="118" t="s">
        <v>239</v>
      </c>
      <c r="W116" s="118">
        <v>37</v>
      </c>
      <c r="X116" s="118" t="s">
        <v>239</v>
      </c>
      <c r="Y116" s="329">
        <v>1.0513513513513513</v>
      </c>
      <c r="Z116" s="118" t="s">
        <v>239</v>
      </c>
      <c r="AA116" s="118" t="s">
        <v>238</v>
      </c>
      <c r="AB116" s="118" t="s">
        <v>279</v>
      </c>
      <c r="AC116" s="118" t="s">
        <v>238</v>
      </c>
      <c r="AD116" s="118" t="s">
        <v>279</v>
      </c>
      <c r="AE116" s="329" t="s">
        <v>238</v>
      </c>
      <c r="AF116" s="118" t="s">
        <v>237</v>
      </c>
      <c r="AG116" s="118">
        <v>33.200000000000003</v>
      </c>
      <c r="AH116" s="118" t="s">
        <v>239</v>
      </c>
      <c r="AI116" s="118">
        <v>12.4</v>
      </c>
      <c r="AJ116" s="118" t="s">
        <v>239</v>
      </c>
      <c r="AK116" s="329">
        <v>2.67741935483871</v>
      </c>
      <c r="AL116" s="118" t="s">
        <v>239</v>
      </c>
      <c r="AM116" s="118">
        <v>84.173500000000004</v>
      </c>
      <c r="AN116" s="118">
        <v>55.5169</v>
      </c>
      <c r="AO116" s="70">
        <v>1.5161779566222178</v>
      </c>
      <c r="AP116" s="15"/>
    </row>
    <row r="117" spans="2:42" x14ac:dyDescent="0.25">
      <c r="B117" s="15" t="s">
        <v>130</v>
      </c>
      <c r="C117" s="118">
        <v>75.2</v>
      </c>
      <c r="D117" s="118" t="s">
        <v>448</v>
      </c>
      <c r="E117" s="118">
        <v>48.6</v>
      </c>
      <c r="F117" s="118" t="s">
        <v>448</v>
      </c>
      <c r="G117" s="329">
        <v>1.5473251028806585</v>
      </c>
      <c r="H117" s="118" t="s">
        <v>237</v>
      </c>
      <c r="I117" s="118">
        <v>88.4</v>
      </c>
      <c r="J117" s="118" t="s">
        <v>237</v>
      </c>
      <c r="K117" s="118">
        <v>48.7</v>
      </c>
      <c r="L117" s="118" t="s">
        <v>237</v>
      </c>
      <c r="M117" s="329">
        <v>1.8151950718685832</v>
      </c>
      <c r="N117" s="118" t="s">
        <v>237</v>
      </c>
      <c r="O117" s="330">
        <v>16.399999999999999</v>
      </c>
      <c r="P117" s="330" t="s">
        <v>237</v>
      </c>
      <c r="Q117" s="330">
        <v>29.7</v>
      </c>
      <c r="R117" s="330" t="s">
        <v>237</v>
      </c>
      <c r="S117" s="331">
        <v>1.8109756097560976</v>
      </c>
      <c r="T117" s="330" t="s">
        <v>237</v>
      </c>
      <c r="U117" s="118">
        <v>26.4</v>
      </c>
      <c r="V117" s="118" t="s">
        <v>237</v>
      </c>
      <c r="W117" s="118">
        <v>13.5</v>
      </c>
      <c r="X117" s="118" t="s">
        <v>237</v>
      </c>
      <c r="Y117" s="329">
        <v>1.9555555555555555</v>
      </c>
      <c r="Z117" s="118" t="s">
        <v>237</v>
      </c>
      <c r="AA117" s="118">
        <v>72.099999999999994</v>
      </c>
      <c r="AB117" s="118" t="s">
        <v>279</v>
      </c>
      <c r="AC117" s="118">
        <v>55</v>
      </c>
      <c r="AD117" s="118" t="s">
        <v>279</v>
      </c>
      <c r="AE117" s="329">
        <v>1.3109090909090908</v>
      </c>
      <c r="AF117" s="118" t="s">
        <v>237</v>
      </c>
      <c r="AG117" s="118">
        <v>9.4</v>
      </c>
      <c r="AH117" s="118" t="s">
        <v>237</v>
      </c>
      <c r="AI117" s="118">
        <v>3.5</v>
      </c>
      <c r="AJ117" s="118" t="s">
        <v>237</v>
      </c>
      <c r="AK117" s="329">
        <v>2.6857142857142859</v>
      </c>
      <c r="AL117" s="118" t="s">
        <v>237</v>
      </c>
      <c r="AM117" s="118">
        <v>51.09</v>
      </c>
      <c r="AN117" s="118">
        <v>9.2170400000000008</v>
      </c>
      <c r="AO117" s="70">
        <v>5.5429942801593572</v>
      </c>
      <c r="AP117" s="15"/>
    </row>
    <row r="118" spans="2:42" x14ac:dyDescent="0.25">
      <c r="B118" s="15" t="s">
        <v>131</v>
      </c>
      <c r="C118" s="118" t="s">
        <v>238</v>
      </c>
      <c r="D118" s="118" t="s">
        <v>448</v>
      </c>
      <c r="E118" s="118" t="s">
        <v>238</v>
      </c>
      <c r="F118" s="118" t="s">
        <v>448</v>
      </c>
      <c r="G118" s="329" t="s">
        <v>238</v>
      </c>
      <c r="H118" s="118" t="s">
        <v>237</v>
      </c>
      <c r="I118" s="118" t="s">
        <v>238</v>
      </c>
      <c r="J118" s="118" t="s">
        <v>237</v>
      </c>
      <c r="K118" s="118" t="s">
        <v>238</v>
      </c>
      <c r="L118" s="118" t="s">
        <v>237</v>
      </c>
      <c r="M118" s="329" t="s">
        <v>238</v>
      </c>
      <c r="N118" s="118" t="s">
        <v>237</v>
      </c>
      <c r="O118" s="118" t="s">
        <v>238</v>
      </c>
      <c r="P118" s="118" t="s">
        <v>237</v>
      </c>
      <c r="Q118" s="118" t="s">
        <v>238</v>
      </c>
      <c r="R118" s="118" t="s">
        <v>237</v>
      </c>
      <c r="S118" s="329" t="s">
        <v>238</v>
      </c>
      <c r="T118" s="118" t="s">
        <v>237</v>
      </c>
      <c r="U118" s="118" t="s">
        <v>238</v>
      </c>
      <c r="V118" s="118" t="s">
        <v>237</v>
      </c>
      <c r="W118" s="118" t="s">
        <v>238</v>
      </c>
      <c r="X118" s="118" t="s">
        <v>237</v>
      </c>
      <c r="Y118" s="329" t="s">
        <v>238</v>
      </c>
      <c r="Z118" s="118" t="s">
        <v>237</v>
      </c>
      <c r="AA118" s="118" t="s">
        <v>238</v>
      </c>
      <c r="AB118" s="118" t="s">
        <v>279</v>
      </c>
      <c r="AC118" s="118" t="s">
        <v>238</v>
      </c>
      <c r="AD118" s="118" t="s">
        <v>279</v>
      </c>
      <c r="AE118" s="329" t="s">
        <v>238</v>
      </c>
      <c r="AF118" s="118" t="s">
        <v>237</v>
      </c>
      <c r="AG118" s="118" t="s">
        <v>238</v>
      </c>
      <c r="AH118" s="118" t="s">
        <v>237</v>
      </c>
      <c r="AI118" s="118" t="s">
        <v>238</v>
      </c>
      <c r="AJ118" s="118" t="s">
        <v>237</v>
      </c>
      <c r="AK118" s="329" t="s">
        <v>238</v>
      </c>
      <c r="AL118" s="118" t="s">
        <v>237</v>
      </c>
      <c r="AM118" s="118">
        <v>91.67</v>
      </c>
      <c r="AN118" s="118">
        <v>90.131699999999995</v>
      </c>
      <c r="AO118" s="70">
        <v>1.0170672471505586</v>
      </c>
      <c r="AP118" s="15"/>
    </row>
    <row r="119" spans="2:42" x14ac:dyDescent="0.25">
      <c r="B119" s="15" t="s">
        <v>132</v>
      </c>
      <c r="C119" s="118">
        <v>97.7</v>
      </c>
      <c r="D119" s="118" t="s">
        <v>283</v>
      </c>
      <c r="E119" s="118">
        <v>82.4</v>
      </c>
      <c r="F119" s="118" t="s">
        <v>283</v>
      </c>
      <c r="G119" s="329">
        <v>1.1856796116504853</v>
      </c>
      <c r="H119" s="118" t="s">
        <v>283</v>
      </c>
      <c r="I119" s="330">
        <v>98.1</v>
      </c>
      <c r="J119" s="330" t="s">
        <v>237</v>
      </c>
      <c r="K119" s="330">
        <v>86.7</v>
      </c>
      <c r="L119" s="330" t="s">
        <v>237</v>
      </c>
      <c r="M119" s="331">
        <v>1.1314878892733562</v>
      </c>
      <c r="N119" s="330" t="s">
        <v>237</v>
      </c>
      <c r="O119" s="118">
        <v>2.2000000000000002</v>
      </c>
      <c r="P119" s="118" t="s">
        <v>237</v>
      </c>
      <c r="Q119" s="118">
        <v>4.5999999999999996</v>
      </c>
      <c r="R119" s="118" t="s">
        <v>237</v>
      </c>
      <c r="S119" s="329">
        <v>2.0909090909090904</v>
      </c>
      <c r="T119" s="118" t="s">
        <v>237</v>
      </c>
      <c r="U119" s="118">
        <v>54.16</v>
      </c>
      <c r="V119" s="118" t="s">
        <v>237</v>
      </c>
      <c r="W119" s="118">
        <v>47.81</v>
      </c>
      <c r="X119" s="118" t="s">
        <v>237</v>
      </c>
      <c r="Y119" s="329">
        <v>1.1328174022171094</v>
      </c>
      <c r="Z119" s="118" t="s">
        <v>237</v>
      </c>
      <c r="AA119" s="118" t="s">
        <v>238</v>
      </c>
      <c r="AB119" s="118" t="s">
        <v>237</v>
      </c>
      <c r="AC119" s="118" t="s">
        <v>238</v>
      </c>
      <c r="AD119" s="118" t="s">
        <v>237</v>
      </c>
      <c r="AE119" s="329" t="s">
        <v>238</v>
      </c>
      <c r="AF119" s="118" t="s">
        <v>237</v>
      </c>
      <c r="AG119" s="118" t="s">
        <v>238</v>
      </c>
      <c r="AH119" s="118" t="s">
        <v>237</v>
      </c>
      <c r="AI119" s="118" t="s">
        <v>238</v>
      </c>
      <c r="AJ119" s="118" t="s">
        <v>237</v>
      </c>
      <c r="AK119" s="329" t="s">
        <v>238</v>
      </c>
      <c r="AL119" s="118" t="s">
        <v>237</v>
      </c>
      <c r="AM119" s="118">
        <v>87.002300000000005</v>
      </c>
      <c r="AN119" s="118">
        <v>79.040000000000006</v>
      </c>
      <c r="AO119" s="70">
        <v>1.1007376012145749</v>
      </c>
      <c r="AP119" s="15"/>
    </row>
    <row r="120" spans="2:42" x14ac:dyDescent="0.25">
      <c r="B120" s="15" t="s">
        <v>133</v>
      </c>
      <c r="C120" s="118" t="s">
        <v>238</v>
      </c>
      <c r="D120" s="118" t="s">
        <v>448</v>
      </c>
      <c r="E120" s="118" t="s">
        <v>238</v>
      </c>
      <c r="F120" s="118" t="s">
        <v>448</v>
      </c>
      <c r="G120" s="329" t="s">
        <v>238</v>
      </c>
      <c r="H120" s="118" t="s">
        <v>237</v>
      </c>
      <c r="I120" s="118" t="s">
        <v>238</v>
      </c>
      <c r="J120" s="118" t="s">
        <v>237</v>
      </c>
      <c r="K120" s="118" t="s">
        <v>238</v>
      </c>
      <c r="L120" s="118" t="s">
        <v>237</v>
      </c>
      <c r="M120" s="329" t="s">
        <v>238</v>
      </c>
      <c r="N120" s="118" t="s">
        <v>237</v>
      </c>
      <c r="O120" s="118" t="s">
        <v>238</v>
      </c>
      <c r="P120" s="118" t="s">
        <v>237</v>
      </c>
      <c r="Q120" s="118" t="s">
        <v>238</v>
      </c>
      <c r="R120" s="118" t="s">
        <v>237</v>
      </c>
      <c r="S120" s="329" t="s">
        <v>238</v>
      </c>
      <c r="T120" s="118" t="s">
        <v>237</v>
      </c>
      <c r="U120" s="118" t="s">
        <v>238</v>
      </c>
      <c r="V120" s="118" t="s">
        <v>237</v>
      </c>
      <c r="W120" s="118" t="s">
        <v>238</v>
      </c>
      <c r="X120" s="118" t="s">
        <v>237</v>
      </c>
      <c r="Y120" s="329" t="s">
        <v>238</v>
      </c>
      <c r="Z120" s="118" t="s">
        <v>237</v>
      </c>
      <c r="AA120" s="118" t="s">
        <v>238</v>
      </c>
      <c r="AB120" s="118" t="s">
        <v>279</v>
      </c>
      <c r="AC120" s="118" t="s">
        <v>238</v>
      </c>
      <c r="AD120" s="118" t="s">
        <v>279</v>
      </c>
      <c r="AE120" s="329" t="s">
        <v>238</v>
      </c>
      <c r="AF120" s="118" t="s">
        <v>237</v>
      </c>
      <c r="AG120" s="118" t="s">
        <v>238</v>
      </c>
      <c r="AH120" s="118" t="s">
        <v>237</v>
      </c>
      <c r="AI120" s="118" t="s">
        <v>238</v>
      </c>
      <c r="AJ120" s="118" t="s">
        <v>237</v>
      </c>
      <c r="AK120" s="329" t="s">
        <v>238</v>
      </c>
      <c r="AL120" s="118" t="s">
        <v>237</v>
      </c>
      <c r="AM120" s="118">
        <v>85.130612244897748</v>
      </c>
      <c r="AN120" s="118">
        <v>48.967346938775336</v>
      </c>
      <c r="AO120" s="70">
        <v>1.7385179628240413</v>
      </c>
      <c r="AP120" s="15"/>
    </row>
    <row r="121" spans="2:42" x14ac:dyDescent="0.25">
      <c r="B121" s="15" t="s">
        <v>134</v>
      </c>
      <c r="C121" s="118" t="s">
        <v>238</v>
      </c>
      <c r="D121" s="118" t="s">
        <v>448</v>
      </c>
      <c r="E121" s="118" t="s">
        <v>238</v>
      </c>
      <c r="F121" s="118" t="s">
        <v>448</v>
      </c>
      <c r="G121" s="329" t="s">
        <v>238</v>
      </c>
      <c r="H121" s="118" t="s">
        <v>237</v>
      </c>
      <c r="I121" s="118" t="s">
        <v>238</v>
      </c>
      <c r="J121" s="118" t="s">
        <v>237</v>
      </c>
      <c r="K121" s="118" t="s">
        <v>238</v>
      </c>
      <c r="L121" s="118" t="s">
        <v>237</v>
      </c>
      <c r="M121" s="329" t="s">
        <v>238</v>
      </c>
      <c r="N121" s="118" t="s">
        <v>237</v>
      </c>
      <c r="O121" s="118" t="s">
        <v>238</v>
      </c>
      <c r="P121" s="118" t="s">
        <v>237</v>
      </c>
      <c r="Q121" s="118" t="s">
        <v>238</v>
      </c>
      <c r="R121" s="118" t="s">
        <v>237</v>
      </c>
      <c r="S121" s="329" t="s">
        <v>238</v>
      </c>
      <c r="T121" s="118" t="s">
        <v>237</v>
      </c>
      <c r="U121" s="118" t="s">
        <v>238</v>
      </c>
      <c r="V121" s="118" t="s">
        <v>237</v>
      </c>
      <c r="W121" s="118" t="s">
        <v>238</v>
      </c>
      <c r="X121" s="118" t="s">
        <v>237</v>
      </c>
      <c r="Y121" s="329" t="s">
        <v>238</v>
      </c>
      <c r="Z121" s="118" t="s">
        <v>237</v>
      </c>
      <c r="AA121" s="118" t="s">
        <v>238</v>
      </c>
      <c r="AB121" s="118" t="s">
        <v>279</v>
      </c>
      <c r="AC121" s="118" t="s">
        <v>238</v>
      </c>
      <c r="AD121" s="118" t="s">
        <v>279</v>
      </c>
      <c r="AE121" s="329" t="s">
        <v>238</v>
      </c>
      <c r="AF121" s="118" t="s">
        <v>237</v>
      </c>
      <c r="AG121" s="118" t="s">
        <v>238</v>
      </c>
      <c r="AH121" s="118" t="s">
        <v>237</v>
      </c>
      <c r="AI121" s="118" t="s">
        <v>238</v>
      </c>
      <c r="AJ121" s="118" t="s">
        <v>237</v>
      </c>
      <c r="AK121" s="329" t="s">
        <v>238</v>
      </c>
      <c r="AL121" s="118" t="s">
        <v>237</v>
      </c>
      <c r="AM121" s="118">
        <v>100</v>
      </c>
      <c r="AN121" s="118" t="s">
        <v>238</v>
      </c>
      <c r="AO121" s="70" t="s">
        <v>238</v>
      </c>
      <c r="AP121" s="15"/>
    </row>
    <row r="122" spans="2:42" x14ac:dyDescent="0.25">
      <c r="B122" s="15" t="s">
        <v>135</v>
      </c>
      <c r="C122" s="118">
        <v>98.9</v>
      </c>
      <c r="D122" s="118" t="s">
        <v>448</v>
      </c>
      <c r="E122" s="118">
        <v>99.1</v>
      </c>
      <c r="F122" s="118" t="s">
        <v>448</v>
      </c>
      <c r="G122" s="329">
        <v>0.99798183652875894</v>
      </c>
      <c r="H122" s="118" t="s">
        <v>237</v>
      </c>
      <c r="I122" s="118">
        <v>99.4</v>
      </c>
      <c r="J122" s="118" t="s">
        <v>237</v>
      </c>
      <c r="K122" s="118">
        <v>98</v>
      </c>
      <c r="L122" s="118" t="s">
        <v>237</v>
      </c>
      <c r="M122" s="329">
        <v>1.0142857142857142</v>
      </c>
      <c r="N122" s="118" t="s">
        <v>237</v>
      </c>
      <c r="O122" s="118">
        <v>2.8</v>
      </c>
      <c r="P122" s="118" t="s">
        <v>237</v>
      </c>
      <c r="Q122" s="118">
        <v>7.3</v>
      </c>
      <c r="R122" s="118" t="s">
        <v>237</v>
      </c>
      <c r="S122" s="329">
        <v>2.6071428571428572</v>
      </c>
      <c r="T122" s="118" t="s">
        <v>237</v>
      </c>
      <c r="U122" s="118">
        <v>35.1</v>
      </c>
      <c r="V122" s="118" t="s">
        <v>237</v>
      </c>
      <c r="W122" s="118">
        <v>25.8</v>
      </c>
      <c r="X122" s="118" t="s">
        <v>237</v>
      </c>
      <c r="Y122" s="329">
        <v>1.3604651162790697</v>
      </c>
      <c r="Z122" s="118" t="s">
        <v>237</v>
      </c>
      <c r="AA122" s="118">
        <v>96.7</v>
      </c>
      <c r="AB122" s="118" t="s">
        <v>279</v>
      </c>
      <c r="AC122" s="118">
        <v>94.4</v>
      </c>
      <c r="AD122" s="118" t="s">
        <v>279</v>
      </c>
      <c r="AE122" s="329">
        <v>1.0243644067796609</v>
      </c>
      <c r="AF122" s="118" t="s">
        <v>237</v>
      </c>
      <c r="AG122" s="118">
        <v>36.200000000000003</v>
      </c>
      <c r="AH122" s="118" t="s">
        <v>237</v>
      </c>
      <c r="AI122" s="118">
        <v>21</v>
      </c>
      <c r="AJ122" s="118" t="s">
        <v>237</v>
      </c>
      <c r="AK122" s="329">
        <v>1.7238095238095239</v>
      </c>
      <c r="AL122" s="118" t="s">
        <v>237</v>
      </c>
      <c r="AM122" s="118">
        <v>65.3048</v>
      </c>
      <c r="AN122" s="118">
        <v>35.426499999999997</v>
      </c>
      <c r="AO122" s="70">
        <v>1.8433884239199472</v>
      </c>
      <c r="AP122" s="15"/>
    </row>
    <row r="123" spans="2:42" x14ac:dyDescent="0.25">
      <c r="B123" s="125" t="s">
        <v>136</v>
      </c>
      <c r="C123" s="118">
        <v>99</v>
      </c>
      <c r="D123" s="118" t="s">
        <v>237</v>
      </c>
      <c r="E123" s="118">
        <v>98.8</v>
      </c>
      <c r="F123" s="118" t="s">
        <v>237</v>
      </c>
      <c r="G123" s="329">
        <v>1.0020242914979758</v>
      </c>
      <c r="H123" s="118" t="s">
        <v>237</v>
      </c>
      <c r="I123" s="330">
        <v>99.5</v>
      </c>
      <c r="J123" s="330" t="s">
        <v>239</v>
      </c>
      <c r="K123" s="330">
        <v>97.8</v>
      </c>
      <c r="L123" s="330" t="s">
        <v>239</v>
      </c>
      <c r="M123" s="331">
        <v>1.0173824130879345</v>
      </c>
      <c r="N123" s="330" t="s">
        <v>239</v>
      </c>
      <c r="O123" s="330">
        <v>2.4</v>
      </c>
      <c r="P123" s="330" t="s">
        <v>239</v>
      </c>
      <c r="Q123" s="330">
        <v>1.9</v>
      </c>
      <c r="R123" s="330" t="s">
        <v>239</v>
      </c>
      <c r="S123" s="331">
        <v>0.79166666666666663</v>
      </c>
      <c r="T123" s="330" t="s">
        <v>239</v>
      </c>
      <c r="U123" s="118" t="s">
        <v>238</v>
      </c>
      <c r="V123" s="118" t="s">
        <v>237</v>
      </c>
      <c r="W123" s="118" t="s">
        <v>238</v>
      </c>
      <c r="X123" s="118" t="s">
        <v>237</v>
      </c>
      <c r="Y123" s="329" t="s">
        <v>238</v>
      </c>
      <c r="Z123" s="118" t="s">
        <v>237</v>
      </c>
      <c r="AA123" s="118">
        <v>97</v>
      </c>
      <c r="AB123" s="118" t="s">
        <v>239</v>
      </c>
      <c r="AC123" s="118">
        <v>98.3</v>
      </c>
      <c r="AD123" s="118" t="s">
        <v>239</v>
      </c>
      <c r="AE123" s="329">
        <v>0.98677517802644965</v>
      </c>
      <c r="AF123" s="118" t="s">
        <v>239</v>
      </c>
      <c r="AG123" s="118" t="s">
        <v>238</v>
      </c>
      <c r="AH123" s="118" t="s">
        <v>237</v>
      </c>
      <c r="AI123" s="118" t="s">
        <v>238</v>
      </c>
      <c r="AJ123" s="118" t="s">
        <v>237</v>
      </c>
      <c r="AK123" s="329" t="s">
        <v>238</v>
      </c>
      <c r="AL123" s="118" t="s">
        <v>237</v>
      </c>
      <c r="AM123" s="118">
        <v>91.9161</v>
      </c>
      <c r="AN123" s="118">
        <v>86.765600000000006</v>
      </c>
      <c r="AO123" s="70">
        <v>1.0593610831942613</v>
      </c>
      <c r="AP123" s="15"/>
    </row>
    <row r="124" spans="2:42" x14ac:dyDescent="0.25">
      <c r="B124" s="15" t="s">
        <v>137</v>
      </c>
      <c r="C124" s="118">
        <v>96.8</v>
      </c>
      <c r="D124" s="118" t="s">
        <v>283</v>
      </c>
      <c r="E124" s="118">
        <v>91.3</v>
      </c>
      <c r="F124" s="118" t="s">
        <v>283</v>
      </c>
      <c r="G124" s="329">
        <v>1.0602409638554218</v>
      </c>
      <c r="H124" s="118" t="s">
        <v>283</v>
      </c>
      <c r="I124" s="118">
        <v>92.1</v>
      </c>
      <c r="J124" s="118" t="s">
        <v>237</v>
      </c>
      <c r="K124" s="118">
        <v>55</v>
      </c>
      <c r="L124" s="118" t="s">
        <v>237</v>
      </c>
      <c r="M124" s="329">
        <v>1.6745454545454543</v>
      </c>
      <c r="N124" s="118" t="s">
        <v>237</v>
      </c>
      <c r="O124" s="118">
        <v>1.7</v>
      </c>
      <c r="P124" s="118" t="s">
        <v>237</v>
      </c>
      <c r="Q124" s="118">
        <v>4.3</v>
      </c>
      <c r="R124" s="118" t="s">
        <v>237</v>
      </c>
      <c r="S124" s="329">
        <v>2.5294117647058822</v>
      </c>
      <c r="T124" s="118" t="s">
        <v>237</v>
      </c>
      <c r="U124" s="118">
        <v>22.6</v>
      </c>
      <c r="V124" s="118" t="s">
        <v>237</v>
      </c>
      <c r="W124" s="118">
        <v>21.3</v>
      </c>
      <c r="X124" s="118" t="s">
        <v>237</v>
      </c>
      <c r="Y124" s="329">
        <v>1.0610328638497653</v>
      </c>
      <c r="Z124" s="118" t="s">
        <v>237</v>
      </c>
      <c r="AA124" s="118">
        <v>96</v>
      </c>
      <c r="AB124" s="118" t="s">
        <v>239</v>
      </c>
      <c r="AC124" s="118">
        <v>82.7</v>
      </c>
      <c r="AD124" s="118" t="s">
        <v>239</v>
      </c>
      <c r="AE124" s="329">
        <v>1.1608222490931075</v>
      </c>
      <c r="AF124" s="118" t="s">
        <v>239</v>
      </c>
      <c r="AG124" s="118" t="s">
        <v>238</v>
      </c>
      <c r="AH124" s="118" t="s">
        <v>237</v>
      </c>
      <c r="AI124" s="118" t="s">
        <v>238</v>
      </c>
      <c r="AJ124" s="118" t="s">
        <v>237</v>
      </c>
      <c r="AK124" s="329" t="s">
        <v>238</v>
      </c>
      <c r="AL124" s="118" t="s">
        <v>237</v>
      </c>
      <c r="AM124" s="118">
        <v>84.503100000000003</v>
      </c>
      <c r="AN124" s="118">
        <v>63.115000000000002</v>
      </c>
      <c r="AO124" s="70">
        <v>1.3388750693179117</v>
      </c>
      <c r="AP124" s="15"/>
    </row>
    <row r="125" spans="2:42" x14ac:dyDescent="0.25">
      <c r="B125" s="15" t="s">
        <v>138</v>
      </c>
      <c r="C125" s="118">
        <v>50.6</v>
      </c>
      <c r="D125" s="118" t="s">
        <v>448</v>
      </c>
      <c r="E125" s="118">
        <v>46.8</v>
      </c>
      <c r="F125" s="118" t="s">
        <v>448</v>
      </c>
      <c r="G125" s="329">
        <v>1.0811965811965814</v>
      </c>
      <c r="H125" s="118" t="s">
        <v>237</v>
      </c>
      <c r="I125" s="118">
        <v>80.3</v>
      </c>
      <c r="J125" s="118" t="s">
        <v>237</v>
      </c>
      <c r="K125" s="118">
        <v>44.3</v>
      </c>
      <c r="L125" s="118" t="s">
        <v>237</v>
      </c>
      <c r="M125" s="329">
        <v>1.8126410835214448</v>
      </c>
      <c r="N125" s="118" t="s">
        <v>237</v>
      </c>
      <c r="O125" s="118">
        <v>10.5</v>
      </c>
      <c r="P125" s="118" t="s">
        <v>237</v>
      </c>
      <c r="Q125" s="118">
        <v>17.5</v>
      </c>
      <c r="R125" s="118" t="s">
        <v>237</v>
      </c>
      <c r="S125" s="329">
        <v>1.6666666666666667</v>
      </c>
      <c r="T125" s="118" t="s">
        <v>237</v>
      </c>
      <c r="U125" s="118">
        <v>65.3</v>
      </c>
      <c r="V125" s="118" t="s">
        <v>237</v>
      </c>
      <c r="W125" s="118">
        <v>50.4</v>
      </c>
      <c r="X125" s="118" t="s">
        <v>237</v>
      </c>
      <c r="Y125" s="329">
        <v>1.2956349206349207</v>
      </c>
      <c r="Z125" s="118" t="s">
        <v>237</v>
      </c>
      <c r="AA125" s="118">
        <v>85.6</v>
      </c>
      <c r="AB125" s="118" t="s">
        <v>283</v>
      </c>
      <c r="AC125" s="118">
        <v>73.7</v>
      </c>
      <c r="AD125" s="118" t="s">
        <v>283</v>
      </c>
      <c r="AE125" s="329">
        <v>1.1614654002713702</v>
      </c>
      <c r="AF125" s="118" t="s">
        <v>283</v>
      </c>
      <c r="AG125" s="118">
        <v>39.700000000000003</v>
      </c>
      <c r="AH125" s="118" t="s">
        <v>237</v>
      </c>
      <c r="AI125" s="118">
        <v>24.4</v>
      </c>
      <c r="AJ125" s="118" t="s">
        <v>237</v>
      </c>
      <c r="AK125" s="329">
        <v>1.627049180327869</v>
      </c>
      <c r="AL125" s="118" t="s">
        <v>237</v>
      </c>
      <c r="AM125" s="118">
        <v>43.567500000000003</v>
      </c>
      <c r="AN125" s="118">
        <v>10.673299999999999</v>
      </c>
      <c r="AO125" s="70">
        <v>4.0819146843056977</v>
      </c>
      <c r="AP125" s="15"/>
    </row>
    <row r="126" spans="2:42" x14ac:dyDescent="0.25">
      <c r="B126" s="15" t="s">
        <v>139</v>
      </c>
      <c r="C126" s="118">
        <v>93.5</v>
      </c>
      <c r="D126" s="118" t="s">
        <v>237</v>
      </c>
      <c r="E126" s="118">
        <v>63.5</v>
      </c>
      <c r="F126" s="118" t="s">
        <v>237</v>
      </c>
      <c r="G126" s="329">
        <v>1.4724409448818898</v>
      </c>
      <c r="H126" s="118" t="s">
        <v>237</v>
      </c>
      <c r="I126" s="118">
        <v>89.6</v>
      </c>
      <c r="J126" s="118" t="s">
        <v>237</v>
      </c>
      <c r="K126" s="118">
        <v>63</v>
      </c>
      <c r="L126" s="118" t="s">
        <v>237</v>
      </c>
      <c r="M126" s="329">
        <v>1.4222222222222221</v>
      </c>
      <c r="N126" s="118" t="s">
        <v>237</v>
      </c>
      <c r="O126" s="118">
        <v>18.7</v>
      </c>
      <c r="P126" s="118" t="s">
        <v>237</v>
      </c>
      <c r="Q126" s="118">
        <v>24.2</v>
      </c>
      <c r="R126" s="118" t="s">
        <v>237</v>
      </c>
      <c r="S126" s="329">
        <v>1.2941176470588236</v>
      </c>
      <c r="T126" s="118" t="s">
        <v>237</v>
      </c>
      <c r="U126" s="118">
        <v>71.8</v>
      </c>
      <c r="V126" s="118" t="s">
        <v>237</v>
      </c>
      <c r="W126" s="118">
        <v>56</v>
      </c>
      <c r="X126" s="118" t="s">
        <v>237</v>
      </c>
      <c r="Y126" s="329">
        <v>1.282142857142857</v>
      </c>
      <c r="Z126" s="118" t="s">
        <v>237</v>
      </c>
      <c r="AA126" s="118">
        <v>93</v>
      </c>
      <c r="AB126" s="118" t="s">
        <v>279</v>
      </c>
      <c r="AC126" s="118">
        <v>89.2</v>
      </c>
      <c r="AD126" s="118" t="s">
        <v>279</v>
      </c>
      <c r="AE126" s="329">
        <v>1.0426008968609866</v>
      </c>
      <c r="AF126" s="118" t="s">
        <v>237</v>
      </c>
      <c r="AG126" s="118" t="s">
        <v>238</v>
      </c>
      <c r="AH126" s="118" t="s">
        <v>237</v>
      </c>
      <c r="AI126" s="118" t="s">
        <v>238</v>
      </c>
      <c r="AJ126" s="118" t="s">
        <v>237</v>
      </c>
      <c r="AK126" s="329" t="s">
        <v>238</v>
      </c>
      <c r="AL126" s="118" t="s">
        <v>237</v>
      </c>
      <c r="AM126" s="118">
        <v>84.321899999999999</v>
      </c>
      <c r="AN126" s="118">
        <v>73.927999999999997</v>
      </c>
      <c r="AO126" s="70">
        <v>1.1405949031490099</v>
      </c>
      <c r="AP126" s="15"/>
    </row>
    <row r="127" spans="2:42" x14ac:dyDescent="0.25">
      <c r="B127" s="15" t="s">
        <v>140</v>
      </c>
      <c r="C127" s="118" t="s">
        <v>238</v>
      </c>
      <c r="D127" s="118" t="s">
        <v>448</v>
      </c>
      <c r="E127" s="118" t="s">
        <v>238</v>
      </c>
      <c r="F127" s="118" t="s">
        <v>448</v>
      </c>
      <c r="G127" s="329" t="s">
        <v>238</v>
      </c>
      <c r="H127" s="118" t="s">
        <v>237</v>
      </c>
      <c r="I127" s="118">
        <v>93.9</v>
      </c>
      <c r="J127" s="118" t="s">
        <v>239</v>
      </c>
      <c r="K127" s="118">
        <v>72.5</v>
      </c>
      <c r="L127" s="118" t="s">
        <v>239</v>
      </c>
      <c r="M127" s="329">
        <v>1.2951724137931035</v>
      </c>
      <c r="N127" s="118" t="s">
        <v>239</v>
      </c>
      <c r="O127" s="118">
        <v>12.8</v>
      </c>
      <c r="P127" s="118" t="s">
        <v>239</v>
      </c>
      <c r="Q127" s="118">
        <v>19.8</v>
      </c>
      <c r="R127" s="118" t="s">
        <v>239</v>
      </c>
      <c r="S127" s="329">
        <v>1.546875</v>
      </c>
      <c r="T127" s="118" t="s">
        <v>239</v>
      </c>
      <c r="U127" s="118">
        <v>67.3</v>
      </c>
      <c r="V127" s="118" t="s">
        <v>239</v>
      </c>
      <c r="W127" s="118">
        <v>60.1</v>
      </c>
      <c r="X127" s="118" t="s">
        <v>239</v>
      </c>
      <c r="Y127" s="329">
        <v>1.1198003327787021</v>
      </c>
      <c r="Z127" s="118" t="s">
        <v>239</v>
      </c>
      <c r="AA127" s="118">
        <v>90.3</v>
      </c>
      <c r="AB127" s="118" t="s">
        <v>283</v>
      </c>
      <c r="AC127" s="118">
        <v>85.3</v>
      </c>
      <c r="AD127" s="118" t="s">
        <v>283</v>
      </c>
      <c r="AE127" s="329">
        <v>1.0586166471277842</v>
      </c>
      <c r="AF127" s="118" t="s">
        <v>283</v>
      </c>
      <c r="AG127" s="118">
        <v>65.400000000000006</v>
      </c>
      <c r="AH127" s="118" t="s">
        <v>239</v>
      </c>
      <c r="AI127" s="118">
        <v>64.5</v>
      </c>
      <c r="AJ127" s="118" t="s">
        <v>239</v>
      </c>
      <c r="AK127" s="329">
        <v>1.0139534883720931</v>
      </c>
      <c r="AL127" s="118" t="s">
        <v>239</v>
      </c>
      <c r="AM127" s="118">
        <v>56.125</v>
      </c>
      <c r="AN127" s="118">
        <v>16.889700000000001</v>
      </c>
      <c r="AO127" s="70">
        <v>3.3230311965280612</v>
      </c>
      <c r="AP127" s="15"/>
    </row>
    <row r="128" spans="2:42" x14ac:dyDescent="0.25">
      <c r="B128" s="15" t="s">
        <v>141</v>
      </c>
      <c r="C128" s="118" t="s">
        <v>238</v>
      </c>
      <c r="D128" s="118" t="s">
        <v>448</v>
      </c>
      <c r="E128" s="118" t="s">
        <v>238</v>
      </c>
      <c r="F128" s="118" t="s">
        <v>448</v>
      </c>
      <c r="G128" s="329" t="s">
        <v>238</v>
      </c>
      <c r="H128" s="118" t="s">
        <v>237</v>
      </c>
      <c r="I128" s="118" t="s">
        <v>238</v>
      </c>
      <c r="J128" s="118" t="s">
        <v>237</v>
      </c>
      <c r="K128" s="118" t="s">
        <v>238</v>
      </c>
      <c r="L128" s="118" t="s">
        <v>237</v>
      </c>
      <c r="M128" s="329" t="s">
        <v>238</v>
      </c>
      <c r="N128" s="118" t="s">
        <v>237</v>
      </c>
      <c r="O128" s="118" t="s">
        <v>238</v>
      </c>
      <c r="P128" s="118" t="s">
        <v>237</v>
      </c>
      <c r="Q128" s="118" t="s">
        <v>238</v>
      </c>
      <c r="R128" s="118" t="s">
        <v>237</v>
      </c>
      <c r="S128" s="329" t="s">
        <v>238</v>
      </c>
      <c r="T128" s="118" t="s">
        <v>237</v>
      </c>
      <c r="U128" s="118" t="s">
        <v>238</v>
      </c>
      <c r="V128" s="118" t="s">
        <v>237</v>
      </c>
      <c r="W128" s="118" t="s">
        <v>238</v>
      </c>
      <c r="X128" s="118" t="s">
        <v>237</v>
      </c>
      <c r="Y128" s="329" t="s">
        <v>238</v>
      </c>
      <c r="Z128" s="118" t="s">
        <v>237</v>
      </c>
      <c r="AA128" s="118" t="s">
        <v>238</v>
      </c>
      <c r="AB128" s="118" t="s">
        <v>237</v>
      </c>
      <c r="AC128" s="118" t="s">
        <v>238</v>
      </c>
      <c r="AD128" s="118" t="s">
        <v>237</v>
      </c>
      <c r="AE128" s="329" t="s">
        <v>238</v>
      </c>
      <c r="AF128" s="118" t="s">
        <v>237</v>
      </c>
      <c r="AG128" s="118" t="s">
        <v>238</v>
      </c>
      <c r="AH128" s="118" t="s">
        <v>237</v>
      </c>
      <c r="AI128" s="118" t="s">
        <v>238</v>
      </c>
      <c r="AJ128" s="118" t="s">
        <v>237</v>
      </c>
      <c r="AK128" s="329" t="s">
        <v>238</v>
      </c>
      <c r="AL128" s="118" t="s">
        <v>237</v>
      </c>
      <c r="AM128" s="118">
        <v>65.603700000000003</v>
      </c>
      <c r="AN128" s="118" t="s">
        <v>238</v>
      </c>
      <c r="AO128" s="70" t="s">
        <v>238</v>
      </c>
      <c r="AP128" s="15"/>
    </row>
    <row r="129" spans="2:42" x14ac:dyDescent="0.25">
      <c r="B129" s="15" t="s">
        <v>142</v>
      </c>
      <c r="C129" s="118">
        <v>44.2</v>
      </c>
      <c r="D129" s="118" t="s">
        <v>448</v>
      </c>
      <c r="E129" s="118">
        <v>42.1</v>
      </c>
      <c r="F129" s="118" t="s">
        <v>448</v>
      </c>
      <c r="G129" s="329">
        <v>1.0498812351543942</v>
      </c>
      <c r="H129" s="118" t="s">
        <v>237</v>
      </c>
      <c r="I129" s="118">
        <v>72.7</v>
      </c>
      <c r="J129" s="118" t="s">
        <v>237</v>
      </c>
      <c r="K129" s="118">
        <v>32.299999999999997</v>
      </c>
      <c r="L129" s="118" t="s">
        <v>237</v>
      </c>
      <c r="M129" s="329">
        <v>2.2507739938080498</v>
      </c>
      <c r="N129" s="118" t="s">
        <v>237</v>
      </c>
      <c r="O129" s="118">
        <v>16.8</v>
      </c>
      <c r="P129" s="118" t="s">
        <v>237</v>
      </c>
      <c r="Q129" s="118">
        <v>30.3</v>
      </c>
      <c r="R129" s="118" t="s">
        <v>237</v>
      </c>
      <c r="S129" s="329">
        <v>1.8035714285714286</v>
      </c>
      <c r="T129" s="118" t="s">
        <v>237</v>
      </c>
      <c r="U129" s="118">
        <v>44.2</v>
      </c>
      <c r="V129" s="118" t="s">
        <v>237</v>
      </c>
      <c r="W129" s="118">
        <v>38.5</v>
      </c>
      <c r="X129" s="118" t="s">
        <v>237</v>
      </c>
      <c r="Y129" s="329">
        <v>1.1480519480519482</v>
      </c>
      <c r="Z129" s="118" t="s">
        <v>237</v>
      </c>
      <c r="AA129" s="118">
        <v>97.299821393321977</v>
      </c>
      <c r="AB129" s="118" t="s">
        <v>279</v>
      </c>
      <c r="AC129" s="118">
        <v>93.400350013661352</v>
      </c>
      <c r="AD129" s="118" t="s">
        <v>279</v>
      </c>
      <c r="AE129" s="329">
        <v>1.0417500724471618</v>
      </c>
      <c r="AF129" s="118" t="s">
        <v>237</v>
      </c>
      <c r="AG129" s="118">
        <v>40.200000000000003</v>
      </c>
      <c r="AH129" s="118" t="s">
        <v>237</v>
      </c>
      <c r="AI129" s="118">
        <v>23.5</v>
      </c>
      <c r="AJ129" s="118" t="s">
        <v>237</v>
      </c>
      <c r="AK129" s="329">
        <v>1.7106382978723405</v>
      </c>
      <c r="AL129" s="118" t="s">
        <v>237</v>
      </c>
      <c r="AM129" s="118">
        <v>51.160699999999999</v>
      </c>
      <c r="AN129" s="118">
        <v>33.723799999999997</v>
      </c>
      <c r="AO129" s="70">
        <v>1.5170502731008961</v>
      </c>
      <c r="AP129" s="15"/>
    </row>
    <row r="130" spans="2:42" x14ac:dyDescent="0.25">
      <c r="B130" s="15" t="s">
        <v>143</v>
      </c>
      <c r="C130" s="118" t="s">
        <v>238</v>
      </c>
      <c r="D130" s="118" t="s">
        <v>448</v>
      </c>
      <c r="E130" s="118" t="s">
        <v>238</v>
      </c>
      <c r="F130" s="118" t="s">
        <v>448</v>
      </c>
      <c r="G130" s="329" t="s">
        <v>238</v>
      </c>
      <c r="H130" s="118" t="s">
        <v>237</v>
      </c>
      <c r="I130" s="118" t="s">
        <v>238</v>
      </c>
      <c r="J130" s="118" t="s">
        <v>237</v>
      </c>
      <c r="K130" s="118" t="s">
        <v>238</v>
      </c>
      <c r="L130" s="118" t="s">
        <v>237</v>
      </c>
      <c r="M130" s="329" t="s">
        <v>238</v>
      </c>
      <c r="N130" s="118" t="s">
        <v>237</v>
      </c>
      <c r="O130" s="118" t="s">
        <v>238</v>
      </c>
      <c r="P130" s="118" t="s">
        <v>237</v>
      </c>
      <c r="Q130" s="118" t="s">
        <v>238</v>
      </c>
      <c r="R130" s="118" t="s">
        <v>237</v>
      </c>
      <c r="S130" s="329" t="s">
        <v>238</v>
      </c>
      <c r="T130" s="118" t="s">
        <v>237</v>
      </c>
      <c r="U130" s="118" t="s">
        <v>238</v>
      </c>
      <c r="V130" s="118" t="s">
        <v>237</v>
      </c>
      <c r="W130" s="118" t="s">
        <v>238</v>
      </c>
      <c r="X130" s="118" t="s">
        <v>237</v>
      </c>
      <c r="Y130" s="329" t="s">
        <v>238</v>
      </c>
      <c r="Z130" s="118" t="s">
        <v>237</v>
      </c>
      <c r="AA130" s="118" t="s">
        <v>238</v>
      </c>
      <c r="AB130" s="118" t="s">
        <v>279</v>
      </c>
      <c r="AC130" s="118" t="s">
        <v>238</v>
      </c>
      <c r="AD130" s="118" t="s">
        <v>279</v>
      </c>
      <c r="AE130" s="329" t="s">
        <v>238</v>
      </c>
      <c r="AF130" s="118" t="s">
        <v>237</v>
      </c>
      <c r="AG130" s="118" t="s">
        <v>238</v>
      </c>
      <c r="AH130" s="118" t="s">
        <v>237</v>
      </c>
      <c r="AI130" s="118" t="s">
        <v>238</v>
      </c>
      <c r="AJ130" s="118" t="s">
        <v>237</v>
      </c>
      <c r="AK130" s="329" t="s">
        <v>238</v>
      </c>
      <c r="AL130" s="118" t="s">
        <v>237</v>
      </c>
      <c r="AM130" s="118">
        <v>100</v>
      </c>
      <c r="AN130" s="118">
        <v>100</v>
      </c>
      <c r="AO130" s="70">
        <v>1</v>
      </c>
      <c r="AP130" s="15"/>
    </row>
    <row r="131" spans="2:42" x14ac:dyDescent="0.25">
      <c r="B131" s="15" t="s">
        <v>144</v>
      </c>
      <c r="C131" s="118" t="s">
        <v>238</v>
      </c>
      <c r="D131" s="118" t="s">
        <v>448</v>
      </c>
      <c r="E131" s="118" t="s">
        <v>238</v>
      </c>
      <c r="F131" s="118" t="s">
        <v>448</v>
      </c>
      <c r="G131" s="329" t="s">
        <v>238</v>
      </c>
      <c r="H131" s="118" t="s">
        <v>237</v>
      </c>
      <c r="I131" s="118" t="s">
        <v>238</v>
      </c>
      <c r="J131" s="118" t="s">
        <v>237</v>
      </c>
      <c r="K131" s="118" t="s">
        <v>238</v>
      </c>
      <c r="L131" s="118" t="s">
        <v>237</v>
      </c>
      <c r="M131" s="329" t="s">
        <v>238</v>
      </c>
      <c r="N131" s="118" t="s">
        <v>237</v>
      </c>
      <c r="O131" s="118" t="s">
        <v>238</v>
      </c>
      <c r="P131" s="118" t="s">
        <v>237</v>
      </c>
      <c r="Q131" s="118" t="s">
        <v>238</v>
      </c>
      <c r="R131" s="118" t="s">
        <v>237</v>
      </c>
      <c r="S131" s="329" t="s">
        <v>238</v>
      </c>
      <c r="T131" s="118" t="s">
        <v>237</v>
      </c>
      <c r="U131" s="118" t="s">
        <v>238</v>
      </c>
      <c r="V131" s="118" t="s">
        <v>237</v>
      </c>
      <c r="W131" s="118" t="s">
        <v>238</v>
      </c>
      <c r="X131" s="118" t="s">
        <v>237</v>
      </c>
      <c r="Y131" s="329" t="s">
        <v>238</v>
      </c>
      <c r="Z131" s="118" t="s">
        <v>237</v>
      </c>
      <c r="AA131" s="118" t="s">
        <v>238</v>
      </c>
      <c r="AB131" s="118" t="s">
        <v>279</v>
      </c>
      <c r="AC131" s="118" t="s">
        <v>238</v>
      </c>
      <c r="AD131" s="118" t="s">
        <v>279</v>
      </c>
      <c r="AE131" s="329" t="s">
        <v>238</v>
      </c>
      <c r="AF131" s="118" t="s">
        <v>237</v>
      </c>
      <c r="AG131" s="118" t="s">
        <v>238</v>
      </c>
      <c r="AH131" s="118" t="s">
        <v>237</v>
      </c>
      <c r="AI131" s="118" t="s">
        <v>238</v>
      </c>
      <c r="AJ131" s="118" t="s">
        <v>237</v>
      </c>
      <c r="AK131" s="329" t="s">
        <v>238</v>
      </c>
      <c r="AL131" s="118" t="s">
        <v>237</v>
      </c>
      <c r="AM131" s="118" t="s">
        <v>238</v>
      </c>
      <c r="AN131" s="118" t="s">
        <v>238</v>
      </c>
      <c r="AO131" s="70" t="s">
        <v>238</v>
      </c>
      <c r="AP131" s="15"/>
    </row>
    <row r="132" spans="2:42" x14ac:dyDescent="0.25">
      <c r="B132" s="15" t="s">
        <v>145</v>
      </c>
      <c r="C132" s="118" t="s">
        <v>238</v>
      </c>
      <c r="D132" s="118" t="s">
        <v>237</v>
      </c>
      <c r="E132" s="118" t="s">
        <v>238</v>
      </c>
      <c r="F132" s="118" t="s">
        <v>237</v>
      </c>
      <c r="G132" s="329" t="s">
        <v>238</v>
      </c>
      <c r="H132" s="118" t="s">
        <v>237</v>
      </c>
      <c r="I132" s="118">
        <v>96.8</v>
      </c>
      <c r="J132" s="118" t="s">
        <v>237</v>
      </c>
      <c r="K132" s="118">
        <v>78.599999999999994</v>
      </c>
      <c r="L132" s="118" t="s">
        <v>237</v>
      </c>
      <c r="M132" s="329">
        <v>1.2315521628498729</v>
      </c>
      <c r="N132" s="118" t="s">
        <v>237</v>
      </c>
      <c r="O132" s="118">
        <v>4.2</v>
      </c>
      <c r="P132" s="118" t="s">
        <v>239</v>
      </c>
      <c r="Q132" s="118">
        <v>6.9</v>
      </c>
      <c r="R132" s="118" t="s">
        <v>239</v>
      </c>
      <c r="S132" s="329">
        <v>1.6428571428571428</v>
      </c>
      <c r="T132" s="118" t="s">
        <v>239</v>
      </c>
      <c r="U132" s="118">
        <v>74.2</v>
      </c>
      <c r="V132" s="118" t="s">
        <v>237</v>
      </c>
      <c r="W132" s="118">
        <v>57</v>
      </c>
      <c r="X132" s="118" t="s">
        <v>237</v>
      </c>
      <c r="Y132" s="329">
        <v>1.3017543859649123</v>
      </c>
      <c r="Z132" s="118" t="s">
        <v>237</v>
      </c>
      <c r="AA132" s="118">
        <v>76.2</v>
      </c>
      <c r="AB132" s="118" t="s">
        <v>279</v>
      </c>
      <c r="AC132" s="118">
        <v>64.099999999999994</v>
      </c>
      <c r="AD132" s="118" t="s">
        <v>279</v>
      </c>
      <c r="AE132" s="329">
        <v>1.1887675507020283</v>
      </c>
      <c r="AF132" s="118" t="s">
        <v>237</v>
      </c>
      <c r="AG132" s="118" t="s">
        <v>238</v>
      </c>
      <c r="AH132" s="118" t="s">
        <v>237</v>
      </c>
      <c r="AI132" s="118" t="s">
        <v>238</v>
      </c>
      <c r="AJ132" s="118" t="s">
        <v>237</v>
      </c>
      <c r="AK132" s="329" t="s">
        <v>238</v>
      </c>
      <c r="AL132" s="118" t="s">
        <v>237</v>
      </c>
      <c r="AM132" s="118">
        <v>63.184699999999999</v>
      </c>
      <c r="AN132" s="118">
        <v>36.985799999999998</v>
      </c>
      <c r="AO132" s="70">
        <v>1.7083502317105486</v>
      </c>
      <c r="AP132" s="15"/>
    </row>
    <row r="133" spans="2:42" x14ac:dyDescent="0.25">
      <c r="B133" s="15" t="s">
        <v>146</v>
      </c>
      <c r="C133" s="118">
        <v>91.7</v>
      </c>
      <c r="D133" s="118" t="s">
        <v>237</v>
      </c>
      <c r="E133" s="118">
        <v>59.7</v>
      </c>
      <c r="F133" s="118" t="s">
        <v>237</v>
      </c>
      <c r="G133" s="329">
        <v>1.5360134003350083</v>
      </c>
      <c r="H133" s="118" t="s">
        <v>237</v>
      </c>
      <c r="I133" s="118">
        <v>83</v>
      </c>
      <c r="J133" s="118" t="s">
        <v>237</v>
      </c>
      <c r="K133" s="118">
        <v>21.2</v>
      </c>
      <c r="L133" s="118" t="s">
        <v>237</v>
      </c>
      <c r="M133" s="329">
        <v>3.9150943396226419</v>
      </c>
      <c r="N133" s="118" t="s">
        <v>237</v>
      </c>
      <c r="O133" s="118">
        <v>25.4</v>
      </c>
      <c r="P133" s="118" t="s">
        <v>237</v>
      </c>
      <c r="Q133" s="118">
        <v>39.700000000000003</v>
      </c>
      <c r="R133" s="118" t="s">
        <v>237</v>
      </c>
      <c r="S133" s="329">
        <v>1.5629921259842521</v>
      </c>
      <c r="T133" s="118" t="s">
        <v>237</v>
      </c>
      <c r="U133" s="118">
        <v>47.1</v>
      </c>
      <c r="V133" s="118" t="s">
        <v>237</v>
      </c>
      <c r="W133" s="118">
        <v>43.8</v>
      </c>
      <c r="X133" s="118" t="s">
        <v>237</v>
      </c>
      <c r="Y133" s="329">
        <v>1.0753424657534247</v>
      </c>
      <c r="Z133" s="118" t="s">
        <v>237</v>
      </c>
      <c r="AA133" s="118">
        <v>83</v>
      </c>
      <c r="AB133" s="118" t="s">
        <v>279</v>
      </c>
      <c r="AC133" s="118">
        <v>44.8</v>
      </c>
      <c r="AD133" s="118" t="s">
        <v>279</v>
      </c>
      <c r="AE133" s="329">
        <v>1.8526785714285716</v>
      </c>
      <c r="AF133" s="118" t="s">
        <v>237</v>
      </c>
      <c r="AG133" s="118">
        <v>31.3</v>
      </c>
      <c r="AH133" s="118" t="s">
        <v>237</v>
      </c>
      <c r="AI133" s="118">
        <v>9.4</v>
      </c>
      <c r="AJ133" s="118" t="s">
        <v>237</v>
      </c>
      <c r="AK133" s="329">
        <v>3.3297872340425529</v>
      </c>
      <c r="AL133" s="118" t="s">
        <v>237</v>
      </c>
      <c r="AM133" s="118">
        <v>32.909199999999998</v>
      </c>
      <c r="AN133" s="118">
        <v>3.7807200000000001</v>
      </c>
      <c r="AO133" s="70">
        <v>8.7044795700289885</v>
      </c>
      <c r="AP133" s="15"/>
    </row>
    <row r="134" spans="2:42" x14ac:dyDescent="0.25">
      <c r="B134" s="15" t="s">
        <v>147</v>
      </c>
      <c r="C134" s="118">
        <v>49.8</v>
      </c>
      <c r="D134" s="118" t="s">
        <v>448</v>
      </c>
      <c r="E134" s="118">
        <v>18.600000000000001</v>
      </c>
      <c r="F134" s="118" t="s">
        <v>448</v>
      </c>
      <c r="G134" s="329">
        <v>2.6774193548387095</v>
      </c>
      <c r="H134" s="118" t="s">
        <v>237</v>
      </c>
      <c r="I134" s="118">
        <v>67</v>
      </c>
      <c r="J134" s="118" t="s">
        <v>237</v>
      </c>
      <c r="K134" s="118">
        <v>22.7</v>
      </c>
      <c r="L134" s="118" t="s">
        <v>237</v>
      </c>
      <c r="M134" s="329">
        <v>2.9515418502202646</v>
      </c>
      <c r="N134" s="118" t="s">
        <v>237</v>
      </c>
      <c r="O134" s="118">
        <v>24.7</v>
      </c>
      <c r="P134" s="118" t="s">
        <v>237</v>
      </c>
      <c r="Q134" s="118">
        <v>34.5</v>
      </c>
      <c r="R134" s="118" t="s">
        <v>237</v>
      </c>
      <c r="S134" s="329">
        <v>1.3967611336032388</v>
      </c>
      <c r="T134" s="118" t="s">
        <v>237</v>
      </c>
      <c r="U134" s="118">
        <v>44.7</v>
      </c>
      <c r="V134" s="118" t="s">
        <v>237</v>
      </c>
      <c r="W134" s="118">
        <v>28.4</v>
      </c>
      <c r="X134" s="118" t="s">
        <v>237</v>
      </c>
      <c r="Y134" s="329">
        <v>1.5739436619718312</v>
      </c>
      <c r="Z134" s="118" t="s">
        <v>237</v>
      </c>
      <c r="AA134" s="118">
        <v>71.2</v>
      </c>
      <c r="AB134" s="118" t="s">
        <v>283</v>
      </c>
      <c r="AC134" s="118">
        <v>51.8</v>
      </c>
      <c r="AD134" s="118" t="s">
        <v>283</v>
      </c>
      <c r="AE134" s="329">
        <v>1.3745173745173747</v>
      </c>
      <c r="AF134" s="118" t="s">
        <v>283</v>
      </c>
      <c r="AG134" s="118">
        <v>29.5</v>
      </c>
      <c r="AH134" s="118" t="s">
        <v>237</v>
      </c>
      <c r="AI134" s="118">
        <v>20.399999999999999</v>
      </c>
      <c r="AJ134" s="118" t="s">
        <v>237</v>
      </c>
      <c r="AK134" s="329">
        <v>1.4460784313725492</v>
      </c>
      <c r="AL134" s="118" t="s">
        <v>237</v>
      </c>
      <c r="AM134" s="118">
        <v>30.8446</v>
      </c>
      <c r="AN134" s="118">
        <v>24.690999999999999</v>
      </c>
      <c r="AO134" s="70">
        <v>1.2492244137539994</v>
      </c>
      <c r="AP134" s="15"/>
    </row>
    <row r="135" spans="2:42" x14ac:dyDescent="0.25">
      <c r="B135" s="15" t="s">
        <v>148</v>
      </c>
      <c r="C135" s="118" t="s">
        <v>238</v>
      </c>
      <c r="D135" s="118" t="s">
        <v>448</v>
      </c>
      <c r="E135" s="118" t="s">
        <v>238</v>
      </c>
      <c r="F135" s="118" t="s">
        <v>448</v>
      </c>
      <c r="G135" s="329" t="s">
        <v>238</v>
      </c>
      <c r="H135" s="118" t="s">
        <v>237</v>
      </c>
      <c r="I135" s="118" t="s">
        <v>238</v>
      </c>
      <c r="J135" s="118" t="s">
        <v>237</v>
      </c>
      <c r="K135" s="118" t="s">
        <v>238</v>
      </c>
      <c r="L135" s="118" t="s">
        <v>237</v>
      </c>
      <c r="M135" s="329" t="s">
        <v>238</v>
      </c>
      <c r="N135" s="118" t="s">
        <v>237</v>
      </c>
      <c r="O135" s="118" t="s">
        <v>238</v>
      </c>
      <c r="P135" s="118" t="s">
        <v>237</v>
      </c>
      <c r="Q135" s="118" t="s">
        <v>238</v>
      </c>
      <c r="R135" s="118" t="s">
        <v>237</v>
      </c>
      <c r="S135" s="329" t="s">
        <v>238</v>
      </c>
      <c r="T135" s="118" t="s">
        <v>237</v>
      </c>
      <c r="U135" s="118" t="s">
        <v>238</v>
      </c>
      <c r="V135" s="118" t="s">
        <v>237</v>
      </c>
      <c r="W135" s="118" t="s">
        <v>238</v>
      </c>
      <c r="X135" s="118" t="s">
        <v>237</v>
      </c>
      <c r="Y135" s="329" t="s">
        <v>238</v>
      </c>
      <c r="Z135" s="118" t="s">
        <v>237</v>
      </c>
      <c r="AA135" s="118" t="s">
        <v>238</v>
      </c>
      <c r="AB135" s="118" t="s">
        <v>279</v>
      </c>
      <c r="AC135" s="118" t="s">
        <v>238</v>
      </c>
      <c r="AD135" s="118" t="s">
        <v>279</v>
      </c>
      <c r="AE135" s="329" t="s">
        <v>238</v>
      </c>
      <c r="AF135" s="118" t="s">
        <v>237</v>
      </c>
      <c r="AG135" s="118" t="s">
        <v>238</v>
      </c>
      <c r="AH135" s="118" t="s">
        <v>237</v>
      </c>
      <c r="AI135" s="118" t="s">
        <v>238</v>
      </c>
      <c r="AJ135" s="118" t="s">
        <v>237</v>
      </c>
      <c r="AK135" s="329" t="s">
        <v>238</v>
      </c>
      <c r="AL135" s="118" t="s">
        <v>237</v>
      </c>
      <c r="AM135" s="118" t="s">
        <v>238</v>
      </c>
      <c r="AN135" s="118" t="s">
        <v>238</v>
      </c>
      <c r="AO135" s="70" t="s">
        <v>238</v>
      </c>
      <c r="AP135" s="15"/>
    </row>
    <row r="136" spans="2:42" x14ac:dyDescent="0.25">
      <c r="B136" s="15" t="s">
        <v>149</v>
      </c>
      <c r="C136" s="118" t="s">
        <v>238</v>
      </c>
      <c r="D136" s="118" t="s">
        <v>448</v>
      </c>
      <c r="E136" s="118" t="s">
        <v>238</v>
      </c>
      <c r="F136" s="118" t="s">
        <v>448</v>
      </c>
      <c r="G136" s="329" t="s">
        <v>238</v>
      </c>
      <c r="H136" s="118" t="s">
        <v>237</v>
      </c>
      <c r="I136" s="118" t="s">
        <v>238</v>
      </c>
      <c r="J136" s="118" t="s">
        <v>237</v>
      </c>
      <c r="K136" s="118" t="s">
        <v>238</v>
      </c>
      <c r="L136" s="118" t="s">
        <v>237</v>
      </c>
      <c r="M136" s="329" t="s">
        <v>238</v>
      </c>
      <c r="N136" s="118" t="s">
        <v>237</v>
      </c>
      <c r="O136" s="118" t="s">
        <v>238</v>
      </c>
      <c r="P136" s="118" t="s">
        <v>237</v>
      </c>
      <c r="Q136" s="118" t="s">
        <v>238</v>
      </c>
      <c r="R136" s="118" t="s">
        <v>237</v>
      </c>
      <c r="S136" s="329" t="s">
        <v>238</v>
      </c>
      <c r="T136" s="118" t="s">
        <v>237</v>
      </c>
      <c r="U136" s="118" t="s">
        <v>238</v>
      </c>
      <c r="V136" s="118" t="s">
        <v>237</v>
      </c>
      <c r="W136" s="118" t="s">
        <v>238</v>
      </c>
      <c r="X136" s="118" t="s">
        <v>237</v>
      </c>
      <c r="Y136" s="329" t="s">
        <v>238</v>
      </c>
      <c r="Z136" s="118" t="s">
        <v>237</v>
      </c>
      <c r="AA136" s="118" t="s">
        <v>238</v>
      </c>
      <c r="AB136" s="118" t="s">
        <v>279</v>
      </c>
      <c r="AC136" s="118" t="s">
        <v>238</v>
      </c>
      <c r="AD136" s="118" t="s">
        <v>279</v>
      </c>
      <c r="AE136" s="329" t="s">
        <v>238</v>
      </c>
      <c r="AF136" s="118" t="s">
        <v>237</v>
      </c>
      <c r="AG136" s="118" t="s">
        <v>238</v>
      </c>
      <c r="AH136" s="118" t="s">
        <v>237</v>
      </c>
      <c r="AI136" s="118" t="s">
        <v>238</v>
      </c>
      <c r="AJ136" s="118" t="s">
        <v>237</v>
      </c>
      <c r="AK136" s="329" t="s">
        <v>238</v>
      </c>
      <c r="AL136" s="118" t="s">
        <v>237</v>
      </c>
      <c r="AM136" s="118">
        <v>100</v>
      </c>
      <c r="AN136" s="118">
        <v>100</v>
      </c>
      <c r="AO136" s="70">
        <v>1</v>
      </c>
      <c r="AP136" s="15"/>
    </row>
    <row r="137" spans="2:42" x14ac:dyDescent="0.25">
      <c r="B137" s="15" t="s">
        <v>150</v>
      </c>
      <c r="C137" s="118" t="s">
        <v>238</v>
      </c>
      <c r="D137" s="118" t="s">
        <v>448</v>
      </c>
      <c r="E137" s="118" t="s">
        <v>238</v>
      </c>
      <c r="F137" s="118" t="s">
        <v>448</v>
      </c>
      <c r="G137" s="329" t="s">
        <v>238</v>
      </c>
      <c r="H137" s="118" t="s">
        <v>237</v>
      </c>
      <c r="I137" s="118" t="s">
        <v>238</v>
      </c>
      <c r="J137" s="118" t="s">
        <v>237</v>
      </c>
      <c r="K137" s="118" t="s">
        <v>238</v>
      </c>
      <c r="L137" s="118" t="s">
        <v>237</v>
      </c>
      <c r="M137" s="329" t="s">
        <v>238</v>
      </c>
      <c r="N137" s="118" t="s">
        <v>237</v>
      </c>
      <c r="O137" s="118" t="s">
        <v>238</v>
      </c>
      <c r="P137" s="118" t="s">
        <v>237</v>
      </c>
      <c r="Q137" s="118" t="s">
        <v>238</v>
      </c>
      <c r="R137" s="118" t="s">
        <v>237</v>
      </c>
      <c r="S137" s="329" t="s">
        <v>238</v>
      </c>
      <c r="T137" s="118" t="s">
        <v>237</v>
      </c>
      <c r="U137" s="118" t="s">
        <v>238</v>
      </c>
      <c r="V137" s="118" t="s">
        <v>237</v>
      </c>
      <c r="W137" s="118" t="s">
        <v>238</v>
      </c>
      <c r="X137" s="118" t="s">
        <v>237</v>
      </c>
      <c r="Y137" s="329" t="s">
        <v>238</v>
      </c>
      <c r="Z137" s="118" t="s">
        <v>237</v>
      </c>
      <c r="AA137" s="118" t="s">
        <v>238</v>
      </c>
      <c r="AB137" s="118" t="s">
        <v>279</v>
      </c>
      <c r="AC137" s="118" t="s">
        <v>238</v>
      </c>
      <c r="AD137" s="118" t="s">
        <v>279</v>
      </c>
      <c r="AE137" s="329" t="s">
        <v>238</v>
      </c>
      <c r="AF137" s="118" t="s">
        <v>237</v>
      </c>
      <c r="AG137" s="118" t="s">
        <v>238</v>
      </c>
      <c r="AH137" s="118" t="s">
        <v>237</v>
      </c>
      <c r="AI137" s="118" t="s">
        <v>238</v>
      </c>
      <c r="AJ137" s="118" t="s">
        <v>237</v>
      </c>
      <c r="AK137" s="329" t="s">
        <v>238</v>
      </c>
      <c r="AL137" s="118" t="s">
        <v>237</v>
      </c>
      <c r="AM137" s="118">
        <v>97.337860215053752</v>
      </c>
      <c r="AN137" s="118">
        <v>94.679881720429876</v>
      </c>
      <c r="AO137" s="70">
        <v>1.028073318706421</v>
      </c>
      <c r="AP137" s="15"/>
    </row>
    <row r="138" spans="2:42" x14ac:dyDescent="0.25">
      <c r="B138" s="15" t="s">
        <v>151</v>
      </c>
      <c r="C138" s="118">
        <v>59.3</v>
      </c>
      <c r="D138" s="118" t="s">
        <v>448</v>
      </c>
      <c r="E138" s="118">
        <v>22.8</v>
      </c>
      <c r="F138" s="118" t="s">
        <v>448</v>
      </c>
      <c r="G138" s="329">
        <v>2.6008771929824559</v>
      </c>
      <c r="H138" s="118" t="s">
        <v>237</v>
      </c>
      <c r="I138" s="118">
        <v>71</v>
      </c>
      <c r="J138" s="118" t="s">
        <v>237</v>
      </c>
      <c r="K138" s="118">
        <v>44.4</v>
      </c>
      <c r="L138" s="118" t="s">
        <v>237</v>
      </c>
      <c r="M138" s="329">
        <v>1.5990990990990992</v>
      </c>
      <c r="N138" s="118" t="s">
        <v>237</v>
      </c>
      <c r="O138" s="118">
        <v>24.7</v>
      </c>
      <c r="P138" s="118" t="s">
        <v>237</v>
      </c>
      <c r="Q138" s="118">
        <v>34.6</v>
      </c>
      <c r="R138" s="118" t="s">
        <v>237</v>
      </c>
      <c r="S138" s="329">
        <v>1.4008097165991904</v>
      </c>
      <c r="T138" s="118" t="s">
        <v>237</v>
      </c>
      <c r="U138" s="118">
        <v>41.5</v>
      </c>
      <c r="V138" s="118" t="s">
        <v>237</v>
      </c>
      <c r="W138" s="118">
        <v>36.6</v>
      </c>
      <c r="X138" s="118" t="s">
        <v>237</v>
      </c>
      <c r="Y138" s="329">
        <v>1.1338797814207651</v>
      </c>
      <c r="Z138" s="118" t="s">
        <v>237</v>
      </c>
      <c r="AA138" s="118">
        <v>74.900000000000006</v>
      </c>
      <c r="AB138" s="118" t="s">
        <v>279</v>
      </c>
      <c r="AC138" s="118">
        <v>59.3</v>
      </c>
      <c r="AD138" s="118" t="s">
        <v>279</v>
      </c>
      <c r="AE138" s="329">
        <v>1.2630691399662732</v>
      </c>
      <c r="AF138" s="118" t="s">
        <v>237</v>
      </c>
      <c r="AG138" s="118" t="s">
        <v>238</v>
      </c>
      <c r="AH138" s="118" t="s">
        <v>237</v>
      </c>
      <c r="AI138" s="118" t="s">
        <v>238</v>
      </c>
      <c r="AJ138" s="118" t="s">
        <v>237</v>
      </c>
      <c r="AK138" s="329" t="s">
        <v>238</v>
      </c>
      <c r="AL138" s="118" t="s">
        <v>237</v>
      </c>
      <c r="AM138" s="118">
        <v>71.836299999999994</v>
      </c>
      <c r="AN138" s="118">
        <v>33.613799999999998</v>
      </c>
      <c r="AO138" s="70">
        <v>2.1371073785171566</v>
      </c>
      <c r="AP138" s="15"/>
    </row>
    <row r="139" spans="2:42" x14ac:dyDescent="0.25">
      <c r="B139" s="15" t="s">
        <v>152</v>
      </c>
      <c r="C139" s="118" t="s">
        <v>238</v>
      </c>
      <c r="D139" s="118" t="s">
        <v>448</v>
      </c>
      <c r="E139" s="118" t="s">
        <v>238</v>
      </c>
      <c r="F139" s="118" t="s">
        <v>448</v>
      </c>
      <c r="G139" s="329" t="s">
        <v>238</v>
      </c>
      <c r="H139" s="118" t="s">
        <v>237</v>
      </c>
      <c r="I139" s="118" t="s">
        <v>238</v>
      </c>
      <c r="J139" s="118" t="s">
        <v>237</v>
      </c>
      <c r="K139" s="118" t="s">
        <v>238</v>
      </c>
      <c r="L139" s="118" t="s">
        <v>237</v>
      </c>
      <c r="M139" s="329" t="s">
        <v>238</v>
      </c>
      <c r="N139" s="118" t="s">
        <v>237</v>
      </c>
      <c r="O139" s="118" t="s">
        <v>238</v>
      </c>
      <c r="P139" s="118" t="s">
        <v>237</v>
      </c>
      <c r="Q139" s="118" t="s">
        <v>238</v>
      </c>
      <c r="R139" s="118" t="s">
        <v>237</v>
      </c>
      <c r="S139" s="329" t="s">
        <v>238</v>
      </c>
      <c r="T139" s="118" t="s">
        <v>237</v>
      </c>
      <c r="U139" s="118" t="s">
        <v>238</v>
      </c>
      <c r="V139" s="118" t="s">
        <v>237</v>
      </c>
      <c r="W139" s="118" t="s">
        <v>238</v>
      </c>
      <c r="X139" s="118" t="s">
        <v>237</v>
      </c>
      <c r="Y139" s="329" t="s">
        <v>238</v>
      </c>
      <c r="Z139" s="118" t="s">
        <v>237</v>
      </c>
      <c r="AA139" s="118" t="s">
        <v>238</v>
      </c>
      <c r="AB139" s="118" t="s">
        <v>279</v>
      </c>
      <c r="AC139" s="118" t="s">
        <v>238</v>
      </c>
      <c r="AD139" s="118" t="s">
        <v>279</v>
      </c>
      <c r="AE139" s="329" t="s">
        <v>238</v>
      </c>
      <c r="AF139" s="118" t="s">
        <v>237</v>
      </c>
      <c r="AG139" s="118" t="s">
        <v>238</v>
      </c>
      <c r="AH139" s="118" t="s">
        <v>237</v>
      </c>
      <c r="AI139" s="118" t="s">
        <v>238</v>
      </c>
      <c r="AJ139" s="118" t="s">
        <v>237</v>
      </c>
      <c r="AK139" s="329" t="s">
        <v>238</v>
      </c>
      <c r="AL139" s="118" t="s">
        <v>237</v>
      </c>
      <c r="AM139" s="118">
        <v>100</v>
      </c>
      <c r="AN139" s="118">
        <v>100</v>
      </c>
      <c r="AO139" s="70">
        <v>1</v>
      </c>
      <c r="AP139" s="15"/>
    </row>
    <row r="140" spans="2:42" x14ac:dyDescent="0.25">
      <c r="B140" s="15" t="s">
        <v>153</v>
      </c>
      <c r="C140" s="118" t="s">
        <v>238</v>
      </c>
      <c r="D140" s="118" t="s">
        <v>448</v>
      </c>
      <c r="E140" s="118" t="s">
        <v>238</v>
      </c>
      <c r="F140" s="118" t="s">
        <v>448</v>
      </c>
      <c r="G140" s="329" t="s">
        <v>238</v>
      </c>
      <c r="H140" s="118" t="s">
        <v>237</v>
      </c>
      <c r="I140" s="330">
        <v>99.1</v>
      </c>
      <c r="J140" s="330" t="s">
        <v>237</v>
      </c>
      <c r="K140" s="330">
        <v>83.9</v>
      </c>
      <c r="L140" s="330" t="s">
        <v>237</v>
      </c>
      <c r="M140" s="331">
        <v>1.1811680572109653</v>
      </c>
      <c r="N140" s="330" t="s">
        <v>237</v>
      </c>
      <c r="O140" s="118">
        <v>2.4</v>
      </c>
      <c r="P140" s="118" t="s">
        <v>239</v>
      </c>
      <c r="Q140" s="118">
        <v>3.2</v>
      </c>
      <c r="R140" s="118" t="s">
        <v>239</v>
      </c>
      <c r="S140" s="329">
        <v>1.3333333333333335</v>
      </c>
      <c r="T140" s="118" t="s">
        <v>239</v>
      </c>
      <c r="U140" s="118" t="s">
        <v>238</v>
      </c>
      <c r="V140" s="118" t="s">
        <v>237</v>
      </c>
      <c r="W140" s="118" t="s">
        <v>238</v>
      </c>
      <c r="X140" s="118" t="s">
        <v>237</v>
      </c>
      <c r="Y140" s="329" t="s">
        <v>238</v>
      </c>
      <c r="Z140" s="118" t="s">
        <v>237</v>
      </c>
      <c r="AA140" s="118" t="s">
        <v>238</v>
      </c>
      <c r="AB140" s="118" t="s">
        <v>279</v>
      </c>
      <c r="AC140" s="118" t="s">
        <v>238</v>
      </c>
      <c r="AD140" s="118" t="s">
        <v>279</v>
      </c>
      <c r="AE140" s="329" t="s">
        <v>238</v>
      </c>
      <c r="AF140" s="118" t="s">
        <v>237</v>
      </c>
      <c r="AG140" s="118" t="s">
        <v>238</v>
      </c>
      <c r="AH140" s="118" t="s">
        <v>237</v>
      </c>
      <c r="AI140" s="118" t="s">
        <v>238</v>
      </c>
      <c r="AJ140" s="118" t="s">
        <v>237</v>
      </c>
      <c r="AK140" s="329" t="s">
        <v>238</v>
      </c>
      <c r="AL140" s="118" t="s">
        <v>237</v>
      </c>
      <c r="AM140" s="118">
        <v>79.7226</v>
      </c>
      <c r="AN140" s="118">
        <v>52.477600000000002</v>
      </c>
      <c r="AO140" s="70">
        <v>1.5191738951476439</v>
      </c>
      <c r="AP140" s="15"/>
    </row>
    <row r="141" spans="2:42" x14ac:dyDescent="0.25">
      <c r="B141" s="15" t="s">
        <v>154</v>
      </c>
      <c r="C141" s="118" t="s">
        <v>238</v>
      </c>
      <c r="D141" s="118" t="s">
        <v>448</v>
      </c>
      <c r="E141" s="118" t="s">
        <v>238</v>
      </c>
      <c r="F141" s="118" t="s">
        <v>448</v>
      </c>
      <c r="G141" s="329" t="s">
        <v>238</v>
      </c>
      <c r="H141" s="118" t="s">
        <v>237</v>
      </c>
      <c r="I141" s="118">
        <v>88.1</v>
      </c>
      <c r="J141" s="118" t="s">
        <v>239</v>
      </c>
      <c r="K141" s="118">
        <v>47.5</v>
      </c>
      <c r="L141" s="118" t="s">
        <v>239</v>
      </c>
      <c r="M141" s="329">
        <v>1.854736842105263</v>
      </c>
      <c r="N141" s="118" t="s">
        <v>239</v>
      </c>
      <c r="O141" s="118">
        <v>19.899999999999999</v>
      </c>
      <c r="P141" s="118" t="s">
        <v>237</v>
      </c>
      <c r="Q141" s="118">
        <v>29</v>
      </c>
      <c r="R141" s="118" t="s">
        <v>237</v>
      </c>
      <c r="S141" s="329">
        <v>1.4572864321608041</v>
      </c>
      <c r="T141" s="118" t="s">
        <v>237</v>
      </c>
      <c r="U141" s="118" t="s">
        <v>238</v>
      </c>
      <c r="V141" s="118" t="s">
        <v>237</v>
      </c>
      <c r="W141" s="118" t="s">
        <v>238</v>
      </c>
      <c r="X141" s="118" t="s">
        <v>237</v>
      </c>
      <c r="Y141" s="329" t="s">
        <v>238</v>
      </c>
      <c r="Z141" s="118" t="s">
        <v>237</v>
      </c>
      <c r="AA141" s="118" t="s">
        <v>238</v>
      </c>
      <c r="AB141" s="118" t="s">
        <v>279</v>
      </c>
      <c r="AC141" s="118" t="s">
        <v>238</v>
      </c>
      <c r="AD141" s="118" t="s">
        <v>279</v>
      </c>
      <c r="AE141" s="329" t="s">
        <v>238</v>
      </c>
      <c r="AF141" s="118" t="s">
        <v>237</v>
      </c>
      <c r="AG141" s="118" t="s">
        <v>238</v>
      </c>
      <c r="AH141" s="118" t="s">
        <v>237</v>
      </c>
      <c r="AI141" s="118" t="s">
        <v>238</v>
      </c>
      <c r="AJ141" s="118" t="s">
        <v>237</v>
      </c>
      <c r="AK141" s="329" t="s">
        <v>238</v>
      </c>
      <c r="AL141" s="118" t="s">
        <v>237</v>
      </c>
      <c r="AM141" s="118">
        <v>56.386699999999998</v>
      </c>
      <c r="AN141" s="118">
        <v>13.324</v>
      </c>
      <c r="AO141" s="70">
        <v>4.231964875412789</v>
      </c>
      <c r="AP141" s="15"/>
    </row>
    <row r="142" spans="2:42" x14ac:dyDescent="0.25">
      <c r="B142" s="15" t="s">
        <v>155</v>
      </c>
      <c r="C142" s="118">
        <v>81.900000000000006</v>
      </c>
      <c r="D142" s="118" t="s">
        <v>283</v>
      </c>
      <c r="E142" s="118">
        <v>68.7</v>
      </c>
      <c r="F142" s="118" t="s">
        <v>283</v>
      </c>
      <c r="G142" s="329">
        <v>1.1921397379912664</v>
      </c>
      <c r="H142" s="118" t="s">
        <v>283</v>
      </c>
      <c r="I142" s="118" t="s">
        <v>238</v>
      </c>
      <c r="J142" s="118" t="s">
        <v>237</v>
      </c>
      <c r="K142" s="118" t="s">
        <v>238</v>
      </c>
      <c r="L142" s="118" t="s">
        <v>237</v>
      </c>
      <c r="M142" s="329" t="s">
        <v>238</v>
      </c>
      <c r="N142" s="118" t="s">
        <v>237</v>
      </c>
      <c r="O142" s="118" t="s">
        <v>238</v>
      </c>
      <c r="P142" s="118" t="s">
        <v>237</v>
      </c>
      <c r="Q142" s="118" t="s">
        <v>238</v>
      </c>
      <c r="R142" s="118" t="s">
        <v>237</v>
      </c>
      <c r="S142" s="329" t="s">
        <v>238</v>
      </c>
      <c r="T142" s="118" t="s">
        <v>237</v>
      </c>
      <c r="U142" s="118" t="s">
        <v>238</v>
      </c>
      <c r="V142" s="118" t="s">
        <v>237</v>
      </c>
      <c r="W142" s="118" t="s">
        <v>238</v>
      </c>
      <c r="X142" s="118" t="s">
        <v>237</v>
      </c>
      <c r="Y142" s="329" t="s">
        <v>238</v>
      </c>
      <c r="Z142" s="118" t="s">
        <v>237</v>
      </c>
      <c r="AA142" s="118">
        <v>88.9</v>
      </c>
      <c r="AB142" s="118" t="s">
        <v>279</v>
      </c>
      <c r="AC142" s="118">
        <v>86.7</v>
      </c>
      <c r="AD142" s="118" t="s">
        <v>279</v>
      </c>
      <c r="AE142" s="329">
        <v>1.0253748558246829</v>
      </c>
      <c r="AF142" s="118" t="s">
        <v>237</v>
      </c>
      <c r="AG142" s="118" t="s">
        <v>238</v>
      </c>
      <c r="AH142" s="118" t="s">
        <v>237</v>
      </c>
      <c r="AI142" s="118" t="s">
        <v>238</v>
      </c>
      <c r="AJ142" s="118" t="s">
        <v>237</v>
      </c>
      <c r="AK142" s="329" t="s">
        <v>238</v>
      </c>
      <c r="AL142" s="118" t="s">
        <v>237</v>
      </c>
      <c r="AM142" s="118">
        <v>96.100999999999999</v>
      </c>
      <c r="AN142" s="118">
        <v>52.523899999999998</v>
      </c>
      <c r="AO142" s="70">
        <v>1.8296623061120747</v>
      </c>
      <c r="AP142" s="15"/>
    </row>
    <row r="143" spans="2:42" x14ac:dyDescent="0.25">
      <c r="B143" s="15" t="s">
        <v>156</v>
      </c>
      <c r="C143" s="118">
        <v>96.4</v>
      </c>
      <c r="D143" s="118" t="s">
        <v>283</v>
      </c>
      <c r="E143" s="118">
        <v>94.2</v>
      </c>
      <c r="F143" s="118" t="s">
        <v>283</v>
      </c>
      <c r="G143" s="329">
        <v>1.0233545647558386</v>
      </c>
      <c r="H143" s="118" t="s">
        <v>283</v>
      </c>
      <c r="I143" s="118">
        <v>95.7</v>
      </c>
      <c r="J143" s="118" t="s">
        <v>237</v>
      </c>
      <c r="K143" s="118">
        <v>69.599999999999994</v>
      </c>
      <c r="L143" s="118" t="s">
        <v>237</v>
      </c>
      <c r="M143" s="329">
        <v>1.3750000000000002</v>
      </c>
      <c r="N143" s="118" t="s">
        <v>237</v>
      </c>
      <c r="O143" s="118">
        <v>2.1</v>
      </c>
      <c r="P143" s="118" t="s">
        <v>237</v>
      </c>
      <c r="Q143" s="118">
        <v>5.9</v>
      </c>
      <c r="R143" s="118" t="s">
        <v>237</v>
      </c>
      <c r="S143" s="329">
        <v>2.8095238095238098</v>
      </c>
      <c r="T143" s="118" t="s">
        <v>237</v>
      </c>
      <c r="U143" s="118">
        <v>35.200000000000003</v>
      </c>
      <c r="V143" s="118" t="s">
        <v>237</v>
      </c>
      <c r="W143" s="118">
        <v>23.2</v>
      </c>
      <c r="X143" s="118" t="s">
        <v>237</v>
      </c>
      <c r="Y143" s="329">
        <v>1.517241379310345</v>
      </c>
      <c r="Z143" s="118" t="s">
        <v>237</v>
      </c>
      <c r="AA143" s="118">
        <v>97.3</v>
      </c>
      <c r="AB143" s="118" t="s">
        <v>279</v>
      </c>
      <c r="AC143" s="118">
        <v>97.5</v>
      </c>
      <c r="AD143" s="118" t="s">
        <v>279</v>
      </c>
      <c r="AE143" s="329">
        <v>0.99794871794871787</v>
      </c>
      <c r="AF143" s="118" t="s">
        <v>237</v>
      </c>
      <c r="AG143" s="118">
        <v>26.7</v>
      </c>
      <c r="AH143" s="118" t="s">
        <v>237</v>
      </c>
      <c r="AI143" s="118">
        <v>8</v>
      </c>
      <c r="AJ143" s="118" t="s">
        <v>237</v>
      </c>
      <c r="AK143" s="329">
        <v>3.3374999999999999</v>
      </c>
      <c r="AL143" s="118" t="s">
        <v>237</v>
      </c>
      <c r="AM143" s="118">
        <v>81.195800000000006</v>
      </c>
      <c r="AN143" s="118">
        <v>44.849699999999999</v>
      </c>
      <c r="AO143" s="70">
        <v>1.8103978398963652</v>
      </c>
      <c r="AP143" s="15"/>
    </row>
    <row r="144" spans="2:42" x14ac:dyDescent="0.25">
      <c r="B144" s="15" t="s">
        <v>157</v>
      </c>
      <c r="C144" s="118" t="s">
        <v>238</v>
      </c>
      <c r="D144" s="118" t="s">
        <v>237</v>
      </c>
      <c r="E144" s="118" t="s">
        <v>238</v>
      </c>
      <c r="F144" s="118" t="s">
        <v>237</v>
      </c>
      <c r="G144" s="329" t="s">
        <v>238</v>
      </c>
      <c r="H144" s="118" t="s">
        <v>237</v>
      </c>
      <c r="I144" s="330">
        <v>77.5</v>
      </c>
      <c r="J144" s="330" t="s">
        <v>239</v>
      </c>
      <c r="K144" s="330">
        <v>47.7</v>
      </c>
      <c r="L144" s="330" t="s">
        <v>239</v>
      </c>
      <c r="M144" s="331">
        <v>1.6247379454926625</v>
      </c>
      <c r="N144" s="330" t="s">
        <v>239</v>
      </c>
      <c r="O144" s="330">
        <v>16.399999999999999</v>
      </c>
      <c r="P144" s="330" t="s">
        <v>237</v>
      </c>
      <c r="Q144" s="330">
        <v>23.7</v>
      </c>
      <c r="R144" s="330" t="s">
        <v>237</v>
      </c>
      <c r="S144" s="331">
        <v>1.4451219512195124</v>
      </c>
      <c r="T144" s="330" t="s">
        <v>237</v>
      </c>
      <c r="U144" s="118" t="s">
        <v>238</v>
      </c>
      <c r="V144" s="118" t="s">
        <v>237</v>
      </c>
      <c r="W144" s="118" t="s">
        <v>238</v>
      </c>
      <c r="X144" s="118" t="s">
        <v>237</v>
      </c>
      <c r="Y144" s="329" t="s">
        <v>238</v>
      </c>
      <c r="Z144" s="118" t="s">
        <v>237</v>
      </c>
      <c r="AA144" s="118">
        <v>90.213938566403556</v>
      </c>
      <c r="AB144" s="118" t="s">
        <v>239</v>
      </c>
      <c r="AC144" s="118">
        <v>86.509288520124954</v>
      </c>
      <c r="AD144" s="118" t="s">
        <v>239</v>
      </c>
      <c r="AE144" s="329">
        <v>1.0428237257484412</v>
      </c>
      <c r="AF144" s="118" t="s">
        <v>239</v>
      </c>
      <c r="AG144" s="118">
        <v>23.4</v>
      </c>
      <c r="AH144" s="118" t="s">
        <v>239</v>
      </c>
      <c r="AI144" s="118">
        <v>17.100000000000001</v>
      </c>
      <c r="AJ144" s="118" t="s">
        <v>239</v>
      </c>
      <c r="AK144" s="329">
        <v>1.3684210526315788</v>
      </c>
      <c r="AL144" s="118" t="s">
        <v>239</v>
      </c>
      <c r="AM144" s="118">
        <v>79.390799999999999</v>
      </c>
      <c r="AN144" s="118">
        <v>69.442999999999998</v>
      </c>
      <c r="AO144" s="70">
        <v>1.1432512996270323</v>
      </c>
      <c r="AP144" s="15"/>
    </row>
    <row r="145" spans="2:42" x14ac:dyDescent="0.25">
      <c r="B145" s="15" t="s">
        <v>158</v>
      </c>
      <c r="C145" s="118" t="s">
        <v>238</v>
      </c>
      <c r="D145" s="118" t="s">
        <v>448</v>
      </c>
      <c r="E145" s="118" t="s">
        <v>238</v>
      </c>
      <c r="F145" s="118" t="s">
        <v>448</v>
      </c>
      <c r="G145" s="329" t="s">
        <v>238</v>
      </c>
      <c r="H145" s="118" t="s">
        <v>237</v>
      </c>
      <c r="I145" s="118" t="s">
        <v>238</v>
      </c>
      <c r="J145" s="118" t="s">
        <v>237</v>
      </c>
      <c r="K145" s="118" t="s">
        <v>238</v>
      </c>
      <c r="L145" s="118" t="s">
        <v>237</v>
      </c>
      <c r="M145" s="329" t="s">
        <v>238</v>
      </c>
      <c r="N145" s="118" t="s">
        <v>237</v>
      </c>
      <c r="O145" s="118" t="s">
        <v>238</v>
      </c>
      <c r="P145" s="118" t="s">
        <v>237</v>
      </c>
      <c r="Q145" s="118" t="s">
        <v>238</v>
      </c>
      <c r="R145" s="118" t="s">
        <v>237</v>
      </c>
      <c r="S145" s="329" t="s">
        <v>238</v>
      </c>
      <c r="T145" s="118" t="s">
        <v>237</v>
      </c>
      <c r="U145" s="118" t="s">
        <v>238</v>
      </c>
      <c r="V145" s="118" t="s">
        <v>237</v>
      </c>
      <c r="W145" s="118" t="s">
        <v>238</v>
      </c>
      <c r="X145" s="118" t="s">
        <v>237</v>
      </c>
      <c r="Y145" s="329" t="s">
        <v>238</v>
      </c>
      <c r="Z145" s="118" t="s">
        <v>237</v>
      </c>
      <c r="AA145" s="118" t="s">
        <v>238</v>
      </c>
      <c r="AB145" s="118" t="s">
        <v>279</v>
      </c>
      <c r="AC145" s="118" t="s">
        <v>238</v>
      </c>
      <c r="AD145" s="118" t="s">
        <v>279</v>
      </c>
      <c r="AE145" s="329" t="s">
        <v>238</v>
      </c>
      <c r="AF145" s="118" t="s">
        <v>237</v>
      </c>
      <c r="AG145" s="118" t="s">
        <v>238</v>
      </c>
      <c r="AH145" s="118" t="s">
        <v>237</v>
      </c>
      <c r="AI145" s="118" t="s">
        <v>238</v>
      </c>
      <c r="AJ145" s="118" t="s">
        <v>237</v>
      </c>
      <c r="AK145" s="329" t="s">
        <v>238</v>
      </c>
      <c r="AL145" s="118" t="s">
        <v>237</v>
      </c>
      <c r="AM145" s="118">
        <v>96</v>
      </c>
      <c r="AN145" s="118" t="s">
        <v>238</v>
      </c>
      <c r="AO145" s="70" t="s">
        <v>238</v>
      </c>
      <c r="AP145" s="15"/>
    </row>
    <row r="146" spans="2:42" x14ac:dyDescent="0.25">
      <c r="B146" s="15" t="s">
        <v>159</v>
      </c>
      <c r="C146" s="118" t="s">
        <v>238</v>
      </c>
      <c r="D146" s="118" t="s">
        <v>448</v>
      </c>
      <c r="E146" s="118" t="s">
        <v>238</v>
      </c>
      <c r="F146" s="118" t="s">
        <v>448</v>
      </c>
      <c r="G146" s="329" t="s">
        <v>238</v>
      </c>
      <c r="H146" s="118" t="s">
        <v>237</v>
      </c>
      <c r="I146" s="118" t="s">
        <v>238</v>
      </c>
      <c r="J146" s="118" t="s">
        <v>237</v>
      </c>
      <c r="K146" s="118" t="s">
        <v>238</v>
      </c>
      <c r="L146" s="118" t="s">
        <v>237</v>
      </c>
      <c r="M146" s="329" t="s">
        <v>238</v>
      </c>
      <c r="N146" s="118" t="s">
        <v>237</v>
      </c>
      <c r="O146" s="118" t="s">
        <v>238</v>
      </c>
      <c r="P146" s="118" t="s">
        <v>237</v>
      </c>
      <c r="Q146" s="118" t="s">
        <v>238</v>
      </c>
      <c r="R146" s="118" t="s">
        <v>237</v>
      </c>
      <c r="S146" s="329" t="s">
        <v>238</v>
      </c>
      <c r="T146" s="118" t="s">
        <v>237</v>
      </c>
      <c r="U146" s="118" t="s">
        <v>238</v>
      </c>
      <c r="V146" s="118" t="s">
        <v>237</v>
      </c>
      <c r="W146" s="118" t="s">
        <v>238</v>
      </c>
      <c r="X146" s="118" t="s">
        <v>237</v>
      </c>
      <c r="Y146" s="329" t="s">
        <v>238</v>
      </c>
      <c r="Z146" s="118" t="s">
        <v>237</v>
      </c>
      <c r="AA146" s="118" t="s">
        <v>238</v>
      </c>
      <c r="AB146" s="118" t="s">
        <v>279</v>
      </c>
      <c r="AC146" s="118" t="s">
        <v>238</v>
      </c>
      <c r="AD146" s="118" t="s">
        <v>279</v>
      </c>
      <c r="AE146" s="329" t="s">
        <v>238</v>
      </c>
      <c r="AF146" s="118" t="s">
        <v>237</v>
      </c>
      <c r="AG146" s="118" t="s">
        <v>238</v>
      </c>
      <c r="AH146" s="118" t="s">
        <v>237</v>
      </c>
      <c r="AI146" s="118" t="s">
        <v>238</v>
      </c>
      <c r="AJ146" s="118" t="s">
        <v>237</v>
      </c>
      <c r="AK146" s="329" t="s">
        <v>238</v>
      </c>
      <c r="AL146" s="118" t="s">
        <v>237</v>
      </c>
      <c r="AM146" s="118">
        <v>100</v>
      </c>
      <c r="AN146" s="118">
        <v>100</v>
      </c>
      <c r="AO146" s="70">
        <v>1</v>
      </c>
      <c r="AP146" s="15"/>
    </row>
    <row r="147" spans="2:42" x14ac:dyDescent="0.25">
      <c r="B147" s="15" t="s">
        <v>160</v>
      </c>
      <c r="C147" s="118" t="s">
        <v>238</v>
      </c>
      <c r="D147" s="118" t="s">
        <v>448</v>
      </c>
      <c r="E147" s="118" t="s">
        <v>238</v>
      </c>
      <c r="F147" s="118" t="s">
        <v>448</v>
      </c>
      <c r="G147" s="329" t="s">
        <v>238</v>
      </c>
      <c r="H147" s="118" t="s">
        <v>237</v>
      </c>
      <c r="I147" s="118" t="s">
        <v>238</v>
      </c>
      <c r="J147" s="118" t="s">
        <v>237</v>
      </c>
      <c r="K147" s="118" t="s">
        <v>238</v>
      </c>
      <c r="L147" s="118" t="s">
        <v>237</v>
      </c>
      <c r="M147" s="329" t="s">
        <v>238</v>
      </c>
      <c r="N147" s="118" t="s">
        <v>237</v>
      </c>
      <c r="O147" s="118" t="s">
        <v>238</v>
      </c>
      <c r="P147" s="118" t="s">
        <v>237</v>
      </c>
      <c r="Q147" s="118" t="s">
        <v>238</v>
      </c>
      <c r="R147" s="118" t="s">
        <v>237</v>
      </c>
      <c r="S147" s="329" t="s">
        <v>238</v>
      </c>
      <c r="T147" s="118" t="s">
        <v>237</v>
      </c>
      <c r="U147" s="118" t="s">
        <v>238</v>
      </c>
      <c r="V147" s="118" t="s">
        <v>237</v>
      </c>
      <c r="W147" s="118" t="s">
        <v>238</v>
      </c>
      <c r="X147" s="118" t="s">
        <v>237</v>
      </c>
      <c r="Y147" s="329" t="s">
        <v>238</v>
      </c>
      <c r="Z147" s="118" t="s">
        <v>237</v>
      </c>
      <c r="AA147" s="118" t="s">
        <v>238</v>
      </c>
      <c r="AB147" s="118" t="s">
        <v>279</v>
      </c>
      <c r="AC147" s="118" t="s">
        <v>238</v>
      </c>
      <c r="AD147" s="118" t="s">
        <v>279</v>
      </c>
      <c r="AE147" s="329" t="s">
        <v>238</v>
      </c>
      <c r="AF147" s="118" t="s">
        <v>237</v>
      </c>
      <c r="AG147" s="118" t="s">
        <v>238</v>
      </c>
      <c r="AH147" s="118" t="s">
        <v>237</v>
      </c>
      <c r="AI147" s="118" t="s">
        <v>238</v>
      </c>
      <c r="AJ147" s="118" t="s">
        <v>237</v>
      </c>
      <c r="AK147" s="329" t="s">
        <v>238</v>
      </c>
      <c r="AL147" s="118" t="s">
        <v>237</v>
      </c>
      <c r="AM147" s="118">
        <v>100</v>
      </c>
      <c r="AN147" s="118">
        <v>100</v>
      </c>
      <c r="AO147" s="70">
        <v>1</v>
      </c>
      <c r="AP147" s="15"/>
    </row>
    <row r="148" spans="2:42" x14ac:dyDescent="0.25">
      <c r="B148" s="55" t="s">
        <v>161</v>
      </c>
      <c r="C148" s="118" t="s">
        <v>238</v>
      </c>
      <c r="D148" s="118" t="s">
        <v>448</v>
      </c>
      <c r="E148" s="118" t="s">
        <v>238</v>
      </c>
      <c r="F148" s="118" t="s">
        <v>448</v>
      </c>
      <c r="G148" s="329" t="s">
        <v>238</v>
      </c>
      <c r="H148" s="118" t="s">
        <v>237</v>
      </c>
      <c r="I148" s="118" t="s">
        <v>238</v>
      </c>
      <c r="J148" s="118" t="s">
        <v>237</v>
      </c>
      <c r="K148" s="118" t="s">
        <v>238</v>
      </c>
      <c r="L148" s="118" t="s">
        <v>237</v>
      </c>
      <c r="M148" s="329" t="s">
        <v>238</v>
      </c>
      <c r="N148" s="118" t="s">
        <v>237</v>
      </c>
      <c r="O148" s="118" t="s">
        <v>238</v>
      </c>
      <c r="P148" s="118" t="s">
        <v>237</v>
      </c>
      <c r="Q148" s="118" t="s">
        <v>238</v>
      </c>
      <c r="R148" s="118" t="s">
        <v>237</v>
      </c>
      <c r="S148" s="329" t="s">
        <v>238</v>
      </c>
      <c r="T148" s="118" t="s">
        <v>237</v>
      </c>
      <c r="U148" s="118" t="s">
        <v>238</v>
      </c>
      <c r="V148" s="118" t="s">
        <v>237</v>
      </c>
      <c r="W148" s="118" t="s">
        <v>238</v>
      </c>
      <c r="X148" s="118" t="s">
        <v>237</v>
      </c>
      <c r="Y148" s="329" t="s">
        <v>238</v>
      </c>
      <c r="Z148" s="118" t="s">
        <v>237</v>
      </c>
      <c r="AA148" s="118" t="s">
        <v>238</v>
      </c>
      <c r="AB148" s="118" t="s">
        <v>279</v>
      </c>
      <c r="AC148" s="118" t="s">
        <v>238</v>
      </c>
      <c r="AD148" s="118" t="s">
        <v>279</v>
      </c>
      <c r="AE148" s="329" t="s">
        <v>238</v>
      </c>
      <c r="AF148" s="118" t="s">
        <v>237</v>
      </c>
      <c r="AG148" s="118" t="s">
        <v>238</v>
      </c>
      <c r="AH148" s="118" t="s">
        <v>237</v>
      </c>
      <c r="AI148" s="118" t="s">
        <v>238</v>
      </c>
      <c r="AJ148" s="118" t="s">
        <v>237</v>
      </c>
      <c r="AK148" s="329" t="s">
        <v>238</v>
      </c>
      <c r="AL148" s="118" t="s">
        <v>237</v>
      </c>
      <c r="AM148" s="118">
        <v>100</v>
      </c>
      <c r="AN148" s="118">
        <v>100</v>
      </c>
      <c r="AO148" s="70">
        <v>1</v>
      </c>
      <c r="AP148" s="15"/>
    </row>
    <row r="149" spans="2:42" x14ac:dyDescent="0.25">
      <c r="B149" s="55" t="s">
        <v>162</v>
      </c>
      <c r="C149" s="118">
        <v>99.7</v>
      </c>
      <c r="D149" s="118" t="s">
        <v>237</v>
      </c>
      <c r="E149" s="118">
        <v>99.5</v>
      </c>
      <c r="F149" s="118" t="s">
        <v>237</v>
      </c>
      <c r="G149" s="329">
        <v>1.0020100502512563</v>
      </c>
      <c r="H149" s="118" t="s">
        <v>237</v>
      </c>
      <c r="I149" s="118">
        <v>99.5</v>
      </c>
      <c r="J149" s="118" t="s">
        <v>237</v>
      </c>
      <c r="K149" s="118">
        <v>98.9</v>
      </c>
      <c r="L149" s="118" t="s">
        <v>237</v>
      </c>
      <c r="M149" s="329">
        <v>1.0060667340748231</v>
      </c>
      <c r="N149" s="118" t="s">
        <v>237</v>
      </c>
      <c r="O149" s="118">
        <v>1.9</v>
      </c>
      <c r="P149" s="118" t="s">
        <v>239</v>
      </c>
      <c r="Q149" s="118">
        <v>3.8</v>
      </c>
      <c r="R149" s="118" t="s">
        <v>239</v>
      </c>
      <c r="S149" s="329">
        <v>2</v>
      </c>
      <c r="T149" s="118" t="s">
        <v>239</v>
      </c>
      <c r="U149" s="118" t="s">
        <v>238</v>
      </c>
      <c r="V149" s="118" t="s">
        <v>237</v>
      </c>
      <c r="W149" s="118" t="s">
        <v>238</v>
      </c>
      <c r="X149" s="118" t="s">
        <v>237</v>
      </c>
      <c r="Y149" s="329" t="s">
        <v>238</v>
      </c>
      <c r="Z149" s="118" t="s">
        <v>237</v>
      </c>
      <c r="AA149" s="118">
        <v>98.3</v>
      </c>
      <c r="AB149" s="118" t="s">
        <v>279</v>
      </c>
      <c r="AC149" s="118">
        <v>98.9</v>
      </c>
      <c r="AD149" s="118" t="s">
        <v>279</v>
      </c>
      <c r="AE149" s="329">
        <v>0.99393326592517683</v>
      </c>
      <c r="AF149" s="118" t="s">
        <v>237</v>
      </c>
      <c r="AG149" s="118" t="s">
        <v>238</v>
      </c>
      <c r="AH149" s="118" t="s">
        <v>237</v>
      </c>
      <c r="AI149" s="118" t="s">
        <v>238</v>
      </c>
      <c r="AJ149" s="118" t="s">
        <v>237</v>
      </c>
      <c r="AK149" s="329" t="s">
        <v>238</v>
      </c>
      <c r="AL149" s="118" t="s">
        <v>237</v>
      </c>
      <c r="AM149" s="118">
        <v>89.175799999999995</v>
      </c>
      <c r="AN149" s="118">
        <v>84.4268</v>
      </c>
      <c r="AO149" s="70">
        <v>1.0562499111656487</v>
      </c>
      <c r="AP149" s="15"/>
    </row>
    <row r="150" spans="2:42" x14ac:dyDescent="0.25">
      <c r="B150" s="125" t="s">
        <v>163</v>
      </c>
      <c r="C150" s="118" t="s">
        <v>238</v>
      </c>
      <c r="D150" s="118" t="s">
        <v>448</v>
      </c>
      <c r="E150" s="118" t="s">
        <v>238</v>
      </c>
      <c r="F150" s="118" t="s">
        <v>448</v>
      </c>
      <c r="G150" s="329" t="s">
        <v>238</v>
      </c>
      <c r="H150" s="118" t="s">
        <v>237</v>
      </c>
      <c r="I150" s="330">
        <v>99.7</v>
      </c>
      <c r="J150" s="330" t="s">
        <v>239</v>
      </c>
      <c r="K150" s="330">
        <v>98.3</v>
      </c>
      <c r="L150" s="330" t="s">
        <v>239</v>
      </c>
      <c r="M150" s="331">
        <v>1.0142421159715158</v>
      </c>
      <c r="N150" s="330" t="s">
        <v>239</v>
      </c>
      <c r="O150" s="118">
        <v>3</v>
      </c>
      <c r="P150" s="118" t="s">
        <v>239</v>
      </c>
      <c r="Q150" s="118">
        <v>4</v>
      </c>
      <c r="R150" s="118" t="s">
        <v>239</v>
      </c>
      <c r="S150" s="329">
        <v>1.3333333333333333</v>
      </c>
      <c r="T150" s="118" t="s">
        <v>239</v>
      </c>
      <c r="U150" s="118" t="s">
        <v>238</v>
      </c>
      <c r="V150" s="118" t="s">
        <v>237</v>
      </c>
      <c r="W150" s="118" t="s">
        <v>238</v>
      </c>
      <c r="X150" s="118" t="s">
        <v>237</v>
      </c>
      <c r="Y150" s="329" t="s">
        <v>238</v>
      </c>
      <c r="Z150" s="118" t="s">
        <v>237</v>
      </c>
      <c r="AA150" s="118" t="s">
        <v>238</v>
      </c>
      <c r="AB150" s="118" t="s">
        <v>279</v>
      </c>
      <c r="AC150" s="118" t="s">
        <v>238</v>
      </c>
      <c r="AD150" s="118" t="s">
        <v>279</v>
      </c>
      <c r="AE150" s="329" t="s">
        <v>238</v>
      </c>
      <c r="AF150" s="118" t="s">
        <v>237</v>
      </c>
      <c r="AG150" s="118" t="s">
        <v>238</v>
      </c>
      <c r="AH150" s="118" t="s">
        <v>237</v>
      </c>
      <c r="AI150" s="118" t="s">
        <v>238</v>
      </c>
      <c r="AJ150" s="118" t="s">
        <v>237</v>
      </c>
      <c r="AK150" s="329" t="s">
        <v>238</v>
      </c>
      <c r="AL150" s="118" t="s">
        <v>237</v>
      </c>
      <c r="AM150" s="118" t="s">
        <v>238</v>
      </c>
      <c r="AN150" s="118" t="s">
        <v>238</v>
      </c>
      <c r="AO150" s="70" t="s">
        <v>238</v>
      </c>
      <c r="AP150" s="15"/>
    </row>
    <row r="151" spans="2:42" x14ac:dyDescent="0.25">
      <c r="B151" s="15" t="s">
        <v>164</v>
      </c>
      <c r="C151" s="118" t="s">
        <v>238</v>
      </c>
      <c r="D151" s="118" t="s">
        <v>448</v>
      </c>
      <c r="E151" s="118" t="s">
        <v>238</v>
      </c>
      <c r="F151" s="118" t="s">
        <v>448</v>
      </c>
      <c r="G151" s="329" t="s">
        <v>238</v>
      </c>
      <c r="H151" s="118" t="s">
        <v>237</v>
      </c>
      <c r="I151" s="118" t="s">
        <v>238</v>
      </c>
      <c r="J151" s="118" t="s">
        <v>237</v>
      </c>
      <c r="K151" s="118" t="s">
        <v>238</v>
      </c>
      <c r="L151" s="118" t="s">
        <v>237</v>
      </c>
      <c r="M151" s="329" t="s">
        <v>238</v>
      </c>
      <c r="N151" s="118" t="s">
        <v>237</v>
      </c>
      <c r="O151" s="118" t="s">
        <v>238</v>
      </c>
      <c r="P151" s="118" t="s">
        <v>237</v>
      </c>
      <c r="Q151" s="118" t="s">
        <v>238</v>
      </c>
      <c r="R151" s="118" t="s">
        <v>237</v>
      </c>
      <c r="S151" s="329" t="s">
        <v>238</v>
      </c>
      <c r="T151" s="118" t="s">
        <v>237</v>
      </c>
      <c r="U151" s="118" t="s">
        <v>238</v>
      </c>
      <c r="V151" s="118" t="s">
        <v>237</v>
      </c>
      <c r="W151" s="118" t="s">
        <v>238</v>
      </c>
      <c r="X151" s="118" t="s">
        <v>237</v>
      </c>
      <c r="Y151" s="329" t="s">
        <v>238</v>
      </c>
      <c r="Z151" s="118" t="s">
        <v>237</v>
      </c>
      <c r="AA151" s="118" t="s">
        <v>238</v>
      </c>
      <c r="AB151" s="118" t="s">
        <v>279</v>
      </c>
      <c r="AC151" s="118" t="s">
        <v>238</v>
      </c>
      <c r="AD151" s="118" t="s">
        <v>279</v>
      </c>
      <c r="AE151" s="329" t="s">
        <v>238</v>
      </c>
      <c r="AF151" s="118" t="s">
        <v>237</v>
      </c>
      <c r="AG151" s="118" t="s">
        <v>238</v>
      </c>
      <c r="AH151" s="118" t="s">
        <v>237</v>
      </c>
      <c r="AI151" s="118" t="s">
        <v>238</v>
      </c>
      <c r="AJ151" s="118" t="s">
        <v>237</v>
      </c>
      <c r="AK151" s="329" t="s">
        <v>238</v>
      </c>
      <c r="AL151" s="118" t="s">
        <v>237</v>
      </c>
      <c r="AM151" s="118">
        <v>74.368799999999993</v>
      </c>
      <c r="AN151" s="118">
        <v>59.334000000000003</v>
      </c>
      <c r="AO151" s="70">
        <v>1.2533926585094548</v>
      </c>
      <c r="AP151" s="15"/>
    </row>
    <row r="152" spans="2:42" x14ac:dyDescent="0.25">
      <c r="B152" s="15" t="s">
        <v>165</v>
      </c>
      <c r="C152" s="118">
        <v>60.4</v>
      </c>
      <c r="D152" s="118" t="s">
        <v>448</v>
      </c>
      <c r="E152" s="118">
        <v>63.6</v>
      </c>
      <c r="F152" s="118" t="s">
        <v>448</v>
      </c>
      <c r="G152" s="329">
        <v>0.94968553459119498</v>
      </c>
      <c r="H152" s="118" t="s">
        <v>237</v>
      </c>
      <c r="I152" s="118">
        <v>82.4</v>
      </c>
      <c r="J152" s="118" t="s">
        <v>237</v>
      </c>
      <c r="K152" s="118">
        <v>67.2</v>
      </c>
      <c r="L152" s="118" t="s">
        <v>237</v>
      </c>
      <c r="M152" s="329">
        <v>1.2261904761904763</v>
      </c>
      <c r="N152" s="118" t="s">
        <v>237</v>
      </c>
      <c r="O152" s="118">
        <v>6.2</v>
      </c>
      <c r="P152" s="118" t="s">
        <v>237</v>
      </c>
      <c r="Q152" s="118">
        <v>12.4</v>
      </c>
      <c r="R152" s="118" t="s">
        <v>237</v>
      </c>
      <c r="S152" s="329">
        <v>2</v>
      </c>
      <c r="T152" s="118" t="s">
        <v>237</v>
      </c>
      <c r="U152" s="118">
        <v>26.3</v>
      </c>
      <c r="V152" s="118" t="s">
        <v>237</v>
      </c>
      <c r="W152" s="118">
        <v>29.5</v>
      </c>
      <c r="X152" s="118" t="s">
        <v>237</v>
      </c>
      <c r="Y152" s="329">
        <v>0.8915254237288136</v>
      </c>
      <c r="Z152" s="118" t="s">
        <v>237</v>
      </c>
      <c r="AA152" s="118">
        <v>93.3</v>
      </c>
      <c r="AB152" s="118" t="s">
        <v>283</v>
      </c>
      <c r="AC152" s="118">
        <v>91.5</v>
      </c>
      <c r="AD152" s="118" t="s">
        <v>283</v>
      </c>
      <c r="AE152" s="329">
        <v>1.019672131147541</v>
      </c>
      <c r="AF152" s="118" t="s">
        <v>283</v>
      </c>
      <c r="AG152" s="118">
        <v>66</v>
      </c>
      <c r="AH152" s="118" t="s">
        <v>237</v>
      </c>
      <c r="AI152" s="118">
        <v>50.1</v>
      </c>
      <c r="AJ152" s="118" t="s">
        <v>237</v>
      </c>
      <c r="AK152" s="329">
        <v>1.3173652694610778</v>
      </c>
      <c r="AL152" s="118" t="s">
        <v>237</v>
      </c>
      <c r="AM152" s="118">
        <v>61.040700000000001</v>
      </c>
      <c r="AN152" s="118">
        <v>64.423400000000001</v>
      </c>
      <c r="AO152" s="70">
        <v>0.94749268123073294</v>
      </c>
      <c r="AP152" s="15"/>
    </row>
    <row r="153" spans="2:42" x14ac:dyDescent="0.25">
      <c r="B153" s="15" t="s">
        <v>166</v>
      </c>
      <c r="C153" s="118" t="s">
        <v>238</v>
      </c>
      <c r="D153" s="118" t="s">
        <v>448</v>
      </c>
      <c r="E153" s="118" t="s">
        <v>238</v>
      </c>
      <c r="F153" s="118" t="s">
        <v>448</v>
      </c>
      <c r="G153" s="329" t="s">
        <v>238</v>
      </c>
      <c r="H153" s="118" t="s">
        <v>237</v>
      </c>
      <c r="I153" s="118" t="s">
        <v>238</v>
      </c>
      <c r="J153" s="118" t="s">
        <v>237</v>
      </c>
      <c r="K153" s="118" t="s">
        <v>238</v>
      </c>
      <c r="L153" s="118" t="s">
        <v>237</v>
      </c>
      <c r="M153" s="329" t="s">
        <v>238</v>
      </c>
      <c r="N153" s="118" t="s">
        <v>237</v>
      </c>
      <c r="O153" s="118" t="s">
        <v>238</v>
      </c>
      <c r="P153" s="118" t="s">
        <v>237</v>
      </c>
      <c r="Q153" s="118" t="s">
        <v>238</v>
      </c>
      <c r="R153" s="118" t="s">
        <v>237</v>
      </c>
      <c r="S153" s="329" t="s">
        <v>238</v>
      </c>
      <c r="T153" s="118" t="s">
        <v>237</v>
      </c>
      <c r="U153" s="118" t="s">
        <v>238</v>
      </c>
      <c r="V153" s="118" t="s">
        <v>237</v>
      </c>
      <c r="W153" s="118" t="s">
        <v>238</v>
      </c>
      <c r="X153" s="118" t="s">
        <v>237</v>
      </c>
      <c r="Y153" s="329" t="s">
        <v>238</v>
      </c>
      <c r="Z153" s="118" t="s">
        <v>237</v>
      </c>
      <c r="AA153" s="118" t="s">
        <v>238</v>
      </c>
      <c r="AB153" s="118" t="s">
        <v>279</v>
      </c>
      <c r="AC153" s="118" t="s">
        <v>238</v>
      </c>
      <c r="AD153" s="118" t="s">
        <v>279</v>
      </c>
      <c r="AE153" s="329" t="s">
        <v>238</v>
      </c>
      <c r="AF153" s="118" t="s">
        <v>237</v>
      </c>
      <c r="AG153" s="118" t="s">
        <v>238</v>
      </c>
      <c r="AH153" s="118" t="s">
        <v>237</v>
      </c>
      <c r="AI153" s="118" t="s">
        <v>238</v>
      </c>
      <c r="AJ153" s="118" t="s">
        <v>237</v>
      </c>
      <c r="AK153" s="329" t="s">
        <v>238</v>
      </c>
      <c r="AL153" s="118" t="s">
        <v>237</v>
      </c>
      <c r="AM153" s="118" t="s">
        <v>238</v>
      </c>
      <c r="AN153" s="118" t="s">
        <v>238</v>
      </c>
      <c r="AO153" s="70" t="s">
        <v>238</v>
      </c>
      <c r="AP153" s="15"/>
    </row>
    <row r="154" spans="2:42" x14ac:dyDescent="0.25">
      <c r="B154" s="15" t="s">
        <v>167</v>
      </c>
      <c r="C154" s="118">
        <v>91.1</v>
      </c>
      <c r="D154" s="118" t="s">
        <v>448</v>
      </c>
      <c r="E154" s="118">
        <v>92.2</v>
      </c>
      <c r="F154" s="118" t="s">
        <v>448</v>
      </c>
      <c r="G154" s="329">
        <v>0.9880694143167027</v>
      </c>
      <c r="H154" s="118" t="s">
        <v>237</v>
      </c>
      <c r="I154" s="118" t="s">
        <v>238</v>
      </c>
      <c r="J154" s="118" t="s">
        <v>237</v>
      </c>
      <c r="K154" s="118" t="s">
        <v>238</v>
      </c>
      <c r="L154" s="118" t="s">
        <v>237</v>
      </c>
      <c r="M154" s="329" t="s">
        <v>238</v>
      </c>
      <c r="N154" s="118" t="s">
        <v>237</v>
      </c>
      <c r="O154" s="118">
        <v>1.8</v>
      </c>
      <c r="P154" s="118" t="s">
        <v>237</v>
      </c>
      <c r="Q154" s="118">
        <v>3</v>
      </c>
      <c r="R154" s="118" t="s">
        <v>237</v>
      </c>
      <c r="S154" s="329">
        <v>1.6666666666666665</v>
      </c>
      <c r="T154" s="118" t="s">
        <v>237</v>
      </c>
      <c r="U154" s="118" t="s">
        <v>238</v>
      </c>
      <c r="V154" s="118" t="s">
        <v>237</v>
      </c>
      <c r="W154" s="118" t="s">
        <v>238</v>
      </c>
      <c r="X154" s="118" t="s">
        <v>237</v>
      </c>
      <c r="Y154" s="329" t="s">
        <v>238</v>
      </c>
      <c r="Z154" s="118" t="s">
        <v>237</v>
      </c>
      <c r="AA154" s="118">
        <v>99</v>
      </c>
      <c r="AB154" s="118" t="s">
        <v>279</v>
      </c>
      <c r="AC154" s="118">
        <v>99.6</v>
      </c>
      <c r="AD154" s="118" t="s">
        <v>279</v>
      </c>
      <c r="AE154" s="329">
        <v>0.99397590361445787</v>
      </c>
      <c r="AF154" s="118" t="s">
        <v>237</v>
      </c>
      <c r="AG154" s="118">
        <v>57.2</v>
      </c>
      <c r="AH154" s="118" t="s">
        <v>237</v>
      </c>
      <c r="AI154" s="118">
        <v>63.2</v>
      </c>
      <c r="AJ154" s="118" t="s">
        <v>237</v>
      </c>
      <c r="AK154" s="329">
        <v>0.90506329113924056</v>
      </c>
      <c r="AL154" s="118" t="s">
        <v>237</v>
      </c>
      <c r="AM154" s="118" t="s">
        <v>238</v>
      </c>
      <c r="AN154" s="118" t="s">
        <v>238</v>
      </c>
      <c r="AO154" s="70" t="s">
        <v>238</v>
      </c>
      <c r="AP154" s="15"/>
    </row>
    <row r="155" spans="2:42" x14ac:dyDescent="0.25">
      <c r="B155" s="15" t="s">
        <v>168</v>
      </c>
      <c r="C155" s="118" t="s">
        <v>238</v>
      </c>
      <c r="D155" s="118" t="s">
        <v>448</v>
      </c>
      <c r="E155" s="118" t="s">
        <v>238</v>
      </c>
      <c r="F155" s="118" t="s">
        <v>448</v>
      </c>
      <c r="G155" s="329" t="s">
        <v>238</v>
      </c>
      <c r="H155" s="118" t="s">
        <v>237</v>
      </c>
      <c r="I155" s="118" t="s">
        <v>238</v>
      </c>
      <c r="J155" s="118" t="s">
        <v>237</v>
      </c>
      <c r="K155" s="118" t="s">
        <v>238</v>
      </c>
      <c r="L155" s="118" t="s">
        <v>237</v>
      </c>
      <c r="M155" s="329" t="s">
        <v>238</v>
      </c>
      <c r="N155" s="118" t="s">
        <v>237</v>
      </c>
      <c r="O155" s="118" t="s">
        <v>238</v>
      </c>
      <c r="P155" s="118" t="s">
        <v>237</v>
      </c>
      <c r="Q155" s="118" t="s">
        <v>238</v>
      </c>
      <c r="R155" s="118" t="s">
        <v>237</v>
      </c>
      <c r="S155" s="329" t="s">
        <v>238</v>
      </c>
      <c r="T155" s="118" t="s">
        <v>237</v>
      </c>
      <c r="U155" s="118" t="s">
        <v>238</v>
      </c>
      <c r="V155" s="118" t="s">
        <v>237</v>
      </c>
      <c r="W155" s="118" t="s">
        <v>238</v>
      </c>
      <c r="X155" s="118" t="s">
        <v>237</v>
      </c>
      <c r="Y155" s="329" t="s">
        <v>238</v>
      </c>
      <c r="Z155" s="118" t="s">
        <v>237</v>
      </c>
      <c r="AA155" s="118" t="s">
        <v>238</v>
      </c>
      <c r="AB155" s="118" t="s">
        <v>279</v>
      </c>
      <c r="AC155" s="118" t="s">
        <v>238</v>
      </c>
      <c r="AD155" s="118" t="s">
        <v>279</v>
      </c>
      <c r="AE155" s="329" t="s">
        <v>238</v>
      </c>
      <c r="AF155" s="118" t="s">
        <v>237</v>
      </c>
      <c r="AG155" s="118" t="s">
        <v>238</v>
      </c>
      <c r="AH155" s="118" t="s">
        <v>237</v>
      </c>
      <c r="AI155" s="118" t="s">
        <v>238</v>
      </c>
      <c r="AJ155" s="118" t="s">
        <v>237</v>
      </c>
      <c r="AK155" s="329" t="s">
        <v>238</v>
      </c>
      <c r="AL155" s="118" t="s">
        <v>237</v>
      </c>
      <c r="AM155" s="118" t="s">
        <v>238</v>
      </c>
      <c r="AN155" s="118" t="s">
        <v>238</v>
      </c>
      <c r="AO155" s="70" t="s">
        <v>238</v>
      </c>
      <c r="AP155" s="15"/>
    </row>
    <row r="156" spans="2:42" x14ac:dyDescent="0.25">
      <c r="B156" s="15" t="s">
        <v>169</v>
      </c>
      <c r="C156" s="118">
        <v>62.1</v>
      </c>
      <c r="D156" s="118" t="s">
        <v>448</v>
      </c>
      <c r="E156" s="118">
        <v>44.4</v>
      </c>
      <c r="F156" s="118" t="s">
        <v>448</v>
      </c>
      <c r="G156" s="329">
        <v>1.3986486486486487</v>
      </c>
      <c r="H156" s="118" t="s">
        <v>237</v>
      </c>
      <c r="I156" s="118">
        <v>94.3</v>
      </c>
      <c r="J156" s="118" t="s">
        <v>237</v>
      </c>
      <c r="K156" s="118">
        <v>77.8</v>
      </c>
      <c r="L156" s="118" t="s">
        <v>237</v>
      </c>
      <c r="M156" s="329">
        <v>1.212082262210797</v>
      </c>
      <c r="N156" s="118" t="s">
        <v>237</v>
      </c>
      <c r="O156" s="118" t="s">
        <v>238</v>
      </c>
      <c r="P156" s="118" t="s">
        <v>237</v>
      </c>
      <c r="Q156" s="118" t="s">
        <v>238</v>
      </c>
      <c r="R156" s="118" t="s">
        <v>237</v>
      </c>
      <c r="S156" s="329" t="s">
        <v>238</v>
      </c>
      <c r="T156" s="118" t="s">
        <v>237</v>
      </c>
      <c r="U156" s="118" t="s">
        <v>238</v>
      </c>
      <c r="V156" s="118" t="s">
        <v>237</v>
      </c>
      <c r="W156" s="118" t="s">
        <v>238</v>
      </c>
      <c r="X156" s="118" t="s">
        <v>237</v>
      </c>
      <c r="Y156" s="329" t="s">
        <v>238</v>
      </c>
      <c r="Z156" s="118" t="s">
        <v>237</v>
      </c>
      <c r="AA156" s="118">
        <v>88.8</v>
      </c>
      <c r="AB156" s="118" t="s">
        <v>283</v>
      </c>
      <c r="AC156" s="118">
        <v>88.4</v>
      </c>
      <c r="AD156" s="118" t="s">
        <v>283</v>
      </c>
      <c r="AE156" s="329">
        <v>1.004524886877828</v>
      </c>
      <c r="AF156" s="118" t="s">
        <v>283</v>
      </c>
      <c r="AG156" s="118">
        <v>5.3</v>
      </c>
      <c r="AH156" s="118" t="s">
        <v>237</v>
      </c>
      <c r="AI156" s="118">
        <v>2.2000000000000002</v>
      </c>
      <c r="AJ156" s="118" t="s">
        <v>237</v>
      </c>
      <c r="AK156" s="329">
        <v>2.4090909090909087</v>
      </c>
      <c r="AL156" s="118" t="s">
        <v>237</v>
      </c>
      <c r="AM156" s="118">
        <v>93.325000000000003</v>
      </c>
      <c r="AN156" s="118">
        <v>91.119100000000003</v>
      </c>
      <c r="AO156" s="70">
        <v>1.0242089748472054</v>
      </c>
      <c r="AP156" s="15"/>
    </row>
    <row r="157" spans="2:42" x14ac:dyDescent="0.25">
      <c r="B157" s="15" t="s">
        <v>170</v>
      </c>
      <c r="C157" s="118" t="s">
        <v>238</v>
      </c>
      <c r="D157" s="118" t="s">
        <v>448</v>
      </c>
      <c r="E157" s="118" t="s">
        <v>238</v>
      </c>
      <c r="F157" s="118" t="s">
        <v>448</v>
      </c>
      <c r="G157" s="329" t="s">
        <v>238</v>
      </c>
      <c r="H157" s="118" t="s">
        <v>237</v>
      </c>
      <c r="I157" s="118" t="s">
        <v>238</v>
      </c>
      <c r="J157" s="118" t="s">
        <v>237</v>
      </c>
      <c r="K157" s="118" t="s">
        <v>238</v>
      </c>
      <c r="L157" s="118" t="s">
        <v>237</v>
      </c>
      <c r="M157" s="329" t="s">
        <v>238</v>
      </c>
      <c r="N157" s="118" t="s">
        <v>237</v>
      </c>
      <c r="O157" s="118" t="s">
        <v>238</v>
      </c>
      <c r="P157" s="118" t="s">
        <v>237</v>
      </c>
      <c r="Q157" s="118" t="s">
        <v>238</v>
      </c>
      <c r="R157" s="118" t="s">
        <v>237</v>
      </c>
      <c r="S157" s="329" t="s">
        <v>238</v>
      </c>
      <c r="T157" s="118" t="s">
        <v>237</v>
      </c>
      <c r="U157" s="118" t="s">
        <v>238</v>
      </c>
      <c r="V157" s="118" t="s">
        <v>237</v>
      </c>
      <c r="W157" s="118" t="s">
        <v>238</v>
      </c>
      <c r="X157" s="118" t="s">
        <v>237</v>
      </c>
      <c r="Y157" s="329" t="s">
        <v>238</v>
      </c>
      <c r="Z157" s="118" t="s">
        <v>237</v>
      </c>
      <c r="AA157" s="118" t="s">
        <v>238</v>
      </c>
      <c r="AB157" s="118" t="s">
        <v>279</v>
      </c>
      <c r="AC157" s="118" t="s">
        <v>238</v>
      </c>
      <c r="AD157" s="118" t="s">
        <v>279</v>
      </c>
      <c r="AE157" s="329" t="s">
        <v>238</v>
      </c>
      <c r="AF157" s="118" t="s">
        <v>237</v>
      </c>
      <c r="AG157" s="118" t="s">
        <v>238</v>
      </c>
      <c r="AH157" s="118" t="s">
        <v>237</v>
      </c>
      <c r="AI157" s="118" t="s">
        <v>238</v>
      </c>
      <c r="AJ157" s="118" t="s">
        <v>237</v>
      </c>
      <c r="AK157" s="329" t="s">
        <v>238</v>
      </c>
      <c r="AL157" s="118" t="s">
        <v>237</v>
      </c>
      <c r="AM157" s="118" t="s">
        <v>238</v>
      </c>
      <c r="AN157" s="118" t="s">
        <v>238</v>
      </c>
      <c r="AO157" s="70" t="s">
        <v>238</v>
      </c>
      <c r="AP157" s="15"/>
    </row>
    <row r="158" spans="2:42" x14ac:dyDescent="0.25">
      <c r="B158" s="15" t="s">
        <v>171</v>
      </c>
      <c r="C158" s="118">
        <v>76.400000000000006</v>
      </c>
      <c r="D158" s="118" t="s">
        <v>448</v>
      </c>
      <c r="E158" s="118">
        <v>73.8</v>
      </c>
      <c r="F158" s="118" t="s">
        <v>448</v>
      </c>
      <c r="G158" s="329">
        <v>1.0352303523035231</v>
      </c>
      <c r="H158" s="118" t="s">
        <v>237</v>
      </c>
      <c r="I158" s="118">
        <v>88.7</v>
      </c>
      <c r="J158" s="118" t="s">
        <v>237</v>
      </c>
      <c r="K158" s="118">
        <v>75.099999999999994</v>
      </c>
      <c r="L158" s="118" t="s">
        <v>237</v>
      </c>
      <c r="M158" s="329">
        <v>1.1810918774966712</v>
      </c>
      <c r="N158" s="118" t="s">
        <v>237</v>
      </c>
      <c r="O158" s="118">
        <v>13.7</v>
      </c>
      <c r="P158" s="118" t="s">
        <v>237</v>
      </c>
      <c r="Q158" s="118">
        <v>15.4</v>
      </c>
      <c r="R158" s="118" t="s">
        <v>237</v>
      </c>
      <c r="S158" s="329">
        <v>1.1240875912408761</v>
      </c>
      <c r="T158" s="118" t="s">
        <v>237</v>
      </c>
      <c r="U158" s="118">
        <v>44.5</v>
      </c>
      <c r="V158" s="118" t="s">
        <v>237</v>
      </c>
      <c r="W158" s="118">
        <v>52.3</v>
      </c>
      <c r="X158" s="118" t="s">
        <v>237</v>
      </c>
      <c r="Y158" s="329">
        <v>0.85086042065009559</v>
      </c>
      <c r="Z158" s="118" t="s">
        <v>237</v>
      </c>
      <c r="AA158" s="118">
        <v>94.1</v>
      </c>
      <c r="AB158" s="118" t="s">
        <v>279</v>
      </c>
      <c r="AC158" s="118">
        <v>93.1</v>
      </c>
      <c r="AD158" s="118" t="s">
        <v>279</v>
      </c>
      <c r="AE158" s="329">
        <v>1.0107411385606875</v>
      </c>
      <c r="AF158" s="118" t="s">
        <v>237</v>
      </c>
      <c r="AG158" s="118">
        <v>47</v>
      </c>
      <c r="AH158" s="118" t="s">
        <v>237</v>
      </c>
      <c r="AI158" s="118">
        <v>37.5</v>
      </c>
      <c r="AJ158" s="118" t="s">
        <v>237</v>
      </c>
      <c r="AK158" s="329">
        <v>1.2533333333333334</v>
      </c>
      <c r="AL158" s="118" t="s">
        <v>237</v>
      </c>
      <c r="AM158" s="118">
        <v>40.833399999999997</v>
      </c>
      <c r="AN158" s="118">
        <v>23.282800000000002</v>
      </c>
      <c r="AO158" s="70">
        <v>1.7538010892160734</v>
      </c>
      <c r="AP158" s="15"/>
    </row>
    <row r="159" spans="2:42" x14ac:dyDescent="0.25">
      <c r="B159" s="15" t="s">
        <v>172</v>
      </c>
      <c r="C159" s="118" t="s">
        <v>238</v>
      </c>
      <c r="D159" s="118" t="s">
        <v>448</v>
      </c>
      <c r="E159" s="118" t="s">
        <v>238</v>
      </c>
      <c r="F159" s="118" t="s">
        <v>448</v>
      </c>
      <c r="G159" s="329" t="s">
        <v>238</v>
      </c>
      <c r="H159" s="118" t="s">
        <v>237</v>
      </c>
      <c r="I159" s="118" t="s">
        <v>238</v>
      </c>
      <c r="J159" s="118" t="s">
        <v>237</v>
      </c>
      <c r="K159" s="118" t="s">
        <v>238</v>
      </c>
      <c r="L159" s="118" t="s">
        <v>237</v>
      </c>
      <c r="M159" s="329" t="s">
        <v>238</v>
      </c>
      <c r="N159" s="118" t="s">
        <v>237</v>
      </c>
      <c r="O159" s="118" t="s">
        <v>238</v>
      </c>
      <c r="P159" s="118" t="s">
        <v>237</v>
      </c>
      <c r="Q159" s="118" t="s">
        <v>238</v>
      </c>
      <c r="R159" s="118" t="s">
        <v>237</v>
      </c>
      <c r="S159" s="329" t="s">
        <v>238</v>
      </c>
      <c r="T159" s="118" t="s">
        <v>237</v>
      </c>
      <c r="U159" s="118" t="s">
        <v>238</v>
      </c>
      <c r="V159" s="118" t="s">
        <v>237</v>
      </c>
      <c r="W159" s="118" t="s">
        <v>238</v>
      </c>
      <c r="X159" s="118" t="s">
        <v>237</v>
      </c>
      <c r="Y159" s="329" t="s">
        <v>238</v>
      </c>
      <c r="Z159" s="118" t="s">
        <v>237</v>
      </c>
      <c r="AA159" s="118" t="s">
        <v>238</v>
      </c>
      <c r="AB159" s="118" t="s">
        <v>279</v>
      </c>
      <c r="AC159" s="118" t="s">
        <v>238</v>
      </c>
      <c r="AD159" s="118" t="s">
        <v>279</v>
      </c>
      <c r="AE159" s="329" t="s">
        <v>238</v>
      </c>
      <c r="AF159" s="118" t="s">
        <v>237</v>
      </c>
      <c r="AG159" s="118" t="s">
        <v>238</v>
      </c>
      <c r="AH159" s="118" t="s">
        <v>237</v>
      </c>
      <c r="AI159" s="118" t="s">
        <v>238</v>
      </c>
      <c r="AJ159" s="118" t="s">
        <v>237</v>
      </c>
      <c r="AK159" s="329" t="s">
        <v>238</v>
      </c>
      <c r="AL159" s="118" t="s">
        <v>237</v>
      </c>
      <c r="AM159" s="118" t="s">
        <v>238</v>
      </c>
      <c r="AN159" s="118" t="s">
        <v>238</v>
      </c>
      <c r="AO159" s="70" t="s">
        <v>238</v>
      </c>
      <c r="AP159" s="15"/>
    </row>
    <row r="160" spans="2:42" x14ac:dyDescent="0.25">
      <c r="B160" s="15" t="s">
        <v>173</v>
      </c>
      <c r="C160" s="118">
        <v>91.4</v>
      </c>
      <c r="D160" s="118" t="s">
        <v>448</v>
      </c>
      <c r="E160" s="118">
        <v>63.7</v>
      </c>
      <c r="F160" s="118" t="s">
        <v>448</v>
      </c>
      <c r="G160" s="329">
        <v>1.4348508634222921</v>
      </c>
      <c r="H160" s="118" t="s">
        <v>237</v>
      </c>
      <c r="I160" s="118">
        <v>90.7</v>
      </c>
      <c r="J160" s="118" t="s">
        <v>237</v>
      </c>
      <c r="K160" s="118">
        <v>49.2</v>
      </c>
      <c r="L160" s="118" t="s">
        <v>237</v>
      </c>
      <c r="M160" s="329">
        <v>1.8434959349593496</v>
      </c>
      <c r="N160" s="118" t="s">
        <v>237</v>
      </c>
      <c r="O160" s="118">
        <v>12.2</v>
      </c>
      <c r="P160" s="118" t="s">
        <v>237</v>
      </c>
      <c r="Q160" s="118">
        <v>19.100000000000001</v>
      </c>
      <c r="R160" s="118" t="s">
        <v>237</v>
      </c>
      <c r="S160" s="329">
        <v>1.5655737704918036</v>
      </c>
      <c r="T160" s="118" t="s">
        <v>237</v>
      </c>
      <c r="U160" s="118">
        <v>19.600000000000001</v>
      </c>
      <c r="V160" s="118" t="s">
        <v>237</v>
      </c>
      <c r="W160" s="118">
        <v>15.9</v>
      </c>
      <c r="X160" s="118" t="s">
        <v>237</v>
      </c>
      <c r="Y160" s="329">
        <v>1.2327044025157234</v>
      </c>
      <c r="Z160" s="118" t="s">
        <v>237</v>
      </c>
      <c r="AA160" s="118">
        <v>80.7</v>
      </c>
      <c r="AB160" s="118" t="s">
        <v>279</v>
      </c>
      <c r="AC160" s="118">
        <v>49.9</v>
      </c>
      <c r="AD160" s="118" t="s">
        <v>279</v>
      </c>
      <c r="AE160" s="329">
        <v>1.6172344689378759</v>
      </c>
      <c r="AF160" s="118" t="s">
        <v>237</v>
      </c>
      <c r="AG160" s="118" t="s">
        <v>238</v>
      </c>
      <c r="AH160" s="118" t="s">
        <v>237</v>
      </c>
      <c r="AI160" s="118" t="s">
        <v>238</v>
      </c>
      <c r="AJ160" s="118" t="s">
        <v>237</v>
      </c>
      <c r="AK160" s="329" t="s">
        <v>238</v>
      </c>
      <c r="AL160" s="118" t="s">
        <v>237</v>
      </c>
      <c r="AM160" s="118">
        <v>67.090400000000002</v>
      </c>
      <c r="AN160" s="118">
        <v>40.476900000000001</v>
      </c>
      <c r="AO160" s="70">
        <v>1.6574984744385068</v>
      </c>
      <c r="AP160" s="15"/>
    </row>
    <row r="161" spans="2:42" x14ac:dyDescent="0.25">
      <c r="B161" s="125" t="s">
        <v>174</v>
      </c>
      <c r="C161" s="118">
        <v>98.6</v>
      </c>
      <c r="D161" s="118" t="s">
        <v>448</v>
      </c>
      <c r="E161" s="118">
        <v>99.3</v>
      </c>
      <c r="F161" s="118" t="s">
        <v>448</v>
      </c>
      <c r="G161" s="329">
        <v>0.99295065458207454</v>
      </c>
      <c r="H161" s="118" t="s">
        <v>237</v>
      </c>
      <c r="I161" s="118">
        <v>99.8</v>
      </c>
      <c r="J161" s="118" t="s">
        <v>237</v>
      </c>
      <c r="K161" s="118">
        <v>99.6</v>
      </c>
      <c r="L161" s="118" t="s">
        <v>237</v>
      </c>
      <c r="M161" s="329">
        <v>1.0020080321285141</v>
      </c>
      <c r="N161" s="118" t="s">
        <v>237</v>
      </c>
      <c r="O161" s="118">
        <v>1.8</v>
      </c>
      <c r="P161" s="118" t="s">
        <v>237</v>
      </c>
      <c r="Q161" s="118">
        <v>1.3</v>
      </c>
      <c r="R161" s="118" t="s">
        <v>237</v>
      </c>
      <c r="S161" s="329">
        <v>0.72222222222222221</v>
      </c>
      <c r="T161" s="118" t="s">
        <v>237</v>
      </c>
      <c r="U161" s="118">
        <v>50.3</v>
      </c>
      <c r="V161" s="118" t="s">
        <v>237</v>
      </c>
      <c r="W161" s="118">
        <v>22.1</v>
      </c>
      <c r="X161" s="118" t="s">
        <v>237</v>
      </c>
      <c r="Y161" s="329">
        <v>2.2760180995475112</v>
      </c>
      <c r="Z161" s="118" t="s">
        <v>237</v>
      </c>
      <c r="AA161" s="118">
        <v>99</v>
      </c>
      <c r="AB161" s="118" t="s">
        <v>279</v>
      </c>
      <c r="AC161" s="118">
        <v>98.3</v>
      </c>
      <c r="AD161" s="118" t="s">
        <v>279</v>
      </c>
      <c r="AE161" s="329">
        <v>1.0071210579857579</v>
      </c>
      <c r="AF161" s="118" t="s">
        <v>237</v>
      </c>
      <c r="AG161" s="118">
        <v>62.7</v>
      </c>
      <c r="AH161" s="118" t="s">
        <v>237</v>
      </c>
      <c r="AI161" s="118">
        <v>41.1</v>
      </c>
      <c r="AJ161" s="118" t="s">
        <v>237</v>
      </c>
      <c r="AK161" s="329">
        <v>1.5255474452554745</v>
      </c>
      <c r="AL161" s="118" t="s">
        <v>237</v>
      </c>
      <c r="AM161" s="118">
        <v>98.633200000000002</v>
      </c>
      <c r="AN161" s="118">
        <v>95.657700000000006</v>
      </c>
      <c r="AO161" s="70">
        <v>1.0311057029387074</v>
      </c>
      <c r="AP161" s="15"/>
    </row>
    <row r="162" spans="2:42" x14ac:dyDescent="0.25">
      <c r="B162" s="15" t="s">
        <v>175</v>
      </c>
      <c r="C162" s="118" t="s">
        <v>238</v>
      </c>
      <c r="D162" s="118" t="s">
        <v>448</v>
      </c>
      <c r="E162" s="118" t="s">
        <v>238</v>
      </c>
      <c r="F162" s="118" t="s">
        <v>448</v>
      </c>
      <c r="G162" s="329" t="s">
        <v>238</v>
      </c>
      <c r="H162" s="118" t="s">
        <v>237</v>
      </c>
      <c r="I162" s="118" t="s">
        <v>238</v>
      </c>
      <c r="J162" s="118" t="s">
        <v>237</v>
      </c>
      <c r="K162" s="118" t="s">
        <v>238</v>
      </c>
      <c r="L162" s="118" t="s">
        <v>237</v>
      </c>
      <c r="M162" s="329" t="s">
        <v>238</v>
      </c>
      <c r="N162" s="118" t="s">
        <v>237</v>
      </c>
      <c r="O162" s="118" t="s">
        <v>238</v>
      </c>
      <c r="P162" s="118" t="s">
        <v>237</v>
      </c>
      <c r="Q162" s="118" t="s">
        <v>238</v>
      </c>
      <c r="R162" s="118" t="s">
        <v>237</v>
      </c>
      <c r="S162" s="329" t="s">
        <v>238</v>
      </c>
      <c r="T162" s="118" t="s">
        <v>237</v>
      </c>
      <c r="U162" s="118" t="s">
        <v>238</v>
      </c>
      <c r="V162" s="118" t="s">
        <v>237</v>
      </c>
      <c r="W162" s="118" t="s">
        <v>238</v>
      </c>
      <c r="X162" s="118" t="s">
        <v>237</v>
      </c>
      <c r="Y162" s="329" t="s">
        <v>238</v>
      </c>
      <c r="Z162" s="118" t="s">
        <v>237</v>
      </c>
      <c r="AA162" s="118" t="s">
        <v>238</v>
      </c>
      <c r="AB162" s="118" t="s">
        <v>279</v>
      </c>
      <c r="AC162" s="118" t="s">
        <v>238</v>
      </c>
      <c r="AD162" s="118" t="s">
        <v>279</v>
      </c>
      <c r="AE162" s="329" t="s">
        <v>238</v>
      </c>
      <c r="AF162" s="118" t="s">
        <v>237</v>
      </c>
      <c r="AG162" s="118" t="s">
        <v>238</v>
      </c>
      <c r="AH162" s="118" t="s">
        <v>237</v>
      </c>
      <c r="AI162" s="118" t="s">
        <v>238</v>
      </c>
      <c r="AJ162" s="118" t="s">
        <v>237</v>
      </c>
      <c r="AK162" s="329" t="s">
        <v>238</v>
      </c>
      <c r="AL162" s="118" t="s">
        <v>237</v>
      </c>
      <c r="AM162" s="118" t="s">
        <v>238</v>
      </c>
      <c r="AN162" s="118" t="s">
        <v>238</v>
      </c>
      <c r="AO162" s="70" t="s">
        <v>238</v>
      </c>
      <c r="AP162" s="15"/>
    </row>
    <row r="163" spans="2:42" x14ac:dyDescent="0.25">
      <c r="B163" s="15" t="s">
        <v>176</v>
      </c>
      <c r="C163" s="118">
        <v>77.599999999999994</v>
      </c>
      <c r="D163" s="118" t="s">
        <v>448</v>
      </c>
      <c r="E163" s="118">
        <v>78.2</v>
      </c>
      <c r="F163" s="118" t="s">
        <v>448</v>
      </c>
      <c r="G163" s="329">
        <v>0.99232736572890012</v>
      </c>
      <c r="H163" s="118" t="s">
        <v>237</v>
      </c>
      <c r="I163" s="118">
        <v>78.900000000000006</v>
      </c>
      <c r="J163" s="118" t="s">
        <v>237</v>
      </c>
      <c r="K163" s="118">
        <v>53.2</v>
      </c>
      <c r="L163" s="118" t="s">
        <v>237</v>
      </c>
      <c r="M163" s="329">
        <v>1.4830827067669172</v>
      </c>
      <c r="N163" s="118" t="s">
        <v>237</v>
      </c>
      <c r="O163" s="118">
        <v>19.3</v>
      </c>
      <c r="P163" s="118" t="s">
        <v>237</v>
      </c>
      <c r="Q163" s="118">
        <v>21.8</v>
      </c>
      <c r="R163" s="118" t="s">
        <v>237</v>
      </c>
      <c r="S163" s="329">
        <v>1.1295336787564767</v>
      </c>
      <c r="T163" s="118" t="s">
        <v>237</v>
      </c>
      <c r="U163" s="118">
        <v>86.2</v>
      </c>
      <c r="V163" s="118" t="s">
        <v>237</v>
      </c>
      <c r="W163" s="118">
        <v>84.6</v>
      </c>
      <c r="X163" s="118" t="s">
        <v>237</v>
      </c>
      <c r="Y163" s="329">
        <v>1.0189125295508275</v>
      </c>
      <c r="Z163" s="118" t="s">
        <v>237</v>
      </c>
      <c r="AA163" s="118">
        <v>79.5</v>
      </c>
      <c r="AB163" s="118" t="s">
        <v>279</v>
      </c>
      <c r="AC163" s="118">
        <v>72.2</v>
      </c>
      <c r="AD163" s="118" t="s">
        <v>279</v>
      </c>
      <c r="AE163" s="329">
        <v>1.1011080332409973</v>
      </c>
      <c r="AF163" s="118" t="s">
        <v>237</v>
      </c>
      <c r="AG163" s="118">
        <v>29.8</v>
      </c>
      <c r="AH163" s="118" t="s">
        <v>237</v>
      </c>
      <c r="AI163" s="118">
        <v>18.600000000000001</v>
      </c>
      <c r="AJ163" s="118" t="s">
        <v>237</v>
      </c>
      <c r="AK163" s="329">
        <v>1.6021505376344085</v>
      </c>
      <c r="AL163" s="118" t="s">
        <v>237</v>
      </c>
      <c r="AM163" s="118">
        <v>22.480899999999998</v>
      </c>
      <c r="AN163" s="118">
        <v>6.8119500000000004</v>
      </c>
      <c r="AO163" s="70">
        <v>3.3002150632344627</v>
      </c>
      <c r="AP163" s="15"/>
    </row>
    <row r="164" spans="2:42" x14ac:dyDescent="0.25">
      <c r="B164" s="15" t="s">
        <v>177</v>
      </c>
      <c r="C164" s="118" t="s">
        <v>238</v>
      </c>
      <c r="D164" s="118" t="s">
        <v>448</v>
      </c>
      <c r="E164" s="118" t="s">
        <v>238</v>
      </c>
      <c r="F164" s="118" t="s">
        <v>448</v>
      </c>
      <c r="G164" s="329" t="s">
        <v>238</v>
      </c>
      <c r="H164" s="118" t="s">
        <v>237</v>
      </c>
      <c r="I164" s="118" t="s">
        <v>238</v>
      </c>
      <c r="J164" s="118" t="s">
        <v>237</v>
      </c>
      <c r="K164" s="118" t="s">
        <v>238</v>
      </c>
      <c r="L164" s="118" t="s">
        <v>237</v>
      </c>
      <c r="M164" s="329" t="s">
        <v>238</v>
      </c>
      <c r="N164" s="118" t="s">
        <v>237</v>
      </c>
      <c r="O164" s="118" t="s">
        <v>238</v>
      </c>
      <c r="P164" s="118" t="s">
        <v>237</v>
      </c>
      <c r="Q164" s="118" t="s">
        <v>238</v>
      </c>
      <c r="R164" s="118" t="s">
        <v>237</v>
      </c>
      <c r="S164" s="329" t="s">
        <v>238</v>
      </c>
      <c r="T164" s="118" t="s">
        <v>237</v>
      </c>
      <c r="U164" s="118" t="s">
        <v>238</v>
      </c>
      <c r="V164" s="118" t="s">
        <v>237</v>
      </c>
      <c r="W164" s="118" t="s">
        <v>238</v>
      </c>
      <c r="X164" s="118" t="s">
        <v>237</v>
      </c>
      <c r="Y164" s="329" t="s">
        <v>238</v>
      </c>
      <c r="Z164" s="118" t="s">
        <v>237</v>
      </c>
      <c r="AA164" s="118" t="s">
        <v>238</v>
      </c>
      <c r="AB164" s="118" t="s">
        <v>279</v>
      </c>
      <c r="AC164" s="118" t="s">
        <v>238</v>
      </c>
      <c r="AD164" s="118" t="s">
        <v>279</v>
      </c>
      <c r="AE164" s="329" t="s">
        <v>238</v>
      </c>
      <c r="AF164" s="118" t="s">
        <v>237</v>
      </c>
      <c r="AG164" s="118" t="s">
        <v>238</v>
      </c>
      <c r="AH164" s="118" t="s">
        <v>237</v>
      </c>
      <c r="AI164" s="118" t="s">
        <v>238</v>
      </c>
      <c r="AJ164" s="118" t="s">
        <v>237</v>
      </c>
      <c r="AK164" s="329" t="s">
        <v>238</v>
      </c>
      <c r="AL164" s="118" t="s">
        <v>237</v>
      </c>
      <c r="AM164" s="118">
        <v>100</v>
      </c>
      <c r="AN164" s="118" t="s">
        <v>238</v>
      </c>
      <c r="AO164" s="70" t="s">
        <v>238</v>
      </c>
      <c r="AP164" s="15"/>
    </row>
    <row r="165" spans="2:42" x14ac:dyDescent="0.25">
      <c r="B165" s="15" t="s">
        <v>178</v>
      </c>
      <c r="C165" s="118" t="s">
        <v>238</v>
      </c>
      <c r="D165" s="118" t="s">
        <v>448</v>
      </c>
      <c r="E165" s="118" t="s">
        <v>238</v>
      </c>
      <c r="F165" s="118" t="s">
        <v>448</v>
      </c>
      <c r="G165" s="329" t="s">
        <v>238</v>
      </c>
      <c r="H165" s="118" t="s">
        <v>237</v>
      </c>
      <c r="I165" s="118" t="s">
        <v>238</v>
      </c>
      <c r="J165" s="118" t="s">
        <v>237</v>
      </c>
      <c r="K165" s="118" t="s">
        <v>238</v>
      </c>
      <c r="L165" s="118" t="s">
        <v>237</v>
      </c>
      <c r="M165" s="329" t="s">
        <v>238</v>
      </c>
      <c r="N165" s="118" t="s">
        <v>237</v>
      </c>
      <c r="O165" s="118" t="s">
        <v>238</v>
      </c>
      <c r="P165" s="118" t="s">
        <v>237</v>
      </c>
      <c r="Q165" s="118" t="s">
        <v>238</v>
      </c>
      <c r="R165" s="118" t="s">
        <v>237</v>
      </c>
      <c r="S165" s="329" t="s">
        <v>238</v>
      </c>
      <c r="T165" s="118" t="s">
        <v>237</v>
      </c>
      <c r="U165" s="118" t="s">
        <v>238</v>
      </c>
      <c r="V165" s="118" t="s">
        <v>237</v>
      </c>
      <c r="W165" s="118" t="s">
        <v>238</v>
      </c>
      <c r="X165" s="118" t="s">
        <v>237</v>
      </c>
      <c r="Y165" s="329" t="s">
        <v>238</v>
      </c>
      <c r="Z165" s="118" t="s">
        <v>237</v>
      </c>
      <c r="AA165" s="118" t="s">
        <v>238</v>
      </c>
      <c r="AB165" s="118" t="s">
        <v>279</v>
      </c>
      <c r="AC165" s="118" t="s">
        <v>238</v>
      </c>
      <c r="AD165" s="118" t="s">
        <v>279</v>
      </c>
      <c r="AE165" s="329" t="s">
        <v>238</v>
      </c>
      <c r="AF165" s="118" t="s">
        <v>237</v>
      </c>
      <c r="AG165" s="118" t="s">
        <v>238</v>
      </c>
      <c r="AH165" s="118" t="s">
        <v>237</v>
      </c>
      <c r="AI165" s="118" t="s">
        <v>238</v>
      </c>
      <c r="AJ165" s="118" t="s">
        <v>237</v>
      </c>
      <c r="AK165" s="329" t="s">
        <v>238</v>
      </c>
      <c r="AL165" s="118" t="s">
        <v>237</v>
      </c>
      <c r="AM165" s="118">
        <v>99.855099999999993</v>
      </c>
      <c r="AN165" s="118">
        <v>99.603499999999997</v>
      </c>
      <c r="AO165" s="70">
        <v>1.0025260156520603</v>
      </c>
      <c r="AP165" s="15"/>
    </row>
    <row r="166" spans="2:42" x14ac:dyDescent="0.25">
      <c r="B166" s="15" t="s">
        <v>179</v>
      </c>
      <c r="C166" s="118" t="s">
        <v>238</v>
      </c>
      <c r="D166" s="118" t="s">
        <v>448</v>
      </c>
      <c r="E166" s="118" t="s">
        <v>238</v>
      </c>
      <c r="F166" s="118" t="s">
        <v>448</v>
      </c>
      <c r="G166" s="329" t="s">
        <v>238</v>
      </c>
      <c r="H166" s="118" t="s">
        <v>237</v>
      </c>
      <c r="I166" s="118" t="s">
        <v>238</v>
      </c>
      <c r="J166" s="118" t="s">
        <v>237</v>
      </c>
      <c r="K166" s="118" t="s">
        <v>238</v>
      </c>
      <c r="L166" s="118" t="s">
        <v>237</v>
      </c>
      <c r="M166" s="329" t="s">
        <v>238</v>
      </c>
      <c r="N166" s="118" t="s">
        <v>237</v>
      </c>
      <c r="O166" s="118" t="s">
        <v>238</v>
      </c>
      <c r="P166" s="118" t="s">
        <v>237</v>
      </c>
      <c r="Q166" s="118" t="s">
        <v>238</v>
      </c>
      <c r="R166" s="118" t="s">
        <v>237</v>
      </c>
      <c r="S166" s="329" t="s">
        <v>238</v>
      </c>
      <c r="T166" s="118" t="s">
        <v>237</v>
      </c>
      <c r="U166" s="118" t="s">
        <v>238</v>
      </c>
      <c r="V166" s="118" t="s">
        <v>237</v>
      </c>
      <c r="W166" s="118" t="s">
        <v>238</v>
      </c>
      <c r="X166" s="118" t="s">
        <v>237</v>
      </c>
      <c r="Y166" s="329" t="s">
        <v>238</v>
      </c>
      <c r="Z166" s="118" t="s">
        <v>237</v>
      </c>
      <c r="AA166" s="118" t="s">
        <v>238</v>
      </c>
      <c r="AB166" s="118" t="s">
        <v>279</v>
      </c>
      <c r="AC166" s="118" t="s">
        <v>238</v>
      </c>
      <c r="AD166" s="118" t="s">
        <v>279</v>
      </c>
      <c r="AE166" s="329" t="s">
        <v>238</v>
      </c>
      <c r="AF166" s="118" t="s">
        <v>237</v>
      </c>
      <c r="AG166" s="118" t="s">
        <v>238</v>
      </c>
      <c r="AH166" s="118" t="s">
        <v>237</v>
      </c>
      <c r="AI166" s="118" t="s">
        <v>238</v>
      </c>
      <c r="AJ166" s="118" t="s">
        <v>237</v>
      </c>
      <c r="AK166" s="329" t="s">
        <v>238</v>
      </c>
      <c r="AL166" s="118" t="s">
        <v>237</v>
      </c>
      <c r="AM166" s="118">
        <v>100</v>
      </c>
      <c r="AN166" s="118">
        <v>100</v>
      </c>
      <c r="AO166" s="70">
        <v>1</v>
      </c>
      <c r="AP166" s="15"/>
    </row>
    <row r="167" spans="2:42" x14ac:dyDescent="0.25">
      <c r="B167" s="15" t="s">
        <v>180</v>
      </c>
      <c r="C167" s="118" t="s">
        <v>238</v>
      </c>
      <c r="D167" s="118" t="s">
        <v>448</v>
      </c>
      <c r="E167" s="118" t="s">
        <v>238</v>
      </c>
      <c r="F167" s="118" t="s">
        <v>448</v>
      </c>
      <c r="G167" s="329" t="s">
        <v>238</v>
      </c>
      <c r="H167" s="118" t="s">
        <v>237</v>
      </c>
      <c r="I167" s="118">
        <v>95.2</v>
      </c>
      <c r="J167" s="118" t="s">
        <v>239</v>
      </c>
      <c r="K167" s="118">
        <v>84.1</v>
      </c>
      <c r="L167" s="118" t="s">
        <v>239</v>
      </c>
      <c r="M167" s="329">
        <v>1.131985731272295</v>
      </c>
      <c r="N167" s="118" t="s">
        <v>239</v>
      </c>
      <c r="O167" s="118">
        <v>8.1999999999999993</v>
      </c>
      <c r="P167" s="118" t="s">
        <v>239</v>
      </c>
      <c r="Q167" s="118">
        <v>12.2</v>
      </c>
      <c r="R167" s="118" t="s">
        <v>239</v>
      </c>
      <c r="S167" s="329">
        <v>1.4878048780487805</v>
      </c>
      <c r="T167" s="118" t="s">
        <v>239</v>
      </c>
      <c r="U167" s="118">
        <v>39.9</v>
      </c>
      <c r="V167" s="118" t="s">
        <v>239</v>
      </c>
      <c r="W167" s="118">
        <v>37.4</v>
      </c>
      <c r="X167" s="118" t="s">
        <v>239</v>
      </c>
      <c r="Y167" s="329">
        <v>1.0668449197860963</v>
      </c>
      <c r="Z167" s="118" t="s">
        <v>239</v>
      </c>
      <c r="AA167" s="118">
        <v>72.099999999999994</v>
      </c>
      <c r="AB167" s="118" t="s">
        <v>281</v>
      </c>
      <c r="AC167" s="118">
        <v>64.5</v>
      </c>
      <c r="AD167" s="118" t="s">
        <v>281</v>
      </c>
      <c r="AE167" s="329">
        <v>1.117829457364341</v>
      </c>
      <c r="AF167" s="118" t="s">
        <v>281</v>
      </c>
      <c r="AG167" s="118">
        <v>34.299999999999997</v>
      </c>
      <c r="AH167" s="118" t="s">
        <v>239</v>
      </c>
      <c r="AI167" s="118">
        <v>28.1</v>
      </c>
      <c r="AJ167" s="118" t="s">
        <v>239</v>
      </c>
      <c r="AK167" s="329">
        <v>1.2206405693950175</v>
      </c>
      <c r="AL167" s="118" t="s">
        <v>239</v>
      </c>
      <c r="AM167" s="118">
        <v>81.364946048639467</v>
      </c>
      <c r="AN167" s="118">
        <v>14.958144727787976</v>
      </c>
      <c r="AO167" s="70">
        <v>5.4395078754310049</v>
      </c>
      <c r="AP167" s="15"/>
    </row>
    <row r="168" spans="2:42" x14ac:dyDescent="0.25">
      <c r="B168" s="15" t="s">
        <v>181</v>
      </c>
      <c r="C168" s="118">
        <v>5.6</v>
      </c>
      <c r="D168" s="118" t="s">
        <v>448</v>
      </c>
      <c r="E168" s="118">
        <v>1.5</v>
      </c>
      <c r="F168" s="118" t="s">
        <v>448</v>
      </c>
      <c r="G168" s="329">
        <v>3.7333333333333329</v>
      </c>
      <c r="H168" s="118" t="s">
        <v>237</v>
      </c>
      <c r="I168" s="118">
        <v>65</v>
      </c>
      <c r="J168" s="118" t="s">
        <v>239</v>
      </c>
      <c r="K168" s="118">
        <v>14.5</v>
      </c>
      <c r="L168" s="118" t="s">
        <v>239</v>
      </c>
      <c r="M168" s="329">
        <v>4.4827586206896548</v>
      </c>
      <c r="N168" s="118" t="s">
        <v>239</v>
      </c>
      <c r="O168" s="118">
        <v>21.1</v>
      </c>
      <c r="P168" s="118" t="s">
        <v>239</v>
      </c>
      <c r="Q168" s="118">
        <v>39.5</v>
      </c>
      <c r="R168" s="118" t="s">
        <v>239</v>
      </c>
      <c r="S168" s="329">
        <v>1.872037914691943</v>
      </c>
      <c r="T168" s="118" t="s">
        <v>239</v>
      </c>
      <c r="U168" s="118">
        <v>25.056438083708301</v>
      </c>
      <c r="V168" s="118" t="s">
        <v>239</v>
      </c>
      <c r="W168" s="118">
        <v>8.5002414984969406</v>
      </c>
      <c r="X168" s="118" t="s">
        <v>239</v>
      </c>
      <c r="Y168" s="329">
        <v>2.9477324953813273</v>
      </c>
      <c r="Z168" s="118" t="s">
        <v>239</v>
      </c>
      <c r="AA168" s="118">
        <v>41.1</v>
      </c>
      <c r="AB168" s="118" t="s">
        <v>239</v>
      </c>
      <c r="AC168" s="118">
        <v>12.1</v>
      </c>
      <c r="AD168" s="118" t="s">
        <v>239</v>
      </c>
      <c r="AE168" s="329">
        <v>3.3966942148760331</v>
      </c>
      <c r="AF168" s="118" t="s">
        <v>239</v>
      </c>
      <c r="AG168" s="118">
        <v>6.5</v>
      </c>
      <c r="AH168" s="118" t="s">
        <v>239</v>
      </c>
      <c r="AI168" s="118">
        <v>1.6</v>
      </c>
      <c r="AJ168" s="118" t="s">
        <v>239</v>
      </c>
      <c r="AK168" s="329">
        <v>4.0625</v>
      </c>
      <c r="AL168" s="118" t="s">
        <v>239</v>
      </c>
      <c r="AM168" s="118" t="s">
        <v>238</v>
      </c>
      <c r="AN168" s="118" t="s">
        <v>238</v>
      </c>
      <c r="AO168" s="70" t="s">
        <v>238</v>
      </c>
      <c r="AP168" s="15"/>
    </row>
    <row r="169" spans="2:42" x14ac:dyDescent="0.25">
      <c r="B169" s="15" t="s">
        <v>182</v>
      </c>
      <c r="C169" s="118" t="s">
        <v>238</v>
      </c>
      <c r="D169" s="118" t="s">
        <v>448</v>
      </c>
      <c r="E169" s="118" t="s">
        <v>238</v>
      </c>
      <c r="F169" s="118" t="s">
        <v>448</v>
      </c>
      <c r="G169" s="329" t="s">
        <v>238</v>
      </c>
      <c r="H169" s="118" t="s">
        <v>237</v>
      </c>
      <c r="I169" s="118">
        <v>94.4</v>
      </c>
      <c r="J169" s="118" t="s">
        <v>239</v>
      </c>
      <c r="K169" s="118">
        <v>85.1</v>
      </c>
      <c r="L169" s="118" t="s">
        <v>239</v>
      </c>
      <c r="M169" s="329">
        <v>1.1092831962397181</v>
      </c>
      <c r="N169" s="118" t="s">
        <v>239</v>
      </c>
      <c r="O169" s="330">
        <v>11.7</v>
      </c>
      <c r="P169" s="330" t="s">
        <v>239</v>
      </c>
      <c r="Q169" s="330">
        <v>11.4</v>
      </c>
      <c r="R169" s="330" t="s">
        <v>239</v>
      </c>
      <c r="S169" s="331">
        <v>0.97435897435897445</v>
      </c>
      <c r="T169" s="330" t="s">
        <v>239</v>
      </c>
      <c r="U169" s="118">
        <v>41.1</v>
      </c>
      <c r="V169" s="118" t="s">
        <v>239</v>
      </c>
      <c r="W169" s="118">
        <v>32</v>
      </c>
      <c r="X169" s="118" t="s">
        <v>239</v>
      </c>
      <c r="Y169" s="329">
        <v>1.284375</v>
      </c>
      <c r="Z169" s="118" t="s">
        <v>239</v>
      </c>
      <c r="AA169" s="118" t="s">
        <v>238</v>
      </c>
      <c r="AB169" s="118" t="s">
        <v>279</v>
      </c>
      <c r="AC169" s="118" t="s">
        <v>238</v>
      </c>
      <c r="AD169" s="118" t="s">
        <v>279</v>
      </c>
      <c r="AE169" s="329" t="s">
        <v>238</v>
      </c>
      <c r="AF169" s="118" t="s">
        <v>237</v>
      </c>
      <c r="AG169" s="118" t="s">
        <v>238</v>
      </c>
      <c r="AH169" s="118" t="s">
        <v>237</v>
      </c>
      <c r="AI169" s="118" t="s">
        <v>238</v>
      </c>
      <c r="AJ169" s="118" t="s">
        <v>237</v>
      </c>
      <c r="AK169" s="329" t="s">
        <v>238</v>
      </c>
      <c r="AL169" s="118" t="s">
        <v>237</v>
      </c>
      <c r="AM169" s="118">
        <v>81.6631</v>
      </c>
      <c r="AN169" s="118">
        <v>62.417400000000001</v>
      </c>
      <c r="AO169" s="70">
        <v>1.3083387004264837</v>
      </c>
      <c r="AP169" s="15"/>
    </row>
    <row r="170" spans="2:42" x14ac:dyDescent="0.25">
      <c r="B170" s="45" t="s">
        <v>183</v>
      </c>
      <c r="C170" s="118">
        <v>45</v>
      </c>
      <c r="D170" s="118" t="s">
        <v>237</v>
      </c>
      <c r="E170" s="118">
        <v>32.299999999999997</v>
      </c>
      <c r="F170" s="118" t="s">
        <v>237</v>
      </c>
      <c r="G170" s="329">
        <v>1.3931888544891642</v>
      </c>
      <c r="H170" s="118" t="s">
        <v>237</v>
      </c>
      <c r="I170" s="118">
        <v>31</v>
      </c>
      <c r="J170" s="118" t="s">
        <v>237</v>
      </c>
      <c r="K170" s="118">
        <v>15.3</v>
      </c>
      <c r="L170" s="118" t="s">
        <v>237</v>
      </c>
      <c r="M170" s="329">
        <v>2.0261437908496731</v>
      </c>
      <c r="N170" s="118" t="s">
        <v>237</v>
      </c>
      <c r="O170" s="118">
        <v>22.8</v>
      </c>
      <c r="P170" s="118" t="s">
        <v>237</v>
      </c>
      <c r="Q170" s="118">
        <v>29.1</v>
      </c>
      <c r="R170" s="118" t="s">
        <v>237</v>
      </c>
      <c r="S170" s="329">
        <v>1.2763157894736843</v>
      </c>
      <c r="T170" s="118" t="s">
        <v>237</v>
      </c>
      <c r="U170" s="118">
        <v>44.4</v>
      </c>
      <c r="V170" s="118" t="s">
        <v>237</v>
      </c>
      <c r="W170" s="118">
        <v>36.799999999999997</v>
      </c>
      <c r="X170" s="118" t="s">
        <v>237</v>
      </c>
      <c r="Y170" s="329">
        <v>1.2065217391304348</v>
      </c>
      <c r="Z170" s="118" t="s">
        <v>237</v>
      </c>
      <c r="AA170" s="118">
        <v>43.1</v>
      </c>
      <c r="AB170" s="118" t="s">
        <v>279</v>
      </c>
      <c r="AC170" s="118">
        <v>20.9</v>
      </c>
      <c r="AD170" s="118" t="s">
        <v>279</v>
      </c>
      <c r="AE170" s="329">
        <v>2.062200956937799</v>
      </c>
      <c r="AF170" s="118" t="s">
        <v>237</v>
      </c>
      <c r="AG170" s="118">
        <v>16.399999999999999</v>
      </c>
      <c r="AH170" s="118" t="s">
        <v>237</v>
      </c>
      <c r="AI170" s="118">
        <v>7.2</v>
      </c>
      <c r="AJ170" s="118" t="s">
        <v>237</v>
      </c>
      <c r="AK170" s="329">
        <v>2.2777777777777777</v>
      </c>
      <c r="AL170" s="118" t="s">
        <v>237</v>
      </c>
      <c r="AM170" s="118">
        <v>15.75</v>
      </c>
      <c r="AN170" s="118">
        <v>7.35</v>
      </c>
      <c r="AO170" s="70">
        <v>2.1428571428571428</v>
      </c>
      <c r="AP170" s="15"/>
    </row>
    <row r="171" spans="2:42" x14ac:dyDescent="0.25">
      <c r="B171" s="45" t="s">
        <v>184</v>
      </c>
      <c r="C171" s="118" t="s">
        <v>238</v>
      </c>
      <c r="D171" s="118" t="s">
        <v>448</v>
      </c>
      <c r="E171" s="118" t="s">
        <v>238</v>
      </c>
      <c r="F171" s="118" t="s">
        <v>448</v>
      </c>
      <c r="G171" s="329" t="s">
        <v>238</v>
      </c>
      <c r="H171" s="118" t="s">
        <v>237</v>
      </c>
      <c r="I171" s="118" t="s">
        <v>238</v>
      </c>
      <c r="J171" s="118" t="s">
        <v>237</v>
      </c>
      <c r="K171" s="118" t="s">
        <v>238</v>
      </c>
      <c r="L171" s="118" t="s">
        <v>237</v>
      </c>
      <c r="M171" s="329" t="s">
        <v>238</v>
      </c>
      <c r="N171" s="118" t="s">
        <v>237</v>
      </c>
      <c r="O171" s="118" t="s">
        <v>238</v>
      </c>
      <c r="P171" s="118" t="s">
        <v>237</v>
      </c>
      <c r="Q171" s="118" t="s">
        <v>238</v>
      </c>
      <c r="R171" s="118" t="s">
        <v>237</v>
      </c>
      <c r="S171" s="329" t="s">
        <v>238</v>
      </c>
      <c r="T171" s="118" t="s">
        <v>237</v>
      </c>
      <c r="U171" s="118" t="s">
        <v>238</v>
      </c>
      <c r="V171" s="118" t="s">
        <v>237</v>
      </c>
      <c r="W171" s="118" t="s">
        <v>238</v>
      </c>
      <c r="X171" s="118" t="s">
        <v>237</v>
      </c>
      <c r="Y171" s="329" t="s">
        <v>238</v>
      </c>
      <c r="Z171" s="118" t="s">
        <v>237</v>
      </c>
      <c r="AA171" s="118" t="s">
        <v>238</v>
      </c>
      <c r="AB171" s="118" t="s">
        <v>279</v>
      </c>
      <c r="AC171" s="118" t="s">
        <v>238</v>
      </c>
      <c r="AD171" s="118" t="s">
        <v>279</v>
      </c>
      <c r="AE171" s="329" t="s">
        <v>238</v>
      </c>
      <c r="AF171" s="118" t="s">
        <v>237</v>
      </c>
      <c r="AG171" s="118" t="s">
        <v>238</v>
      </c>
      <c r="AH171" s="118" t="s">
        <v>237</v>
      </c>
      <c r="AI171" s="118" t="s">
        <v>238</v>
      </c>
      <c r="AJ171" s="118" t="s">
        <v>237</v>
      </c>
      <c r="AK171" s="329" t="s">
        <v>238</v>
      </c>
      <c r="AL171" s="118" t="s">
        <v>237</v>
      </c>
      <c r="AM171" s="118">
        <v>99.987700000000004</v>
      </c>
      <c r="AN171" s="118">
        <v>99.993799999999993</v>
      </c>
      <c r="AO171" s="70">
        <v>0.99993899621776561</v>
      </c>
      <c r="AP171" s="15"/>
    </row>
    <row r="172" spans="2:42" x14ac:dyDescent="0.25">
      <c r="B172" s="45" t="s">
        <v>185</v>
      </c>
      <c r="C172" s="118">
        <v>96.5</v>
      </c>
      <c r="D172" s="118" t="s">
        <v>448</v>
      </c>
      <c r="E172" s="118">
        <v>97.6</v>
      </c>
      <c r="F172" s="118" t="s">
        <v>448</v>
      </c>
      <c r="G172" s="329">
        <v>0.98872950819672134</v>
      </c>
      <c r="H172" s="118" t="s">
        <v>237</v>
      </c>
      <c r="I172" s="118">
        <v>99.2</v>
      </c>
      <c r="J172" s="118" t="s">
        <v>239</v>
      </c>
      <c r="K172" s="118">
        <v>98.7</v>
      </c>
      <c r="L172" s="118" t="s">
        <v>239</v>
      </c>
      <c r="M172" s="329">
        <v>1.0050658561296859</v>
      </c>
      <c r="N172" s="118" t="s">
        <v>239</v>
      </c>
      <c r="O172" s="118">
        <v>18</v>
      </c>
      <c r="P172" s="118" t="s">
        <v>237</v>
      </c>
      <c r="Q172" s="118">
        <v>27.1</v>
      </c>
      <c r="R172" s="118" t="s">
        <v>237</v>
      </c>
      <c r="S172" s="329">
        <v>1.5055555555555555</v>
      </c>
      <c r="T172" s="118" t="s">
        <v>237</v>
      </c>
      <c r="U172" s="118">
        <v>57</v>
      </c>
      <c r="V172" s="118" t="s">
        <v>239</v>
      </c>
      <c r="W172" s="118">
        <v>49.9</v>
      </c>
      <c r="X172" s="118" t="s">
        <v>239</v>
      </c>
      <c r="Y172" s="329">
        <v>1.1422845691382766</v>
      </c>
      <c r="Z172" s="118" t="s">
        <v>239</v>
      </c>
      <c r="AA172" s="118" t="s">
        <v>238</v>
      </c>
      <c r="AB172" s="118" t="s">
        <v>279</v>
      </c>
      <c r="AC172" s="118" t="s">
        <v>238</v>
      </c>
      <c r="AD172" s="118" t="s">
        <v>279</v>
      </c>
      <c r="AE172" s="329" t="s">
        <v>238</v>
      </c>
      <c r="AF172" s="118" t="s">
        <v>237</v>
      </c>
      <c r="AG172" s="118" t="s">
        <v>238</v>
      </c>
      <c r="AH172" s="118" t="s">
        <v>237</v>
      </c>
      <c r="AI172" s="118" t="s">
        <v>238</v>
      </c>
      <c r="AJ172" s="118" t="s">
        <v>237</v>
      </c>
      <c r="AK172" s="329" t="s">
        <v>238</v>
      </c>
      <c r="AL172" s="118" t="s">
        <v>237</v>
      </c>
      <c r="AM172" s="118">
        <v>82.895499999999998</v>
      </c>
      <c r="AN172" s="118">
        <v>93.925299999999993</v>
      </c>
      <c r="AO172" s="70">
        <v>0.88256838146910366</v>
      </c>
      <c r="AP172" s="15"/>
    </row>
    <row r="173" spans="2:42" x14ac:dyDescent="0.25">
      <c r="B173" s="15" t="s">
        <v>186</v>
      </c>
      <c r="C173" s="118">
        <v>99.2</v>
      </c>
      <c r="D173" s="118" t="s">
        <v>237</v>
      </c>
      <c r="E173" s="118">
        <v>99.4</v>
      </c>
      <c r="F173" s="118" t="s">
        <v>237</v>
      </c>
      <c r="G173" s="329">
        <v>0.99798792756539234</v>
      </c>
      <c r="H173" s="118" t="s">
        <v>237</v>
      </c>
      <c r="I173" s="118">
        <v>99.2</v>
      </c>
      <c r="J173" s="118" t="s">
        <v>237</v>
      </c>
      <c r="K173" s="118">
        <v>98.3</v>
      </c>
      <c r="L173" s="118" t="s">
        <v>237</v>
      </c>
      <c r="M173" s="329">
        <v>1.0091556459816888</v>
      </c>
      <c r="N173" s="118" t="s">
        <v>237</v>
      </c>
      <c r="O173" s="118">
        <v>3.7</v>
      </c>
      <c r="P173" s="118" t="s">
        <v>237</v>
      </c>
      <c r="Q173" s="118">
        <v>3.9</v>
      </c>
      <c r="R173" s="118" t="s">
        <v>237</v>
      </c>
      <c r="S173" s="329">
        <v>1.0540540540540539</v>
      </c>
      <c r="T173" s="118" t="s">
        <v>237</v>
      </c>
      <c r="U173" s="118">
        <v>30.9</v>
      </c>
      <c r="V173" s="118" t="s">
        <v>237</v>
      </c>
      <c r="W173" s="118">
        <v>32.4</v>
      </c>
      <c r="X173" s="118" t="s">
        <v>237</v>
      </c>
      <c r="Y173" s="329">
        <v>0.95370370370370372</v>
      </c>
      <c r="Z173" s="118" t="s">
        <v>237</v>
      </c>
      <c r="AA173" s="118">
        <v>91.6</v>
      </c>
      <c r="AB173" s="118" t="s">
        <v>279</v>
      </c>
      <c r="AC173" s="118">
        <v>97</v>
      </c>
      <c r="AD173" s="118" t="s">
        <v>279</v>
      </c>
      <c r="AE173" s="329">
        <v>0.94432989690721647</v>
      </c>
      <c r="AF173" s="118" t="s">
        <v>237</v>
      </c>
      <c r="AG173" s="118">
        <v>7.9</v>
      </c>
      <c r="AH173" s="118" t="s">
        <v>237</v>
      </c>
      <c r="AI173" s="118">
        <v>6.3</v>
      </c>
      <c r="AJ173" s="118" t="s">
        <v>237</v>
      </c>
      <c r="AK173" s="329">
        <v>1.253968253968254</v>
      </c>
      <c r="AL173" s="118" t="s">
        <v>237</v>
      </c>
      <c r="AM173" s="118">
        <v>94.8</v>
      </c>
      <c r="AN173" s="118">
        <v>92.8</v>
      </c>
      <c r="AO173" s="70">
        <v>1.021551724137931</v>
      </c>
      <c r="AP173" s="15"/>
    </row>
    <row r="174" spans="2:42" x14ac:dyDescent="0.25">
      <c r="B174" s="45" t="s">
        <v>187</v>
      </c>
      <c r="C174" s="118">
        <v>84.5</v>
      </c>
      <c r="D174" s="118" t="s">
        <v>448</v>
      </c>
      <c r="E174" s="118">
        <v>49.7</v>
      </c>
      <c r="F174" s="118" t="s">
        <v>448</v>
      </c>
      <c r="G174" s="329">
        <v>1.7002012072434607</v>
      </c>
      <c r="H174" s="118" t="s">
        <v>237</v>
      </c>
      <c r="I174" s="118">
        <v>40.700000000000003</v>
      </c>
      <c r="J174" s="118" t="s">
        <v>237</v>
      </c>
      <c r="K174" s="118">
        <v>16.399999999999999</v>
      </c>
      <c r="L174" s="118" t="s">
        <v>237</v>
      </c>
      <c r="M174" s="329">
        <v>2.4817073170731709</v>
      </c>
      <c r="N174" s="118" t="s">
        <v>237</v>
      </c>
      <c r="O174" s="118">
        <v>32.700000000000003</v>
      </c>
      <c r="P174" s="118" t="s">
        <v>237</v>
      </c>
      <c r="Q174" s="118">
        <v>35.4</v>
      </c>
      <c r="R174" s="118" t="s">
        <v>237</v>
      </c>
      <c r="S174" s="329">
        <v>1.0825688073394495</v>
      </c>
      <c r="T174" s="118" t="s">
        <v>237</v>
      </c>
      <c r="U174" s="118">
        <v>23.2</v>
      </c>
      <c r="V174" s="118" t="s">
        <v>237</v>
      </c>
      <c r="W174" s="118">
        <v>21.6</v>
      </c>
      <c r="X174" s="118" t="s">
        <v>237</v>
      </c>
      <c r="Y174" s="329">
        <v>1.074074074074074</v>
      </c>
      <c r="Z174" s="118" t="s">
        <v>237</v>
      </c>
      <c r="AA174" s="118">
        <v>88.7</v>
      </c>
      <c r="AB174" s="118" t="s">
        <v>279</v>
      </c>
      <c r="AC174" s="118">
        <v>69.400000000000006</v>
      </c>
      <c r="AD174" s="118" t="s">
        <v>279</v>
      </c>
      <c r="AE174" s="329">
        <v>1.2780979827089336</v>
      </c>
      <c r="AF174" s="118" t="s">
        <v>237</v>
      </c>
      <c r="AG174" s="118">
        <v>9.9</v>
      </c>
      <c r="AH174" s="118" t="s">
        <v>237</v>
      </c>
      <c r="AI174" s="118">
        <v>2.9</v>
      </c>
      <c r="AJ174" s="118" t="s">
        <v>237</v>
      </c>
      <c r="AK174" s="329">
        <v>3.4137931034482762</v>
      </c>
      <c r="AL174" s="118" t="s">
        <v>237</v>
      </c>
      <c r="AM174" s="118">
        <v>43.911499999999997</v>
      </c>
      <c r="AN174" s="118">
        <v>13.3775</v>
      </c>
      <c r="AO174" s="70">
        <v>3.282489254344982</v>
      </c>
      <c r="AP174" s="15"/>
    </row>
    <row r="175" spans="2:42" x14ac:dyDescent="0.25">
      <c r="B175" s="45" t="s">
        <v>188</v>
      </c>
      <c r="C175" s="118">
        <v>99.6</v>
      </c>
      <c r="D175" s="118" t="s">
        <v>448</v>
      </c>
      <c r="E175" s="118">
        <v>97.8</v>
      </c>
      <c r="F175" s="118" t="s">
        <v>448</v>
      </c>
      <c r="G175" s="329">
        <v>1.01840490797546</v>
      </c>
      <c r="H175" s="118" t="s">
        <v>237</v>
      </c>
      <c r="I175" s="118">
        <v>94.5</v>
      </c>
      <c r="J175" s="118" t="s">
        <v>237</v>
      </c>
      <c r="K175" s="118">
        <v>85.5</v>
      </c>
      <c r="L175" s="118" t="s">
        <v>237</v>
      </c>
      <c r="M175" s="329">
        <v>1.1052631578947369</v>
      </c>
      <c r="N175" s="118" t="s">
        <v>237</v>
      </c>
      <c r="O175" s="118">
        <v>5.6</v>
      </c>
      <c r="P175" s="118" t="s">
        <v>237</v>
      </c>
      <c r="Q175" s="118">
        <v>6.1</v>
      </c>
      <c r="R175" s="118" t="s">
        <v>237</v>
      </c>
      <c r="S175" s="329">
        <v>1.0892857142857142</v>
      </c>
      <c r="T175" s="118" t="s">
        <v>237</v>
      </c>
      <c r="U175" s="118">
        <v>33.299999999999997</v>
      </c>
      <c r="V175" s="118" t="s">
        <v>237</v>
      </c>
      <c r="W175" s="118">
        <v>54.9</v>
      </c>
      <c r="X175" s="118" t="s">
        <v>237</v>
      </c>
      <c r="Y175" s="329">
        <v>0.60655737704918034</v>
      </c>
      <c r="Z175" s="118" t="s">
        <v>237</v>
      </c>
      <c r="AA175" s="118">
        <v>96.5</v>
      </c>
      <c r="AB175" s="118" t="s">
        <v>279</v>
      </c>
      <c r="AC175" s="118">
        <v>93.6</v>
      </c>
      <c r="AD175" s="118" t="s">
        <v>279</v>
      </c>
      <c r="AE175" s="329">
        <v>1.0309829059829061</v>
      </c>
      <c r="AF175" s="118" t="s">
        <v>237</v>
      </c>
      <c r="AG175" s="118">
        <v>45</v>
      </c>
      <c r="AH175" s="118" t="s">
        <v>237</v>
      </c>
      <c r="AI175" s="118">
        <v>33.1</v>
      </c>
      <c r="AJ175" s="118" t="s">
        <v>237</v>
      </c>
      <c r="AK175" s="329">
        <v>1.3595166163141994</v>
      </c>
      <c r="AL175" s="118" t="s">
        <v>237</v>
      </c>
      <c r="AM175" s="118">
        <v>88.3904</v>
      </c>
      <c r="AN175" s="118">
        <v>61.382100000000001</v>
      </c>
      <c r="AO175" s="70">
        <v>1.4400028672854137</v>
      </c>
      <c r="AP175" s="15"/>
    </row>
    <row r="176" spans="2:42" x14ac:dyDescent="0.25">
      <c r="B176" s="45" t="s">
        <v>189</v>
      </c>
      <c r="C176" s="118">
        <v>61.5</v>
      </c>
      <c r="D176" s="118" t="s">
        <v>448</v>
      </c>
      <c r="E176" s="118">
        <v>46.5</v>
      </c>
      <c r="F176" s="118" t="s">
        <v>448</v>
      </c>
      <c r="G176" s="329">
        <v>1.3225806451612903</v>
      </c>
      <c r="H176" s="118" t="s">
        <v>237</v>
      </c>
      <c r="I176" s="118">
        <v>89.3</v>
      </c>
      <c r="J176" s="118" t="s">
        <v>237</v>
      </c>
      <c r="K176" s="118">
        <v>79.599999999999994</v>
      </c>
      <c r="L176" s="118" t="s">
        <v>237</v>
      </c>
      <c r="M176" s="329">
        <v>1.1218592964824121</v>
      </c>
      <c r="N176" s="118" t="s">
        <v>237</v>
      </c>
      <c r="O176" s="118">
        <v>4.2</v>
      </c>
      <c r="P176" s="118" t="s">
        <v>237</v>
      </c>
      <c r="Q176" s="118">
        <v>6.2</v>
      </c>
      <c r="R176" s="118" t="s">
        <v>237</v>
      </c>
      <c r="S176" s="329">
        <v>1.4761904761904763</v>
      </c>
      <c r="T176" s="118" t="s">
        <v>237</v>
      </c>
      <c r="U176" s="118">
        <v>64.7</v>
      </c>
      <c r="V176" s="118" t="s">
        <v>237</v>
      </c>
      <c r="W176" s="118">
        <v>55.4</v>
      </c>
      <c r="X176" s="118" t="s">
        <v>237</v>
      </c>
      <c r="Y176" s="329">
        <v>1.1678700361010832</v>
      </c>
      <c r="Z176" s="118" t="s">
        <v>237</v>
      </c>
      <c r="AA176" s="118">
        <v>96.9</v>
      </c>
      <c r="AB176" s="118" t="s">
        <v>279</v>
      </c>
      <c r="AC176" s="118">
        <v>96.4</v>
      </c>
      <c r="AD176" s="118" t="s">
        <v>279</v>
      </c>
      <c r="AE176" s="329">
        <v>1.0051867219917012</v>
      </c>
      <c r="AF176" s="118" t="s">
        <v>237</v>
      </c>
      <c r="AG176" s="118">
        <v>69.7</v>
      </c>
      <c r="AH176" s="118" t="s">
        <v>237</v>
      </c>
      <c r="AI176" s="118">
        <v>54.5</v>
      </c>
      <c r="AJ176" s="118" t="s">
        <v>237</v>
      </c>
      <c r="AK176" s="329">
        <v>1.2788990825688074</v>
      </c>
      <c r="AL176" s="118" t="s">
        <v>237</v>
      </c>
      <c r="AM176" s="118">
        <v>63.052900000000001</v>
      </c>
      <c r="AN176" s="118">
        <v>55.955100000000002</v>
      </c>
      <c r="AO176" s="70">
        <v>1.1268481335928271</v>
      </c>
      <c r="AP176" s="15"/>
    </row>
    <row r="177" spans="2:42" x14ac:dyDescent="0.25">
      <c r="B177" s="45" t="s">
        <v>190</v>
      </c>
      <c r="C177" s="118" t="s">
        <v>238</v>
      </c>
      <c r="D177" s="118" t="s">
        <v>448</v>
      </c>
      <c r="E177" s="118" t="s">
        <v>238</v>
      </c>
      <c r="F177" s="118" t="s">
        <v>448</v>
      </c>
      <c r="G177" s="329" t="s">
        <v>238</v>
      </c>
      <c r="H177" s="118" t="s">
        <v>237</v>
      </c>
      <c r="I177" s="118" t="s">
        <v>238</v>
      </c>
      <c r="J177" s="118" t="s">
        <v>237</v>
      </c>
      <c r="K177" s="118" t="s">
        <v>238</v>
      </c>
      <c r="L177" s="118" t="s">
        <v>237</v>
      </c>
      <c r="M177" s="329" t="s">
        <v>238</v>
      </c>
      <c r="N177" s="118" t="s">
        <v>237</v>
      </c>
      <c r="O177" s="118" t="s">
        <v>238</v>
      </c>
      <c r="P177" s="118" t="s">
        <v>237</v>
      </c>
      <c r="Q177" s="118" t="s">
        <v>238</v>
      </c>
      <c r="R177" s="118" t="s">
        <v>237</v>
      </c>
      <c r="S177" s="329" t="s">
        <v>238</v>
      </c>
      <c r="T177" s="118" t="s">
        <v>237</v>
      </c>
      <c r="U177" s="118" t="s">
        <v>238</v>
      </c>
      <c r="V177" s="118" t="s">
        <v>237</v>
      </c>
      <c r="W177" s="118" t="s">
        <v>238</v>
      </c>
      <c r="X177" s="118" t="s">
        <v>237</v>
      </c>
      <c r="Y177" s="329" t="s">
        <v>238</v>
      </c>
      <c r="Z177" s="118" t="s">
        <v>237</v>
      </c>
      <c r="AA177" s="118" t="s">
        <v>238</v>
      </c>
      <c r="AB177" s="118" t="s">
        <v>279</v>
      </c>
      <c r="AC177" s="118" t="s">
        <v>238</v>
      </c>
      <c r="AD177" s="118" t="s">
        <v>279</v>
      </c>
      <c r="AE177" s="329" t="s">
        <v>238</v>
      </c>
      <c r="AF177" s="118" t="s">
        <v>237</v>
      </c>
      <c r="AG177" s="118" t="s">
        <v>238</v>
      </c>
      <c r="AH177" s="118" t="s">
        <v>237</v>
      </c>
      <c r="AI177" s="118" t="s">
        <v>238</v>
      </c>
      <c r="AJ177" s="118" t="s">
        <v>237</v>
      </c>
      <c r="AK177" s="329" t="s">
        <v>238</v>
      </c>
      <c r="AL177" s="118" t="s">
        <v>237</v>
      </c>
      <c r="AM177" s="118">
        <v>100</v>
      </c>
      <c r="AN177" s="118">
        <v>100</v>
      </c>
      <c r="AO177" s="70">
        <v>1</v>
      </c>
      <c r="AP177" s="15"/>
    </row>
    <row r="178" spans="2:42" x14ac:dyDescent="0.25">
      <c r="B178" s="45" t="s">
        <v>191</v>
      </c>
      <c r="C178" s="118" t="s">
        <v>238</v>
      </c>
      <c r="D178" s="118" t="s">
        <v>448</v>
      </c>
      <c r="E178" s="118" t="s">
        <v>238</v>
      </c>
      <c r="F178" s="118" t="s">
        <v>448</v>
      </c>
      <c r="G178" s="329" t="s">
        <v>238</v>
      </c>
      <c r="H178" s="118" t="s">
        <v>237</v>
      </c>
      <c r="I178" s="118" t="s">
        <v>238</v>
      </c>
      <c r="J178" s="118" t="s">
        <v>237</v>
      </c>
      <c r="K178" s="118" t="s">
        <v>238</v>
      </c>
      <c r="L178" s="118" t="s">
        <v>237</v>
      </c>
      <c r="M178" s="329" t="s">
        <v>238</v>
      </c>
      <c r="N178" s="118" t="s">
        <v>237</v>
      </c>
      <c r="O178" s="118" t="s">
        <v>238</v>
      </c>
      <c r="P178" s="118" t="s">
        <v>237</v>
      </c>
      <c r="Q178" s="118" t="s">
        <v>238</v>
      </c>
      <c r="R178" s="118" t="s">
        <v>237</v>
      </c>
      <c r="S178" s="329" t="s">
        <v>238</v>
      </c>
      <c r="T178" s="118" t="s">
        <v>237</v>
      </c>
      <c r="U178" s="118" t="s">
        <v>238</v>
      </c>
      <c r="V178" s="118" t="s">
        <v>237</v>
      </c>
      <c r="W178" s="118" t="s">
        <v>238</v>
      </c>
      <c r="X178" s="118" t="s">
        <v>237</v>
      </c>
      <c r="Y178" s="329" t="s">
        <v>238</v>
      </c>
      <c r="Z178" s="118" t="s">
        <v>237</v>
      </c>
      <c r="AA178" s="118" t="s">
        <v>238</v>
      </c>
      <c r="AB178" s="118" t="s">
        <v>279</v>
      </c>
      <c r="AC178" s="118" t="s">
        <v>238</v>
      </c>
      <c r="AD178" s="118" t="s">
        <v>279</v>
      </c>
      <c r="AE178" s="329" t="s">
        <v>238</v>
      </c>
      <c r="AF178" s="118" t="s">
        <v>237</v>
      </c>
      <c r="AG178" s="118" t="s">
        <v>238</v>
      </c>
      <c r="AH178" s="118" t="s">
        <v>237</v>
      </c>
      <c r="AI178" s="118" t="s">
        <v>238</v>
      </c>
      <c r="AJ178" s="118" t="s">
        <v>237</v>
      </c>
      <c r="AK178" s="329" t="s">
        <v>238</v>
      </c>
      <c r="AL178" s="118" t="s">
        <v>237</v>
      </c>
      <c r="AM178" s="118">
        <v>100</v>
      </c>
      <c r="AN178" s="118">
        <v>100</v>
      </c>
      <c r="AO178" s="70">
        <v>1</v>
      </c>
      <c r="AP178" s="15"/>
    </row>
    <row r="179" spans="2:42" x14ac:dyDescent="0.25">
      <c r="B179" s="45" t="s">
        <v>192</v>
      </c>
      <c r="C179" s="118">
        <v>96.6</v>
      </c>
      <c r="D179" s="118" t="s">
        <v>237</v>
      </c>
      <c r="E179" s="118">
        <v>95.4</v>
      </c>
      <c r="F179" s="118" t="s">
        <v>237</v>
      </c>
      <c r="G179" s="329">
        <v>1.012578616352201</v>
      </c>
      <c r="H179" s="118" t="s">
        <v>237</v>
      </c>
      <c r="I179" s="118">
        <v>98.7</v>
      </c>
      <c r="J179" s="118" t="s">
        <v>237</v>
      </c>
      <c r="K179" s="118">
        <v>93.3</v>
      </c>
      <c r="L179" s="118" t="s">
        <v>237</v>
      </c>
      <c r="M179" s="329">
        <v>1.0578778135048232</v>
      </c>
      <c r="N179" s="118" t="s">
        <v>237</v>
      </c>
      <c r="O179" s="118">
        <v>9.6</v>
      </c>
      <c r="P179" s="118" t="s">
        <v>237</v>
      </c>
      <c r="Q179" s="118">
        <v>10.7</v>
      </c>
      <c r="R179" s="118" t="s">
        <v>237</v>
      </c>
      <c r="S179" s="329">
        <v>1.1145833333333333</v>
      </c>
      <c r="T179" s="118" t="s">
        <v>237</v>
      </c>
      <c r="U179" s="118">
        <v>55.798687089714797</v>
      </c>
      <c r="V179" s="118" t="s">
        <v>239</v>
      </c>
      <c r="W179" s="118">
        <v>43.507972665147904</v>
      </c>
      <c r="X179" s="118" t="s">
        <v>239</v>
      </c>
      <c r="Y179" s="329">
        <v>1.2824933838944967</v>
      </c>
      <c r="Z179" s="118" t="s">
        <v>239</v>
      </c>
      <c r="AA179" s="118">
        <v>88.705186216498646</v>
      </c>
      <c r="AB179" s="118" t="s">
        <v>239</v>
      </c>
      <c r="AC179" s="118">
        <v>84.60469157254559</v>
      </c>
      <c r="AD179" s="118" t="s">
        <v>239</v>
      </c>
      <c r="AE179" s="329">
        <v>1.0484665160730127</v>
      </c>
      <c r="AF179" s="118" t="s">
        <v>239</v>
      </c>
      <c r="AG179" s="118">
        <v>7</v>
      </c>
      <c r="AH179" s="118" t="s">
        <v>239</v>
      </c>
      <c r="AI179" s="118">
        <v>7.3</v>
      </c>
      <c r="AJ179" s="118" t="s">
        <v>239</v>
      </c>
      <c r="AK179" s="329">
        <v>0.95890410958904115</v>
      </c>
      <c r="AL179" s="118" t="s">
        <v>239</v>
      </c>
      <c r="AM179" s="118">
        <v>96.161000000000001</v>
      </c>
      <c r="AN179" s="118">
        <v>95.096199999999996</v>
      </c>
      <c r="AO179" s="70">
        <v>1.0111970825332663</v>
      </c>
      <c r="AP179" s="15"/>
    </row>
    <row r="180" spans="2:42" x14ac:dyDescent="0.25">
      <c r="B180" s="45" t="s">
        <v>193</v>
      </c>
      <c r="C180" s="118">
        <v>87.8</v>
      </c>
      <c r="D180" s="118" t="s">
        <v>237</v>
      </c>
      <c r="E180" s="118">
        <v>88.6</v>
      </c>
      <c r="F180" s="118" t="s">
        <v>237</v>
      </c>
      <c r="G180" s="329">
        <v>0.99097065462753953</v>
      </c>
      <c r="H180" s="118" t="s">
        <v>237</v>
      </c>
      <c r="I180" s="118">
        <v>93.4</v>
      </c>
      <c r="J180" s="118" t="s">
        <v>237</v>
      </c>
      <c r="K180" s="118">
        <v>85.7</v>
      </c>
      <c r="L180" s="118" t="s">
        <v>237</v>
      </c>
      <c r="M180" s="329">
        <v>1.0898483080513419</v>
      </c>
      <c r="N180" s="118" t="s">
        <v>237</v>
      </c>
      <c r="O180" s="118">
        <v>12.1</v>
      </c>
      <c r="P180" s="118" t="s">
        <v>237</v>
      </c>
      <c r="Q180" s="118">
        <v>13.7</v>
      </c>
      <c r="R180" s="118" t="s">
        <v>237</v>
      </c>
      <c r="S180" s="329">
        <v>1.1322314049586777</v>
      </c>
      <c r="T180" s="118" t="s">
        <v>237</v>
      </c>
      <c r="U180" s="118">
        <v>57.8</v>
      </c>
      <c r="V180" s="118" t="s">
        <v>237</v>
      </c>
      <c r="W180" s="118">
        <v>61.2</v>
      </c>
      <c r="X180" s="118" t="s">
        <v>237</v>
      </c>
      <c r="Y180" s="329">
        <v>0.94444444444444431</v>
      </c>
      <c r="Z180" s="118" t="s">
        <v>237</v>
      </c>
      <c r="AA180" s="118">
        <v>98.1</v>
      </c>
      <c r="AB180" s="118" t="s">
        <v>279</v>
      </c>
      <c r="AC180" s="118">
        <v>96.8</v>
      </c>
      <c r="AD180" s="118" t="s">
        <v>279</v>
      </c>
      <c r="AE180" s="329">
        <v>1.0134297520661157</v>
      </c>
      <c r="AF180" s="118" t="s">
        <v>237</v>
      </c>
      <c r="AG180" s="118">
        <v>11</v>
      </c>
      <c r="AH180" s="118" t="s">
        <v>237</v>
      </c>
      <c r="AI180" s="118">
        <v>8.1</v>
      </c>
      <c r="AJ180" s="118" t="s">
        <v>237</v>
      </c>
      <c r="AK180" s="329">
        <v>1.3580246913580247</v>
      </c>
      <c r="AL180" s="118" t="s">
        <v>237</v>
      </c>
      <c r="AM180" s="118">
        <v>93.613100000000003</v>
      </c>
      <c r="AN180" s="118">
        <v>94.644499999999994</v>
      </c>
      <c r="AO180" s="70">
        <v>0.98910237784551669</v>
      </c>
      <c r="AP180" s="15"/>
    </row>
    <row r="181" spans="2:42" x14ac:dyDescent="0.25">
      <c r="B181" s="45" t="s">
        <v>194</v>
      </c>
      <c r="C181" s="118">
        <v>99</v>
      </c>
      <c r="D181" s="118" t="s">
        <v>283</v>
      </c>
      <c r="E181" s="118">
        <v>99.7</v>
      </c>
      <c r="F181" s="118" t="s">
        <v>283</v>
      </c>
      <c r="G181" s="329">
        <v>0.99297893681043126</v>
      </c>
      <c r="H181" s="118" t="s">
        <v>283</v>
      </c>
      <c r="I181" s="118">
        <v>99.5</v>
      </c>
      <c r="J181" s="118" t="s">
        <v>237</v>
      </c>
      <c r="K181" s="118">
        <v>99.6</v>
      </c>
      <c r="L181" s="118" t="s">
        <v>237</v>
      </c>
      <c r="M181" s="329">
        <v>0.99899598393574307</v>
      </c>
      <c r="N181" s="118" t="s">
        <v>237</v>
      </c>
      <c r="O181" s="118">
        <v>7.1</v>
      </c>
      <c r="P181" s="118" t="s">
        <v>237</v>
      </c>
      <c r="Q181" s="118">
        <v>10.4</v>
      </c>
      <c r="R181" s="118" t="s">
        <v>237</v>
      </c>
      <c r="S181" s="329">
        <v>1.4647887323943662</v>
      </c>
      <c r="T181" s="118" t="s">
        <v>237</v>
      </c>
      <c r="U181" s="118">
        <v>58.8</v>
      </c>
      <c r="V181" s="118" t="s">
        <v>237</v>
      </c>
      <c r="W181" s="118">
        <v>57.3</v>
      </c>
      <c r="X181" s="118" t="s">
        <v>237</v>
      </c>
      <c r="Y181" s="329">
        <v>1.0261780104712042</v>
      </c>
      <c r="Z181" s="118" t="s">
        <v>237</v>
      </c>
      <c r="AA181" s="118">
        <v>95.5</v>
      </c>
      <c r="AB181" s="118" t="s">
        <v>279</v>
      </c>
      <c r="AC181" s="118">
        <v>95.8</v>
      </c>
      <c r="AD181" s="118" t="s">
        <v>279</v>
      </c>
      <c r="AE181" s="329">
        <v>0.99686847599164929</v>
      </c>
      <c r="AF181" s="118" t="s">
        <v>237</v>
      </c>
      <c r="AG181" s="118">
        <v>54.8</v>
      </c>
      <c r="AH181" s="118" t="s">
        <v>237</v>
      </c>
      <c r="AI181" s="118">
        <v>56.4</v>
      </c>
      <c r="AJ181" s="118" t="s">
        <v>237</v>
      </c>
      <c r="AK181" s="329">
        <v>0.97163120567375882</v>
      </c>
      <c r="AL181" s="118" t="s">
        <v>237</v>
      </c>
      <c r="AM181" s="118">
        <v>88.701700000000002</v>
      </c>
      <c r="AN181" s="118">
        <v>95.890199999999993</v>
      </c>
      <c r="AO181" s="70">
        <v>0.92503404936062295</v>
      </c>
      <c r="AP181" s="15"/>
    </row>
    <row r="182" spans="2:42" x14ac:dyDescent="0.25">
      <c r="B182" s="45" t="s">
        <v>195</v>
      </c>
      <c r="C182" s="118">
        <v>99.9</v>
      </c>
      <c r="D182" s="118" t="s">
        <v>448</v>
      </c>
      <c r="E182" s="118">
        <v>99.6</v>
      </c>
      <c r="F182" s="118" t="s">
        <v>448</v>
      </c>
      <c r="G182" s="329">
        <v>1.0030120481927711</v>
      </c>
      <c r="H182" s="118" t="s">
        <v>237</v>
      </c>
      <c r="I182" s="118">
        <v>98.3</v>
      </c>
      <c r="J182" s="118" t="s">
        <v>237</v>
      </c>
      <c r="K182" s="118">
        <v>98.3</v>
      </c>
      <c r="L182" s="118" t="s">
        <v>237</v>
      </c>
      <c r="M182" s="329">
        <v>1</v>
      </c>
      <c r="N182" s="118" t="s">
        <v>237</v>
      </c>
      <c r="O182" s="118">
        <v>0.8</v>
      </c>
      <c r="P182" s="118" t="s">
        <v>237</v>
      </c>
      <c r="Q182" s="118">
        <v>1.8</v>
      </c>
      <c r="R182" s="118" t="s">
        <v>237</v>
      </c>
      <c r="S182" s="329">
        <v>2.25</v>
      </c>
      <c r="T182" s="118" t="s">
        <v>237</v>
      </c>
      <c r="U182" s="118" t="s">
        <v>238</v>
      </c>
      <c r="V182" s="118" t="s">
        <v>237</v>
      </c>
      <c r="W182" s="118" t="s">
        <v>238</v>
      </c>
      <c r="X182" s="118" t="s">
        <v>237</v>
      </c>
      <c r="Y182" s="329" t="s">
        <v>238</v>
      </c>
      <c r="Z182" s="118" t="s">
        <v>237</v>
      </c>
      <c r="AA182" s="118">
        <v>98.6</v>
      </c>
      <c r="AB182" s="118" t="s">
        <v>279</v>
      </c>
      <c r="AC182" s="118">
        <v>98.1</v>
      </c>
      <c r="AD182" s="118" t="s">
        <v>279</v>
      </c>
      <c r="AE182" s="329">
        <v>1.0050968399592253</v>
      </c>
      <c r="AF182" s="118" t="s">
        <v>237</v>
      </c>
      <c r="AG182" s="118">
        <v>32.6</v>
      </c>
      <c r="AH182" s="118" t="s">
        <v>239</v>
      </c>
      <c r="AI182" s="118">
        <v>17.8</v>
      </c>
      <c r="AJ182" s="118" t="s">
        <v>239</v>
      </c>
      <c r="AK182" s="329">
        <v>1.8314606741573034</v>
      </c>
      <c r="AL182" s="118" t="s">
        <v>239</v>
      </c>
      <c r="AM182" s="118">
        <v>97.177964175774235</v>
      </c>
      <c r="AN182" s="118">
        <v>82.834383561643889</v>
      </c>
      <c r="AO182" s="70">
        <v>1.1731597435436469</v>
      </c>
      <c r="AP182" s="15"/>
    </row>
    <row r="183" spans="2:42" x14ac:dyDescent="0.25">
      <c r="B183" s="45" t="s">
        <v>196</v>
      </c>
      <c r="C183" s="118">
        <v>49.7</v>
      </c>
      <c r="D183" s="118" t="s">
        <v>448</v>
      </c>
      <c r="E183" s="118">
        <v>56.8</v>
      </c>
      <c r="F183" s="118" t="s">
        <v>448</v>
      </c>
      <c r="G183" s="329">
        <v>0.87500000000000011</v>
      </c>
      <c r="H183" s="118" t="s">
        <v>237</v>
      </c>
      <c r="I183" s="118">
        <v>58.5</v>
      </c>
      <c r="J183" s="118" t="s">
        <v>237</v>
      </c>
      <c r="K183" s="118">
        <v>20.2</v>
      </c>
      <c r="L183" s="118" t="s">
        <v>237</v>
      </c>
      <c r="M183" s="329">
        <v>2.8960396039603959</v>
      </c>
      <c r="N183" s="118" t="s">
        <v>237</v>
      </c>
      <c r="O183" s="118">
        <v>35.4</v>
      </c>
      <c r="P183" s="118" t="s">
        <v>237</v>
      </c>
      <c r="Q183" s="118">
        <v>48</v>
      </c>
      <c r="R183" s="118" t="s">
        <v>237</v>
      </c>
      <c r="S183" s="329">
        <v>1.3559322033898307</v>
      </c>
      <c r="T183" s="118" t="s">
        <v>237</v>
      </c>
      <c r="U183" s="118">
        <v>65</v>
      </c>
      <c r="V183" s="118" t="s">
        <v>237</v>
      </c>
      <c r="W183" s="118">
        <v>73.5</v>
      </c>
      <c r="X183" s="118" t="s">
        <v>237</v>
      </c>
      <c r="Y183" s="329">
        <v>0.88435374149659862</v>
      </c>
      <c r="Z183" s="118" t="s">
        <v>237</v>
      </c>
      <c r="AA183" s="118">
        <v>79.75607092748443</v>
      </c>
      <c r="AB183" s="118" t="s">
        <v>279</v>
      </c>
      <c r="AC183" s="118">
        <v>69.975990170558475</v>
      </c>
      <c r="AD183" s="118" t="s">
        <v>279</v>
      </c>
      <c r="AE183" s="329">
        <v>1.1397633778827299</v>
      </c>
      <c r="AF183" s="118" t="s">
        <v>237</v>
      </c>
      <c r="AG183" s="118">
        <v>14</v>
      </c>
      <c r="AH183" s="118" t="s">
        <v>237</v>
      </c>
      <c r="AI183" s="118">
        <v>11.6</v>
      </c>
      <c r="AJ183" s="118" t="s">
        <v>237</v>
      </c>
      <c r="AK183" s="329">
        <v>1.2068965517241379</v>
      </c>
      <c r="AL183" s="118" t="s">
        <v>237</v>
      </c>
      <c r="AM183" s="118">
        <v>69.004300000000001</v>
      </c>
      <c r="AN183" s="118">
        <v>26.804200000000002</v>
      </c>
      <c r="AO183" s="70">
        <v>2.5743838652151525</v>
      </c>
      <c r="AP183" s="15"/>
    </row>
    <row r="184" spans="2:42" x14ac:dyDescent="0.25">
      <c r="B184" s="45" t="s">
        <v>197</v>
      </c>
      <c r="C184" s="118">
        <v>93.3</v>
      </c>
      <c r="D184" s="118" t="s">
        <v>448</v>
      </c>
      <c r="E184" s="118">
        <v>70.599999999999994</v>
      </c>
      <c r="F184" s="118" t="s">
        <v>448</v>
      </c>
      <c r="G184" s="329">
        <v>1.321529745042493</v>
      </c>
      <c r="H184" s="118" t="s">
        <v>237</v>
      </c>
      <c r="I184" s="118">
        <v>91.1</v>
      </c>
      <c r="J184" s="118" t="s">
        <v>237</v>
      </c>
      <c r="K184" s="118">
        <v>43.2</v>
      </c>
      <c r="L184" s="118" t="s">
        <v>237</v>
      </c>
      <c r="M184" s="329">
        <v>2.1087962962962958</v>
      </c>
      <c r="N184" s="118" t="s">
        <v>237</v>
      </c>
      <c r="O184" s="118">
        <v>10.3</v>
      </c>
      <c r="P184" s="118" t="s">
        <v>237</v>
      </c>
      <c r="Q184" s="118">
        <v>19.399999999999999</v>
      </c>
      <c r="R184" s="118" t="s">
        <v>237</v>
      </c>
      <c r="S184" s="329">
        <v>1.8834951456310678</v>
      </c>
      <c r="T184" s="118" t="s">
        <v>237</v>
      </c>
      <c r="U184" s="118">
        <v>15.2</v>
      </c>
      <c r="V184" s="118" t="s">
        <v>237</v>
      </c>
      <c r="W184" s="118">
        <v>10.1</v>
      </c>
      <c r="X184" s="118" t="s">
        <v>237</v>
      </c>
      <c r="Y184" s="329">
        <v>1.504950495049505</v>
      </c>
      <c r="Z184" s="118" t="s">
        <v>237</v>
      </c>
      <c r="AA184" s="118">
        <v>94.3</v>
      </c>
      <c r="AB184" s="118" t="s">
        <v>279</v>
      </c>
      <c r="AC184" s="118">
        <v>86.2</v>
      </c>
      <c r="AD184" s="118" t="s">
        <v>279</v>
      </c>
      <c r="AE184" s="329">
        <v>1.0939675174013921</v>
      </c>
      <c r="AF184" s="118" t="s">
        <v>237</v>
      </c>
      <c r="AG184" s="118">
        <v>39</v>
      </c>
      <c r="AH184" s="118" t="s">
        <v>237</v>
      </c>
      <c r="AI184" s="118">
        <v>27</v>
      </c>
      <c r="AJ184" s="118" t="s">
        <v>237</v>
      </c>
      <c r="AK184" s="329">
        <v>1.4444444444444444</v>
      </c>
      <c r="AL184" s="118" t="s">
        <v>237</v>
      </c>
      <c r="AM184" s="118">
        <v>25.494199999999999</v>
      </c>
      <c r="AN184" s="118">
        <v>2.4912999999999998</v>
      </c>
      <c r="AO184" s="70">
        <v>10.23329185565769</v>
      </c>
      <c r="AP184" s="15"/>
    </row>
    <row r="185" spans="2:42" x14ac:dyDescent="0.25">
      <c r="B185" s="45" t="s">
        <v>198</v>
      </c>
      <c r="C185" s="118" t="s">
        <v>238</v>
      </c>
      <c r="D185" s="118" t="s">
        <v>448</v>
      </c>
      <c r="E185" s="118" t="s">
        <v>238</v>
      </c>
      <c r="F185" s="118" t="s">
        <v>448</v>
      </c>
      <c r="G185" s="329" t="s">
        <v>238</v>
      </c>
      <c r="H185" s="118" t="s">
        <v>237</v>
      </c>
      <c r="I185" s="118" t="s">
        <v>238</v>
      </c>
      <c r="J185" s="118" t="s">
        <v>237</v>
      </c>
      <c r="K185" s="118" t="s">
        <v>238</v>
      </c>
      <c r="L185" s="118" t="s">
        <v>237</v>
      </c>
      <c r="M185" s="329" t="s">
        <v>238</v>
      </c>
      <c r="N185" s="118" t="s">
        <v>237</v>
      </c>
      <c r="O185" s="118" t="s">
        <v>238</v>
      </c>
      <c r="P185" s="118" t="s">
        <v>237</v>
      </c>
      <c r="Q185" s="118" t="s">
        <v>238</v>
      </c>
      <c r="R185" s="118" t="s">
        <v>237</v>
      </c>
      <c r="S185" s="329" t="s">
        <v>238</v>
      </c>
      <c r="T185" s="118" t="s">
        <v>237</v>
      </c>
      <c r="U185" s="118" t="s">
        <v>238</v>
      </c>
      <c r="V185" s="118" t="s">
        <v>237</v>
      </c>
      <c r="W185" s="118" t="s">
        <v>238</v>
      </c>
      <c r="X185" s="118" t="s">
        <v>237</v>
      </c>
      <c r="Y185" s="329" t="s">
        <v>238</v>
      </c>
      <c r="Z185" s="118" t="s">
        <v>237</v>
      </c>
      <c r="AA185" s="118" t="s">
        <v>238</v>
      </c>
      <c r="AB185" s="118" t="s">
        <v>279</v>
      </c>
      <c r="AC185" s="118" t="s">
        <v>238</v>
      </c>
      <c r="AD185" s="118" t="s">
        <v>279</v>
      </c>
      <c r="AE185" s="329" t="s">
        <v>238</v>
      </c>
      <c r="AF185" s="118" t="s">
        <v>237</v>
      </c>
      <c r="AG185" s="118" t="s">
        <v>238</v>
      </c>
      <c r="AH185" s="118" t="s">
        <v>237</v>
      </c>
      <c r="AI185" s="118" t="s">
        <v>238</v>
      </c>
      <c r="AJ185" s="118" t="s">
        <v>237</v>
      </c>
      <c r="AK185" s="329" t="s">
        <v>238</v>
      </c>
      <c r="AL185" s="118" t="s">
        <v>237</v>
      </c>
      <c r="AM185" s="118">
        <v>99.374148531207354</v>
      </c>
      <c r="AN185" s="118">
        <v>88.852954330352645</v>
      </c>
      <c r="AO185" s="70">
        <v>1.1184113041614487</v>
      </c>
      <c r="AP185" s="15"/>
    </row>
    <row r="186" spans="2:42" x14ac:dyDescent="0.25">
      <c r="B186" s="45" t="s">
        <v>199</v>
      </c>
      <c r="C186" s="118" t="s">
        <v>238</v>
      </c>
      <c r="D186" s="118" t="s">
        <v>448</v>
      </c>
      <c r="E186" s="118" t="s">
        <v>238</v>
      </c>
      <c r="F186" s="118" t="s">
        <v>448</v>
      </c>
      <c r="G186" s="329" t="s">
        <v>238</v>
      </c>
      <c r="H186" s="118" t="s">
        <v>237</v>
      </c>
      <c r="I186" s="118" t="s">
        <v>238</v>
      </c>
      <c r="J186" s="118" t="s">
        <v>237</v>
      </c>
      <c r="K186" s="118" t="s">
        <v>238</v>
      </c>
      <c r="L186" s="118" t="s">
        <v>237</v>
      </c>
      <c r="M186" s="329" t="s">
        <v>238</v>
      </c>
      <c r="N186" s="118" t="s">
        <v>237</v>
      </c>
      <c r="O186" s="118" t="s">
        <v>238</v>
      </c>
      <c r="P186" s="118" t="s">
        <v>237</v>
      </c>
      <c r="Q186" s="118" t="s">
        <v>238</v>
      </c>
      <c r="R186" s="118" t="s">
        <v>237</v>
      </c>
      <c r="S186" s="329" t="s">
        <v>238</v>
      </c>
      <c r="T186" s="118" t="s">
        <v>237</v>
      </c>
      <c r="U186" s="118" t="s">
        <v>238</v>
      </c>
      <c r="V186" s="118" t="s">
        <v>237</v>
      </c>
      <c r="W186" s="118" t="s">
        <v>238</v>
      </c>
      <c r="X186" s="118" t="s">
        <v>237</v>
      </c>
      <c r="Y186" s="329" t="s">
        <v>238</v>
      </c>
      <c r="Z186" s="118" t="s">
        <v>237</v>
      </c>
      <c r="AA186" s="118" t="s">
        <v>238</v>
      </c>
      <c r="AB186" s="118" t="s">
        <v>237</v>
      </c>
      <c r="AC186" s="118" t="s">
        <v>238</v>
      </c>
      <c r="AD186" s="118" t="s">
        <v>237</v>
      </c>
      <c r="AE186" s="329" t="s">
        <v>238</v>
      </c>
      <c r="AF186" s="118" t="s">
        <v>237</v>
      </c>
      <c r="AG186" s="118" t="s">
        <v>238</v>
      </c>
      <c r="AH186" s="118" t="s">
        <v>237</v>
      </c>
      <c r="AI186" s="118" t="s">
        <v>238</v>
      </c>
      <c r="AJ186" s="118" t="s">
        <v>237</v>
      </c>
      <c r="AK186" s="329" t="s">
        <v>238</v>
      </c>
      <c r="AL186" s="118" t="s">
        <v>237</v>
      </c>
      <c r="AM186" s="118">
        <v>92.104600000000005</v>
      </c>
      <c r="AN186" s="118">
        <v>92.128299999999996</v>
      </c>
      <c r="AO186" s="70">
        <v>0.99974275005617175</v>
      </c>
      <c r="AP186" s="15"/>
    </row>
    <row r="187" spans="2:42" x14ac:dyDescent="0.25">
      <c r="B187" s="45" t="s">
        <v>200</v>
      </c>
      <c r="C187" s="118">
        <v>99.7</v>
      </c>
      <c r="D187" s="118" t="s">
        <v>448</v>
      </c>
      <c r="E187" s="118">
        <v>98.3</v>
      </c>
      <c r="F187" s="118" t="s">
        <v>448</v>
      </c>
      <c r="G187" s="329">
        <v>1.0142421159715158</v>
      </c>
      <c r="H187" s="118" t="s">
        <v>237</v>
      </c>
      <c r="I187" s="118">
        <v>99.7</v>
      </c>
      <c r="J187" s="118" t="s">
        <v>237</v>
      </c>
      <c r="K187" s="118">
        <v>96.9</v>
      </c>
      <c r="L187" s="118" t="s">
        <v>237</v>
      </c>
      <c r="M187" s="329">
        <v>1.0288957688338494</v>
      </c>
      <c r="N187" s="118" t="s">
        <v>237</v>
      </c>
      <c r="O187" s="118">
        <v>2.2999999999999998</v>
      </c>
      <c r="P187" s="118" t="s">
        <v>237</v>
      </c>
      <c r="Q187" s="118">
        <v>2.4</v>
      </c>
      <c r="R187" s="118" t="s">
        <v>237</v>
      </c>
      <c r="S187" s="329">
        <v>1.0434782608695652</v>
      </c>
      <c r="T187" s="118" t="s">
        <v>237</v>
      </c>
      <c r="U187" s="118">
        <v>68.8</v>
      </c>
      <c r="V187" s="118" t="s">
        <v>237</v>
      </c>
      <c r="W187" s="118">
        <v>59.2</v>
      </c>
      <c r="X187" s="118" t="s">
        <v>237</v>
      </c>
      <c r="Y187" s="329">
        <v>1.1621621621621621</v>
      </c>
      <c r="Z187" s="118" t="s">
        <v>237</v>
      </c>
      <c r="AA187" s="118">
        <v>98.7</v>
      </c>
      <c r="AB187" s="118" t="s">
        <v>279</v>
      </c>
      <c r="AC187" s="118">
        <v>96.7</v>
      </c>
      <c r="AD187" s="118" t="s">
        <v>279</v>
      </c>
      <c r="AE187" s="329">
        <v>1.0206825232678387</v>
      </c>
      <c r="AF187" s="118" t="s">
        <v>237</v>
      </c>
      <c r="AG187" s="118">
        <v>22.3</v>
      </c>
      <c r="AH187" s="118" t="s">
        <v>237</v>
      </c>
      <c r="AI187" s="118">
        <v>13.3</v>
      </c>
      <c r="AJ187" s="118" t="s">
        <v>237</v>
      </c>
      <c r="AK187" s="329">
        <v>1.6766917293233083</v>
      </c>
      <c r="AL187" s="118" t="s">
        <v>237</v>
      </c>
      <c r="AM187" s="118">
        <v>97.429000000000002</v>
      </c>
      <c r="AN187" s="118">
        <v>76.561999999999998</v>
      </c>
      <c r="AO187" s="70">
        <v>1.2725503513492333</v>
      </c>
      <c r="AP187" s="15"/>
    </row>
    <row r="188" spans="2:42" x14ac:dyDescent="0.25">
      <c r="B188" s="45" t="s">
        <v>201</v>
      </c>
      <c r="C188" s="118">
        <v>94.6</v>
      </c>
      <c r="D188" s="118" t="s">
        <v>448</v>
      </c>
      <c r="E188" s="118">
        <v>91.6</v>
      </c>
      <c r="F188" s="118" t="s">
        <v>448</v>
      </c>
      <c r="G188" s="329">
        <v>1.0327510917030567</v>
      </c>
      <c r="H188" s="118" t="s">
        <v>237</v>
      </c>
      <c r="I188" s="118">
        <v>95.7</v>
      </c>
      <c r="J188" s="118" t="s">
        <v>239</v>
      </c>
      <c r="K188" s="118">
        <v>80.2</v>
      </c>
      <c r="L188" s="118" t="s">
        <v>239</v>
      </c>
      <c r="M188" s="329">
        <v>1.1932668329177056</v>
      </c>
      <c r="N188" s="118" t="s">
        <v>239</v>
      </c>
      <c r="O188" s="118">
        <v>1.3</v>
      </c>
      <c r="P188" s="118" t="s">
        <v>239</v>
      </c>
      <c r="Q188" s="118">
        <v>2.7</v>
      </c>
      <c r="R188" s="118" t="s">
        <v>239</v>
      </c>
      <c r="S188" s="329">
        <v>2.0769230769230771</v>
      </c>
      <c r="T188" s="118" t="s">
        <v>239</v>
      </c>
      <c r="U188" s="118" t="s">
        <v>238</v>
      </c>
      <c r="V188" s="118" t="s">
        <v>237</v>
      </c>
      <c r="W188" s="118" t="s">
        <v>238</v>
      </c>
      <c r="X188" s="118" t="s">
        <v>237</v>
      </c>
      <c r="Y188" s="329" t="s">
        <v>238</v>
      </c>
      <c r="Z188" s="118" t="s">
        <v>237</v>
      </c>
      <c r="AA188" s="118">
        <v>93.5</v>
      </c>
      <c r="AB188" s="118" t="s">
        <v>283</v>
      </c>
      <c r="AC188" s="118">
        <v>90.8</v>
      </c>
      <c r="AD188" s="118" t="s">
        <v>283</v>
      </c>
      <c r="AE188" s="329">
        <v>1.0297356828193833</v>
      </c>
      <c r="AF188" s="118" t="s">
        <v>283</v>
      </c>
      <c r="AG188" s="118" t="s">
        <v>238</v>
      </c>
      <c r="AH188" s="118" t="s">
        <v>237</v>
      </c>
      <c r="AI188" s="118" t="s">
        <v>238</v>
      </c>
      <c r="AJ188" s="118" t="s">
        <v>237</v>
      </c>
      <c r="AK188" s="329" t="s">
        <v>238</v>
      </c>
      <c r="AL188" s="118" t="s">
        <v>237</v>
      </c>
      <c r="AM188" s="118">
        <v>97.175600000000003</v>
      </c>
      <c r="AN188" s="118">
        <v>75.492599999999996</v>
      </c>
      <c r="AO188" s="70">
        <v>1.2872202043644014</v>
      </c>
      <c r="AP188" s="15"/>
    </row>
    <row r="189" spans="2:42" x14ac:dyDescent="0.25">
      <c r="B189" s="45" t="s">
        <v>202</v>
      </c>
      <c r="C189" s="118" t="s">
        <v>238</v>
      </c>
      <c r="D189" s="118" t="s">
        <v>448</v>
      </c>
      <c r="E189" s="118" t="s">
        <v>238</v>
      </c>
      <c r="F189" s="118" t="s">
        <v>448</v>
      </c>
      <c r="G189" s="329" t="s">
        <v>238</v>
      </c>
      <c r="H189" s="118" t="s">
        <v>237</v>
      </c>
      <c r="I189" s="118">
        <v>98.2</v>
      </c>
      <c r="J189" s="118" t="s">
        <v>239</v>
      </c>
      <c r="K189" s="118">
        <v>96.6</v>
      </c>
      <c r="L189" s="118" t="s">
        <v>239</v>
      </c>
      <c r="M189" s="329">
        <v>1.0165631469979297</v>
      </c>
      <c r="N189" s="118" t="s">
        <v>239</v>
      </c>
      <c r="O189" s="118" t="s">
        <v>238</v>
      </c>
      <c r="P189" s="118" t="s">
        <v>237</v>
      </c>
      <c r="Q189" s="118" t="s">
        <v>238</v>
      </c>
      <c r="R189" s="118" t="s">
        <v>237</v>
      </c>
      <c r="S189" s="329" t="s">
        <v>238</v>
      </c>
      <c r="T189" s="118" t="s">
        <v>237</v>
      </c>
      <c r="U189" s="118" t="s">
        <v>238</v>
      </c>
      <c r="V189" s="118" t="s">
        <v>237</v>
      </c>
      <c r="W189" s="118" t="s">
        <v>238</v>
      </c>
      <c r="X189" s="118" t="s">
        <v>237</v>
      </c>
      <c r="Y189" s="329" t="s">
        <v>238</v>
      </c>
      <c r="Z189" s="118" t="s">
        <v>237</v>
      </c>
      <c r="AA189" s="118" t="s">
        <v>238</v>
      </c>
      <c r="AB189" s="118" t="s">
        <v>237</v>
      </c>
      <c r="AC189" s="118" t="s">
        <v>238</v>
      </c>
      <c r="AD189" s="118" t="s">
        <v>237</v>
      </c>
      <c r="AE189" s="329" t="s">
        <v>238</v>
      </c>
      <c r="AF189" s="118" t="s">
        <v>237</v>
      </c>
      <c r="AG189" s="118" t="s">
        <v>238</v>
      </c>
      <c r="AH189" s="118" t="s">
        <v>237</v>
      </c>
      <c r="AI189" s="118" t="s">
        <v>238</v>
      </c>
      <c r="AJ189" s="118" t="s">
        <v>237</v>
      </c>
      <c r="AK189" s="329" t="s">
        <v>238</v>
      </c>
      <c r="AL189" s="118" t="s">
        <v>237</v>
      </c>
      <c r="AM189" s="118">
        <v>99.966083150984716</v>
      </c>
      <c r="AN189" s="118">
        <v>98.195449949443869</v>
      </c>
      <c r="AO189" s="70">
        <v>1.0180317234907774</v>
      </c>
      <c r="AP189" s="15"/>
    </row>
    <row r="190" spans="2:42" x14ac:dyDescent="0.25">
      <c r="B190" s="45" t="s">
        <v>203</v>
      </c>
      <c r="C190" s="118">
        <v>60</v>
      </c>
      <c r="D190" s="118" t="s">
        <v>448</v>
      </c>
      <c r="E190" s="118">
        <v>38</v>
      </c>
      <c r="F190" s="118" t="s">
        <v>448</v>
      </c>
      <c r="G190" s="329">
        <v>1.5789473684210527</v>
      </c>
      <c r="H190" s="118" t="s">
        <v>237</v>
      </c>
      <c r="I190" s="118" t="s">
        <v>238</v>
      </c>
      <c r="J190" s="118" t="s">
        <v>237</v>
      </c>
      <c r="K190" s="118" t="s">
        <v>238</v>
      </c>
      <c r="L190" s="118" t="s">
        <v>237</v>
      </c>
      <c r="M190" s="329" t="s">
        <v>238</v>
      </c>
      <c r="N190" s="118" t="s">
        <v>237</v>
      </c>
      <c r="O190" s="118">
        <v>3.6</v>
      </c>
      <c r="P190" s="118" t="s">
        <v>239</v>
      </c>
      <c r="Q190" s="118">
        <v>3</v>
      </c>
      <c r="R190" s="118" t="s">
        <v>239</v>
      </c>
      <c r="S190" s="329">
        <v>0.83333333333333326</v>
      </c>
      <c r="T190" s="118" t="s">
        <v>239</v>
      </c>
      <c r="U190" s="118" t="s">
        <v>238</v>
      </c>
      <c r="V190" s="118" t="s">
        <v>237</v>
      </c>
      <c r="W190" s="118" t="s">
        <v>238</v>
      </c>
      <c r="X190" s="118" t="s">
        <v>237</v>
      </c>
      <c r="Y190" s="329" t="s">
        <v>238</v>
      </c>
      <c r="Z190" s="118" t="s">
        <v>237</v>
      </c>
      <c r="AA190" s="118">
        <v>97.5</v>
      </c>
      <c r="AB190" s="118" t="s">
        <v>281</v>
      </c>
      <c r="AC190" s="118">
        <v>98.7</v>
      </c>
      <c r="AD190" s="118" t="s">
        <v>281</v>
      </c>
      <c r="AE190" s="329">
        <v>0.9878419452887538</v>
      </c>
      <c r="AF190" s="118" t="s">
        <v>281</v>
      </c>
      <c r="AG190" s="118">
        <v>38</v>
      </c>
      <c r="AH190" s="118" t="s">
        <v>239</v>
      </c>
      <c r="AI190" s="118">
        <v>41.3</v>
      </c>
      <c r="AJ190" s="118" t="s">
        <v>239</v>
      </c>
      <c r="AK190" s="329">
        <v>0.92009685230024219</v>
      </c>
      <c r="AL190" s="118" t="s">
        <v>239</v>
      </c>
      <c r="AM190" s="118">
        <v>86.267799999999994</v>
      </c>
      <c r="AN190" s="118">
        <v>80.196200000000005</v>
      </c>
      <c r="AO190" s="70">
        <v>1.0757093228856229</v>
      </c>
      <c r="AP190" s="15"/>
    </row>
    <row r="191" spans="2:42" x14ac:dyDescent="0.25">
      <c r="B191" s="45" t="s">
        <v>204</v>
      </c>
      <c r="C191" s="118">
        <v>38</v>
      </c>
      <c r="D191" s="118" t="s">
        <v>448</v>
      </c>
      <c r="E191" s="118">
        <v>28.7</v>
      </c>
      <c r="F191" s="118" t="s">
        <v>448</v>
      </c>
      <c r="G191" s="329">
        <v>1.3240418118466899</v>
      </c>
      <c r="H191" s="118" t="s">
        <v>237</v>
      </c>
      <c r="I191" s="118">
        <v>88.6</v>
      </c>
      <c r="J191" s="118" t="s">
        <v>237</v>
      </c>
      <c r="K191" s="118">
        <v>52.3</v>
      </c>
      <c r="L191" s="118" t="s">
        <v>237</v>
      </c>
      <c r="M191" s="329">
        <v>1.6940726577437859</v>
      </c>
      <c r="N191" s="118" t="s">
        <v>237</v>
      </c>
      <c r="O191" s="118">
        <v>6.9</v>
      </c>
      <c r="P191" s="118" t="s">
        <v>237</v>
      </c>
      <c r="Q191" s="118">
        <v>15.2</v>
      </c>
      <c r="R191" s="118" t="s">
        <v>237</v>
      </c>
      <c r="S191" s="329">
        <v>2.2028985507246372</v>
      </c>
      <c r="T191" s="118" t="s">
        <v>237</v>
      </c>
      <c r="U191" s="118">
        <v>46.2</v>
      </c>
      <c r="V191" s="118" t="s">
        <v>237</v>
      </c>
      <c r="W191" s="118">
        <v>43.1</v>
      </c>
      <c r="X191" s="118" t="s">
        <v>237</v>
      </c>
      <c r="Y191" s="329">
        <v>1.0719257540603249</v>
      </c>
      <c r="Z191" s="118" t="s">
        <v>237</v>
      </c>
      <c r="AA191" s="118">
        <v>85.436997568540946</v>
      </c>
      <c r="AB191" s="118" t="s">
        <v>279</v>
      </c>
      <c r="AC191" s="118">
        <v>80.697177831374646</v>
      </c>
      <c r="AD191" s="118" t="s">
        <v>279</v>
      </c>
      <c r="AE191" s="329">
        <v>1.058735879798308</v>
      </c>
      <c r="AF191" s="118" t="s">
        <v>237</v>
      </c>
      <c r="AG191" s="118">
        <v>49.7</v>
      </c>
      <c r="AH191" s="118" t="s">
        <v>237</v>
      </c>
      <c r="AI191" s="118">
        <v>35.200000000000003</v>
      </c>
      <c r="AJ191" s="118" t="s">
        <v>237</v>
      </c>
      <c r="AK191" s="329">
        <v>1.4119318181818181</v>
      </c>
      <c r="AL191" s="118" t="s">
        <v>237</v>
      </c>
      <c r="AM191" s="118">
        <v>32.843899999999998</v>
      </c>
      <c r="AN191" s="118">
        <v>34.070399999999999</v>
      </c>
      <c r="AO191" s="70">
        <v>0.96400100967408653</v>
      </c>
      <c r="AP191" s="15"/>
    </row>
    <row r="192" spans="2:42" x14ac:dyDescent="0.25">
      <c r="B192" s="45" t="s">
        <v>205</v>
      </c>
      <c r="C192" s="118">
        <v>99.7</v>
      </c>
      <c r="D192" s="118" t="s">
        <v>448</v>
      </c>
      <c r="E192" s="118">
        <v>100</v>
      </c>
      <c r="F192" s="118" t="s">
        <v>448</v>
      </c>
      <c r="G192" s="329">
        <v>0.997</v>
      </c>
      <c r="H192" s="118" t="s">
        <v>237</v>
      </c>
      <c r="I192" s="118">
        <v>99.2</v>
      </c>
      <c r="J192" s="118" t="s">
        <v>237</v>
      </c>
      <c r="K192" s="118">
        <v>98.8</v>
      </c>
      <c r="L192" s="118" t="s">
        <v>237</v>
      </c>
      <c r="M192" s="329">
        <v>1.0040485829959516</v>
      </c>
      <c r="N192" s="118" t="s">
        <v>237</v>
      </c>
      <c r="O192" s="330">
        <v>3.5</v>
      </c>
      <c r="P192" s="330" t="s">
        <v>239</v>
      </c>
      <c r="Q192" s="330">
        <v>5.4</v>
      </c>
      <c r="R192" s="330" t="s">
        <v>239</v>
      </c>
      <c r="S192" s="331">
        <v>1.5428571428571429</v>
      </c>
      <c r="T192" s="330" t="s">
        <v>239</v>
      </c>
      <c r="U192" s="118" t="s">
        <v>238</v>
      </c>
      <c r="V192" s="118" t="s">
        <v>237</v>
      </c>
      <c r="W192" s="118" t="s">
        <v>238</v>
      </c>
      <c r="X192" s="118" t="s">
        <v>237</v>
      </c>
      <c r="Y192" s="329" t="s">
        <v>238</v>
      </c>
      <c r="Z192" s="118" t="s">
        <v>237</v>
      </c>
      <c r="AA192" s="118">
        <v>99.7</v>
      </c>
      <c r="AB192" s="118" t="s">
        <v>279</v>
      </c>
      <c r="AC192" s="118">
        <v>99.9</v>
      </c>
      <c r="AD192" s="118" t="s">
        <v>279</v>
      </c>
      <c r="AE192" s="329">
        <v>0.99799799799799793</v>
      </c>
      <c r="AF192" s="118" t="s">
        <v>237</v>
      </c>
      <c r="AG192" s="118">
        <v>51.6</v>
      </c>
      <c r="AH192" s="118" t="s">
        <v>237</v>
      </c>
      <c r="AI192" s="118">
        <v>45.3</v>
      </c>
      <c r="AJ192" s="118" t="s">
        <v>237</v>
      </c>
      <c r="AK192" s="329">
        <v>1.1390728476821192</v>
      </c>
      <c r="AL192" s="118" t="s">
        <v>237</v>
      </c>
      <c r="AM192" s="118">
        <v>96.469800000000006</v>
      </c>
      <c r="AN192" s="118">
        <v>89.420400000000001</v>
      </c>
      <c r="AO192" s="70">
        <v>1.0788343599447108</v>
      </c>
      <c r="AP192" s="15"/>
    </row>
    <row r="193" spans="2:42" x14ac:dyDescent="0.25">
      <c r="B193" s="45" t="s">
        <v>206</v>
      </c>
      <c r="C193" s="118" t="s">
        <v>238</v>
      </c>
      <c r="D193" s="118" t="s">
        <v>448</v>
      </c>
      <c r="E193" s="118" t="s">
        <v>238</v>
      </c>
      <c r="F193" s="118" t="s">
        <v>448</v>
      </c>
      <c r="G193" s="329" t="s">
        <v>238</v>
      </c>
      <c r="H193" s="118" t="s">
        <v>237</v>
      </c>
      <c r="I193" s="118" t="s">
        <v>238</v>
      </c>
      <c r="J193" s="118" t="s">
        <v>237</v>
      </c>
      <c r="K193" s="118" t="s">
        <v>238</v>
      </c>
      <c r="L193" s="118" t="s">
        <v>237</v>
      </c>
      <c r="M193" s="329" t="s">
        <v>238</v>
      </c>
      <c r="N193" s="118" t="s">
        <v>237</v>
      </c>
      <c r="O193" s="118" t="s">
        <v>238</v>
      </c>
      <c r="P193" s="118" t="s">
        <v>237</v>
      </c>
      <c r="Q193" s="118" t="s">
        <v>238</v>
      </c>
      <c r="R193" s="118" t="s">
        <v>237</v>
      </c>
      <c r="S193" s="329" t="s">
        <v>238</v>
      </c>
      <c r="T193" s="118" t="s">
        <v>237</v>
      </c>
      <c r="U193" s="118" t="s">
        <v>238</v>
      </c>
      <c r="V193" s="118" t="s">
        <v>237</v>
      </c>
      <c r="W193" s="118" t="s">
        <v>238</v>
      </c>
      <c r="X193" s="118" t="s">
        <v>237</v>
      </c>
      <c r="Y193" s="329" t="s">
        <v>238</v>
      </c>
      <c r="Z193" s="118" t="s">
        <v>237</v>
      </c>
      <c r="AA193" s="118" t="s">
        <v>238</v>
      </c>
      <c r="AB193" s="118" t="s">
        <v>279</v>
      </c>
      <c r="AC193" s="118" t="s">
        <v>238</v>
      </c>
      <c r="AD193" s="118" t="s">
        <v>279</v>
      </c>
      <c r="AE193" s="329" t="s">
        <v>238</v>
      </c>
      <c r="AF193" s="118" t="s">
        <v>237</v>
      </c>
      <c r="AG193" s="118" t="s">
        <v>238</v>
      </c>
      <c r="AH193" s="118" t="s">
        <v>237</v>
      </c>
      <c r="AI193" s="118" t="s">
        <v>238</v>
      </c>
      <c r="AJ193" s="118" t="s">
        <v>237</v>
      </c>
      <c r="AK193" s="329" t="s">
        <v>238</v>
      </c>
      <c r="AL193" s="118" t="s">
        <v>237</v>
      </c>
      <c r="AM193" s="118">
        <v>97.960499999999996</v>
      </c>
      <c r="AN193" s="118">
        <v>95.2</v>
      </c>
      <c r="AO193" s="70">
        <v>1.0289968487394958</v>
      </c>
      <c r="AP193" s="15"/>
    </row>
    <row r="194" spans="2:42" x14ac:dyDescent="0.25">
      <c r="B194" s="45" t="s">
        <v>207</v>
      </c>
      <c r="C194" s="118" t="s">
        <v>238</v>
      </c>
      <c r="D194" s="118" t="s">
        <v>448</v>
      </c>
      <c r="E194" s="118" t="s">
        <v>238</v>
      </c>
      <c r="F194" s="118" t="s">
        <v>448</v>
      </c>
      <c r="G194" s="329" t="s">
        <v>238</v>
      </c>
      <c r="H194" s="118" t="s">
        <v>237</v>
      </c>
      <c r="I194" s="118" t="s">
        <v>238</v>
      </c>
      <c r="J194" s="118" t="s">
        <v>237</v>
      </c>
      <c r="K194" s="118" t="s">
        <v>238</v>
      </c>
      <c r="L194" s="118" t="s">
        <v>237</v>
      </c>
      <c r="M194" s="329" t="s">
        <v>238</v>
      </c>
      <c r="N194" s="118" t="s">
        <v>237</v>
      </c>
      <c r="O194" s="118" t="s">
        <v>238</v>
      </c>
      <c r="P194" s="118" t="s">
        <v>237</v>
      </c>
      <c r="Q194" s="118" t="s">
        <v>238</v>
      </c>
      <c r="R194" s="118" t="s">
        <v>237</v>
      </c>
      <c r="S194" s="329" t="s">
        <v>238</v>
      </c>
      <c r="T194" s="118" t="s">
        <v>237</v>
      </c>
      <c r="U194" s="118" t="s">
        <v>238</v>
      </c>
      <c r="V194" s="118" t="s">
        <v>237</v>
      </c>
      <c r="W194" s="118" t="s">
        <v>238</v>
      </c>
      <c r="X194" s="118" t="s">
        <v>237</v>
      </c>
      <c r="Y194" s="329" t="s">
        <v>238</v>
      </c>
      <c r="Z194" s="118" t="s">
        <v>237</v>
      </c>
      <c r="AA194" s="118" t="s">
        <v>238</v>
      </c>
      <c r="AB194" s="118" t="s">
        <v>279</v>
      </c>
      <c r="AC194" s="118" t="s">
        <v>238</v>
      </c>
      <c r="AD194" s="118" t="s">
        <v>279</v>
      </c>
      <c r="AE194" s="329" t="s">
        <v>238</v>
      </c>
      <c r="AF194" s="118" t="s">
        <v>237</v>
      </c>
      <c r="AG194" s="118" t="s">
        <v>238</v>
      </c>
      <c r="AH194" s="118" t="s">
        <v>237</v>
      </c>
      <c r="AI194" s="118" t="s">
        <v>238</v>
      </c>
      <c r="AJ194" s="118" t="s">
        <v>237</v>
      </c>
      <c r="AK194" s="329" t="s">
        <v>238</v>
      </c>
      <c r="AL194" s="118" t="s">
        <v>237</v>
      </c>
      <c r="AM194" s="118">
        <v>100</v>
      </c>
      <c r="AN194" s="118">
        <v>100</v>
      </c>
      <c r="AO194" s="70">
        <v>1</v>
      </c>
      <c r="AP194" s="15"/>
    </row>
    <row r="195" spans="2:42" x14ac:dyDescent="0.25">
      <c r="B195" s="45" t="s">
        <v>208</v>
      </c>
      <c r="C195" s="118">
        <v>44.2</v>
      </c>
      <c r="D195" s="118" t="s">
        <v>448</v>
      </c>
      <c r="E195" s="118">
        <v>9.6999999999999993</v>
      </c>
      <c r="F195" s="118" t="s">
        <v>448</v>
      </c>
      <c r="G195" s="329">
        <v>4.5567010309278357</v>
      </c>
      <c r="H195" s="118" t="s">
        <v>237</v>
      </c>
      <c r="I195" s="118">
        <v>82.5</v>
      </c>
      <c r="J195" s="118" t="s">
        <v>237</v>
      </c>
      <c r="K195" s="118">
        <v>40.299999999999997</v>
      </c>
      <c r="L195" s="118" t="s">
        <v>237</v>
      </c>
      <c r="M195" s="329">
        <v>2.047146401985112</v>
      </c>
      <c r="N195" s="118" t="s">
        <v>237</v>
      </c>
      <c r="O195" s="118">
        <v>9.1999999999999993</v>
      </c>
      <c r="P195" s="118" t="s">
        <v>237</v>
      </c>
      <c r="Q195" s="118">
        <v>14.6</v>
      </c>
      <c r="R195" s="118" t="s">
        <v>237</v>
      </c>
      <c r="S195" s="329">
        <v>1.5869565217391306</v>
      </c>
      <c r="T195" s="118" t="s">
        <v>237</v>
      </c>
      <c r="U195" s="118">
        <v>44.3</v>
      </c>
      <c r="V195" s="118" t="s">
        <v>237</v>
      </c>
      <c r="W195" s="118">
        <v>43.9</v>
      </c>
      <c r="X195" s="118" t="s">
        <v>237</v>
      </c>
      <c r="Y195" s="329">
        <v>1.0091116173120729</v>
      </c>
      <c r="Z195" s="118" t="s">
        <v>237</v>
      </c>
      <c r="AA195" s="118">
        <v>91.109442445301283</v>
      </c>
      <c r="AB195" s="118" t="s">
        <v>279</v>
      </c>
      <c r="AC195" s="118">
        <v>76.754547405943825</v>
      </c>
      <c r="AD195" s="118" t="s">
        <v>279</v>
      </c>
      <c r="AE195" s="329">
        <v>1.1870233819950298</v>
      </c>
      <c r="AF195" s="118" t="s">
        <v>237</v>
      </c>
      <c r="AG195" s="118">
        <v>51.9</v>
      </c>
      <c r="AH195" s="118" t="s">
        <v>237</v>
      </c>
      <c r="AI195" s="118">
        <v>35.700000000000003</v>
      </c>
      <c r="AJ195" s="118" t="s">
        <v>237</v>
      </c>
      <c r="AK195" s="329">
        <v>1.453781512605042</v>
      </c>
      <c r="AL195" s="118" t="s">
        <v>237</v>
      </c>
      <c r="AM195" s="118">
        <v>24.9252</v>
      </c>
      <c r="AN195" s="118">
        <v>7.4922000000000004</v>
      </c>
      <c r="AO195" s="70">
        <v>3.3268198926883956</v>
      </c>
      <c r="AP195" s="15"/>
    </row>
    <row r="196" spans="2:42" x14ac:dyDescent="0.25">
      <c r="B196" s="45" t="s">
        <v>209</v>
      </c>
      <c r="C196" s="118" t="s">
        <v>238</v>
      </c>
      <c r="D196" s="118" t="s">
        <v>448</v>
      </c>
      <c r="E196" s="118" t="s">
        <v>238</v>
      </c>
      <c r="F196" s="118" t="s">
        <v>448</v>
      </c>
      <c r="G196" s="329" t="s">
        <v>238</v>
      </c>
      <c r="H196" s="118" t="s">
        <v>237</v>
      </c>
      <c r="I196" s="118" t="s">
        <v>238</v>
      </c>
      <c r="J196" s="118" t="s">
        <v>237</v>
      </c>
      <c r="K196" s="118" t="s">
        <v>238</v>
      </c>
      <c r="L196" s="118" t="s">
        <v>237</v>
      </c>
      <c r="M196" s="329" t="s">
        <v>238</v>
      </c>
      <c r="N196" s="118" t="s">
        <v>237</v>
      </c>
      <c r="O196" s="118" t="s">
        <v>238</v>
      </c>
      <c r="P196" s="118" t="s">
        <v>237</v>
      </c>
      <c r="Q196" s="118" t="s">
        <v>238</v>
      </c>
      <c r="R196" s="118" t="s">
        <v>237</v>
      </c>
      <c r="S196" s="329" t="s">
        <v>238</v>
      </c>
      <c r="T196" s="118" t="s">
        <v>237</v>
      </c>
      <c r="U196" s="118" t="s">
        <v>238</v>
      </c>
      <c r="V196" s="118" t="s">
        <v>237</v>
      </c>
      <c r="W196" s="118" t="s">
        <v>238</v>
      </c>
      <c r="X196" s="118" t="s">
        <v>237</v>
      </c>
      <c r="Y196" s="329" t="s">
        <v>238</v>
      </c>
      <c r="Z196" s="118" t="s">
        <v>237</v>
      </c>
      <c r="AA196" s="118" t="s">
        <v>238</v>
      </c>
      <c r="AB196" s="118" t="s">
        <v>279</v>
      </c>
      <c r="AC196" s="118" t="s">
        <v>238</v>
      </c>
      <c r="AD196" s="118" t="s">
        <v>279</v>
      </c>
      <c r="AE196" s="329" t="s">
        <v>238</v>
      </c>
      <c r="AF196" s="118" t="s">
        <v>237</v>
      </c>
      <c r="AG196" s="118" t="s">
        <v>238</v>
      </c>
      <c r="AH196" s="118" t="s">
        <v>237</v>
      </c>
      <c r="AI196" s="118" t="s">
        <v>238</v>
      </c>
      <c r="AJ196" s="118" t="s">
        <v>237</v>
      </c>
      <c r="AK196" s="329" t="s">
        <v>238</v>
      </c>
      <c r="AL196" s="118" t="s">
        <v>237</v>
      </c>
      <c r="AM196" s="118">
        <v>99.978200000000001</v>
      </c>
      <c r="AN196" s="118">
        <v>99.992099999999994</v>
      </c>
      <c r="AO196" s="70">
        <v>0.99986098901813247</v>
      </c>
      <c r="AP196" s="15"/>
    </row>
    <row r="197" spans="2:42" x14ac:dyDescent="0.25">
      <c r="B197" s="45" t="s">
        <v>210</v>
      </c>
      <c r="C197" s="118" t="s">
        <v>238</v>
      </c>
      <c r="D197" s="118" t="s">
        <v>448</v>
      </c>
      <c r="E197" s="118" t="s">
        <v>238</v>
      </c>
      <c r="F197" s="118" t="s">
        <v>448</v>
      </c>
      <c r="G197" s="329" t="s">
        <v>238</v>
      </c>
      <c r="H197" s="118" t="s">
        <v>237</v>
      </c>
      <c r="I197" s="118" t="s">
        <v>238</v>
      </c>
      <c r="J197" s="118" t="s">
        <v>237</v>
      </c>
      <c r="K197" s="118" t="s">
        <v>238</v>
      </c>
      <c r="L197" s="118" t="s">
        <v>237</v>
      </c>
      <c r="M197" s="329" t="s">
        <v>238</v>
      </c>
      <c r="N197" s="118" t="s">
        <v>237</v>
      </c>
      <c r="O197" s="118" t="s">
        <v>238</v>
      </c>
      <c r="P197" s="118" t="s">
        <v>237</v>
      </c>
      <c r="Q197" s="118" t="s">
        <v>238</v>
      </c>
      <c r="R197" s="118" t="s">
        <v>237</v>
      </c>
      <c r="S197" s="329" t="s">
        <v>238</v>
      </c>
      <c r="T197" s="118" t="s">
        <v>237</v>
      </c>
      <c r="U197" s="118" t="s">
        <v>238</v>
      </c>
      <c r="V197" s="118" t="s">
        <v>237</v>
      </c>
      <c r="W197" s="118" t="s">
        <v>238</v>
      </c>
      <c r="X197" s="118" t="s">
        <v>237</v>
      </c>
      <c r="Y197" s="329" t="s">
        <v>238</v>
      </c>
      <c r="Z197" s="118" t="s">
        <v>237</v>
      </c>
      <c r="AA197" s="118" t="s">
        <v>238</v>
      </c>
      <c r="AB197" s="118" t="s">
        <v>279</v>
      </c>
      <c r="AC197" s="118" t="s">
        <v>238</v>
      </c>
      <c r="AD197" s="118" t="s">
        <v>279</v>
      </c>
      <c r="AE197" s="329" t="s">
        <v>238</v>
      </c>
      <c r="AF197" s="118" t="s">
        <v>237</v>
      </c>
      <c r="AG197" s="118" t="s">
        <v>238</v>
      </c>
      <c r="AH197" s="118" t="s">
        <v>237</v>
      </c>
      <c r="AI197" s="118" t="s">
        <v>238</v>
      </c>
      <c r="AJ197" s="118" t="s">
        <v>237</v>
      </c>
      <c r="AK197" s="329" t="s">
        <v>238</v>
      </c>
      <c r="AL197" s="118" t="s">
        <v>237</v>
      </c>
      <c r="AM197" s="118">
        <v>96.499600000000001</v>
      </c>
      <c r="AN197" s="118">
        <v>95.756699999999995</v>
      </c>
      <c r="AO197" s="70">
        <v>1.007758203864586</v>
      </c>
      <c r="AP197" s="15"/>
    </row>
    <row r="198" spans="2:42" x14ac:dyDescent="0.25">
      <c r="B198" s="45" t="s">
        <v>211</v>
      </c>
      <c r="C198" s="118">
        <v>100</v>
      </c>
      <c r="D198" s="118" t="s">
        <v>448</v>
      </c>
      <c r="E198" s="118">
        <v>99.9</v>
      </c>
      <c r="F198" s="118" t="s">
        <v>448</v>
      </c>
      <c r="G198" s="329">
        <v>1.0010010010010009</v>
      </c>
      <c r="H198" s="118" t="s">
        <v>237</v>
      </c>
      <c r="I198" s="118">
        <v>100</v>
      </c>
      <c r="J198" s="118" t="s">
        <v>239</v>
      </c>
      <c r="K198" s="118">
        <v>99.9</v>
      </c>
      <c r="L198" s="118" t="s">
        <v>239</v>
      </c>
      <c r="M198" s="329">
        <v>1.0010010010010009</v>
      </c>
      <c r="N198" s="118" t="s">
        <v>239</v>
      </c>
      <c r="O198" s="118">
        <v>4.7</v>
      </c>
      <c r="P198" s="118" t="s">
        <v>239</v>
      </c>
      <c r="Q198" s="118">
        <v>4.3</v>
      </c>
      <c r="R198" s="118" t="s">
        <v>239</v>
      </c>
      <c r="S198" s="329">
        <v>0.91489361702127647</v>
      </c>
      <c r="T198" s="118" t="s">
        <v>239</v>
      </c>
      <c r="U198" s="118" t="s">
        <v>238</v>
      </c>
      <c r="V198" s="118" t="s">
        <v>237</v>
      </c>
      <c r="W198" s="118" t="s">
        <v>238</v>
      </c>
      <c r="X198" s="118" t="s">
        <v>237</v>
      </c>
      <c r="Y198" s="329" t="s">
        <v>238</v>
      </c>
      <c r="Z198" s="118" t="s">
        <v>237</v>
      </c>
      <c r="AA198" s="118">
        <v>96.8</v>
      </c>
      <c r="AB198" s="118" t="s">
        <v>239</v>
      </c>
      <c r="AC198" s="118">
        <v>95.4</v>
      </c>
      <c r="AD198" s="118" t="s">
        <v>239</v>
      </c>
      <c r="AE198" s="329">
        <v>1.0146750524109014</v>
      </c>
      <c r="AF198" s="118" t="s">
        <v>239</v>
      </c>
      <c r="AG198" s="118">
        <v>32.799999999999997</v>
      </c>
      <c r="AH198" s="118" t="s">
        <v>239</v>
      </c>
      <c r="AI198" s="118">
        <v>30.3</v>
      </c>
      <c r="AJ198" s="118" t="s">
        <v>239</v>
      </c>
      <c r="AK198" s="329">
        <v>1.0825082508250823</v>
      </c>
      <c r="AL198" s="118" t="s">
        <v>239</v>
      </c>
      <c r="AM198" s="118">
        <v>100</v>
      </c>
      <c r="AN198" s="118">
        <v>100</v>
      </c>
      <c r="AO198" s="70">
        <v>1</v>
      </c>
      <c r="AP198" s="15"/>
    </row>
    <row r="199" spans="2:42" x14ac:dyDescent="0.25">
      <c r="B199" s="45" t="s">
        <v>212</v>
      </c>
      <c r="C199" s="118">
        <v>50.8</v>
      </c>
      <c r="D199" s="118" t="s">
        <v>283</v>
      </c>
      <c r="E199" s="118">
        <v>36.700000000000003</v>
      </c>
      <c r="F199" s="118" t="s">
        <v>283</v>
      </c>
      <c r="G199" s="329">
        <v>1.3841961852861033</v>
      </c>
      <c r="H199" s="118" t="s">
        <v>283</v>
      </c>
      <c r="I199" s="118">
        <v>95.7</v>
      </c>
      <c r="J199" s="118" t="s">
        <v>237</v>
      </c>
      <c r="K199" s="118">
        <v>87</v>
      </c>
      <c r="L199" s="118" t="s">
        <v>237</v>
      </c>
      <c r="M199" s="329">
        <v>1.1000000000000001</v>
      </c>
      <c r="N199" s="118" t="s">
        <v>237</v>
      </c>
      <c r="O199" s="118">
        <v>12</v>
      </c>
      <c r="P199" s="118" t="s">
        <v>239</v>
      </c>
      <c r="Q199" s="118">
        <v>11.6</v>
      </c>
      <c r="R199" s="118" t="s">
        <v>239</v>
      </c>
      <c r="S199" s="329">
        <v>0.96666666666666667</v>
      </c>
      <c r="T199" s="118" t="s">
        <v>239</v>
      </c>
      <c r="U199" s="118">
        <v>38</v>
      </c>
      <c r="V199" s="118" t="s">
        <v>237</v>
      </c>
      <c r="W199" s="118">
        <v>51.6</v>
      </c>
      <c r="X199" s="118" t="s">
        <v>237</v>
      </c>
      <c r="Y199" s="329">
        <v>0.73643410852713176</v>
      </c>
      <c r="Z199" s="118" t="s">
        <v>237</v>
      </c>
      <c r="AA199" s="118">
        <v>77.099999999999994</v>
      </c>
      <c r="AB199" s="118" t="s">
        <v>283</v>
      </c>
      <c r="AC199" s="118">
        <v>77.2</v>
      </c>
      <c r="AD199" s="118" t="s">
        <v>283</v>
      </c>
      <c r="AE199" s="329">
        <v>0.99870466321243512</v>
      </c>
      <c r="AF199" s="118" t="s">
        <v>283</v>
      </c>
      <c r="AG199" s="118">
        <v>22.5</v>
      </c>
      <c r="AH199" s="118" t="s">
        <v>239</v>
      </c>
      <c r="AI199" s="118">
        <v>12.8</v>
      </c>
      <c r="AJ199" s="118" t="s">
        <v>239</v>
      </c>
      <c r="AK199" s="329">
        <v>1.7578125</v>
      </c>
      <c r="AL199" s="118" t="s">
        <v>239</v>
      </c>
      <c r="AM199" s="118">
        <v>65.125399999999999</v>
      </c>
      <c r="AN199" s="118">
        <v>55.407200000000003</v>
      </c>
      <c r="AO199" s="70">
        <v>1.1753959774180971</v>
      </c>
      <c r="AP199" s="15"/>
    </row>
    <row r="200" spans="2:42" x14ac:dyDescent="0.25">
      <c r="B200" s="45" t="s">
        <v>213</v>
      </c>
      <c r="C200" s="118" t="s">
        <v>238</v>
      </c>
      <c r="D200" s="118" t="s">
        <v>448</v>
      </c>
      <c r="E200" s="118" t="s">
        <v>238</v>
      </c>
      <c r="F200" s="118" t="s">
        <v>448</v>
      </c>
      <c r="G200" s="329" t="s">
        <v>238</v>
      </c>
      <c r="H200" s="118" t="s">
        <v>237</v>
      </c>
      <c r="I200" s="118" t="s">
        <v>238</v>
      </c>
      <c r="J200" s="118" t="s">
        <v>237</v>
      </c>
      <c r="K200" s="118" t="s">
        <v>238</v>
      </c>
      <c r="L200" s="118" t="s">
        <v>237</v>
      </c>
      <c r="M200" s="329" t="s">
        <v>238</v>
      </c>
      <c r="N200" s="118" t="s">
        <v>237</v>
      </c>
      <c r="O200" s="118" t="s">
        <v>238</v>
      </c>
      <c r="P200" s="118" t="s">
        <v>237</v>
      </c>
      <c r="Q200" s="118" t="s">
        <v>238</v>
      </c>
      <c r="R200" s="118" t="s">
        <v>237</v>
      </c>
      <c r="S200" s="329" t="s">
        <v>238</v>
      </c>
      <c r="T200" s="118" t="s">
        <v>237</v>
      </c>
      <c r="U200" s="118" t="s">
        <v>238</v>
      </c>
      <c r="V200" s="118" t="s">
        <v>237</v>
      </c>
      <c r="W200" s="118" t="s">
        <v>238</v>
      </c>
      <c r="X200" s="118" t="s">
        <v>237</v>
      </c>
      <c r="Y200" s="329" t="s">
        <v>238</v>
      </c>
      <c r="Z200" s="118" t="s">
        <v>237</v>
      </c>
      <c r="AA200" s="118" t="s">
        <v>238</v>
      </c>
      <c r="AB200" s="118" t="s">
        <v>237</v>
      </c>
      <c r="AC200" s="118" t="s">
        <v>238</v>
      </c>
      <c r="AD200" s="118" t="s">
        <v>237</v>
      </c>
      <c r="AE200" s="329" t="s">
        <v>238</v>
      </c>
      <c r="AF200" s="118" t="s">
        <v>237</v>
      </c>
      <c r="AG200" s="118" t="s">
        <v>238</v>
      </c>
      <c r="AH200" s="118" t="s">
        <v>237</v>
      </c>
      <c r="AI200" s="118" t="s">
        <v>238</v>
      </c>
      <c r="AJ200" s="118" t="s">
        <v>237</v>
      </c>
      <c r="AK200" s="329" t="s">
        <v>238</v>
      </c>
      <c r="AL200" s="118" t="s">
        <v>237</v>
      </c>
      <c r="AM200" s="118" t="s">
        <v>238</v>
      </c>
      <c r="AN200" s="118" t="s">
        <v>238</v>
      </c>
      <c r="AO200" s="70" t="s">
        <v>238</v>
      </c>
      <c r="AP200" s="15"/>
    </row>
    <row r="201" spans="2:42" x14ac:dyDescent="0.25">
      <c r="B201" s="45" t="s">
        <v>214</v>
      </c>
      <c r="C201" s="118">
        <v>97.1</v>
      </c>
      <c r="D201" s="118" t="s">
        <v>448</v>
      </c>
      <c r="E201" s="118">
        <v>94.2</v>
      </c>
      <c r="F201" s="118" t="s">
        <v>448</v>
      </c>
      <c r="G201" s="329">
        <v>1.0307855626326963</v>
      </c>
      <c r="H201" s="118" t="s">
        <v>237</v>
      </c>
      <c r="I201" s="118">
        <v>98.8</v>
      </c>
      <c r="J201" s="118" t="s">
        <v>237</v>
      </c>
      <c r="K201" s="118">
        <v>90.5</v>
      </c>
      <c r="L201" s="118" t="s">
        <v>237</v>
      </c>
      <c r="M201" s="329">
        <v>1.0917127071823205</v>
      </c>
      <c r="N201" s="118" t="s">
        <v>237</v>
      </c>
      <c r="O201" s="118">
        <v>6.6</v>
      </c>
      <c r="P201" s="118" t="s">
        <v>237</v>
      </c>
      <c r="Q201" s="118">
        <v>15.3</v>
      </c>
      <c r="R201" s="118" t="s">
        <v>237</v>
      </c>
      <c r="S201" s="329">
        <v>2.3181818181818183</v>
      </c>
      <c r="T201" s="118" t="s">
        <v>237</v>
      </c>
      <c r="U201" s="118">
        <v>47.3</v>
      </c>
      <c r="V201" s="118" t="s">
        <v>237</v>
      </c>
      <c r="W201" s="118">
        <v>46.3</v>
      </c>
      <c r="X201" s="118" t="s">
        <v>237</v>
      </c>
      <c r="Y201" s="329">
        <v>1.0215982721382288</v>
      </c>
      <c r="Z201" s="118" t="s">
        <v>237</v>
      </c>
      <c r="AA201" s="118">
        <v>98.1</v>
      </c>
      <c r="AB201" s="118" t="s">
        <v>279</v>
      </c>
      <c r="AC201" s="118">
        <v>97.8</v>
      </c>
      <c r="AD201" s="118" t="s">
        <v>279</v>
      </c>
      <c r="AE201" s="329">
        <v>1.0030674846625767</v>
      </c>
      <c r="AF201" s="118" t="s">
        <v>237</v>
      </c>
      <c r="AG201" s="118">
        <v>58.3</v>
      </c>
      <c r="AH201" s="118" t="s">
        <v>237</v>
      </c>
      <c r="AI201" s="118">
        <v>47.6</v>
      </c>
      <c r="AJ201" s="118" t="s">
        <v>237</v>
      </c>
      <c r="AK201" s="329">
        <v>1.2247899159663864</v>
      </c>
      <c r="AL201" s="118" t="s">
        <v>237</v>
      </c>
      <c r="AM201" s="118">
        <v>93.100800000000007</v>
      </c>
      <c r="AN201" s="118">
        <v>66.596299999999999</v>
      </c>
      <c r="AO201" s="70">
        <v>1.3979875758863483</v>
      </c>
      <c r="AP201" s="15"/>
    </row>
    <row r="202" spans="2:42" x14ac:dyDescent="0.25">
      <c r="B202" s="45" t="s">
        <v>215</v>
      </c>
      <c r="C202" s="118">
        <v>42</v>
      </c>
      <c r="D202" s="118" t="s">
        <v>283</v>
      </c>
      <c r="E202" s="118">
        <v>10.5</v>
      </c>
      <c r="F202" s="118" t="s">
        <v>283</v>
      </c>
      <c r="G202" s="329">
        <v>4</v>
      </c>
      <c r="H202" s="118" t="s">
        <v>283</v>
      </c>
      <c r="I202" s="118">
        <v>61.7</v>
      </c>
      <c r="J202" s="118" t="s">
        <v>239</v>
      </c>
      <c r="K202" s="118">
        <v>26.3</v>
      </c>
      <c r="L202" s="118" t="s">
        <v>239</v>
      </c>
      <c r="M202" s="329">
        <v>2.3460076045627378</v>
      </c>
      <c r="N202" s="118" t="s">
        <v>239</v>
      </c>
      <c r="O202" s="118">
        <v>27.9</v>
      </c>
      <c r="P202" s="118" t="s">
        <v>237</v>
      </c>
      <c r="Q202" s="118">
        <v>38.200000000000003</v>
      </c>
      <c r="R202" s="118" t="s">
        <v>237</v>
      </c>
      <c r="S202" s="329">
        <v>1.3691756272401436</v>
      </c>
      <c r="T202" s="118" t="s">
        <v>237</v>
      </c>
      <c r="U202" s="118">
        <v>29.5</v>
      </c>
      <c r="V202" s="118" t="s">
        <v>239</v>
      </c>
      <c r="W202" s="118">
        <v>33.700000000000003</v>
      </c>
      <c r="X202" s="118" t="s">
        <v>239</v>
      </c>
      <c r="Y202" s="329">
        <v>0.87537091988130555</v>
      </c>
      <c r="Z202" s="118" t="s">
        <v>239</v>
      </c>
      <c r="AA202" s="118">
        <v>83.3</v>
      </c>
      <c r="AB202" s="118" t="s">
        <v>239</v>
      </c>
      <c r="AC202" s="118">
        <v>64.3</v>
      </c>
      <c r="AD202" s="118" t="s">
        <v>239</v>
      </c>
      <c r="AE202" s="329">
        <v>1.2954898911353032</v>
      </c>
      <c r="AF202" s="118" t="s">
        <v>239</v>
      </c>
      <c r="AG202" s="118">
        <v>4</v>
      </c>
      <c r="AH202" s="118" t="s">
        <v>239</v>
      </c>
      <c r="AI202" s="118">
        <v>0.6</v>
      </c>
      <c r="AJ202" s="118" t="s">
        <v>239</v>
      </c>
      <c r="AK202" s="329">
        <v>6.666666666666667</v>
      </c>
      <c r="AL202" s="118" t="s">
        <v>239</v>
      </c>
      <c r="AM202" s="118">
        <v>92.523600000000002</v>
      </c>
      <c r="AN202" s="118">
        <v>34.1372</v>
      </c>
      <c r="AO202" s="70">
        <v>2.7103453124450745</v>
      </c>
      <c r="AP202" s="15"/>
    </row>
    <row r="203" spans="2:42" x14ac:dyDescent="0.25">
      <c r="B203" s="45" t="s">
        <v>216</v>
      </c>
      <c r="C203" s="118">
        <v>27.7</v>
      </c>
      <c r="D203" s="118" t="s">
        <v>448</v>
      </c>
      <c r="E203" s="118">
        <v>8.6</v>
      </c>
      <c r="F203" s="118" t="s">
        <v>448</v>
      </c>
      <c r="G203" s="329">
        <v>3.2209302325581395</v>
      </c>
      <c r="H203" s="118" t="s">
        <v>237</v>
      </c>
      <c r="I203" s="118">
        <v>83</v>
      </c>
      <c r="J203" s="118" t="s">
        <v>239</v>
      </c>
      <c r="K203" s="118">
        <v>31.3</v>
      </c>
      <c r="L203" s="118" t="s">
        <v>239</v>
      </c>
      <c r="M203" s="329">
        <v>2.6517571884984026</v>
      </c>
      <c r="N203" s="118" t="s">
        <v>239</v>
      </c>
      <c r="O203" s="118">
        <v>13</v>
      </c>
      <c r="P203" s="118" t="s">
        <v>239</v>
      </c>
      <c r="Q203" s="118">
        <v>15.7</v>
      </c>
      <c r="R203" s="118" t="s">
        <v>239</v>
      </c>
      <c r="S203" s="329">
        <v>1.2076923076923076</v>
      </c>
      <c r="T203" s="118" t="s">
        <v>239</v>
      </c>
      <c r="U203" s="118">
        <v>59.3</v>
      </c>
      <c r="V203" s="118" t="s">
        <v>239</v>
      </c>
      <c r="W203" s="118">
        <v>60.2</v>
      </c>
      <c r="X203" s="118" t="s">
        <v>239</v>
      </c>
      <c r="Y203" s="329">
        <v>0.98504983388704315</v>
      </c>
      <c r="Z203" s="118" t="s">
        <v>239</v>
      </c>
      <c r="AA203" s="118">
        <v>79.599999999999994</v>
      </c>
      <c r="AB203" s="118" t="s">
        <v>283</v>
      </c>
      <c r="AC203" s="118">
        <v>66.900000000000006</v>
      </c>
      <c r="AD203" s="118" t="s">
        <v>283</v>
      </c>
      <c r="AE203" s="329">
        <v>1.1898355754857994</v>
      </c>
      <c r="AF203" s="118" t="s">
        <v>283</v>
      </c>
      <c r="AG203" s="118" t="s">
        <v>238</v>
      </c>
      <c r="AH203" s="118" t="s">
        <v>237</v>
      </c>
      <c r="AI203" s="118" t="s">
        <v>238</v>
      </c>
      <c r="AJ203" s="118" t="s">
        <v>237</v>
      </c>
      <c r="AK203" s="329" t="s">
        <v>238</v>
      </c>
      <c r="AL203" s="118" t="s">
        <v>237</v>
      </c>
      <c r="AM203" s="118">
        <v>56.358600000000003</v>
      </c>
      <c r="AN203" s="118">
        <v>33.949300000000001</v>
      </c>
      <c r="AO203" s="70">
        <v>1.6600813566111821</v>
      </c>
      <c r="AP203" s="15"/>
    </row>
    <row r="204" spans="2:42" x14ac:dyDescent="0.25">
      <c r="B204" s="45" t="s">
        <v>217</v>
      </c>
      <c r="C204" s="118">
        <v>65.2</v>
      </c>
      <c r="D204" s="118" t="s">
        <v>448</v>
      </c>
      <c r="E204" s="118">
        <v>42.7</v>
      </c>
      <c r="F204" s="118" t="s">
        <v>448</v>
      </c>
      <c r="G204" s="329">
        <v>1.5269320843091334</v>
      </c>
      <c r="H204" s="118" t="s">
        <v>237</v>
      </c>
      <c r="I204" s="118">
        <v>86</v>
      </c>
      <c r="J204" s="118" t="s">
        <v>237</v>
      </c>
      <c r="K204" s="118">
        <v>57.9</v>
      </c>
      <c r="L204" s="118" t="s">
        <v>237</v>
      </c>
      <c r="M204" s="329">
        <v>1.4853195164075994</v>
      </c>
      <c r="N204" s="118" t="s">
        <v>237</v>
      </c>
      <c r="O204" s="118">
        <v>8.4</v>
      </c>
      <c r="P204" s="118" t="s">
        <v>237</v>
      </c>
      <c r="Q204" s="118">
        <v>10.7</v>
      </c>
      <c r="R204" s="118" t="s">
        <v>237</v>
      </c>
      <c r="S204" s="329">
        <v>1.2738095238095237</v>
      </c>
      <c r="T204" s="118" t="s">
        <v>237</v>
      </c>
      <c r="U204" s="118">
        <v>25.9</v>
      </c>
      <c r="V204" s="118" t="s">
        <v>237</v>
      </c>
      <c r="W204" s="118">
        <v>18.399999999999999</v>
      </c>
      <c r="X204" s="118" t="s">
        <v>237</v>
      </c>
      <c r="Y204" s="329">
        <v>1.4076086956521738</v>
      </c>
      <c r="Z204" s="118" t="s">
        <v>237</v>
      </c>
      <c r="AA204" s="330">
        <v>88.987581148639507</v>
      </c>
      <c r="AB204" s="330" t="s">
        <v>237</v>
      </c>
      <c r="AC204" s="330">
        <v>87.873713423415396</v>
      </c>
      <c r="AD204" s="330" t="s">
        <v>237</v>
      </c>
      <c r="AE204" s="331">
        <v>1.0126757784760614</v>
      </c>
      <c r="AF204" s="330" t="s">
        <v>237</v>
      </c>
      <c r="AG204" s="118">
        <v>59.1</v>
      </c>
      <c r="AH204" s="118" t="s">
        <v>237</v>
      </c>
      <c r="AI204" s="118">
        <v>47.2</v>
      </c>
      <c r="AJ204" s="118" t="s">
        <v>237</v>
      </c>
      <c r="AK204" s="329">
        <v>1.2521186440677965</v>
      </c>
      <c r="AL204" s="118" t="s">
        <v>237</v>
      </c>
      <c r="AM204" s="118">
        <v>51.598500000000001</v>
      </c>
      <c r="AN204" s="118">
        <v>32.378900000000002</v>
      </c>
      <c r="AO204" s="70">
        <v>1.5935840933447398</v>
      </c>
      <c r="AP204" s="15"/>
    </row>
    <row r="205" spans="2:42" x14ac:dyDescent="0.25">
      <c r="B205" s="15"/>
      <c r="C205" s="131"/>
      <c r="D205" s="131"/>
      <c r="E205" s="131"/>
      <c r="F205" s="131"/>
      <c r="G205" s="132"/>
      <c r="H205" s="132"/>
      <c r="I205" s="53"/>
      <c r="J205" s="83"/>
      <c r="K205" s="53"/>
      <c r="L205" s="83"/>
      <c r="N205" s="83"/>
      <c r="O205" s="69"/>
      <c r="P205" s="15"/>
      <c r="Q205" s="69"/>
      <c r="R205" s="15"/>
      <c r="S205" s="69"/>
      <c r="T205" s="15"/>
      <c r="U205" s="69"/>
      <c r="W205" s="69"/>
      <c r="AA205" s="15"/>
      <c r="AB205" s="15"/>
      <c r="AC205" s="15"/>
      <c r="AD205" s="15"/>
      <c r="AE205" s="15"/>
      <c r="AF205" s="15"/>
      <c r="AG205" s="21"/>
      <c r="AH205" s="86"/>
      <c r="AI205" s="86"/>
      <c r="AJ205" s="70"/>
      <c r="AK205" s="70"/>
      <c r="AL205" s="70"/>
      <c r="AM205" s="146"/>
      <c r="AN205" s="146"/>
      <c r="AO205" s="146"/>
      <c r="AP205" s="15"/>
    </row>
    <row r="206" spans="2:42" x14ac:dyDescent="0.25">
      <c r="B206" s="56" t="s">
        <v>243</v>
      </c>
      <c r="C206" s="131"/>
      <c r="D206" s="131"/>
      <c r="E206" s="131"/>
      <c r="F206" s="131"/>
      <c r="G206" s="132"/>
      <c r="H206" s="132"/>
      <c r="I206" s="53"/>
      <c r="J206" s="83"/>
      <c r="K206" s="53"/>
      <c r="L206" s="83"/>
      <c r="N206" s="83"/>
      <c r="P206" s="3"/>
      <c r="R206" s="3"/>
      <c r="T206" s="3"/>
      <c r="U206" s="69"/>
      <c r="W206" s="69"/>
      <c r="AA206" s="3"/>
      <c r="AB206" s="3"/>
      <c r="AC206" s="3"/>
      <c r="AD206" s="3"/>
      <c r="AE206" s="3"/>
      <c r="AF206" s="3"/>
      <c r="AG206" s="70"/>
      <c r="AH206" s="86"/>
      <c r="AI206" s="123"/>
      <c r="AJ206" s="70"/>
      <c r="AK206" s="70"/>
      <c r="AL206" s="70"/>
      <c r="AM206" s="146"/>
      <c r="AN206" s="146"/>
      <c r="AO206" s="146"/>
      <c r="AP206" s="15"/>
    </row>
    <row r="207" spans="2:42" x14ac:dyDescent="0.25">
      <c r="B207" s="15" t="s">
        <v>218</v>
      </c>
      <c r="C207" s="118">
        <v>56.964600986380553</v>
      </c>
      <c r="D207" s="118" t="s">
        <v>237</v>
      </c>
      <c r="E207" s="118">
        <v>34.277913140348716</v>
      </c>
      <c r="F207" s="118" t="s">
        <v>237</v>
      </c>
      <c r="G207" s="329">
        <v>1.6618456541721969</v>
      </c>
      <c r="H207" s="118" t="s">
        <v>237</v>
      </c>
      <c r="I207" s="118">
        <v>76.505417492102467</v>
      </c>
      <c r="J207" s="118" t="s">
        <v>237</v>
      </c>
      <c r="K207" s="118">
        <v>36.803896049219759</v>
      </c>
      <c r="L207" s="118" t="s">
        <v>237</v>
      </c>
      <c r="M207" s="329">
        <v>2.0787314851065712</v>
      </c>
      <c r="N207" s="118" t="s">
        <v>237</v>
      </c>
      <c r="O207" s="118">
        <v>17.665633261850004</v>
      </c>
      <c r="P207" s="118" t="s">
        <v>237</v>
      </c>
      <c r="Q207" s="118">
        <v>25.739962081884343</v>
      </c>
      <c r="R207" s="118" t="s">
        <v>237</v>
      </c>
      <c r="S207" s="329">
        <v>1.4570642161734069</v>
      </c>
      <c r="T207" s="118" t="s">
        <v>237</v>
      </c>
      <c r="U207" s="118">
        <v>37.608359130981022</v>
      </c>
      <c r="V207" s="118" t="s">
        <v>237</v>
      </c>
      <c r="W207" s="118">
        <v>31.038519367010533</v>
      </c>
      <c r="X207" s="118" t="s">
        <v>237</v>
      </c>
      <c r="Y207" s="329">
        <v>1.2116673055916862</v>
      </c>
      <c r="Z207" s="118" t="s">
        <v>237</v>
      </c>
      <c r="AA207" s="118">
        <v>81.613010245853346</v>
      </c>
      <c r="AB207" s="118" t="s">
        <v>237</v>
      </c>
      <c r="AC207" s="118">
        <v>66.062313400598299</v>
      </c>
      <c r="AD207" s="118" t="s">
        <v>237</v>
      </c>
      <c r="AE207" s="329">
        <v>1.235394373051341</v>
      </c>
      <c r="AF207" s="118" t="s">
        <v>237</v>
      </c>
      <c r="AG207" s="118">
        <v>33.256331637522962</v>
      </c>
      <c r="AH207" s="118" t="s">
        <v>237</v>
      </c>
      <c r="AI207" s="118">
        <v>23.109100490447069</v>
      </c>
      <c r="AJ207" s="118" t="s">
        <v>237</v>
      </c>
      <c r="AK207" s="329">
        <v>1.4391010870921002</v>
      </c>
      <c r="AL207" s="118" t="s">
        <v>237</v>
      </c>
      <c r="AM207" s="118">
        <v>41.171710092980575</v>
      </c>
      <c r="AN207" s="118">
        <v>22.67985936068035</v>
      </c>
      <c r="AO207" s="329">
        <v>1.8153423898368259</v>
      </c>
      <c r="AP207" s="15"/>
    </row>
    <row r="208" spans="2:42" ht="15" customHeight="1" x14ac:dyDescent="0.25">
      <c r="B208" s="135" t="s">
        <v>219</v>
      </c>
      <c r="C208" s="118">
        <v>49.303514235588949</v>
      </c>
      <c r="D208" s="118" t="s">
        <v>237</v>
      </c>
      <c r="E208" s="118">
        <v>29.534287361418848</v>
      </c>
      <c r="F208" s="118" t="s">
        <v>237</v>
      </c>
      <c r="G208" s="329">
        <v>1.6693652916777326</v>
      </c>
      <c r="H208" s="118" t="s">
        <v>237</v>
      </c>
      <c r="I208" s="118">
        <v>74.074960663994958</v>
      </c>
      <c r="J208" s="118" t="s">
        <v>237</v>
      </c>
      <c r="K208" s="118">
        <v>35.07314058519394</v>
      </c>
      <c r="L208" s="118" t="s">
        <v>237</v>
      </c>
      <c r="M208" s="329">
        <v>2.1120139065979613</v>
      </c>
      <c r="N208" s="118" t="s">
        <v>237</v>
      </c>
      <c r="O208" s="118">
        <v>11.86797334865182</v>
      </c>
      <c r="P208" s="118" t="s">
        <v>237</v>
      </c>
      <c r="Q208" s="118">
        <v>21.30939392276731</v>
      </c>
      <c r="R208" s="118" t="s">
        <v>237</v>
      </c>
      <c r="S208" s="329">
        <v>1.7955377297159181</v>
      </c>
      <c r="T208" s="118" t="s">
        <v>237</v>
      </c>
      <c r="U208" s="118">
        <v>42.907234391349078</v>
      </c>
      <c r="V208" s="118" t="s">
        <v>237</v>
      </c>
      <c r="W208" s="118">
        <v>36.384125436605558</v>
      </c>
      <c r="X208" s="118" t="s">
        <v>237</v>
      </c>
      <c r="Y208" s="329">
        <v>1.1792844785044829</v>
      </c>
      <c r="Z208" s="118" t="s">
        <v>237</v>
      </c>
      <c r="AA208" s="118">
        <v>86.919546595184556</v>
      </c>
      <c r="AB208" s="118" t="s">
        <v>237</v>
      </c>
      <c r="AC208" s="118">
        <v>72.898977615014672</v>
      </c>
      <c r="AD208" s="118" t="s">
        <v>237</v>
      </c>
      <c r="AE208" s="329">
        <v>1.1923287464223933</v>
      </c>
      <c r="AF208" s="118" t="s">
        <v>237</v>
      </c>
      <c r="AG208" s="118">
        <v>47.23955631804504</v>
      </c>
      <c r="AH208" s="118" t="s">
        <v>237</v>
      </c>
      <c r="AI208" s="118">
        <v>30.01202829208799</v>
      </c>
      <c r="AJ208" s="118" t="s">
        <v>237</v>
      </c>
      <c r="AK208" s="329">
        <v>1.5740207845431995</v>
      </c>
      <c r="AL208" s="118" t="s">
        <v>237</v>
      </c>
      <c r="AM208" s="118">
        <v>51.725501593887046</v>
      </c>
      <c r="AN208" s="118">
        <v>25.589162775748548</v>
      </c>
      <c r="AO208" s="329">
        <v>2.0213831162506231</v>
      </c>
      <c r="AP208" s="15"/>
    </row>
    <row r="209" spans="2:42" x14ac:dyDescent="0.25">
      <c r="B209" s="135" t="s">
        <v>220</v>
      </c>
      <c r="C209" s="118">
        <v>58.653878165445619</v>
      </c>
      <c r="D209" s="118" t="s">
        <v>237</v>
      </c>
      <c r="E209" s="118">
        <v>37.639861723928384</v>
      </c>
      <c r="F209" s="118" t="s">
        <v>237</v>
      </c>
      <c r="G209" s="329">
        <v>1.558291541973392</v>
      </c>
      <c r="H209" s="118" t="s">
        <v>237</v>
      </c>
      <c r="I209" s="118">
        <v>79.388916440634063</v>
      </c>
      <c r="J209" s="118" t="s">
        <v>237</v>
      </c>
      <c r="K209" s="118">
        <v>40.156724119131326</v>
      </c>
      <c r="L209" s="118" t="s">
        <v>237</v>
      </c>
      <c r="M209" s="329">
        <v>1.9769769118893807</v>
      </c>
      <c r="N209" s="118" t="s">
        <v>237</v>
      </c>
      <c r="O209" s="118">
        <v>18.97765828311319</v>
      </c>
      <c r="P209" s="118" t="s">
        <v>237</v>
      </c>
      <c r="Q209" s="118">
        <v>29.363882901718391</v>
      </c>
      <c r="R209" s="118" t="s">
        <v>237</v>
      </c>
      <c r="S209" s="329">
        <v>1.5472869446620361</v>
      </c>
      <c r="T209" s="118" t="s">
        <v>237</v>
      </c>
      <c r="U209" s="118">
        <v>36.298592254622207</v>
      </c>
      <c r="V209" s="118" t="s">
        <v>237</v>
      </c>
      <c r="W209" s="118">
        <v>26.446006844013528</v>
      </c>
      <c r="X209" s="118" t="s">
        <v>237</v>
      </c>
      <c r="Y209" s="329">
        <v>1.3725547478196682</v>
      </c>
      <c r="Z209" s="118" t="s">
        <v>237</v>
      </c>
      <c r="AA209" s="118">
        <v>78.311138103745719</v>
      </c>
      <c r="AB209" s="118" t="s">
        <v>237</v>
      </c>
      <c r="AC209" s="118">
        <v>57.591840881708592</v>
      </c>
      <c r="AD209" s="118" t="s">
        <v>237</v>
      </c>
      <c r="AE209" s="329">
        <v>1.3597609818479977</v>
      </c>
      <c r="AF209" s="118" t="s">
        <v>237</v>
      </c>
      <c r="AG209" s="118">
        <v>28.286085231446503</v>
      </c>
      <c r="AH209" s="118" t="s">
        <v>237</v>
      </c>
      <c r="AI209" s="118">
        <v>16.824165098628907</v>
      </c>
      <c r="AJ209" s="118" t="s">
        <v>237</v>
      </c>
      <c r="AK209" s="329">
        <v>1.681277202501519</v>
      </c>
      <c r="AL209" s="118" t="s">
        <v>237</v>
      </c>
      <c r="AM209" s="118">
        <v>33.763147280875202</v>
      </c>
      <c r="AN209" s="118">
        <v>20.023891094431487</v>
      </c>
      <c r="AO209" s="329">
        <v>1.6861431737543016</v>
      </c>
      <c r="AP209" s="15"/>
    </row>
    <row r="210" spans="2:42" ht="13.5" customHeight="1" x14ac:dyDescent="0.25">
      <c r="B210" s="15" t="s">
        <v>221</v>
      </c>
      <c r="C210" s="118">
        <v>94.951669783793761</v>
      </c>
      <c r="D210" s="118" t="s">
        <v>237</v>
      </c>
      <c r="E210" s="118">
        <v>77.945279977402549</v>
      </c>
      <c r="F210" s="118" t="s">
        <v>237</v>
      </c>
      <c r="G210" s="329">
        <v>1.2181837028659286</v>
      </c>
      <c r="H210" s="118" t="s">
        <v>237</v>
      </c>
      <c r="I210" s="118">
        <v>90.760629133766813</v>
      </c>
      <c r="J210" s="118" t="s">
        <v>237</v>
      </c>
      <c r="K210" s="118">
        <v>62.200754324425844</v>
      </c>
      <c r="L210" s="118" t="s">
        <v>237</v>
      </c>
      <c r="M210" s="329">
        <v>1.4591564060522284</v>
      </c>
      <c r="N210" s="118" t="s">
        <v>237</v>
      </c>
      <c r="O210" s="118" t="s">
        <v>238</v>
      </c>
      <c r="P210" s="118" t="s">
        <v>237</v>
      </c>
      <c r="Q210" s="118">
        <v>23.748084772912954</v>
      </c>
      <c r="R210" s="118" t="s">
        <v>237</v>
      </c>
      <c r="S210" s="329" t="s">
        <v>238</v>
      </c>
      <c r="T210" s="118" t="s">
        <v>237</v>
      </c>
      <c r="U210" s="118">
        <v>38.912980257505318</v>
      </c>
      <c r="V210" s="118" t="s">
        <v>237</v>
      </c>
      <c r="W210" s="118">
        <v>30.558329961276961</v>
      </c>
      <c r="X210" s="118" t="s">
        <v>237</v>
      </c>
      <c r="Y210" s="329">
        <v>1.2734000944035633</v>
      </c>
      <c r="Z210" s="118" t="s">
        <v>237</v>
      </c>
      <c r="AA210" s="118">
        <v>93.401955654264583</v>
      </c>
      <c r="AB210" s="118" t="s">
        <v>237</v>
      </c>
      <c r="AC210" s="118">
        <v>82.622559121425539</v>
      </c>
      <c r="AD210" s="118" t="s">
        <v>237</v>
      </c>
      <c r="AE210" s="329">
        <v>1.1304655368638146</v>
      </c>
      <c r="AF210" s="118" t="s">
        <v>237</v>
      </c>
      <c r="AG210" s="118" t="s">
        <v>238</v>
      </c>
      <c r="AH210" s="118" t="s">
        <v>237</v>
      </c>
      <c r="AI210" s="118" t="s">
        <v>238</v>
      </c>
      <c r="AJ210" s="118" t="s">
        <v>237</v>
      </c>
      <c r="AK210" s="329" t="s">
        <v>238</v>
      </c>
      <c r="AL210" s="118" t="s">
        <v>237</v>
      </c>
      <c r="AM210" s="118">
        <v>92.094550274979966</v>
      </c>
      <c r="AN210" s="118">
        <v>71.087748777448112</v>
      </c>
      <c r="AO210" s="329">
        <v>1.2955052292244773</v>
      </c>
      <c r="AP210" s="15"/>
    </row>
    <row r="211" spans="2:42" x14ac:dyDescent="0.25">
      <c r="B211" s="45" t="s">
        <v>222</v>
      </c>
      <c r="C211" s="118" t="s">
        <v>238</v>
      </c>
      <c r="D211" s="118" t="s">
        <v>237</v>
      </c>
      <c r="E211" s="118" t="s">
        <v>238</v>
      </c>
      <c r="F211" s="118" t="s">
        <v>237</v>
      </c>
      <c r="G211" s="329" t="s">
        <v>238</v>
      </c>
      <c r="H211" s="118" t="s">
        <v>237</v>
      </c>
      <c r="I211" s="118">
        <v>72.982805240598566</v>
      </c>
      <c r="J211" s="118" t="s">
        <v>237</v>
      </c>
      <c r="K211" s="118">
        <v>41.403522215387156</v>
      </c>
      <c r="L211" s="118" t="s">
        <v>237</v>
      </c>
      <c r="M211" s="329">
        <v>1.762719723721363</v>
      </c>
      <c r="N211" s="118" t="s">
        <v>237</v>
      </c>
      <c r="O211" s="118">
        <v>31.652814541168958</v>
      </c>
      <c r="P211" s="118" t="s">
        <v>237</v>
      </c>
      <c r="Q211" s="118">
        <v>43.799592463447375</v>
      </c>
      <c r="R211" s="118" t="s">
        <v>237</v>
      </c>
      <c r="S211" s="329">
        <v>1.3837503267357099</v>
      </c>
      <c r="T211" s="118" t="s">
        <v>237</v>
      </c>
      <c r="U211" s="118">
        <v>39.227352965735314</v>
      </c>
      <c r="V211" s="118" t="s">
        <v>237</v>
      </c>
      <c r="W211" s="118">
        <v>31.393527253690753</v>
      </c>
      <c r="X211" s="118" t="s">
        <v>237</v>
      </c>
      <c r="Y211" s="329">
        <v>1.2495363343131054</v>
      </c>
      <c r="Z211" s="118" t="s">
        <v>237</v>
      </c>
      <c r="AA211" s="118">
        <v>85.267827504140882</v>
      </c>
      <c r="AB211" s="118" t="s">
        <v>237</v>
      </c>
      <c r="AC211" s="118">
        <v>78.388296686918792</v>
      </c>
      <c r="AD211" s="118" t="s">
        <v>237</v>
      </c>
      <c r="AE211" s="329">
        <v>1.0877622184431279</v>
      </c>
      <c r="AF211" s="118" t="s">
        <v>237</v>
      </c>
      <c r="AG211" s="118">
        <v>32.401485595725809</v>
      </c>
      <c r="AH211" s="118" t="s">
        <v>237</v>
      </c>
      <c r="AI211" s="118">
        <v>13.921822429662932</v>
      </c>
      <c r="AJ211" s="118" t="s">
        <v>237</v>
      </c>
      <c r="AK211" s="329">
        <v>2.3273882251714868</v>
      </c>
      <c r="AL211" s="118" t="s">
        <v>237</v>
      </c>
      <c r="AM211" s="118">
        <v>61.145518431834567</v>
      </c>
      <c r="AN211" s="118">
        <v>30.103054564811156</v>
      </c>
      <c r="AO211" s="329">
        <v>2.0312064445217586</v>
      </c>
      <c r="AP211" s="15"/>
    </row>
    <row r="212" spans="2:42" x14ac:dyDescent="0.25">
      <c r="B212" s="45" t="s">
        <v>480</v>
      </c>
      <c r="C212" s="118">
        <v>83.076807641225813</v>
      </c>
      <c r="D212" s="118" t="s">
        <v>285</v>
      </c>
      <c r="E212" s="118">
        <v>70.929937226539138</v>
      </c>
      <c r="F212" s="118" t="s">
        <v>285</v>
      </c>
      <c r="G212" s="329">
        <v>1.1712516729838836</v>
      </c>
      <c r="H212" s="118" t="s">
        <v>285</v>
      </c>
      <c r="I212" s="118">
        <v>98.017915993596361</v>
      </c>
      <c r="J212" s="118" t="s">
        <v>237</v>
      </c>
      <c r="K212" s="118">
        <v>91.643565051284057</v>
      </c>
      <c r="L212" s="118" t="s">
        <v>237</v>
      </c>
      <c r="M212" s="329">
        <v>1.069555903229487</v>
      </c>
      <c r="N212" s="118" t="s">
        <v>237</v>
      </c>
      <c r="O212" s="118">
        <v>6.0545438312337776</v>
      </c>
      <c r="P212" s="118" t="s">
        <v>237</v>
      </c>
      <c r="Q212" s="118">
        <v>11.875799997843437</v>
      </c>
      <c r="R212" s="118" t="s">
        <v>237</v>
      </c>
      <c r="S212" s="329">
        <v>1.9614689940106389</v>
      </c>
      <c r="T212" s="118" t="s">
        <v>237</v>
      </c>
      <c r="U212" s="118">
        <v>47.400772718725662</v>
      </c>
      <c r="V212" s="118" t="s">
        <v>285</v>
      </c>
      <c r="W212" s="118">
        <v>43.934955095293176</v>
      </c>
      <c r="X212" s="118" t="s">
        <v>285</v>
      </c>
      <c r="Y212" s="329">
        <v>1.0788851978092446</v>
      </c>
      <c r="Z212" s="118" t="s">
        <v>285</v>
      </c>
      <c r="AA212" s="118">
        <v>96.452103171470981</v>
      </c>
      <c r="AB212" s="118" t="s">
        <v>237</v>
      </c>
      <c r="AC212" s="118">
        <v>95.318145846776048</v>
      </c>
      <c r="AD212" s="118" t="s">
        <v>237</v>
      </c>
      <c r="AE212" s="329">
        <v>1.011896552483488</v>
      </c>
      <c r="AF212" s="118" t="s">
        <v>237</v>
      </c>
      <c r="AG212" s="118" t="s">
        <v>238</v>
      </c>
      <c r="AH212" s="118" t="s">
        <v>237</v>
      </c>
      <c r="AI212" s="118" t="s">
        <v>238</v>
      </c>
      <c r="AJ212" s="118" t="s">
        <v>237</v>
      </c>
      <c r="AK212" s="329" t="s">
        <v>238</v>
      </c>
      <c r="AL212" s="118" t="s">
        <v>237</v>
      </c>
      <c r="AM212" s="118">
        <v>76.828767106211004</v>
      </c>
      <c r="AN212" s="118">
        <v>58.406450882867574</v>
      </c>
      <c r="AO212" s="329">
        <v>1.3154157793338419</v>
      </c>
      <c r="AP212" s="15"/>
    </row>
    <row r="213" spans="2:42" x14ac:dyDescent="0.25">
      <c r="B213" s="15" t="s">
        <v>481</v>
      </c>
      <c r="C213" s="118">
        <v>95.40463521089778</v>
      </c>
      <c r="D213" s="118" t="s">
        <v>237</v>
      </c>
      <c r="E213" s="118">
        <v>87.96695957039087</v>
      </c>
      <c r="F213" s="118" t="s">
        <v>237</v>
      </c>
      <c r="G213" s="329">
        <v>1.0845507867593775</v>
      </c>
      <c r="H213" s="118" t="s">
        <v>237</v>
      </c>
      <c r="I213" s="118">
        <v>94.878563110993113</v>
      </c>
      <c r="J213" s="118" t="s">
        <v>237</v>
      </c>
      <c r="K213" s="118">
        <v>71.361643271843448</v>
      </c>
      <c r="L213" s="118" t="s">
        <v>237</v>
      </c>
      <c r="M213" s="329">
        <v>1.3295456601183473</v>
      </c>
      <c r="N213" s="118" t="s">
        <v>237</v>
      </c>
      <c r="O213" s="118" t="s">
        <v>238</v>
      </c>
      <c r="P213" s="118" t="s">
        <v>237</v>
      </c>
      <c r="Q213" s="118">
        <v>7.6268653004600253</v>
      </c>
      <c r="R213" s="118" t="s">
        <v>237</v>
      </c>
      <c r="S213" s="329" t="s">
        <v>238</v>
      </c>
      <c r="T213" s="118" t="s">
        <v>237</v>
      </c>
      <c r="U213" s="118">
        <v>51.574014863523153</v>
      </c>
      <c r="V213" s="118" t="s">
        <v>237</v>
      </c>
      <c r="W213" s="118">
        <v>44.986522168465882</v>
      </c>
      <c r="X213" s="118" t="s">
        <v>237</v>
      </c>
      <c r="Y213" s="329">
        <v>1.1464325841946257</v>
      </c>
      <c r="Z213" s="118" t="s">
        <v>237</v>
      </c>
      <c r="AA213" s="118" t="s">
        <v>238</v>
      </c>
      <c r="AB213" s="118" t="s">
        <v>237</v>
      </c>
      <c r="AC213" s="118" t="s">
        <v>238</v>
      </c>
      <c r="AD213" s="118" t="s">
        <v>237</v>
      </c>
      <c r="AE213" s="329" t="s">
        <v>238</v>
      </c>
      <c r="AF213" s="118" t="s">
        <v>237</v>
      </c>
      <c r="AG213" s="118" t="s">
        <v>238</v>
      </c>
      <c r="AH213" s="118" t="s">
        <v>237</v>
      </c>
      <c r="AI213" s="118" t="s">
        <v>238</v>
      </c>
      <c r="AJ213" s="118" t="s">
        <v>237</v>
      </c>
      <c r="AK213" s="329" t="s">
        <v>238</v>
      </c>
      <c r="AL213" s="118" t="s">
        <v>237</v>
      </c>
      <c r="AM213" s="118">
        <v>86.689585841630347</v>
      </c>
      <c r="AN213" s="118">
        <v>63.094797735603805</v>
      </c>
      <c r="AO213" s="329">
        <v>1.3739577422040332</v>
      </c>
      <c r="AP213" s="15"/>
    </row>
    <row r="214" spans="2:42" x14ac:dyDescent="0.25">
      <c r="B214" s="15" t="s">
        <v>225</v>
      </c>
      <c r="C214" s="118">
        <v>96.841208873134761</v>
      </c>
      <c r="D214" s="118" t="s">
        <v>237</v>
      </c>
      <c r="E214" s="118">
        <v>96.153883186562226</v>
      </c>
      <c r="F214" s="118" t="s">
        <v>237</v>
      </c>
      <c r="G214" s="329">
        <v>1.0071481843873009</v>
      </c>
      <c r="H214" s="118" t="s">
        <v>237</v>
      </c>
      <c r="I214" s="118" t="s">
        <v>238</v>
      </c>
      <c r="J214" s="118" t="s">
        <v>237</v>
      </c>
      <c r="K214" s="118" t="s">
        <v>238</v>
      </c>
      <c r="L214" s="118" t="s">
        <v>237</v>
      </c>
      <c r="M214" s="329" t="s">
        <v>238</v>
      </c>
      <c r="N214" s="118" t="s">
        <v>237</v>
      </c>
      <c r="O214" s="118" t="s">
        <v>238</v>
      </c>
      <c r="P214" s="118" t="s">
        <v>237</v>
      </c>
      <c r="Q214" s="118" t="s">
        <v>238</v>
      </c>
      <c r="R214" s="118" t="s">
        <v>237</v>
      </c>
      <c r="S214" s="329" t="s">
        <v>238</v>
      </c>
      <c r="T214" s="118" t="s">
        <v>237</v>
      </c>
      <c r="U214" s="118" t="s">
        <v>238</v>
      </c>
      <c r="V214" s="118" t="s">
        <v>237</v>
      </c>
      <c r="W214" s="118" t="s">
        <v>238</v>
      </c>
      <c r="X214" s="118" t="s">
        <v>237</v>
      </c>
      <c r="Y214" s="329" t="s">
        <v>238</v>
      </c>
      <c r="Z214" s="118" t="s">
        <v>237</v>
      </c>
      <c r="AA214" s="118">
        <v>95.15725495427138</v>
      </c>
      <c r="AB214" s="118" t="s">
        <v>237</v>
      </c>
      <c r="AC214" s="118">
        <v>94.870444187889575</v>
      </c>
      <c r="AD214" s="118" t="s">
        <v>237</v>
      </c>
      <c r="AE214" s="329">
        <v>1.0030231835513892</v>
      </c>
      <c r="AF214" s="118" t="s">
        <v>237</v>
      </c>
      <c r="AG214" s="118" t="s">
        <v>238</v>
      </c>
      <c r="AH214" s="118" t="s">
        <v>237</v>
      </c>
      <c r="AI214" s="118" t="s">
        <v>238</v>
      </c>
      <c r="AJ214" s="118" t="s">
        <v>237</v>
      </c>
      <c r="AK214" s="329" t="s">
        <v>238</v>
      </c>
      <c r="AL214" s="118" t="s">
        <v>237</v>
      </c>
      <c r="AM214" s="118">
        <v>87.320020597950759</v>
      </c>
      <c r="AN214" s="118">
        <v>81.309947830132785</v>
      </c>
      <c r="AO214" s="329">
        <v>1.0739155900133377</v>
      </c>
      <c r="AP214" s="15"/>
    </row>
    <row r="215" spans="2:42" x14ac:dyDescent="0.25">
      <c r="B215" s="15" t="s">
        <v>226</v>
      </c>
      <c r="C215" s="118">
        <v>53.588635395553176</v>
      </c>
      <c r="D215" s="118" t="s">
        <v>237</v>
      </c>
      <c r="E215" s="118">
        <v>35.42739402291626</v>
      </c>
      <c r="F215" s="118" t="s">
        <v>237</v>
      </c>
      <c r="G215" s="329">
        <v>1.5126327203431698</v>
      </c>
      <c r="H215" s="118" t="s">
        <v>237</v>
      </c>
      <c r="I215" s="118">
        <v>75.843126412274572</v>
      </c>
      <c r="J215" s="118" t="s">
        <v>237</v>
      </c>
      <c r="K215" s="118">
        <v>38.271931498503271</v>
      </c>
      <c r="L215" s="118" t="s">
        <v>237</v>
      </c>
      <c r="M215" s="329">
        <v>1.9816905874019091</v>
      </c>
      <c r="N215" s="118" t="s">
        <v>237</v>
      </c>
      <c r="O215" s="118">
        <v>18.579454431098945</v>
      </c>
      <c r="P215" s="118" t="s">
        <v>237</v>
      </c>
      <c r="Q215" s="118">
        <v>27.529548829816964</v>
      </c>
      <c r="R215" s="118" t="s">
        <v>237</v>
      </c>
      <c r="S215" s="329">
        <v>1.4817199790181694</v>
      </c>
      <c r="T215" s="118" t="s">
        <v>237</v>
      </c>
      <c r="U215" s="118">
        <v>45.618632910302317</v>
      </c>
      <c r="V215" s="118" t="s">
        <v>237</v>
      </c>
      <c r="W215" s="118">
        <v>39.750315912940259</v>
      </c>
      <c r="X215" s="118" t="s">
        <v>237</v>
      </c>
      <c r="Y215" s="329">
        <v>1.1476294430015257</v>
      </c>
      <c r="Z215" s="118" t="s">
        <v>237</v>
      </c>
      <c r="AA215" s="118">
        <v>84.254238014969815</v>
      </c>
      <c r="AB215" s="118" t="s">
        <v>237</v>
      </c>
      <c r="AC215" s="118">
        <v>69.809389363580948</v>
      </c>
      <c r="AD215" s="118" t="s">
        <v>237</v>
      </c>
      <c r="AE215" s="329">
        <v>1.206918421477049</v>
      </c>
      <c r="AF215" s="118" t="s">
        <v>237</v>
      </c>
      <c r="AG215" s="118">
        <v>32.115415003738974</v>
      </c>
      <c r="AH215" s="118" t="s">
        <v>237</v>
      </c>
      <c r="AI215" s="118">
        <v>20.903030807921258</v>
      </c>
      <c r="AJ215" s="118" t="s">
        <v>237</v>
      </c>
      <c r="AK215" s="329">
        <v>1.5363999268263411</v>
      </c>
      <c r="AL215" s="118" t="s">
        <v>237</v>
      </c>
      <c r="AM215" s="118">
        <v>48.293778676686266</v>
      </c>
      <c r="AN215" s="118">
        <v>31.102684691181608</v>
      </c>
      <c r="AO215" s="329">
        <v>1.5527205820396195</v>
      </c>
      <c r="AP215" s="15"/>
    </row>
    <row r="216" spans="2:42" x14ac:dyDescent="0.25">
      <c r="B216" s="15" t="s">
        <v>227</v>
      </c>
      <c r="C216" s="118">
        <v>78.965292257417261</v>
      </c>
      <c r="D216" s="118" t="s">
        <v>285</v>
      </c>
      <c r="E216" s="118">
        <v>49.820528769800603</v>
      </c>
      <c r="F216" s="118" t="s">
        <v>285</v>
      </c>
      <c r="G216" s="329">
        <v>1.5849950654334113</v>
      </c>
      <c r="H216" s="118" t="s">
        <v>285</v>
      </c>
      <c r="I216" s="118">
        <v>85.957745021760559</v>
      </c>
      <c r="J216" s="118" t="s">
        <v>237</v>
      </c>
      <c r="K216" s="118">
        <v>53.370610609611603</v>
      </c>
      <c r="L216" s="118" t="s">
        <v>237</v>
      </c>
      <c r="M216" s="329">
        <v>1.6105820045888755</v>
      </c>
      <c r="N216" s="118" t="s">
        <v>237</v>
      </c>
      <c r="O216" s="118">
        <v>15.250021134365598</v>
      </c>
      <c r="P216" s="118" t="s">
        <v>237</v>
      </c>
      <c r="Q216" s="118">
        <v>28.340606481719011</v>
      </c>
      <c r="R216" s="118" t="s">
        <v>237</v>
      </c>
      <c r="S216" s="329">
        <v>1.8583978495514382</v>
      </c>
      <c r="T216" s="118" t="s">
        <v>237</v>
      </c>
      <c r="U216" s="118">
        <v>41.481197115974261</v>
      </c>
      <c r="V216" s="118" t="s">
        <v>285</v>
      </c>
      <c r="W216" s="118">
        <v>33.11154322142955</v>
      </c>
      <c r="X216" s="118" t="s">
        <v>285</v>
      </c>
      <c r="Y216" s="329">
        <v>1.2527714833033796</v>
      </c>
      <c r="Z216" s="118" t="s">
        <v>285</v>
      </c>
      <c r="AA216" s="118">
        <v>89.442652856821709</v>
      </c>
      <c r="AB216" s="118" t="s">
        <v>237</v>
      </c>
      <c r="AC216" s="118">
        <v>78.969617897494288</v>
      </c>
      <c r="AD216" s="118" t="s">
        <v>237</v>
      </c>
      <c r="AE216" s="329">
        <v>1.1326210666603684</v>
      </c>
      <c r="AF216" s="118" t="s">
        <v>237</v>
      </c>
      <c r="AG216" s="118" t="s">
        <v>238</v>
      </c>
      <c r="AH216" s="118" t="s">
        <v>237</v>
      </c>
      <c r="AI216" s="118">
        <v>19.558536183277987</v>
      </c>
      <c r="AJ216" s="118" t="s">
        <v>285</v>
      </c>
      <c r="AK216" s="329" t="s">
        <v>238</v>
      </c>
      <c r="AL216" s="118" t="s">
        <v>237</v>
      </c>
      <c r="AM216" s="118">
        <v>79.621262198821626</v>
      </c>
      <c r="AN216" s="118">
        <v>47.194681000769393</v>
      </c>
      <c r="AO216" s="329">
        <v>1.687081266584334</v>
      </c>
      <c r="AP216" s="15"/>
    </row>
    <row r="217" spans="2:42" ht="12.75" customHeight="1" x14ac:dyDescent="0.25">
      <c r="B217" s="15"/>
      <c r="C217" s="3"/>
      <c r="D217" s="3"/>
      <c r="E217" s="3"/>
      <c r="F217" s="3"/>
      <c r="G217" s="3"/>
      <c r="H217" s="3"/>
      <c r="I217" s="15"/>
      <c r="J217" s="15"/>
      <c r="K217" s="15"/>
      <c r="L217" s="15"/>
      <c r="M217" s="98"/>
      <c r="N217" s="69"/>
      <c r="P217" s="3"/>
      <c r="R217" s="3"/>
      <c r="T217" s="3"/>
      <c r="AA217" s="3"/>
      <c r="AB217" s="3"/>
      <c r="AC217" s="3"/>
      <c r="AD217" s="3"/>
      <c r="AE217" s="3"/>
      <c r="AF217" s="3"/>
      <c r="AM217" s="15"/>
      <c r="AN217" s="15"/>
      <c r="AO217" s="15"/>
      <c r="AP217" s="15"/>
    </row>
    <row r="218" spans="2:42" s="3" customFormat="1" x14ac:dyDescent="0.25">
      <c r="B218" s="57" t="s">
        <v>259</v>
      </c>
      <c r="C218" s="86"/>
      <c r="D218" s="86"/>
      <c r="E218" s="86"/>
      <c r="F218" s="86"/>
      <c r="G218" s="86"/>
      <c r="H218" s="86"/>
      <c r="I218" s="15"/>
      <c r="J218" s="15"/>
      <c r="K218" s="21"/>
      <c r="L218" s="21"/>
      <c r="M218" s="21"/>
      <c r="N218" s="21"/>
      <c r="O218" s="21"/>
      <c r="P218" s="21"/>
      <c r="Q218" s="21"/>
      <c r="R218" s="21"/>
      <c r="S218" s="21"/>
      <c r="T218" s="21"/>
      <c r="U218" s="15"/>
      <c r="V218" s="21"/>
      <c r="W218" s="15"/>
      <c r="X218" s="21"/>
      <c r="Y218" s="15"/>
      <c r="Z218" s="21"/>
      <c r="AA218" s="15"/>
      <c r="AB218" s="21"/>
      <c r="AC218" s="15"/>
      <c r="AD218" s="21"/>
      <c r="AE218" s="15"/>
      <c r="AG218" s="99"/>
      <c r="AH218" s="99"/>
      <c r="AI218" s="99"/>
      <c r="AJ218" s="99"/>
      <c r="AK218" s="99"/>
      <c r="AL218" s="99"/>
      <c r="AM218" s="15"/>
      <c r="AN218" s="15"/>
      <c r="AO218" s="15"/>
      <c r="AP218" s="15"/>
    </row>
    <row r="219" spans="2:42" x14ac:dyDescent="0.25">
      <c r="B219" s="3" t="s">
        <v>242</v>
      </c>
      <c r="C219" s="1"/>
      <c r="D219" s="1"/>
      <c r="E219" s="1"/>
      <c r="F219" s="1"/>
      <c r="G219" s="208"/>
      <c r="H219" s="208"/>
      <c r="I219" s="208"/>
      <c r="J219" s="208"/>
      <c r="K219" s="1"/>
      <c r="L219" s="1"/>
      <c r="M219" s="1"/>
      <c r="N219" s="1"/>
      <c r="O219" s="1"/>
      <c r="P219" s="1"/>
      <c r="Q219" s="1"/>
      <c r="R219" s="1"/>
      <c r="S219" s="1"/>
      <c r="T219" s="1"/>
      <c r="U219" s="1"/>
      <c r="V219" s="1"/>
      <c r="W219" s="1"/>
      <c r="X219" s="1"/>
      <c r="Y219" s="1"/>
      <c r="Z219" s="1"/>
      <c r="AA219" s="1"/>
      <c r="AB219" s="1"/>
      <c r="AC219" s="1"/>
      <c r="AD219" s="1"/>
      <c r="AE219" s="1"/>
      <c r="AF219" s="283"/>
      <c r="AG219" s="332"/>
      <c r="AH219" s="332"/>
      <c r="AI219" s="332"/>
      <c r="AJ219" s="332"/>
      <c r="AK219" s="332"/>
      <c r="AL219" s="332"/>
      <c r="AM219" s="43"/>
      <c r="AN219" s="43"/>
      <c r="AO219" s="43"/>
      <c r="AP219" s="15"/>
    </row>
    <row r="220" spans="2:42" x14ac:dyDescent="0.25">
      <c r="C220" s="1"/>
      <c r="D220" s="1"/>
      <c r="E220" s="1"/>
      <c r="F220" s="1"/>
      <c r="G220" s="208"/>
      <c r="H220" s="208"/>
      <c r="I220" s="208"/>
      <c r="J220" s="208"/>
      <c r="K220" s="1"/>
      <c r="L220" s="1"/>
      <c r="M220" s="1"/>
      <c r="N220" s="1"/>
      <c r="O220" s="1"/>
      <c r="P220" s="1"/>
      <c r="Q220" s="1"/>
      <c r="R220" s="1"/>
      <c r="S220" s="1"/>
      <c r="T220" s="1"/>
      <c r="U220" s="1"/>
      <c r="V220" s="1"/>
      <c r="W220" s="1"/>
      <c r="X220" s="1"/>
      <c r="Y220" s="1"/>
      <c r="Z220" s="1"/>
      <c r="AA220" s="1"/>
      <c r="AB220" s="1"/>
      <c r="AC220" s="1"/>
      <c r="AD220" s="1"/>
      <c r="AE220" s="1"/>
      <c r="AF220" s="283"/>
      <c r="AG220" s="332"/>
      <c r="AH220" s="332"/>
      <c r="AI220" s="332"/>
      <c r="AJ220" s="332"/>
      <c r="AK220" s="332"/>
      <c r="AL220" s="332"/>
      <c r="AM220" s="43"/>
      <c r="AN220" s="43"/>
      <c r="AO220" s="43"/>
      <c r="AP220" s="15"/>
    </row>
    <row r="221" spans="2:42" x14ac:dyDescent="0.25">
      <c r="B221" s="45" t="s">
        <v>228</v>
      </c>
      <c r="C221" s="43"/>
      <c r="D221" s="43"/>
      <c r="E221" s="43"/>
      <c r="F221" s="43"/>
      <c r="G221" s="43"/>
      <c r="H221" s="43"/>
      <c r="I221" s="1"/>
      <c r="J221" s="1"/>
      <c r="K221" s="46"/>
      <c r="L221" s="46"/>
      <c r="M221" s="46"/>
      <c r="N221" s="46"/>
      <c r="O221" s="46"/>
      <c r="P221" s="46"/>
      <c r="Q221" s="46"/>
      <c r="R221" s="46"/>
      <c r="S221" s="46"/>
      <c r="T221" s="46"/>
      <c r="U221" s="43"/>
      <c r="V221" s="46"/>
      <c r="W221" s="43"/>
      <c r="X221" s="46"/>
      <c r="Y221" s="43"/>
      <c r="Z221" s="1"/>
      <c r="AA221" s="1"/>
      <c r="AB221" s="1"/>
      <c r="AC221" s="1"/>
      <c r="AD221" s="1"/>
      <c r="AE221" s="1"/>
      <c r="AF221" s="283"/>
      <c r="AG221" s="332"/>
      <c r="AH221" s="332"/>
      <c r="AI221" s="332"/>
      <c r="AJ221" s="332"/>
      <c r="AK221" s="332"/>
      <c r="AL221" s="332"/>
      <c r="AM221" s="43"/>
      <c r="AN221" s="43"/>
      <c r="AO221" s="43"/>
      <c r="AP221" s="15"/>
    </row>
    <row r="222" spans="2:42" x14ac:dyDescent="0.25">
      <c r="B222" s="52" t="s">
        <v>233</v>
      </c>
      <c r="C222" s="43"/>
      <c r="D222" s="43"/>
      <c r="E222" s="43"/>
      <c r="F222" s="43"/>
      <c r="G222" s="43"/>
      <c r="H222" s="43"/>
      <c r="I222" s="1"/>
      <c r="J222" s="1"/>
      <c r="K222" s="46"/>
      <c r="L222" s="46"/>
      <c r="M222" s="46"/>
      <c r="N222" s="46"/>
      <c r="O222" s="46"/>
      <c r="P222" s="46"/>
      <c r="Q222" s="46"/>
      <c r="R222" s="46"/>
      <c r="S222" s="46"/>
      <c r="T222" s="46"/>
      <c r="U222" s="43"/>
      <c r="V222" s="46"/>
      <c r="W222" s="43"/>
      <c r="X222" s="46"/>
      <c r="Y222" s="43"/>
      <c r="Z222" s="1"/>
      <c r="AA222" s="1"/>
      <c r="AB222" s="1"/>
      <c r="AC222" s="1"/>
      <c r="AD222" s="1"/>
      <c r="AE222" s="1"/>
      <c r="AF222" s="283"/>
      <c r="AG222" s="332"/>
      <c r="AH222" s="332"/>
      <c r="AI222" s="332"/>
      <c r="AJ222" s="332"/>
      <c r="AK222" s="332"/>
      <c r="AL222" s="332"/>
      <c r="AM222" s="43"/>
      <c r="AN222" s="43"/>
      <c r="AO222" s="43"/>
      <c r="AP222" s="15"/>
    </row>
    <row r="223" spans="2:42" x14ac:dyDescent="0.25">
      <c r="B223" s="45" t="s">
        <v>355</v>
      </c>
      <c r="C223" s="43"/>
      <c r="D223" s="43"/>
      <c r="E223" s="43"/>
      <c r="F223" s="43"/>
      <c r="G223" s="43"/>
      <c r="H223" s="43"/>
      <c r="I223" s="1"/>
      <c r="J223" s="1"/>
      <c r="K223" s="46"/>
      <c r="L223" s="46"/>
      <c r="M223" s="46"/>
      <c r="N223" s="46"/>
      <c r="O223" s="46"/>
      <c r="P223" s="46"/>
      <c r="Q223" s="46"/>
      <c r="R223" s="46"/>
      <c r="S223" s="46"/>
      <c r="T223" s="46"/>
      <c r="U223" s="43"/>
      <c r="V223" s="46"/>
      <c r="W223" s="43"/>
      <c r="X223" s="46"/>
      <c r="Y223" s="43"/>
      <c r="Z223" s="1"/>
      <c r="AA223" s="1"/>
      <c r="AB223" s="1"/>
      <c r="AC223" s="1"/>
      <c r="AD223" s="1"/>
      <c r="AE223" s="1"/>
      <c r="AF223" s="283"/>
      <c r="AG223" s="332"/>
      <c r="AH223" s="332"/>
      <c r="AI223" s="332"/>
      <c r="AJ223" s="332"/>
      <c r="AK223" s="332"/>
      <c r="AL223" s="332"/>
      <c r="AM223" s="43"/>
      <c r="AN223" s="43"/>
      <c r="AO223" s="43"/>
      <c r="AP223" s="15"/>
    </row>
    <row r="224" spans="2:42" x14ac:dyDescent="0.25">
      <c r="B224" s="3" t="s">
        <v>356</v>
      </c>
      <c r="C224" s="43"/>
      <c r="D224" s="43"/>
      <c r="E224" s="43"/>
      <c r="F224" s="43"/>
      <c r="G224" s="43"/>
      <c r="H224" s="43"/>
      <c r="I224" s="1"/>
      <c r="J224" s="1"/>
      <c r="K224" s="46"/>
      <c r="L224" s="46"/>
      <c r="M224" s="46"/>
      <c r="N224" s="46"/>
      <c r="O224" s="46"/>
      <c r="P224" s="46"/>
      <c r="Q224" s="46"/>
      <c r="R224" s="46"/>
      <c r="S224" s="46"/>
      <c r="T224" s="46"/>
      <c r="U224" s="43"/>
      <c r="V224" s="46"/>
      <c r="W224" s="43"/>
      <c r="X224" s="46"/>
      <c r="Y224" s="43"/>
      <c r="Z224" s="1"/>
      <c r="AA224" s="1"/>
      <c r="AB224" s="1"/>
      <c r="AC224" s="1"/>
      <c r="AD224" s="1"/>
      <c r="AE224" s="1"/>
      <c r="AF224" s="283"/>
      <c r="AG224" s="332"/>
      <c r="AH224" s="332"/>
      <c r="AI224" s="332"/>
      <c r="AJ224" s="332"/>
      <c r="AK224" s="332"/>
      <c r="AL224" s="332"/>
      <c r="AM224" s="43"/>
      <c r="AN224" s="43"/>
      <c r="AO224" s="43"/>
      <c r="AP224" s="15"/>
    </row>
    <row r="225" spans="2:42" x14ac:dyDescent="0.25">
      <c r="B225" s="183" t="s">
        <v>452</v>
      </c>
      <c r="C225" s="43"/>
      <c r="D225" s="43"/>
      <c r="E225" s="43"/>
      <c r="F225" s="43"/>
      <c r="G225" s="43"/>
      <c r="H225" s="43"/>
      <c r="I225" s="1"/>
      <c r="J225" s="1"/>
      <c r="K225" s="46"/>
      <c r="L225" s="46"/>
      <c r="M225" s="46"/>
      <c r="N225" s="46"/>
      <c r="O225" s="46"/>
      <c r="P225" s="46"/>
      <c r="Q225" s="46"/>
      <c r="R225" s="46"/>
      <c r="S225" s="46"/>
      <c r="T225" s="46"/>
      <c r="U225" s="43"/>
      <c r="V225" s="46"/>
      <c r="W225" s="43"/>
      <c r="X225" s="46"/>
      <c r="Y225" s="43"/>
      <c r="Z225" s="1"/>
      <c r="AA225" s="1"/>
      <c r="AB225" s="1"/>
      <c r="AC225" s="1"/>
      <c r="AD225" s="1"/>
      <c r="AE225" s="1"/>
      <c r="AF225" s="283"/>
      <c r="AG225" s="332"/>
      <c r="AH225" s="332"/>
      <c r="AI225" s="332"/>
      <c r="AJ225" s="332"/>
      <c r="AK225" s="332"/>
      <c r="AL225" s="332"/>
      <c r="AM225" s="43"/>
      <c r="AN225" s="43"/>
      <c r="AO225" s="43"/>
      <c r="AP225" s="15"/>
    </row>
    <row r="226" spans="2:42" s="3" customFormat="1" x14ac:dyDescent="0.25">
      <c r="B226" s="45" t="s">
        <v>236</v>
      </c>
      <c r="C226" s="15"/>
      <c r="D226" s="15"/>
      <c r="E226" s="15"/>
      <c r="F226" s="15"/>
      <c r="G226" s="15"/>
      <c r="H226" s="15"/>
      <c r="K226" s="21"/>
      <c r="L226" s="21"/>
      <c r="M226" s="21"/>
      <c r="N226" s="21"/>
      <c r="O226" s="21"/>
      <c r="P226" s="21"/>
      <c r="Q226" s="21"/>
      <c r="R226" s="21"/>
      <c r="S226" s="21"/>
      <c r="T226" s="21"/>
      <c r="U226" s="55"/>
      <c r="V226" s="122"/>
      <c r="W226" s="55"/>
      <c r="X226" s="122"/>
      <c r="Y226" s="98"/>
      <c r="AF226" s="69"/>
      <c r="AG226" s="99"/>
      <c r="AH226" s="99"/>
      <c r="AI226" s="99"/>
      <c r="AJ226" s="99"/>
      <c r="AK226" s="99"/>
      <c r="AL226" s="99"/>
      <c r="AM226" s="15"/>
      <c r="AN226" s="15"/>
      <c r="AO226" s="15"/>
      <c r="AP226" s="15"/>
    </row>
    <row r="227" spans="2:42" x14ac:dyDescent="0.25">
      <c r="B227" s="45" t="s">
        <v>290</v>
      </c>
      <c r="C227" s="43"/>
      <c r="D227" s="43"/>
      <c r="E227" s="43"/>
      <c r="F227" s="43"/>
      <c r="G227" s="43"/>
      <c r="H227" s="43"/>
      <c r="I227" s="1"/>
      <c r="J227" s="1"/>
      <c r="K227" s="46"/>
      <c r="L227" s="46"/>
      <c r="M227" s="46"/>
      <c r="N227" s="46"/>
      <c r="O227" s="46"/>
      <c r="P227" s="46"/>
      <c r="Q227" s="46"/>
      <c r="R227" s="46"/>
      <c r="S227" s="46"/>
      <c r="T227" s="46"/>
      <c r="U227" s="333"/>
      <c r="V227" s="334"/>
      <c r="W227" s="333"/>
      <c r="X227" s="334"/>
      <c r="Y227" s="335"/>
      <c r="Z227" s="1"/>
      <c r="AA227" s="1"/>
      <c r="AB227" s="1"/>
      <c r="AC227" s="1"/>
      <c r="AD227" s="1"/>
      <c r="AE227" s="1"/>
      <c r="AF227" s="283"/>
      <c r="AG227" s="332"/>
      <c r="AH227" s="332"/>
      <c r="AI227" s="332"/>
      <c r="AJ227" s="332"/>
      <c r="AK227" s="332"/>
      <c r="AL227" s="332"/>
      <c r="AM227" s="43"/>
      <c r="AN227" s="43"/>
      <c r="AO227" s="43"/>
      <c r="AP227" s="15"/>
    </row>
    <row r="228" spans="2:42" x14ac:dyDescent="0.25">
      <c r="B228" s="15"/>
      <c r="C228" s="140"/>
      <c r="D228" s="140"/>
      <c r="E228" s="140"/>
      <c r="F228" s="140"/>
      <c r="G228" s="3"/>
      <c r="H228" s="3"/>
      <c r="I228" s="55"/>
      <c r="J228" s="15"/>
      <c r="K228" s="55"/>
      <c r="L228" s="15"/>
      <c r="M228" s="98"/>
      <c r="N228" s="69"/>
      <c r="O228" s="139"/>
      <c r="P228" s="138"/>
      <c r="Q228" s="139"/>
      <c r="R228" s="138"/>
      <c r="S228" s="69"/>
      <c r="T228" s="69"/>
      <c r="Z228" s="97"/>
      <c r="AA228" s="139"/>
      <c r="AB228" s="139"/>
      <c r="AC228" s="139"/>
      <c r="AD228" s="139"/>
      <c r="AE228" s="69"/>
      <c r="AF228" s="69"/>
      <c r="AM228" s="15"/>
      <c r="AN228" s="15"/>
      <c r="AO228" s="15"/>
      <c r="AP228" s="15"/>
    </row>
    <row r="229" spans="2:42" x14ac:dyDescent="0.25">
      <c r="B229" s="15"/>
      <c r="C229" s="140"/>
      <c r="D229" s="140"/>
      <c r="E229" s="140"/>
      <c r="F229" s="140"/>
      <c r="G229" s="3"/>
      <c r="H229" s="3"/>
      <c r="I229" s="55"/>
      <c r="J229" s="15"/>
      <c r="K229" s="55"/>
      <c r="L229" s="15"/>
      <c r="M229" s="98"/>
      <c r="N229" s="69"/>
      <c r="O229" s="137"/>
      <c r="P229" s="138"/>
      <c r="Q229" s="139"/>
      <c r="R229" s="138"/>
      <c r="S229" s="69"/>
      <c r="T229" s="69"/>
      <c r="Z229" s="122"/>
      <c r="AA229" s="139"/>
      <c r="AB229" s="139"/>
      <c r="AC229" s="139"/>
      <c r="AD229" s="139"/>
      <c r="AE229" s="69"/>
      <c r="AF229" s="69"/>
      <c r="AM229" s="15"/>
      <c r="AN229" s="15"/>
      <c r="AO229" s="15"/>
      <c r="AP229" s="15"/>
    </row>
    <row r="230" spans="2:42" x14ac:dyDescent="0.25">
      <c r="B230" s="15"/>
      <c r="C230" s="3"/>
      <c r="D230" s="3"/>
      <c r="E230" s="3"/>
      <c r="F230" s="3"/>
      <c r="G230" s="3"/>
      <c r="H230" s="3"/>
      <c r="I230" s="55"/>
      <c r="J230" s="15"/>
      <c r="K230" s="55"/>
      <c r="L230" s="15"/>
      <c r="M230" s="98"/>
      <c r="N230" s="69"/>
      <c r="O230" s="69"/>
      <c r="P230" s="97"/>
      <c r="Q230" s="69"/>
      <c r="R230" s="97"/>
      <c r="S230" s="69"/>
      <c r="T230" s="69"/>
      <c r="AA230" s="69"/>
      <c r="AB230" s="69"/>
      <c r="AC230" s="69"/>
      <c r="AD230" s="69"/>
      <c r="AE230" s="69"/>
      <c r="AF230" s="69"/>
      <c r="AM230" s="15"/>
      <c r="AN230" s="15"/>
      <c r="AO230" s="15"/>
      <c r="AP230" s="15"/>
    </row>
    <row r="231" spans="2:42" x14ac:dyDescent="0.25">
      <c r="B231" s="15"/>
      <c r="C231" s="3"/>
      <c r="D231" s="3"/>
      <c r="E231" s="3"/>
      <c r="F231" s="3"/>
      <c r="G231" s="3"/>
      <c r="H231" s="3"/>
      <c r="I231" s="55"/>
      <c r="J231" s="15"/>
      <c r="K231" s="55"/>
      <c r="L231" s="15"/>
      <c r="M231" s="98"/>
      <c r="N231" s="69"/>
      <c r="O231" s="69"/>
      <c r="P231" s="97"/>
      <c r="Q231" s="69"/>
      <c r="R231" s="97"/>
      <c r="S231" s="69"/>
      <c r="T231" s="69"/>
      <c r="Z231" s="122"/>
      <c r="AA231" s="69"/>
      <c r="AB231" s="69"/>
      <c r="AC231" s="69"/>
      <c r="AD231" s="69"/>
      <c r="AE231" s="69"/>
      <c r="AF231" s="69"/>
      <c r="AM231" s="15"/>
      <c r="AN231" s="15"/>
      <c r="AO231" s="15"/>
      <c r="AP231" s="15"/>
    </row>
    <row r="232" spans="2:42" x14ac:dyDescent="0.25">
      <c r="B232" s="15"/>
      <c r="C232" s="3"/>
      <c r="D232" s="3"/>
      <c r="E232" s="3"/>
      <c r="F232" s="3"/>
      <c r="G232" s="3"/>
      <c r="H232" s="3"/>
      <c r="I232" s="55"/>
      <c r="J232" s="15"/>
      <c r="K232" s="55"/>
      <c r="L232" s="15"/>
      <c r="M232" s="98"/>
      <c r="N232" s="69"/>
      <c r="O232" s="69"/>
      <c r="P232" s="97"/>
      <c r="Q232" s="69"/>
      <c r="R232" s="97"/>
      <c r="S232" s="69"/>
      <c r="T232" s="69"/>
      <c r="Z232" s="97"/>
      <c r="AA232" s="69"/>
      <c r="AB232" s="69"/>
      <c r="AC232" s="69"/>
      <c r="AD232" s="69"/>
      <c r="AE232" s="69"/>
      <c r="AF232" s="69"/>
      <c r="AM232" s="15"/>
      <c r="AN232" s="15"/>
      <c r="AO232" s="15"/>
      <c r="AP232" s="15"/>
    </row>
    <row r="233" spans="2:42" x14ac:dyDescent="0.25">
      <c r="B233" s="15"/>
      <c r="C233" s="3"/>
      <c r="D233" s="3"/>
      <c r="E233" s="3"/>
      <c r="F233" s="3"/>
      <c r="G233" s="3"/>
      <c r="H233" s="3"/>
      <c r="I233" s="55"/>
      <c r="J233" s="15"/>
      <c r="K233" s="55"/>
      <c r="L233" s="15"/>
      <c r="M233" s="98"/>
      <c r="N233" s="69"/>
      <c r="O233" s="69"/>
      <c r="P233" s="97"/>
      <c r="Q233" s="69"/>
      <c r="R233" s="97"/>
      <c r="S233" s="69"/>
      <c r="T233" s="69"/>
      <c r="Z233" s="97"/>
      <c r="AA233" s="69"/>
      <c r="AB233" s="69"/>
      <c r="AC233" s="69"/>
      <c r="AD233" s="69"/>
      <c r="AE233" s="69"/>
      <c r="AF233" s="69"/>
      <c r="AM233" s="15"/>
      <c r="AN233" s="15"/>
      <c r="AO233" s="15"/>
      <c r="AP233" s="15"/>
    </row>
    <row r="234" spans="2:42" x14ac:dyDescent="0.25">
      <c r="B234" s="15"/>
      <c r="C234" s="3"/>
      <c r="D234" s="3"/>
      <c r="E234" s="3"/>
      <c r="F234" s="3"/>
      <c r="G234" s="3"/>
      <c r="H234" s="3"/>
      <c r="I234" s="55"/>
      <c r="J234" s="15"/>
      <c r="K234" s="55"/>
      <c r="L234" s="15"/>
      <c r="M234" s="98"/>
      <c r="N234" s="69"/>
      <c r="O234" s="69"/>
      <c r="P234" s="97"/>
      <c r="Q234" s="69"/>
      <c r="R234" s="97"/>
      <c r="S234" s="69"/>
      <c r="T234" s="69"/>
      <c r="Z234" s="97"/>
      <c r="AA234" s="69"/>
      <c r="AB234" s="69"/>
      <c r="AC234" s="69"/>
      <c r="AD234" s="69"/>
      <c r="AE234" s="69"/>
      <c r="AF234" s="69"/>
      <c r="AM234" s="15"/>
      <c r="AN234" s="15"/>
      <c r="AO234" s="15"/>
      <c r="AP234" s="15"/>
    </row>
    <row r="235" spans="2:42" x14ac:dyDescent="0.25">
      <c r="B235" s="15"/>
      <c r="C235" s="3"/>
      <c r="D235" s="3"/>
      <c r="E235" s="3"/>
      <c r="F235" s="3"/>
      <c r="G235" s="3"/>
      <c r="H235" s="3"/>
      <c r="I235" s="55"/>
      <c r="J235" s="15"/>
      <c r="K235" s="55"/>
      <c r="L235" s="15"/>
      <c r="M235" s="98"/>
      <c r="N235" s="69"/>
      <c r="O235" s="69"/>
      <c r="P235" s="97"/>
      <c r="Q235" s="69"/>
      <c r="R235" s="97"/>
      <c r="S235" s="69"/>
      <c r="T235" s="69"/>
      <c r="Z235" s="122"/>
      <c r="AA235" s="69"/>
      <c r="AB235" s="69"/>
      <c r="AC235" s="69"/>
      <c r="AD235" s="69"/>
      <c r="AE235" s="69"/>
      <c r="AF235" s="69"/>
      <c r="AM235" s="15"/>
      <c r="AN235" s="15"/>
      <c r="AO235" s="15"/>
      <c r="AP235" s="15"/>
    </row>
    <row r="236" spans="2:42" x14ac:dyDescent="0.25">
      <c r="B236" s="15"/>
      <c r="C236" s="3"/>
      <c r="D236" s="3"/>
      <c r="E236" s="3"/>
      <c r="F236" s="3"/>
      <c r="G236" s="3"/>
      <c r="H236" s="3"/>
      <c r="I236" s="55"/>
      <c r="J236" s="15"/>
      <c r="K236" s="55"/>
      <c r="L236" s="15"/>
      <c r="M236" s="98"/>
      <c r="N236" s="69"/>
      <c r="O236" s="69"/>
      <c r="P236" s="97"/>
      <c r="Q236" s="69"/>
      <c r="R236" s="97"/>
      <c r="S236" s="69"/>
      <c r="T236" s="69"/>
      <c r="AA236" s="69"/>
      <c r="AB236" s="69"/>
      <c r="AC236" s="69"/>
      <c r="AD236" s="69"/>
      <c r="AE236" s="69"/>
      <c r="AF236" s="69"/>
      <c r="AM236" s="15"/>
      <c r="AN236" s="15"/>
      <c r="AO236" s="15"/>
      <c r="AP236" s="15"/>
    </row>
    <row r="237" spans="2:42" x14ac:dyDescent="0.25">
      <c r="B237" s="15"/>
      <c r="C237" s="3"/>
      <c r="D237" s="3"/>
      <c r="E237" s="3"/>
      <c r="F237" s="3"/>
      <c r="G237" s="3"/>
      <c r="H237" s="3"/>
      <c r="I237" s="55"/>
      <c r="J237" s="15"/>
      <c r="K237" s="55"/>
      <c r="L237" s="15"/>
      <c r="M237" s="98"/>
      <c r="N237" s="69"/>
      <c r="O237" s="69"/>
      <c r="P237" s="97"/>
      <c r="Q237" s="69"/>
      <c r="R237" s="97"/>
      <c r="S237" s="69"/>
      <c r="T237" s="69"/>
      <c r="Z237" s="122"/>
      <c r="AA237" s="69"/>
      <c r="AB237" s="69"/>
      <c r="AC237" s="69"/>
      <c r="AD237" s="69"/>
      <c r="AE237" s="69"/>
      <c r="AF237" s="69"/>
      <c r="AM237" s="15"/>
      <c r="AN237" s="15"/>
      <c r="AO237" s="15"/>
      <c r="AP237" s="15"/>
    </row>
    <row r="238" spans="2:42" x14ac:dyDescent="0.25">
      <c r="B238" s="15"/>
      <c r="C238" s="3"/>
      <c r="D238" s="3"/>
      <c r="E238" s="3"/>
      <c r="F238" s="3"/>
      <c r="G238" s="3"/>
      <c r="H238" s="3"/>
      <c r="I238" s="55"/>
      <c r="J238" s="15"/>
      <c r="K238" s="55"/>
      <c r="L238" s="15"/>
      <c r="M238" s="98"/>
      <c r="N238" s="69"/>
      <c r="O238" s="69"/>
      <c r="P238" s="97"/>
      <c r="Q238" s="69"/>
      <c r="R238" s="97"/>
      <c r="S238" s="69"/>
      <c r="T238" s="69"/>
      <c r="AA238" s="69"/>
      <c r="AB238" s="69"/>
      <c r="AC238" s="69"/>
      <c r="AD238" s="69"/>
      <c r="AE238" s="69"/>
      <c r="AF238" s="69"/>
      <c r="AM238" s="15"/>
      <c r="AN238" s="15"/>
      <c r="AO238" s="15"/>
      <c r="AP238" s="15"/>
    </row>
    <row r="239" spans="2:42" x14ac:dyDescent="0.25">
      <c r="B239" s="15"/>
      <c r="C239" s="3"/>
      <c r="D239" s="3"/>
      <c r="E239" s="3"/>
      <c r="F239" s="3"/>
      <c r="G239" s="3"/>
      <c r="H239" s="3"/>
      <c r="I239" s="55"/>
      <c r="J239" s="15"/>
      <c r="K239" s="55"/>
      <c r="L239" s="15"/>
      <c r="M239" s="98"/>
      <c r="N239" s="69"/>
      <c r="O239" s="69"/>
      <c r="P239" s="97"/>
      <c r="Q239" s="69"/>
      <c r="R239" s="97"/>
      <c r="S239" s="69"/>
      <c r="T239" s="69"/>
      <c r="AA239" s="69"/>
      <c r="AB239" s="69"/>
      <c r="AC239" s="69"/>
      <c r="AD239" s="69"/>
      <c r="AE239" s="69"/>
      <c r="AF239" s="69"/>
      <c r="AM239" s="15"/>
      <c r="AN239" s="15"/>
      <c r="AO239" s="15"/>
      <c r="AP239" s="15"/>
    </row>
    <row r="240" spans="2:42" x14ac:dyDescent="0.25">
      <c r="B240" s="15"/>
      <c r="C240" s="3"/>
      <c r="D240" s="3"/>
      <c r="E240" s="3"/>
      <c r="F240" s="3"/>
      <c r="G240" s="3"/>
      <c r="H240" s="3"/>
      <c r="I240" s="55"/>
      <c r="J240" s="15"/>
      <c r="K240" s="55"/>
      <c r="L240" s="15"/>
      <c r="M240" s="98"/>
      <c r="N240" s="69"/>
      <c r="O240" s="69"/>
      <c r="P240" s="97"/>
      <c r="Q240" s="69"/>
      <c r="R240" s="97"/>
      <c r="S240" s="69"/>
      <c r="T240" s="69"/>
      <c r="AA240" s="69"/>
      <c r="AB240" s="69"/>
      <c r="AC240" s="69"/>
      <c r="AD240" s="69"/>
      <c r="AE240" s="69"/>
      <c r="AF240" s="69"/>
      <c r="AM240" s="15"/>
      <c r="AN240" s="15"/>
      <c r="AO240" s="15"/>
      <c r="AP240" s="15"/>
    </row>
    <row r="241" spans="2:42" x14ac:dyDescent="0.25">
      <c r="B241" s="15"/>
      <c r="C241" s="3"/>
      <c r="D241" s="3"/>
      <c r="E241" s="3"/>
      <c r="F241" s="3"/>
      <c r="G241" s="3"/>
      <c r="H241" s="3"/>
      <c r="I241" s="15"/>
      <c r="J241" s="15"/>
      <c r="K241" s="15"/>
      <c r="L241" s="15"/>
      <c r="M241" s="98"/>
      <c r="N241" s="69"/>
      <c r="O241" s="69"/>
      <c r="P241" s="97"/>
      <c r="Q241" s="69"/>
      <c r="R241" s="97"/>
      <c r="S241" s="69"/>
      <c r="T241" s="69"/>
      <c r="AA241" s="69"/>
      <c r="AB241" s="69"/>
      <c r="AC241" s="69"/>
      <c r="AD241" s="69"/>
      <c r="AE241" s="69"/>
      <c r="AF241" s="69"/>
      <c r="AM241" s="15"/>
      <c r="AN241" s="15"/>
      <c r="AO241" s="15"/>
      <c r="AP241" s="15"/>
    </row>
    <row r="242" spans="2:42" x14ac:dyDescent="0.25">
      <c r="B242" s="15"/>
      <c r="C242" s="3"/>
      <c r="D242" s="3"/>
      <c r="E242" s="3"/>
      <c r="F242" s="3"/>
      <c r="G242" s="3"/>
      <c r="H242" s="3"/>
      <c r="I242" s="15"/>
      <c r="J242" s="15"/>
      <c r="K242" s="15"/>
      <c r="L242" s="15"/>
      <c r="M242" s="98"/>
      <c r="N242" s="69"/>
      <c r="O242" s="69"/>
      <c r="P242" s="97"/>
      <c r="Q242" s="69"/>
      <c r="R242" s="97"/>
      <c r="S242" s="69"/>
      <c r="T242" s="69"/>
      <c r="AA242" s="69"/>
      <c r="AB242" s="69"/>
      <c r="AC242" s="69"/>
      <c r="AD242" s="69"/>
      <c r="AE242" s="69"/>
      <c r="AF242" s="69"/>
      <c r="AM242" s="15"/>
      <c r="AN242" s="15"/>
      <c r="AO242" s="15"/>
      <c r="AP242" s="15"/>
    </row>
    <row r="243" spans="2:42" x14ac:dyDescent="0.25">
      <c r="B243" s="15"/>
      <c r="C243" s="3"/>
      <c r="D243" s="3"/>
      <c r="E243" s="3"/>
      <c r="F243" s="3"/>
      <c r="G243" s="3"/>
      <c r="H243" s="3"/>
      <c r="I243" s="15"/>
      <c r="J243" s="15"/>
      <c r="K243" s="15"/>
      <c r="L243" s="15"/>
      <c r="M243" s="98"/>
      <c r="N243" s="69"/>
      <c r="O243" s="69"/>
      <c r="P243" s="97"/>
      <c r="Q243" s="69"/>
      <c r="R243" s="97"/>
      <c r="S243" s="69"/>
      <c r="T243" s="69"/>
      <c r="AA243" s="69"/>
      <c r="AB243" s="69"/>
      <c r="AC243" s="69"/>
      <c r="AD243" s="69"/>
      <c r="AE243" s="69"/>
      <c r="AF243" s="69"/>
      <c r="AM243" s="15"/>
      <c r="AN243" s="15"/>
      <c r="AO243" s="15"/>
      <c r="AP243" s="15"/>
    </row>
    <row r="244" spans="2:42" x14ac:dyDescent="0.25">
      <c r="B244" s="15"/>
      <c r="C244" s="3"/>
      <c r="D244" s="3"/>
      <c r="E244" s="3"/>
      <c r="F244" s="3"/>
      <c r="G244" s="3"/>
      <c r="H244" s="3"/>
      <c r="I244" s="15"/>
      <c r="J244" s="15"/>
      <c r="K244" s="15"/>
      <c r="L244" s="15"/>
      <c r="M244" s="98"/>
      <c r="N244" s="69"/>
      <c r="O244" s="69"/>
      <c r="P244" s="97"/>
      <c r="Q244" s="69"/>
      <c r="R244" s="97"/>
      <c r="S244" s="69"/>
      <c r="T244" s="69"/>
      <c r="AA244" s="69"/>
      <c r="AB244" s="69"/>
      <c r="AC244" s="69"/>
      <c r="AD244" s="69"/>
      <c r="AE244" s="69"/>
      <c r="AF244" s="69"/>
      <c r="AM244" s="15"/>
      <c r="AN244" s="15"/>
      <c r="AO244" s="15"/>
      <c r="AP244" s="15"/>
    </row>
    <row r="245" spans="2:42" x14ac:dyDescent="0.25">
      <c r="B245" s="15"/>
      <c r="C245" s="3"/>
      <c r="D245" s="3"/>
      <c r="E245" s="3"/>
      <c r="F245" s="3"/>
      <c r="G245" s="3"/>
      <c r="H245" s="3"/>
      <c r="I245" s="15"/>
      <c r="J245" s="15"/>
      <c r="K245" s="15"/>
      <c r="L245" s="15"/>
      <c r="M245" s="98"/>
      <c r="N245" s="69"/>
      <c r="O245" s="69"/>
      <c r="P245" s="97"/>
      <c r="Q245" s="69"/>
      <c r="R245" s="97"/>
      <c r="S245" s="69"/>
      <c r="T245" s="69"/>
      <c r="AA245" s="69"/>
      <c r="AB245" s="69"/>
      <c r="AC245" s="69"/>
      <c r="AD245" s="69"/>
      <c r="AE245" s="69"/>
      <c r="AF245" s="69"/>
      <c r="AM245" s="15"/>
      <c r="AN245" s="15"/>
      <c r="AO245" s="15"/>
      <c r="AP245" s="15"/>
    </row>
    <row r="246" spans="2:42" x14ac:dyDescent="0.25">
      <c r="B246" s="15"/>
      <c r="C246" s="3"/>
      <c r="D246" s="3"/>
      <c r="E246" s="3"/>
      <c r="F246" s="3"/>
      <c r="G246" s="3"/>
      <c r="H246" s="3"/>
      <c r="I246" s="15"/>
      <c r="J246" s="15"/>
      <c r="K246" s="15"/>
      <c r="L246" s="15"/>
      <c r="M246" s="98"/>
      <c r="N246" s="69"/>
      <c r="O246" s="69"/>
      <c r="P246" s="97"/>
      <c r="Q246" s="69"/>
      <c r="R246" s="97"/>
      <c r="S246" s="69"/>
      <c r="T246" s="69"/>
      <c r="AA246" s="69"/>
      <c r="AB246" s="69"/>
      <c r="AC246" s="69"/>
      <c r="AD246" s="69"/>
      <c r="AE246" s="69"/>
      <c r="AF246" s="69"/>
      <c r="AM246" s="15"/>
      <c r="AN246" s="15"/>
      <c r="AO246" s="15"/>
      <c r="AP246" s="15"/>
    </row>
    <row r="247" spans="2:42" x14ac:dyDescent="0.25">
      <c r="B247" s="15"/>
      <c r="C247" s="3"/>
      <c r="D247" s="3"/>
      <c r="E247" s="3"/>
      <c r="F247" s="3"/>
      <c r="G247" s="3"/>
      <c r="H247" s="3"/>
      <c r="I247" s="15"/>
      <c r="J247" s="15"/>
      <c r="K247" s="15"/>
      <c r="L247" s="15"/>
      <c r="M247" s="98"/>
      <c r="N247" s="69"/>
      <c r="O247" s="69"/>
      <c r="P247" s="97"/>
      <c r="Q247" s="69"/>
      <c r="R247" s="97"/>
      <c r="S247" s="69"/>
      <c r="T247" s="69"/>
      <c r="AA247" s="69"/>
      <c r="AB247" s="69"/>
      <c r="AC247" s="69"/>
      <c r="AD247" s="69"/>
      <c r="AE247" s="69"/>
      <c r="AF247" s="69"/>
      <c r="AM247" s="15"/>
      <c r="AN247" s="15"/>
      <c r="AO247" s="15"/>
      <c r="AP247" s="15"/>
    </row>
    <row r="248" spans="2:42" x14ac:dyDescent="0.25">
      <c r="B248" s="15"/>
      <c r="C248" s="3"/>
      <c r="D248" s="3"/>
      <c r="E248" s="3"/>
      <c r="F248" s="3"/>
      <c r="G248" s="3"/>
      <c r="H248" s="3"/>
      <c r="I248" s="15"/>
      <c r="J248" s="15"/>
      <c r="K248" s="15"/>
      <c r="L248" s="15"/>
      <c r="M248" s="98"/>
      <c r="N248" s="69"/>
      <c r="O248" s="69"/>
      <c r="P248" s="97"/>
      <c r="Q248" s="69"/>
      <c r="R248" s="97"/>
      <c r="S248" s="69"/>
      <c r="T248" s="69"/>
      <c r="AA248" s="69"/>
      <c r="AB248" s="69"/>
      <c r="AC248" s="69"/>
      <c r="AD248" s="69"/>
      <c r="AE248" s="69"/>
      <c r="AF248" s="69"/>
      <c r="AM248" s="15"/>
      <c r="AN248" s="15"/>
      <c r="AO248" s="15"/>
      <c r="AP248" s="15"/>
    </row>
    <row r="249" spans="2:42" x14ac:dyDescent="0.25">
      <c r="B249" s="15"/>
      <c r="C249" s="3"/>
      <c r="D249" s="3"/>
      <c r="E249" s="3"/>
      <c r="F249" s="3"/>
      <c r="G249" s="3"/>
      <c r="H249" s="3"/>
      <c r="I249" s="15"/>
      <c r="J249" s="15"/>
      <c r="K249" s="15"/>
      <c r="L249" s="15"/>
      <c r="M249" s="98"/>
      <c r="N249" s="69"/>
      <c r="O249" s="69"/>
      <c r="P249" s="97"/>
      <c r="Q249" s="69"/>
      <c r="R249" s="97"/>
      <c r="S249" s="69"/>
      <c r="T249" s="69"/>
      <c r="AA249" s="69"/>
      <c r="AB249" s="69"/>
      <c r="AC249" s="69"/>
      <c r="AD249" s="69"/>
      <c r="AE249" s="69"/>
      <c r="AF249" s="69"/>
      <c r="AM249" s="15"/>
      <c r="AN249" s="15"/>
      <c r="AO249" s="15"/>
      <c r="AP249" s="15"/>
    </row>
    <row r="250" spans="2:42" x14ac:dyDescent="0.25">
      <c r="B250" s="15"/>
      <c r="C250" s="3"/>
      <c r="D250" s="3"/>
      <c r="E250" s="3"/>
      <c r="F250" s="3"/>
      <c r="G250" s="3"/>
      <c r="H250" s="3"/>
      <c r="I250" s="15"/>
      <c r="J250" s="15"/>
      <c r="K250" s="15"/>
      <c r="L250" s="15"/>
      <c r="M250" s="98"/>
      <c r="N250" s="69"/>
      <c r="O250" s="69"/>
      <c r="P250" s="97"/>
      <c r="Q250" s="69"/>
      <c r="R250" s="97"/>
      <c r="S250" s="69"/>
      <c r="T250" s="69"/>
      <c r="AA250" s="69"/>
      <c r="AB250" s="69"/>
      <c r="AC250" s="69"/>
      <c r="AD250" s="69"/>
      <c r="AE250" s="69"/>
      <c r="AF250" s="69"/>
      <c r="AM250" s="15"/>
      <c r="AN250" s="15"/>
      <c r="AO250" s="15"/>
      <c r="AP250" s="15"/>
    </row>
    <row r="251" spans="2:42" x14ac:dyDescent="0.25">
      <c r="B251" s="15"/>
      <c r="C251" s="3"/>
      <c r="D251" s="3"/>
      <c r="E251" s="3"/>
      <c r="F251" s="3"/>
      <c r="G251" s="3"/>
      <c r="H251" s="3"/>
      <c r="I251" s="15"/>
      <c r="J251" s="15"/>
      <c r="K251" s="15"/>
      <c r="L251" s="15"/>
      <c r="M251" s="98"/>
      <c r="N251" s="69"/>
      <c r="O251" s="69"/>
      <c r="P251" s="97"/>
      <c r="Q251" s="69"/>
      <c r="R251" s="97"/>
      <c r="S251" s="69"/>
      <c r="T251" s="69"/>
      <c r="AA251" s="69"/>
      <c r="AB251" s="69"/>
      <c r="AC251" s="69"/>
      <c r="AD251" s="69"/>
      <c r="AE251" s="69"/>
      <c r="AF251" s="69"/>
      <c r="AM251" s="15"/>
      <c r="AN251" s="15"/>
      <c r="AO251" s="15"/>
      <c r="AP251" s="15"/>
    </row>
    <row r="252" spans="2:42" x14ac:dyDescent="0.25">
      <c r="B252" s="15"/>
      <c r="C252" s="3"/>
      <c r="D252" s="3"/>
      <c r="E252" s="3"/>
      <c r="F252" s="3"/>
      <c r="G252" s="3"/>
      <c r="H252" s="3"/>
      <c r="I252" s="15"/>
      <c r="J252" s="15"/>
      <c r="K252" s="15"/>
      <c r="L252" s="15"/>
      <c r="M252" s="98"/>
      <c r="N252" s="69"/>
      <c r="O252" s="69"/>
      <c r="P252" s="97"/>
      <c r="Q252" s="69"/>
      <c r="R252" s="97"/>
      <c r="S252" s="69"/>
      <c r="T252" s="69"/>
      <c r="AA252" s="69"/>
      <c r="AB252" s="69"/>
      <c r="AC252" s="69"/>
      <c r="AD252" s="69"/>
      <c r="AE252" s="69"/>
      <c r="AF252" s="69"/>
      <c r="AM252" s="15"/>
      <c r="AN252" s="15"/>
      <c r="AO252" s="15"/>
      <c r="AP252" s="15"/>
    </row>
    <row r="253" spans="2:42" x14ac:dyDescent="0.25">
      <c r="B253" s="15"/>
      <c r="C253" s="3"/>
      <c r="D253" s="3"/>
      <c r="E253" s="3"/>
      <c r="F253" s="3"/>
      <c r="G253" s="3"/>
      <c r="H253" s="3"/>
      <c r="I253" s="15"/>
      <c r="J253" s="15"/>
      <c r="K253" s="15"/>
      <c r="L253" s="15"/>
      <c r="M253" s="98"/>
      <c r="N253" s="69"/>
      <c r="O253" s="69"/>
      <c r="P253" s="97"/>
      <c r="Q253" s="69"/>
      <c r="R253" s="97"/>
      <c r="S253" s="69"/>
      <c r="T253" s="69"/>
      <c r="AA253" s="69"/>
      <c r="AB253" s="69"/>
      <c r="AC253" s="69"/>
      <c r="AD253" s="69"/>
      <c r="AE253" s="69"/>
      <c r="AF253" s="69"/>
      <c r="AM253" s="15"/>
      <c r="AN253" s="15"/>
      <c r="AO253" s="15"/>
      <c r="AP253" s="15"/>
    </row>
    <row r="254" spans="2:42" x14ac:dyDescent="0.25">
      <c r="B254" s="15"/>
      <c r="C254" s="3"/>
      <c r="D254" s="3"/>
      <c r="E254" s="3"/>
      <c r="F254" s="3"/>
      <c r="G254" s="3"/>
      <c r="H254" s="3"/>
      <c r="I254" s="15"/>
      <c r="J254" s="15"/>
      <c r="K254" s="15"/>
      <c r="L254" s="15"/>
      <c r="M254" s="98"/>
      <c r="N254" s="69"/>
      <c r="O254" s="69"/>
      <c r="P254" s="97"/>
      <c r="Q254" s="69"/>
      <c r="R254" s="97"/>
      <c r="S254" s="69"/>
      <c r="T254" s="69"/>
      <c r="AA254" s="69"/>
      <c r="AB254" s="69"/>
      <c r="AC254" s="69"/>
      <c r="AD254" s="69"/>
      <c r="AE254" s="69"/>
      <c r="AF254" s="69"/>
      <c r="AM254" s="15"/>
      <c r="AN254" s="15"/>
      <c r="AO254" s="15"/>
      <c r="AP254" s="15"/>
    </row>
    <row r="255" spans="2:42" x14ac:dyDescent="0.25">
      <c r="B255" s="15"/>
      <c r="C255" s="3"/>
      <c r="D255" s="3"/>
      <c r="E255" s="3"/>
      <c r="F255" s="3"/>
      <c r="G255" s="3"/>
      <c r="H255" s="3"/>
      <c r="I255" s="15"/>
      <c r="J255" s="15"/>
      <c r="K255" s="15"/>
      <c r="L255" s="15"/>
      <c r="M255" s="98"/>
      <c r="N255" s="69"/>
      <c r="O255" s="69"/>
      <c r="P255" s="97"/>
      <c r="Q255" s="69"/>
      <c r="R255" s="97"/>
      <c r="S255" s="69"/>
      <c r="T255" s="69"/>
      <c r="AA255" s="69"/>
      <c r="AB255" s="69"/>
      <c r="AC255" s="69"/>
      <c r="AD255" s="69"/>
      <c r="AE255" s="69"/>
      <c r="AF255" s="69"/>
      <c r="AM255" s="15"/>
      <c r="AN255" s="15"/>
      <c r="AO255" s="15"/>
      <c r="AP255" s="15"/>
    </row>
    <row r="256" spans="2:42" x14ac:dyDescent="0.25">
      <c r="B256" s="15"/>
      <c r="C256" s="3"/>
      <c r="D256" s="3"/>
      <c r="E256" s="3"/>
      <c r="F256" s="3"/>
      <c r="G256" s="3"/>
      <c r="H256" s="3"/>
      <c r="I256" s="15"/>
      <c r="J256" s="15"/>
      <c r="K256" s="15"/>
      <c r="L256" s="15"/>
      <c r="M256" s="98"/>
      <c r="N256" s="69"/>
      <c r="O256" s="69"/>
      <c r="P256" s="97"/>
      <c r="Q256" s="69"/>
      <c r="R256" s="97"/>
      <c r="S256" s="69"/>
      <c r="T256" s="69"/>
      <c r="AA256" s="69"/>
      <c r="AB256" s="69"/>
      <c r="AC256" s="69"/>
      <c r="AD256" s="69"/>
      <c r="AE256" s="69"/>
      <c r="AF256" s="69"/>
      <c r="AM256" s="15"/>
      <c r="AN256" s="15"/>
      <c r="AO256" s="15"/>
      <c r="AP256" s="15"/>
    </row>
    <row r="257" spans="2:42" x14ac:dyDescent="0.25">
      <c r="B257" s="15"/>
      <c r="C257" s="3"/>
      <c r="D257" s="3"/>
      <c r="E257" s="3"/>
      <c r="F257" s="3"/>
      <c r="G257" s="3"/>
      <c r="H257" s="3"/>
      <c r="I257" s="15"/>
      <c r="J257" s="15"/>
      <c r="K257" s="15"/>
      <c r="L257" s="15"/>
      <c r="M257" s="98"/>
      <c r="N257" s="69"/>
      <c r="O257" s="69"/>
      <c r="P257" s="97"/>
      <c r="Q257" s="69"/>
      <c r="R257" s="97"/>
      <c r="S257" s="69"/>
      <c r="T257" s="69"/>
      <c r="AA257" s="69"/>
      <c r="AB257" s="69"/>
      <c r="AC257" s="69"/>
      <c r="AD257" s="69"/>
      <c r="AE257" s="69"/>
      <c r="AF257" s="69"/>
      <c r="AM257" s="15"/>
      <c r="AN257" s="15"/>
      <c r="AO257" s="15"/>
      <c r="AP257" s="15"/>
    </row>
    <row r="258" spans="2:42" x14ac:dyDescent="0.25">
      <c r="B258" s="15"/>
      <c r="C258" s="3"/>
      <c r="D258" s="3"/>
      <c r="E258" s="3"/>
      <c r="F258" s="3"/>
      <c r="G258" s="3"/>
      <c r="H258" s="3"/>
      <c r="I258" s="15"/>
      <c r="J258" s="15"/>
      <c r="K258" s="15"/>
      <c r="L258" s="15"/>
      <c r="M258" s="98"/>
      <c r="N258" s="69"/>
      <c r="O258" s="69"/>
      <c r="P258" s="97"/>
      <c r="Q258" s="69"/>
      <c r="R258" s="97"/>
      <c r="S258" s="69"/>
      <c r="T258" s="69"/>
      <c r="AA258" s="69"/>
      <c r="AB258" s="69"/>
      <c r="AC258" s="69"/>
      <c r="AD258" s="69"/>
      <c r="AE258" s="69"/>
      <c r="AF258" s="69"/>
      <c r="AM258" s="15"/>
      <c r="AN258" s="15"/>
      <c r="AO258" s="15"/>
      <c r="AP258" s="15"/>
    </row>
    <row r="259" spans="2:42" x14ac:dyDescent="0.25">
      <c r="B259" s="15"/>
      <c r="C259" s="3"/>
      <c r="D259" s="3"/>
      <c r="E259" s="3"/>
      <c r="F259" s="3"/>
      <c r="G259" s="3"/>
      <c r="H259" s="3"/>
      <c r="I259" s="15"/>
      <c r="J259" s="15"/>
      <c r="K259" s="15"/>
      <c r="L259" s="15"/>
      <c r="M259" s="98"/>
      <c r="N259" s="69"/>
      <c r="O259" s="69"/>
      <c r="P259" s="97"/>
      <c r="Q259" s="69"/>
      <c r="R259" s="97"/>
      <c r="S259" s="69"/>
      <c r="T259" s="69"/>
      <c r="AA259" s="69"/>
      <c r="AB259" s="69"/>
      <c r="AC259" s="69"/>
      <c r="AD259" s="69"/>
      <c r="AE259" s="69"/>
      <c r="AF259" s="69"/>
      <c r="AM259" s="15"/>
      <c r="AN259" s="15"/>
      <c r="AO259" s="15"/>
      <c r="AP259" s="15"/>
    </row>
    <row r="260" spans="2:42" x14ac:dyDescent="0.25">
      <c r="B260" s="15"/>
      <c r="C260" s="3"/>
      <c r="D260" s="3"/>
      <c r="E260" s="3"/>
      <c r="F260" s="3"/>
      <c r="G260" s="3"/>
      <c r="H260" s="3"/>
      <c r="I260" s="15"/>
      <c r="J260" s="15"/>
      <c r="K260" s="15"/>
      <c r="L260" s="15"/>
      <c r="M260" s="98"/>
      <c r="N260" s="69"/>
      <c r="O260" s="69"/>
      <c r="P260" s="97"/>
      <c r="Q260" s="69"/>
      <c r="R260" s="97"/>
      <c r="S260" s="69"/>
      <c r="T260" s="69"/>
      <c r="AA260" s="69"/>
      <c r="AB260" s="69"/>
      <c r="AC260" s="69"/>
      <c r="AD260" s="69"/>
      <c r="AE260" s="69"/>
      <c r="AF260" s="69"/>
      <c r="AM260" s="15"/>
      <c r="AN260" s="15"/>
      <c r="AO260" s="15"/>
      <c r="AP260" s="15"/>
    </row>
    <row r="261" spans="2:42" x14ac:dyDescent="0.25">
      <c r="B261" s="15"/>
      <c r="C261" s="3"/>
      <c r="D261" s="3"/>
      <c r="E261" s="3"/>
      <c r="F261" s="3"/>
      <c r="G261" s="3"/>
      <c r="H261" s="3"/>
      <c r="I261" s="15"/>
      <c r="J261" s="15"/>
      <c r="K261" s="15"/>
      <c r="L261" s="15"/>
      <c r="M261" s="98"/>
      <c r="N261" s="69"/>
      <c r="O261" s="69"/>
      <c r="P261" s="97"/>
      <c r="Q261" s="69"/>
      <c r="R261" s="97"/>
      <c r="S261" s="69"/>
      <c r="T261" s="69"/>
      <c r="AA261" s="69"/>
      <c r="AB261" s="69"/>
      <c r="AC261" s="69"/>
      <c r="AD261" s="69"/>
      <c r="AE261" s="69"/>
      <c r="AF261" s="69"/>
      <c r="AM261" s="15"/>
      <c r="AN261" s="15"/>
      <c r="AO261" s="15"/>
      <c r="AP261" s="15"/>
    </row>
    <row r="262" spans="2:42" x14ac:dyDescent="0.25">
      <c r="B262" s="15"/>
      <c r="C262" s="3"/>
      <c r="D262" s="3"/>
      <c r="E262" s="3"/>
      <c r="F262" s="3"/>
      <c r="G262" s="3"/>
      <c r="H262" s="3"/>
      <c r="I262" s="15"/>
      <c r="J262" s="15"/>
      <c r="K262" s="15"/>
      <c r="L262" s="15"/>
      <c r="M262" s="98"/>
      <c r="N262" s="69"/>
      <c r="O262" s="69"/>
      <c r="P262" s="97"/>
      <c r="Q262" s="69"/>
      <c r="R262" s="97"/>
      <c r="S262" s="69"/>
      <c r="T262" s="69"/>
      <c r="AA262" s="69"/>
      <c r="AB262" s="69"/>
      <c r="AC262" s="69"/>
      <c r="AD262" s="69"/>
      <c r="AE262" s="69"/>
      <c r="AF262" s="69"/>
      <c r="AM262" s="15"/>
      <c r="AN262" s="15"/>
      <c r="AO262" s="15"/>
      <c r="AP262" s="15"/>
    </row>
    <row r="263" spans="2:42" x14ac:dyDescent="0.25">
      <c r="B263" s="15"/>
      <c r="C263" s="3"/>
      <c r="D263" s="3"/>
      <c r="E263" s="3"/>
      <c r="F263" s="3"/>
      <c r="G263" s="3"/>
      <c r="H263" s="3"/>
      <c r="I263" s="15"/>
      <c r="J263" s="15"/>
      <c r="K263" s="15"/>
      <c r="L263" s="15"/>
      <c r="M263" s="98"/>
      <c r="N263" s="69"/>
      <c r="O263" s="69"/>
      <c r="P263" s="97"/>
      <c r="Q263" s="69"/>
      <c r="R263" s="97"/>
      <c r="S263" s="69"/>
      <c r="T263" s="69"/>
      <c r="AA263" s="69"/>
      <c r="AB263" s="69"/>
      <c r="AC263" s="69"/>
      <c r="AD263" s="69"/>
      <c r="AE263" s="69"/>
      <c r="AF263" s="69"/>
      <c r="AM263" s="15"/>
      <c r="AN263" s="15"/>
      <c r="AO263" s="15"/>
      <c r="AP263" s="15"/>
    </row>
    <row r="264" spans="2:42" x14ac:dyDescent="0.25">
      <c r="B264" s="15"/>
      <c r="C264" s="3"/>
      <c r="D264" s="3"/>
      <c r="E264" s="3"/>
      <c r="F264" s="3"/>
      <c r="G264" s="3"/>
      <c r="H264" s="3"/>
      <c r="I264" s="15"/>
      <c r="J264" s="15"/>
      <c r="K264" s="15"/>
      <c r="L264" s="15"/>
      <c r="M264" s="98"/>
      <c r="N264" s="69"/>
      <c r="O264" s="69"/>
      <c r="P264" s="97"/>
      <c r="Q264" s="69"/>
      <c r="R264" s="97"/>
      <c r="S264" s="69"/>
      <c r="T264" s="69"/>
      <c r="AA264" s="69"/>
      <c r="AB264" s="69"/>
      <c r="AC264" s="69"/>
      <c r="AD264" s="69"/>
      <c r="AE264" s="69"/>
      <c r="AF264" s="69"/>
      <c r="AM264" s="15"/>
      <c r="AN264" s="15"/>
      <c r="AO264" s="15"/>
      <c r="AP264" s="15"/>
    </row>
    <row r="265" spans="2:42" x14ac:dyDescent="0.25">
      <c r="B265" s="15"/>
      <c r="C265" s="3"/>
      <c r="D265" s="3"/>
      <c r="E265" s="3"/>
      <c r="F265" s="3"/>
      <c r="G265" s="3"/>
      <c r="H265" s="3"/>
      <c r="I265" s="15"/>
      <c r="J265" s="15"/>
      <c r="K265" s="15"/>
      <c r="L265" s="15"/>
      <c r="M265" s="98"/>
      <c r="N265" s="69"/>
      <c r="O265" s="69"/>
      <c r="P265" s="97"/>
      <c r="Q265" s="69"/>
      <c r="R265" s="97"/>
      <c r="S265" s="69"/>
      <c r="T265" s="69"/>
      <c r="AA265" s="69"/>
      <c r="AB265" s="69"/>
      <c r="AC265" s="69"/>
      <c r="AD265" s="69"/>
      <c r="AE265" s="69"/>
      <c r="AF265" s="69"/>
      <c r="AM265" s="15"/>
      <c r="AN265" s="15"/>
      <c r="AO265" s="15"/>
      <c r="AP265" s="15"/>
    </row>
    <row r="266" spans="2:42" x14ac:dyDescent="0.25">
      <c r="B266" s="15"/>
      <c r="C266" s="3"/>
      <c r="D266" s="3"/>
      <c r="E266" s="3"/>
      <c r="F266" s="3"/>
      <c r="G266" s="3"/>
      <c r="H266" s="3"/>
      <c r="I266" s="15"/>
      <c r="J266" s="15"/>
      <c r="K266" s="15"/>
      <c r="L266" s="15"/>
      <c r="M266" s="98"/>
      <c r="N266" s="69"/>
      <c r="O266" s="69"/>
      <c r="P266" s="97"/>
      <c r="Q266" s="69"/>
      <c r="R266" s="97"/>
      <c r="S266" s="69"/>
      <c r="T266" s="69"/>
      <c r="AA266" s="69"/>
      <c r="AB266" s="69"/>
      <c r="AC266" s="69"/>
      <c r="AD266" s="69"/>
      <c r="AE266" s="69"/>
      <c r="AF266" s="69"/>
      <c r="AM266" s="15"/>
      <c r="AN266" s="15"/>
      <c r="AO266" s="15"/>
      <c r="AP266" s="15"/>
    </row>
    <row r="267" spans="2:42" x14ac:dyDescent="0.25">
      <c r="B267" s="15"/>
      <c r="C267" s="3"/>
      <c r="D267" s="3"/>
      <c r="E267" s="3"/>
      <c r="F267" s="3"/>
      <c r="G267" s="3"/>
      <c r="H267" s="3"/>
      <c r="I267" s="15"/>
      <c r="J267" s="15"/>
      <c r="K267" s="15"/>
      <c r="L267" s="15"/>
      <c r="M267" s="98"/>
      <c r="N267" s="69"/>
      <c r="O267" s="69"/>
      <c r="P267" s="97"/>
      <c r="Q267" s="69"/>
      <c r="R267" s="97"/>
      <c r="S267" s="69"/>
      <c r="T267" s="69"/>
      <c r="AA267" s="69"/>
      <c r="AB267" s="69"/>
      <c r="AC267" s="69"/>
      <c r="AD267" s="69"/>
      <c r="AE267" s="69"/>
      <c r="AF267" s="69"/>
      <c r="AM267" s="15"/>
      <c r="AN267" s="15"/>
      <c r="AO267" s="15"/>
      <c r="AP267" s="15"/>
    </row>
    <row r="268" spans="2:42" x14ac:dyDescent="0.25">
      <c r="B268" s="15"/>
      <c r="C268" s="3"/>
      <c r="D268" s="3"/>
      <c r="E268" s="3"/>
      <c r="F268" s="3"/>
      <c r="G268" s="3"/>
      <c r="H268" s="3"/>
      <c r="I268" s="15"/>
      <c r="J268" s="15"/>
      <c r="K268" s="15"/>
      <c r="L268" s="15"/>
      <c r="M268" s="98"/>
      <c r="N268" s="69"/>
      <c r="O268" s="69"/>
      <c r="P268" s="97"/>
      <c r="Q268" s="69"/>
      <c r="R268" s="97"/>
      <c r="S268" s="69"/>
      <c r="T268" s="69"/>
      <c r="AA268" s="69"/>
      <c r="AB268" s="69"/>
      <c r="AC268" s="69"/>
      <c r="AD268" s="69"/>
      <c r="AE268" s="69"/>
      <c r="AF268" s="69"/>
      <c r="AM268" s="15"/>
      <c r="AN268" s="15"/>
      <c r="AO268" s="15"/>
      <c r="AP268" s="15"/>
    </row>
    <row r="269" spans="2:42" x14ac:dyDescent="0.25">
      <c r="B269" s="15"/>
      <c r="C269" s="3"/>
      <c r="D269" s="3"/>
      <c r="E269" s="3"/>
      <c r="F269" s="3"/>
      <c r="G269" s="3"/>
      <c r="H269" s="3"/>
      <c r="I269" s="15"/>
      <c r="J269" s="15"/>
      <c r="K269" s="15"/>
      <c r="L269" s="15"/>
      <c r="M269" s="98"/>
      <c r="N269" s="69"/>
      <c r="O269" s="69"/>
      <c r="P269" s="97"/>
      <c r="Q269" s="69"/>
      <c r="R269" s="97"/>
      <c r="S269" s="69"/>
      <c r="T269" s="69"/>
      <c r="AA269" s="69"/>
      <c r="AB269" s="69"/>
      <c r="AC269" s="69"/>
      <c r="AD269" s="69"/>
      <c r="AE269" s="69"/>
      <c r="AF269" s="69"/>
      <c r="AM269" s="15"/>
      <c r="AN269" s="15"/>
      <c r="AO269" s="15"/>
      <c r="AP269" s="15"/>
    </row>
    <row r="270" spans="2:42" x14ac:dyDescent="0.25">
      <c r="B270" s="15"/>
      <c r="C270" s="3"/>
      <c r="D270" s="3"/>
      <c r="E270" s="3"/>
      <c r="F270" s="3"/>
      <c r="G270" s="3"/>
      <c r="H270" s="3"/>
      <c r="I270" s="15"/>
      <c r="J270" s="15"/>
      <c r="K270" s="15"/>
      <c r="L270" s="15"/>
      <c r="M270" s="98"/>
      <c r="N270" s="69"/>
      <c r="O270" s="69"/>
      <c r="P270" s="97"/>
      <c r="Q270" s="69"/>
      <c r="R270" s="97"/>
      <c r="S270" s="69"/>
      <c r="T270" s="69"/>
      <c r="AA270" s="69"/>
      <c r="AB270" s="69"/>
      <c r="AC270" s="69"/>
      <c r="AD270" s="69"/>
      <c r="AE270" s="69"/>
      <c r="AF270" s="69"/>
      <c r="AM270" s="15"/>
      <c r="AN270" s="15"/>
      <c r="AO270" s="15"/>
      <c r="AP270" s="15"/>
    </row>
    <row r="271" spans="2:42" x14ac:dyDescent="0.25">
      <c r="B271" s="15"/>
      <c r="C271" s="3"/>
      <c r="D271" s="3"/>
      <c r="E271" s="3"/>
      <c r="F271" s="3"/>
      <c r="G271" s="3"/>
      <c r="H271" s="3"/>
      <c r="I271" s="15"/>
      <c r="J271" s="15"/>
      <c r="K271" s="15"/>
      <c r="L271" s="15"/>
      <c r="M271" s="98"/>
      <c r="N271" s="69"/>
      <c r="O271" s="69"/>
      <c r="P271" s="97"/>
      <c r="Q271" s="69"/>
      <c r="R271" s="97"/>
      <c r="S271" s="69"/>
      <c r="T271" s="69"/>
      <c r="AA271" s="69"/>
      <c r="AB271" s="69"/>
      <c r="AC271" s="69"/>
      <c r="AD271" s="69"/>
      <c r="AE271" s="69"/>
      <c r="AF271" s="69"/>
      <c r="AM271" s="15"/>
      <c r="AN271" s="15"/>
      <c r="AO271" s="15"/>
      <c r="AP271" s="15"/>
    </row>
    <row r="272" spans="2:42" x14ac:dyDescent="0.25">
      <c r="B272" s="15"/>
      <c r="C272" s="3"/>
      <c r="D272" s="3"/>
      <c r="E272" s="3"/>
      <c r="F272" s="3"/>
      <c r="G272" s="3"/>
      <c r="H272" s="3"/>
      <c r="I272" s="15"/>
      <c r="J272" s="15"/>
      <c r="K272" s="15"/>
      <c r="L272" s="15"/>
      <c r="M272" s="98"/>
      <c r="N272" s="69"/>
      <c r="O272" s="69"/>
      <c r="P272" s="97"/>
      <c r="Q272" s="69"/>
      <c r="R272" s="97"/>
      <c r="S272" s="69"/>
      <c r="T272" s="69"/>
      <c r="AA272" s="69"/>
      <c r="AB272" s="69"/>
      <c r="AC272" s="69"/>
      <c r="AD272" s="69"/>
      <c r="AE272" s="69"/>
      <c r="AF272" s="69"/>
      <c r="AM272" s="15"/>
      <c r="AN272" s="15"/>
      <c r="AO272" s="15"/>
      <c r="AP272" s="15"/>
    </row>
    <row r="273" spans="2:42" x14ac:dyDescent="0.25">
      <c r="B273" s="15"/>
      <c r="C273" s="3"/>
      <c r="D273" s="3"/>
      <c r="E273" s="3"/>
      <c r="F273" s="3"/>
      <c r="G273" s="3"/>
      <c r="H273" s="3"/>
      <c r="I273" s="15"/>
      <c r="J273" s="15"/>
      <c r="K273" s="15"/>
      <c r="L273" s="15"/>
      <c r="M273" s="98"/>
      <c r="N273" s="69"/>
      <c r="O273" s="69"/>
      <c r="P273" s="97"/>
      <c r="Q273" s="69"/>
      <c r="R273" s="97"/>
      <c r="S273" s="69"/>
      <c r="T273" s="69"/>
      <c r="AA273" s="69"/>
      <c r="AB273" s="69"/>
      <c r="AC273" s="69"/>
      <c r="AD273" s="69"/>
      <c r="AE273" s="69"/>
      <c r="AF273" s="69"/>
      <c r="AM273" s="15"/>
      <c r="AN273" s="15"/>
      <c r="AO273" s="15"/>
      <c r="AP273" s="15"/>
    </row>
    <row r="274" spans="2:42" x14ac:dyDescent="0.25">
      <c r="B274" s="15"/>
      <c r="C274" s="3"/>
      <c r="D274" s="3"/>
      <c r="E274" s="3"/>
      <c r="F274" s="3"/>
      <c r="G274" s="3"/>
      <c r="H274" s="3"/>
      <c r="I274" s="15"/>
      <c r="J274" s="15"/>
      <c r="K274" s="15"/>
      <c r="L274" s="15"/>
      <c r="M274" s="98"/>
      <c r="N274" s="69"/>
      <c r="O274" s="69"/>
      <c r="P274" s="97"/>
      <c r="Q274" s="69"/>
      <c r="R274" s="97"/>
      <c r="S274" s="69"/>
      <c r="T274" s="69"/>
      <c r="AA274" s="69"/>
      <c r="AB274" s="69"/>
      <c r="AC274" s="69"/>
      <c r="AD274" s="69"/>
      <c r="AE274" s="69"/>
      <c r="AF274" s="69"/>
      <c r="AM274" s="15"/>
      <c r="AN274" s="15"/>
      <c r="AO274" s="15"/>
      <c r="AP274" s="15"/>
    </row>
    <row r="275" spans="2:42" x14ac:dyDescent="0.25">
      <c r="B275" s="15"/>
      <c r="C275" s="3"/>
      <c r="D275" s="3"/>
      <c r="E275" s="3"/>
      <c r="F275" s="3"/>
      <c r="G275" s="3"/>
      <c r="H275" s="3"/>
      <c r="I275" s="15"/>
      <c r="J275" s="15"/>
      <c r="K275" s="15"/>
      <c r="L275" s="15"/>
      <c r="M275" s="98"/>
      <c r="N275" s="69"/>
      <c r="O275" s="69"/>
      <c r="P275" s="97"/>
      <c r="Q275" s="69"/>
      <c r="R275" s="97"/>
      <c r="S275" s="69"/>
      <c r="T275" s="69"/>
      <c r="AA275" s="69"/>
      <c r="AB275" s="69"/>
      <c r="AC275" s="69"/>
      <c r="AD275" s="69"/>
      <c r="AE275" s="69"/>
      <c r="AF275" s="69"/>
      <c r="AM275" s="15"/>
      <c r="AN275" s="15"/>
      <c r="AO275" s="15"/>
      <c r="AP275" s="15"/>
    </row>
    <row r="276" spans="2:42" x14ac:dyDescent="0.25">
      <c r="B276" s="15"/>
      <c r="C276" s="3"/>
      <c r="D276" s="3"/>
      <c r="E276" s="3"/>
      <c r="F276" s="3"/>
      <c r="G276" s="3"/>
      <c r="H276" s="3"/>
      <c r="I276" s="15"/>
      <c r="J276" s="15"/>
      <c r="K276" s="15"/>
      <c r="L276" s="15"/>
      <c r="M276" s="98"/>
      <c r="N276" s="69"/>
      <c r="O276" s="69"/>
      <c r="P276" s="97"/>
      <c r="Q276" s="69"/>
      <c r="R276" s="97"/>
      <c r="S276" s="69"/>
      <c r="T276" s="69"/>
      <c r="AA276" s="69"/>
      <c r="AB276" s="69"/>
      <c r="AC276" s="69"/>
      <c r="AD276" s="69"/>
      <c r="AE276" s="69"/>
      <c r="AF276" s="69"/>
      <c r="AM276" s="15"/>
      <c r="AN276" s="15"/>
      <c r="AO276" s="15"/>
      <c r="AP276" s="15"/>
    </row>
    <row r="277" spans="2:42" x14ac:dyDescent="0.25">
      <c r="B277" s="15"/>
      <c r="C277" s="3"/>
      <c r="D277" s="3"/>
      <c r="E277" s="3"/>
      <c r="F277" s="3"/>
      <c r="G277" s="3"/>
      <c r="H277" s="3"/>
      <c r="I277" s="15"/>
      <c r="J277" s="15"/>
      <c r="K277" s="15"/>
      <c r="L277" s="15"/>
      <c r="M277" s="98"/>
      <c r="N277" s="69"/>
      <c r="O277" s="69"/>
      <c r="P277" s="97"/>
      <c r="Q277" s="69"/>
      <c r="R277" s="97"/>
      <c r="S277" s="69"/>
      <c r="T277" s="69"/>
      <c r="AA277" s="69"/>
      <c r="AB277" s="69"/>
      <c r="AC277" s="69"/>
      <c r="AD277" s="69"/>
      <c r="AE277" s="69"/>
      <c r="AF277" s="69"/>
      <c r="AM277" s="15"/>
      <c r="AN277" s="15"/>
      <c r="AO277" s="15"/>
      <c r="AP277" s="15"/>
    </row>
    <row r="278" spans="2:42" x14ac:dyDescent="0.25">
      <c r="B278" s="15"/>
      <c r="C278" s="3"/>
      <c r="D278" s="3"/>
      <c r="E278" s="3"/>
      <c r="F278" s="3"/>
      <c r="G278" s="3"/>
      <c r="H278" s="3"/>
      <c r="I278" s="15"/>
      <c r="J278" s="15"/>
      <c r="K278" s="15"/>
      <c r="L278" s="15"/>
      <c r="M278" s="98"/>
      <c r="N278" s="69"/>
      <c r="O278" s="69"/>
      <c r="P278" s="97"/>
      <c r="Q278" s="69"/>
      <c r="R278" s="97"/>
      <c r="S278" s="69"/>
      <c r="T278" s="69"/>
      <c r="AA278" s="69"/>
      <c r="AB278" s="69"/>
      <c r="AC278" s="69"/>
      <c r="AD278" s="69"/>
      <c r="AE278" s="69"/>
      <c r="AF278" s="69"/>
      <c r="AM278" s="15"/>
      <c r="AN278" s="15"/>
      <c r="AO278" s="15"/>
      <c r="AP278" s="15"/>
    </row>
    <row r="279" spans="2:42" x14ac:dyDescent="0.25">
      <c r="B279" s="15"/>
      <c r="C279" s="3"/>
      <c r="D279" s="3"/>
      <c r="E279" s="3"/>
      <c r="F279" s="3"/>
      <c r="G279" s="3"/>
      <c r="H279" s="3"/>
      <c r="I279" s="15"/>
      <c r="J279" s="15"/>
      <c r="K279" s="15"/>
      <c r="L279" s="15"/>
      <c r="M279" s="98"/>
      <c r="N279" s="69"/>
      <c r="O279" s="69"/>
      <c r="P279" s="97"/>
      <c r="Q279" s="69"/>
      <c r="R279" s="97"/>
      <c r="S279" s="69"/>
      <c r="T279" s="69"/>
      <c r="AA279" s="69"/>
      <c r="AB279" s="69"/>
      <c r="AC279" s="69"/>
      <c r="AD279" s="69"/>
      <c r="AE279" s="69"/>
      <c r="AF279" s="69"/>
      <c r="AM279" s="15"/>
      <c r="AN279" s="15"/>
      <c r="AO279" s="15"/>
      <c r="AP279" s="15"/>
    </row>
    <row r="280" spans="2:42" x14ac:dyDescent="0.25">
      <c r="B280" s="15"/>
      <c r="C280" s="3"/>
      <c r="D280" s="3"/>
      <c r="E280" s="3"/>
      <c r="F280" s="3"/>
      <c r="G280" s="3"/>
      <c r="H280" s="3"/>
      <c r="I280" s="15"/>
      <c r="J280" s="15"/>
      <c r="K280" s="15"/>
      <c r="L280" s="15"/>
      <c r="M280" s="98"/>
      <c r="N280" s="69"/>
      <c r="O280" s="69"/>
      <c r="P280" s="97"/>
      <c r="Q280" s="69"/>
      <c r="R280" s="97"/>
      <c r="S280" s="69"/>
      <c r="T280" s="69"/>
      <c r="AA280" s="69"/>
      <c r="AB280" s="69"/>
      <c r="AC280" s="69"/>
      <c r="AD280" s="69"/>
      <c r="AE280" s="69"/>
      <c r="AF280" s="69"/>
      <c r="AM280" s="15"/>
      <c r="AN280" s="15"/>
      <c r="AO280" s="15"/>
      <c r="AP280" s="15"/>
    </row>
    <row r="281" spans="2:42" x14ac:dyDescent="0.25">
      <c r="B281" s="15"/>
      <c r="C281" s="3"/>
      <c r="D281" s="3"/>
      <c r="E281" s="3"/>
      <c r="F281" s="3"/>
      <c r="G281" s="3"/>
      <c r="H281" s="3"/>
      <c r="I281" s="15"/>
      <c r="J281" s="15"/>
      <c r="K281" s="15"/>
      <c r="L281" s="15"/>
      <c r="M281" s="98"/>
      <c r="N281" s="69"/>
      <c r="O281" s="69"/>
      <c r="P281" s="97"/>
      <c r="Q281" s="69"/>
      <c r="R281" s="97"/>
      <c r="S281" s="69"/>
      <c r="T281" s="69"/>
      <c r="AA281" s="69"/>
      <c r="AB281" s="69"/>
      <c r="AC281" s="69"/>
      <c r="AD281" s="69"/>
      <c r="AE281" s="69"/>
      <c r="AF281" s="69"/>
      <c r="AM281" s="15"/>
      <c r="AN281" s="15"/>
      <c r="AO281" s="15"/>
      <c r="AP281" s="15"/>
    </row>
    <row r="282" spans="2:42" x14ac:dyDescent="0.25">
      <c r="B282" s="15"/>
      <c r="C282" s="3"/>
      <c r="D282" s="3"/>
      <c r="E282" s="3"/>
      <c r="F282" s="3"/>
      <c r="G282" s="3"/>
      <c r="H282" s="3"/>
      <c r="I282" s="15"/>
      <c r="J282" s="15"/>
      <c r="K282" s="15"/>
      <c r="L282" s="15"/>
      <c r="M282" s="98"/>
      <c r="N282" s="69"/>
      <c r="O282" s="69"/>
      <c r="P282" s="97"/>
      <c r="Q282" s="69"/>
      <c r="R282" s="97"/>
      <c r="S282" s="69"/>
      <c r="T282" s="69"/>
      <c r="AA282" s="69"/>
      <c r="AB282" s="69"/>
      <c r="AC282" s="69"/>
      <c r="AD282" s="69"/>
      <c r="AE282" s="69"/>
      <c r="AF282" s="69"/>
      <c r="AM282" s="15"/>
      <c r="AN282" s="15"/>
      <c r="AO282" s="15"/>
      <c r="AP282" s="15"/>
    </row>
    <row r="283" spans="2:42" x14ac:dyDescent="0.25">
      <c r="B283" s="15"/>
      <c r="C283" s="3"/>
      <c r="D283" s="3"/>
      <c r="E283" s="3"/>
      <c r="F283" s="3"/>
      <c r="G283" s="3"/>
      <c r="H283" s="3"/>
      <c r="I283" s="15"/>
      <c r="J283" s="15"/>
      <c r="K283" s="15"/>
      <c r="L283" s="15"/>
      <c r="M283" s="98"/>
      <c r="N283" s="69"/>
      <c r="O283" s="69"/>
      <c r="P283" s="97"/>
      <c r="Q283" s="69"/>
      <c r="R283" s="97"/>
      <c r="S283" s="69"/>
      <c r="T283" s="69"/>
      <c r="AA283" s="69"/>
      <c r="AB283" s="69"/>
      <c r="AC283" s="69"/>
      <c r="AD283" s="69"/>
      <c r="AE283" s="69"/>
      <c r="AF283" s="69"/>
      <c r="AM283" s="15"/>
      <c r="AN283" s="15"/>
      <c r="AO283" s="15"/>
      <c r="AP283" s="15"/>
    </row>
    <row r="284" spans="2:42" x14ac:dyDescent="0.25">
      <c r="B284" s="15"/>
      <c r="C284" s="3"/>
      <c r="D284" s="3"/>
      <c r="E284" s="3"/>
      <c r="F284" s="3"/>
      <c r="G284" s="3"/>
      <c r="H284" s="3"/>
      <c r="I284" s="15"/>
      <c r="J284" s="15"/>
      <c r="K284" s="15"/>
      <c r="L284" s="15"/>
      <c r="M284" s="98"/>
      <c r="N284" s="69"/>
      <c r="O284" s="69"/>
      <c r="P284" s="97"/>
      <c r="Q284" s="69"/>
      <c r="R284" s="97"/>
      <c r="S284" s="69"/>
      <c r="T284" s="69"/>
      <c r="AA284" s="69"/>
      <c r="AB284" s="69"/>
      <c r="AC284" s="69"/>
      <c r="AD284" s="69"/>
      <c r="AE284" s="69"/>
      <c r="AF284" s="69"/>
      <c r="AM284" s="15"/>
      <c r="AN284" s="15"/>
      <c r="AO284" s="15"/>
      <c r="AP284" s="15"/>
    </row>
    <row r="285" spans="2:42" x14ac:dyDescent="0.25">
      <c r="C285" s="3"/>
      <c r="D285" s="3"/>
      <c r="E285" s="3"/>
      <c r="F285" s="3"/>
      <c r="G285" s="3"/>
      <c r="H285" s="3"/>
    </row>
    <row r="286" spans="2:42" x14ac:dyDescent="0.25">
      <c r="C286" s="3"/>
      <c r="D286" s="3"/>
      <c r="E286" s="3"/>
      <c r="F286" s="3"/>
      <c r="G286" s="3"/>
      <c r="H286" s="3"/>
    </row>
  </sheetData>
  <mergeCells count="26">
    <mergeCell ref="AI6:AJ6"/>
    <mergeCell ref="AK6:AL6"/>
    <mergeCell ref="AG5:AL5"/>
    <mergeCell ref="AM5:AO5"/>
    <mergeCell ref="C6:D6"/>
    <mergeCell ref="E6:F6"/>
    <mergeCell ref="G6:H6"/>
    <mergeCell ref="I6:J6"/>
    <mergeCell ref="K6:L6"/>
    <mergeCell ref="M6:N6"/>
    <mergeCell ref="O6:P6"/>
    <mergeCell ref="Q6:R6"/>
    <mergeCell ref="AA5:AF5"/>
    <mergeCell ref="AA6:AB6"/>
    <mergeCell ref="AC6:AD6"/>
    <mergeCell ref="AE6:AF6"/>
    <mergeCell ref="AG6:AH6"/>
    <mergeCell ref="B5:B6"/>
    <mergeCell ref="C5:H5"/>
    <mergeCell ref="I5:N5"/>
    <mergeCell ref="O5:T5"/>
    <mergeCell ref="U5:Z5"/>
    <mergeCell ref="S6:T6"/>
    <mergeCell ref="U6:V6"/>
    <mergeCell ref="W6:X6"/>
    <mergeCell ref="Y6:Z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U286"/>
  <sheetViews>
    <sheetView topLeftCell="A193" workbookViewId="0">
      <selection activeCell="AE222" sqref="AE222"/>
    </sheetView>
  </sheetViews>
  <sheetFormatPr defaultRowHeight="13.5" x14ac:dyDescent="0.25"/>
  <cols>
    <col min="1" max="1" width="1.85546875" style="91" customWidth="1"/>
    <col min="2" max="2" width="22.140625" style="3" customWidth="1"/>
    <col min="3" max="3" width="5.28515625" style="101" customWidth="1"/>
    <col min="4" max="4" width="2.7109375" style="101" customWidth="1"/>
    <col min="5" max="5" width="5" style="101" customWidth="1"/>
    <col min="6" max="6" width="2.5703125" style="101" customWidth="1"/>
    <col min="7" max="7" width="4.28515625" style="101" customWidth="1"/>
    <col min="8" max="8" width="2.140625" style="101" customWidth="1"/>
    <col min="9" max="9" width="5.140625" style="3" customWidth="1"/>
    <col min="10" max="10" width="1.85546875" style="3" customWidth="1"/>
    <col min="11" max="11" width="4.85546875" style="3" customWidth="1"/>
    <col min="12" max="12" width="1.85546875" style="3" customWidth="1"/>
    <col min="13" max="13" width="3.5703125" style="102" customWidth="1"/>
    <col min="14" max="14" width="2.42578125" style="53" customWidth="1"/>
    <col min="15" max="15" width="4.7109375" style="53" customWidth="1"/>
    <col min="16" max="16" width="2.85546875" style="83" customWidth="1"/>
    <col min="17" max="17" width="4" style="53" customWidth="1"/>
    <col min="18" max="18" width="2.7109375" style="83" customWidth="1"/>
    <col min="19" max="19" width="5" style="53" customWidth="1"/>
    <col min="20" max="20" width="3" style="53" customWidth="1"/>
    <col min="21" max="21" width="5.140625" style="15" customWidth="1"/>
    <col min="22" max="22" width="2.7109375" style="97" customWidth="1"/>
    <col min="23" max="23" width="5.140625" style="15" customWidth="1"/>
    <col min="24" max="24" width="2.5703125" style="97" customWidth="1"/>
    <col min="25" max="25" width="5.28515625" style="98" customWidth="1"/>
    <col min="26" max="26" width="2.85546875" style="99" customWidth="1"/>
    <col min="27" max="27" width="4.140625" style="53" customWidth="1"/>
    <col min="28" max="28" width="2.5703125" style="53" customWidth="1"/>
    <col min="29" max="29" width="4" style="53" customWidth="1"/>
    <col min="30" max="30" width="2.5703125" style="53" customWidth="1"/>
    <col min="31" max="31" width="4.42578125" style="53" customWidth="1"/>
    <col min="32" max="32" width="2.7109375" style="53" customWidth="1"/>
    <col min="33" max="33" width="4" style="99" customWidth="1"/>
    <col min="34" max="34" width="2.5703125" style="99" customWidth="1"/>
    <col min="35" max="35" width="3.85546875" style="99" customWidth="1"/>
    <col min="36" max="36" width="2.5703125" style="99" customWidth="1"/>
    <col min="37" max="37" width="5.140625" style="99" customWidth="1"/>
    <col min="38" max="38" width="2.5703125" style="99" customWidth="1"/>
    <col min="39" max="39" width="4" style="3" customWidth="1"/>
    <col min="40" max="40" width="2.5703125" style="53" customWidth="1"/>
    <col min="41" max="41" width="3.85546875" style="83" customWidth="1"/>
    <col min="42" max="42" width="2.5703125" style="3" customWidth="1"/>
    <col min="43" max="43" width="5.140625" style="91" customWidth="1"/>
    <col min="44" max="44" width="2.5703125" style="91" customWidth="1"/>
    <col min="45" max="16384" width="9.140625" style="91"/>
  </cols>
  <sheetData>
    <row r="1" spans="1:47" x14ac:dyDescent="0.25">
      <c r="A1" s="91">
        <v>1</v>
      </c>
      <c r="B1" s="3">
        <v>2</v>
      </c>
      <c r="C1" s="91">
        <v>3</v>
      </c>
      <c r="D1" s="3">
        <v>4</v>
      </c>
      <c r="E1" s="91">
        <v>5</v>
      </c>
      <c r="F1" s="3">
        <v>6</v>
      </c>
      <c r="G1" s="91">
        <v>7</v>
      </c>
      <c r="H1" s="3">
        <v>8</v>
      </c>
      <c r="I1" s="91">
        <v>9</v>
      </c>
      <c r="J1" s="3">
        <v>10</v>
      </c>
      <c r="K1" s="91">
        <v>11</v>
      </c>
      <c r="L1" s="3">
        <v>12</v>
      </c>
      <c r="M1" s="91">
        <v>13</v>
      </c>
      <c r="N1" s="3">
        <v>14</v>
      </c>
      <c r="O1" s="91">
        <v>15</v>
      </c>
      <c r="P1" s="3">
        <v>16</v>
      </c>
      <c r="Q1" s="91">
        <v>17</v>
      </c>
      <c r="R1" s="3">
        <v>18</v>
      </c>
      <c r="S1" s="91">
        <v>19</v>
      </c>
      <c r="T1" s="3">
        <v>20</v>
      </c>
      <c r="U1" s="91">
        <v>21</v>
      </c>
      <c r="V1" s="3">
        <v>22</v>
      </c>
      <c r="W1" s="91">
        <v>23</v>
      </c>
      <c r="X1" s="3">
        <v>24</v>
      </c>
      <c r="Y1" s="91">
        <v>25</v>
      </c>
      <c r="Z1" s="3">
        <v>26</v>
      </c>
      <c r="AA1" s="91">
        <v>27</v>
      </c>
      <c r="AB1" s="3">
        <v>28</v>
      </c>
      <c r="AC1" s="91">
        <v>29</v>
      </c>
      <c r="AD1" s="3">
        <v>30</v>
      </c>
      <c r="AE1" s="91">
        <v>31</v>
      </c>
      <c r="AF1" s="3">
        <v>32</v>
      </c>
      <c r="AG1" s="91">
        <v>33</v>
      </c>
      <c r="AH1" s="3">
        <v>34</v>
      </c>
      <c r="AI1" s="91">
        <v>35</v>
      </c>
      <c r="AJ1" s="3">
        <v>36</v>
      </c>
      <c r="AK1" s="91">
        <v>37</v>
      </c>
      <c r="AL1" s="3">
        <v>38</v>
      </c>
      <c r="AM1" s="91">
        <v>39</v>
      </c>
      <c r="AN1" s="3">
        <v>40</v>
      </c>
      <c r="AO1" s="91">
        <v>41</v>
      </c>
      <c r="AP1" s="3">
        <v>42</v>
      </c>
      <c r="AQ1" s="91">
        <v>43</v>
      </c>
      <c r="AR1" s="3">
        <v>44</v>
      </c>
      <c r="AS1" s="91">
        <v>45</v>
      </c>
      <c r="AT1" s="3">
        <v>46</v>
      </c>
      <c r="AU1" s="91">
        <v>47</v>
      </c>
    </row>
    <row r="2" spans="1:47" x14ac:dyDescent="0.25">
      <c r="B2" s="312" t="s">
        <v>482</v>
      </c>
      <c r="C2" s="313"/>
      <c r="D2" s="313"/>
      <c r="E2" s="313"/>
      <c r="F2" s="313"/>
      <c r="G2" s="313"/>
      <c r="I2" s="1"/>
      <c r="O2" s="95"/>
      <c r="U2" s="95"/>
      <c r="AA2" s="95"/>
      <c r="AG2" s="83"/>
      <c r="AM2" s="95"/>
    </row>
    <row r="3" spans="1:47" ht="20.25" x14ac:dyDescent="0.3">
      <c r="B3" s="100" t="s">
        <v>483</v>
      </c>
      <c r="C3" s="315"/>
      <c r="D3" s="315"/>
      <c r="E3" s="315"/>
      <c r="F3" s="315"/>
      <c r="G3" s="315"/>
      <c r="H3" s="315"/>
      <c r="I3" s="316"/>
      <c r="J3" s="317"/>
      <c r="K3" s="269"/>
      <c r="L3" s="317"/>
      <c r="M3" s="318"/>
      <c r="N3" s="319"/>
      <c r="O3" s="83"/>
      <c r="P3" s="3"/>
      <c r="R3" s="3"/>
      <c r="T3" s="3"/>
      <c r="U3" s="316"/>
      <c r="V3" s="320"/>
      <c r="W3" s="56"/>
      <c r="X3" s="320"/>
      <c r="Y3" s="104"/>
      <c r="Z3" s="105"/>
      <c r="AA3" s="3"/>
      <c r="AB3" s="3"/>
      <c r="AC3" s="3"/>
      <c r="AD3" s="3"/>
      <c r="AE3" s="3"/>
      <c r="AF3" s="3"/>
      <c r="AG3" s="105"/>
      <c r="AH3" s="105"/>
      <c r="AI3" s="105"/>
      <c r="AJ3" s="105"/>
      <c r="AK3" s="105"/>
      <c r="AL3" s="105"/>
      <c r="AM3" s="29"/>
      <c r="AN3" s="321"/>
      <c r="AO3" s="268"/>
      <c r="AP3" s="29"/>
    </row>
    <row r="4" spans="1:47" x14ac:dyDescent="0.25">
      <c r="C4" s="315"/>
      <c r="D4" s="315"/>
      <c r="I4" s="15"/>
      <c r="J4" s="15"/>
      <c r="K4" s="15"/>
      <c r="L4" s="15"/>
      <c r="U4" s="3"/>
      <c r="AM4" s="322"/>
      <c r="AN4" s="322"/>
      <c r="AO4" s="323"/>
    </row>
    <row r="5" spans="1:47" s="106" customFormat="1" ht="55.5" customHeight="1" x14ac:dyDescent="0.2">
      <c r="B5" s="636" t="s">
        <v>1</v>
      </c>
      <c r="C5" s="638" t="s">
        <v>469</v>
      </c>
      <c r="D5" s="639"/>
      <c r="E5" s="639"/>
      <c r="F5" s="639"/>
      <c r="G5" s="639"/>
      <c r="H5" s="640"/>
      <c r="I5" s="641" t="s">
        <v>470</v>
      </c>
      <c r="J5" s="642"/>
      <c r="K5" s="642"/>
      <c r="L5" s="642"/>
      <c r="M5" s="642"/>
      <c r="N5" s="643"/>
      <c r="O5" s="641" t="s">
        <v>471</v>
      </c>
      <c r="P5" s="642"/>
      <c r="Q5" s="642"/>
      <c r="R5" s="642"/>
      <c r="S5" s="642"/>
      <c r="T5" s="643"/>
      <c r="U5" s="641" t="s">
        <v>472</v>
      </c>
      <c r="V5" s="642"/>
      <c r="W5" s="642"/>
      <c r="X5" s="642"/>
      <c r="Y5" s="642"/>
      <c r="Z5" s="643"/>
      <c r="AA5" s="641" t="s">
        <v>473</v>
      </c>
      <c r="AB5" s="642"/>
      <c r="AC5" s="642"/>
      <c r="AD5" s="642"/>
      <c r="AE5" s="642"/>
      <c r="AF5" s="643"/>
      <c r="AG5" s="641" t="s">
        <v>474</v>
      </c>
      <c r="AH5" s="642"/>
      <c r="AI5" s="642"/>
      <c r="AJ5" s="642"/>
      <c r="AK5" s="642"/>
      <c r="AL5" s="643"/>
      <c r="AM5" s="641" t="s">
        <v>484</v>
      </c>
      <c r="AN5" s="642"/>
      <c r="AO5" s="642"/>
      <c r="AP5" s="642"/>
      <c r="AQ5" s="642"/>
      <c r="AR5" s="643"/>
    </row>
    <row r="6" spans="1:47" s="106" customFormat="1" ht="42.75" customHeight="1" x14ac:dyDescent="0.2">
      <c r="B6" s="637"/>
      <c r="C6" s="653" t="s">
        <v>485</v>
      </c>
      <c r="D6" s="654"/>
      <c r="E6" s="653" t="s">
        <v>403</v>
      </c>
      <c r="F6" s="654"/>
      <c r="G6" s="653" t="s">
        <v>486</v>
      </c>
      <c r="H6" s="654"/>
      <c r="I6" s="653" t="s">
        <v>485</v>
      </c>
      <c r="J6" s="654"/>
      <c r="K6" s="653" t="s">
        <v>403</v>
      </c>
      <c r="L6" s="654"/>
      <c r="M6" s="653" t="s">
        <v>486</v>
      </c>
      <c r="N6" s="654"/>
      <c r="O6" s="653" t="s">
        <v>485</v>
      </c>
      <c r="P6" s="654"/>
      <c r="Q6" s="653" t="s">
        <v>403</v>
      </c>
      <c r="R6" s="654"/>
      <c r="S6" s="656" t="s">
        <v>487</v>
      </c>
      <c r="T6" s="657"/>
      <c r="U6" s="653" t="s">
        <v>485</v>
      </c>
      <c r="V6" s="654"/>
      <c r="W6" s="653" t="s">
        <v>403</v>
      </c>
      <c r="X6" s="654"/>
      <c r="Y6" s="653" t="s">
        <v>486</v>
      </c>
      <c r="Z6" s="654"/>
      <c r="AA6" s="653" t="s">
        <v>485</v>
      </c>
      <c r="AB6" s="654"/>
      <c r="AC6" s="653" t="s">
        <v>403</v>
      </c>
      <c r="AD6" s="654"/>
      <c r="AE6" s="653" t="s">
        <v>486</v>
      </c>
      <c r="AF6" s="654"/>
      <c r="AG6" s="653" t="s">
        <v>485</v>
      </c>
      <c r="AH6" s="654"/>
      <c r="AI6" s="653" t="s">
        <v>403</v>
      </c>
      <c r="AJ6" s="654"/>
      <c r="AK6" s="653" t="s">
        <v>486</v>
      </c>
      <c r="AL6" s="654"/>
      <c r="AM6" s="653" t="s">
        <v>485</v>
      </c>
      <c r="AN6" s="654"/>
      <c r="AO6" s="653" t="s">
        <v>403</v>
      </c>
      <c r="AP6" s="654"/>
      <c r="AQ6" s="653" t="s">
        <v>486</v>
      </c>
      <c r="AR6" s="654"/>
    </row>
    <row r="7" spans="1:47" s="106" customFormat="1" x14ac:dyDescent="0.2">
      <c r="B7" s="110"/>
      <c r="C7" s="111"/>
      <c r="D7" s="111"/>
      <c r="E7" s="111"/>
      <c r="F7" s="111"/>
      <c r="G7" s="111"/>
      <c r="H7" s="111"/>
      <c r="I7" s="112"/>
      <c r="J7" s="112"/>
      <c r="K7" s="112"/>
      <c r="L7" s="112"/>
      <c r="M7" s="112"/>
      <c r="N7" s="112"/>
      <c r="O7" s="113"/>
      <c r="P7" s="113"/>
      <c r="Q7" s="113"/>
      <c r="R7" s="113"/>
      <c r="S7" s="113"/>
      <c r="T7" s="113"/>
      <c r="U7" s="112"/>
      <c r="V7" s="114"/>
      <c r="W7" s="112"/>
      <c r="X7" s="114"/>
      <c r="Y7" s="115"/>
      <c r="Z7" s="116"/>
      <c r="AA7" s="113"/>
      <c r="AB7" s="113"/>
      <c r="AC7" s="113"/>
      <c r="AD7" s="113"/>
      <c r="AE7" s="113"/>
      <c r="AF7" s="113"/>
      <c r="AG7" s="117"/>
      <c r="AH7" s="117"/>
      <c r="AI7" s="117"/>
      <c r="AJ7" s="117"/>
      <c r="AK7" s="117"/>
      <c r="AL7" s="117"/>
      <c r="AM7" s="327"/>
      <c r="AN7" s="327"/>
      <c r="AO7" s="328"/>
      <c r="AP7" s="326"/>
    </row>
    <row r="8" spans="1:47" x14ac:dyDescent="0.25">
      <c r="B8" s="15" t="s">
        <v>17</v>
      </c>
      <c r="C8" s="118">
        <v>31.4</v>
      </c>
      <c r="D8" s="329" t="s">
        <v>237</v>
      </c>
      <c r="E8" s="118">
        <v>58.1</v>
      </c>
      <c r="F8" s="329" t="s">
        <v>237</v>
      </c>
      <c r="G8" s="329">
        <v>1.8503184713375798</v>
      </c>
      <c r="H8" s="329" t="s">
        <v>237</v>
      </c>
      <c r="I8" s="118">
        <v>15.6</v>
      </c>
      <c r="J8" s="329" t="s">
        <v>237</v>
      </c>
      <c r="K8" s="118">
        <v>76.3</v>
      </c>
      <c r="L8" s="329" t="s">
        <v>237</v>
      </c>
      <c r="M8" s="329">
        <v>4.8910256410256405</v>
      </c>
      <c r="N8" s="329" t="s">
        <v>237</v>
      </c>
      <c r="O8" s="118" t="s">
        <v>238</v>
      </c>
      <c r="P8" s="329" t="s">
        <v>237</v>
      </c>
      <c r="Q8" s="118" t="s">
        <v>238</v>
      </c>
      <c r="R8" s="329" t="s">
        <v>237</v>
      </c>
      <c r="S8" s="329" t="s">
        <v>238</v>
      </c>
      <c r="T8" s="329" t="s">
        <v>237</v>
      </c>
      <c r="U8" s="118">
        <v>55.6</v>
      </c>
      <c r="V8" s="329" t="s">
        <v>237</v>
      </c>
      <c r="W8" s="118">
        <v>51.6</v>
      </c>
      <c r="X8" s="329" t="s">
        <v>237</v>
      </c>
      <c r="Y8" s="329">
        <v>0.92805755395683454</v>
      </c>
      <c r="Z8" s="329" t="s">
        <v>237</v>
      </c>
      <c r="AA8" s="330">
        <v>40</v>
      </c>
      <c r="AB8" s="331" t="s">
        <v>237</v>
      </c>
      <c r="AC8" s="330">
        <v>79</v>
      </c>
      <c r="AD8" s="331" t="s">
        <v>237</v>
      </c>
      <c r="AE8" s="331">
        <v>1.9750000000000001</v>
      </c>
      <c r="AF8" s="331" t="s">
        <v>237</v>
      </c>
      <c r="AG8" s="118">
        <v>0.2</v>
      </c>
      <c r="AH8" s="329" t="s">
        <v>237</v>
      </c>
      <c r="AI8" s="118">
        <v>4.5999999999999996</v>
      </c>
      <c r="AJ8" s="329" t="s">
        <v>237</v>
      </c>
      <c r="AK8" s="329">
        <v>22.999999999999996</v>
      </c>
      <c r="AL8" s="329" t="s">
        <v>237</v>
      </c>
      <c r="AM8" s="118" t="s">
        <v>238</v>
      </c>
      <c r="AN8" s="329" t="s">
        <v>237</v>
      </c>
      <c r="AO8" s="118" t="s">
        <v>238</v>
      </c>
      <c r="AP8" s="329" t="s">
        <v>237</v>
      </c>
      <c r="AQ8" s="329" t="s">
        <v>238</v>
      </c>
      <c r="AR8" s="329" t="s">
        <v>237</v>
      </c>
    </row>
    <row r="9" spans="1:47" x14ac:dyDescent="0.25">
      <c r="B9" s="15" t="s">
        <v>18</v>
      </c>
      <c r="C9" s="118">
        <v>98.1</v>
      </c>
      <c r="D9" s="329" t="s">
        <v>237</v>
      </c>
      <c r="E9" s="118">
        <v>99.2</v>
      </c>
      <c r="F9" s="329" t="s">
        <v>237</v>
      </c>
      <c r="G9" s="329">
        <v>1.0112130479102956</v>
      </c>
      <c r="H9" s="329" t="s">
        <v>237</v>
      </c>
      <c r="I9" s="118">
        <v>98.4</v>
      </c>
      <c r="J9" s="329" t="s">
        <v>237</v>
      </c>
      <c r="K9" s="118">
        <v>100</v>
      </c>
      <c r="L9" s="329" t="s">
        <v>237</v>
      </c>
      <c r="M9" s="329">
        <v>1.0162601626016259</v>
      </c>
      <c r="N9" s="329" t="s">
        <v>237</v>
      </c>
      <c r="O9" s="118">
        <v>7.9</v>
      </c>
      <c r="P9" s="329" t="s">
        <v>237</v>
      </c>
      <c r="Q9" s="118">
        <v>3.6</v>
      </c>
      <c r="R9" s="329" t="s">
        <v>237</v>
      </c>
      <c r="S9" s="329">
        <v>2.1944444444444446</v>
      </c>
      <c r="T9" s="329" t="s">
        <v>237</v>
      </c>
      <c r="U9" s="118" t="s">
        <v>238</v>
      </c>
      <c r="V9" s="329" t="s">
        <v>237</v>
      </c>
      <c r="W9" s="118" t="s">
        <v>238</v>
      </c>
      <c r="X9" s="329" t="s">
        <v>237</v>
      </c>
      <c r="Y9" s="329" t="s">
        <v>238</v>
      </c>
      <c r="Z9" s="329" t="s">
        <v>237</v>
      </c>
      <c r="AA9" s="118">
        <v>89.27506134001942</v>
      </c>
      <c r="AB9" s="329" t="s">
        <v>279</v>
      </c>
      <c r="AC9" s="118">
        <v>91.320776119747407</v>
      </c>
      <c r="AD9" s="329" t="s">
        <v>279</v>
      </c>
      <c r="AE9" s="329">
        <v>1.0229147395590861</v>
      </c>
      <c r="AF9" s="329" t="s">
        <v>237</v>
      </c>
      <c r="AG9" s="118">
        <v>19.899999999999999</v>
      </c>
      <c r="AH9" s="329" t="s">
        <v>237</v>
      </c>
      <c r="AI9" s="118">
        <v>60.2</v>
      </c>
      <c r="AJ9" s="329" t="s">
        <v>237</v>
      </c>
      <c r="AK9" s="329">
        <v>3.025125628140704</v>
      </c>
      <c r="AL9" s="329" t="s">
        <v>237</v>
      </c>
      <c r="AM9" s="118">
        <v>10.1</v>
      </c>
      <c r="AN9" s="329" t="s">
        <v>237</v>
      </c>
      <c r="AO9" s="118">
        <v>38</v>
      </c>
      <c r="AP9" s="329" t="s">
        <v>237</v>
      </c>
      <c r="AQ9" s="329">
        <v>3.7623762376237626</v>
      </c>
      <c r="AR9" s="329"/>
    </row>
    <row r="10" spans="1:47" x14ac:dyDescent="0.25">
      <c r="B10" s="15" t="s">
        <v>19</v>
      </c>
      <c r="C10" s="118">
        <v>98.6</v>
      </c>
      <c r="D10" s="329" t="s">
        <v>237</v>
      </c>
      <c r="E10" s="118">
        <v>99.9</v>
      </c>
      <c r="F10" s="329" t="s">
        <v>237</v>
      </c>
      <c r="G10" s="329">
        <v>1.013184584178499</v>
      </c>
      <c r="H10" s="329" t="s">
        <v>237</v>
      </c>
      <c r="I10" s="118">
        <v>94.9</v>
      </c>
      <c r="J10" s="329" t="s">
        <v>237</v>
      </c>
      <c r="K10" s="118">
        <v>98.9</v>
      </c>
      <c r="L10" s="329" t="s">
        <v>237</v>
      </c>
      <c r="M10" s="329">
        <v>1.042149631190727</v>
      </c>
      <c r="N10" s="329" t="s">
        <v>237</v>
      </c>
      <c r="O10" s="118">
        <v>4.5162777146766802</v>
      </c>
      <c r="P10" s="329" t="s">
        <v>239</v>
      </c>
      <c r="Q10" s="118">
        <v>1.8475932235878034</v>
      </c>
      <c r="R10" s="329" t="s">
        <v>239</v>
      </c>
      <c r="S10" s="329">
        <v>2.4444112789646484</v>
      </c>
      <c r="T10" s="329" t="s">
        <v>239</v>
      </c>
      <c r="U10" s="118">
        <v>29.9</v>
      </c>
      <c r="V10" s="329" t="s">
        <v>237</v>
      </c>
      <c r="W10" s="118">
        <v>40.1</v>
      </c>
      <c r="X10" s="329" t="s">
        <v>237</v>
      </c>
      <c r="Y10" s="329">
        <v>1.3411371237458196</v>
      </c>
      <c r="Z10" s="329" t="s">
        <v>237</v>
      </c>
      <c r="AA10" s="118">
        <v>92.8</v>
      </c>
      <c r="AB10" s="329" t="s">
        <v>239</v>
      </c>
      <c r="AC10" s="118">
        <v>97.3</v>
      </c>
      <c r="AD10" s="329" t="s">
        <v>239</v>
      </c>
      <c r="AE10" s="329">
        <v>1.0484913793103448</v>
      </c>
      <c r="AF10" s="329" t="s">
        <v>239</v>
      </c>
      <c r="AG10" s="118">
        <v>5.4</v>
      </c>
      <c r="AH10" s="329" t="s">
        <v>239</v>
      </c>
      <c r="AI10" s="118">
        <v>19.899999999999999</v>
      </c>
      <c r="AJ10" s="329" t="s">
        <v>239</v>
      </c>
      <c r="AK10" s="329">
        <v>3.6851851851851847</v>
      </c>
      <c r="AL10" s="329" t="s">
        <v>239</v>
      </c>
      <c r="AM10" s="118" t="s">
        <v>238</v>
      </c>
      <c r="AN10" s="329" t="s">
        <v>237</v>
      </c>
      <c r="AO10" s="118" t="s">
        <v>238</v>
      </c>
      <c r="AP10" s="329" t="s">
        <v>237</v>
      </c>
      <c r="AQ10" s="329" t="s">
        <v>238</v>
      </c>
      <c r="AR10" s="329" t="s">
        <v>237</v>
      </c>
    </row>
    <row r="11" spans="1:47" x14ac:dyDescent="0.25">
      <c r="B11" s="15" t="s">
        <v>20</v>
      </c>
      <c r="C11" s="118" t="s">
        <v>238</v>
      </c>
      <c r="D11" s="329" t="s">
        <v>237</v>
      </c>
      <c r="E11" s="118" t="s">
        <v>238</v>
      </c>
      <c r="F11" s="329" t="s">
        <v>237</v>
      </c>
      <c r="G11" s="329" t="s">
        <v>238</v>
      </c>
      <c r="H11" s="329" t="s">
        <v>237</v>
      </c>
      <c r="I11" s="118" t="s">
        <v>238</v>
      </c>
      <c r="J11" s="329" t="s">
        <v>237</v>
      </c>
      <c r="K11" s="118" t="s">
        <v>238</v>
      </c>
      <c r="L11" s="329" t="s">
        <v>237</v>
      </c>
      <c r="M11" s="329" t="s">
        <v>238</v>
      </c>
      <c r="N11" s="329" t="s">
        <v>237</v>
      </c>
      <c r="O11" s="118" t="s">
        <v>238</v>
      </c>
      <c r="P11" s="329" t="s">
        <v>237</v>
      </c>
      <c r="Q11" s="118" t="s">
        <v>238</v>
      </c>
      <c r="R11" s="329" t="s">
        <v>237</v>
      </c>
      <c r="S11" s="329" t="s">
        <v>238</v>
      </c>
      <c r="T11" s="329" t="s">
        <v>237</v>
      </c>
      <c r="U11" s="118" t="s">
        <v>238</v>
      </c>
      <c r="V11" s="329" t="s">
        <v>237</v>
      </c>
      <c r="W11" s="118" t="s">
        <v>238</v>
      </c>
      <c r="X11" s="329" t="s">
        <v>237</v>
      </c>
      <c r="Y11" s="329" t="s">
        <v>238</v>
      </c>
      <c r="Z11" s="329" t="s">
        <v>237</v>
      </c>
      <c r="AA11" s="118" t="s">
        <v>238</v>
      </c>
      <c r="AB11" s="329" t="s">
        <v>279</v>
      </c>
      <c r="AC11" s="118" t="s">
        <v>238</v>
      </c>
      <c r="AD11" s="329" t="s">
        <v>279</v>
      </c>
      <c r="AE11" s="329" t="s">
        <v>238</v>
      </c>
      <c r="AF11" s="329" t="s">
        <v>237</v>
      </c>
      <c r="AG11" s="118" t="s">
        <v>238</v>
      </c>
      <c r="AH11" s="329" t="s">
        <v>237</v>
      </c>
      <c r="AI11" s="118" t="s">
        <v>238</v>
      </c>
      <c r="AJ11" s="329" t="s">
        <v>237</v>
      </c>
      <c r="AK11" s="329" t="s">
        <v>238</v>
      </c>
      <c r="AL11" s="329" t="s">
        <v>237</v>
      </c>
      <c r="AM11" s="118" t="s">
        <v>238</v>
      </c>
      <c r="AN11" s="329" t="s">
        <v>237</v>
      </c>
      <c r="AO11" s="118" t="s">
        <v>238</v>
      </c>
      <c r="AP11" s="329" t="s">
        <v>237</v>
      </c>
      <c r="AQ11" s="329" t="s">
        <v>238</v>
      </c>
      <c r="AR11" s="329" t="s">
        <v>237</v>
      </c>
    </row>
    <row r="12" spans="1:47" x14ac:dyDescent="0.25">
      <c r="B12" s="15" t="s">
        <v>22</v>
      </c>
      <c r="C12" s="118">
        <v>23.6</v>
      </c>
      <c r="D12" s="329" t="s">
        <v>239</v>
      </c>
      <c r="E12" s="118">
        <v>52.9</v>
      </c>
      <c r="F12" s="329" t="s">
        <v>239</v>
      </c>
      <c r="G12" s="329">
        <v>2.2415254237288136</v>
      </c>
      <c r="H12" s="329" t="s">
        <v>239</v>
      </c>
      <c r="I12" s="118" t="s">
        <v>238</v>
      </c>
      <c r="J12" s="329" t="s">
        <v>237</v>
      </c>
      <c r="K12" s="118" t="s">
        <v>238</v>
      </c>
      <c r="L12" s="329" t="s">
        <v>237</v>
      </c>
      <c r="M12" s="329" t="s">
        <v>238</v>
      </c>
      <c r="N12" s="329" t="s">
        <v>237</v>
      </c>
      <c r="O12" s="118" t="s">
        <v>238</v>
      </c>
      <c r="P12" s="329" t="s">
        <v>237</v>
      </c>
      <c r="Q12" s="118" t="s">
        <v>238</v>
      </c>
      <c r="R12" s="329" t="s">
        <v>237</v>
      </c>
      <c r="S12" s="329" t="s">
        <v>238</v>
      </c>
      <c r="T12" s="329" t="s">
        <v>237</v>
      </c>
      <c r="U12" s="118" t="s">
        <v>238</v>
      </c>
      <c r="V12" s="329" t="s">
        <v>237</v>
      </c>
      <c r="W12" s="118" t="s">
        <v>238</v>
      </c>
      <c r="X12" s="329" t="s">
        <v>237</v>
      </c>
      <c r="Y12" s="329" t="s">
        <v>238</v>
      </c>
      <c r="Z12" s="329" t="s">
        <v>237</v>
      </c>
      <c r="AA12" s="118">
        <v>62.8</v>
      </c>
      <c r="AB12" s="329" t="s">
        <v>279</v>
      </c>
      <c r="AC12" s="118">
        <v>90.3</v>
      </c>
      <c r="AD12" s="329" t="s">
        <v>279</v>
      </c>
      <c r="AE12" s="329">
        <v>1.4378980891719746</v>
      </c>
      <c r="AF12" s="329" t="s">
        <v>237</v>
      </c>
      <c r="AG12" s="118" t="s">
        <v>238</v>
      </c>
      <c r="AH12" s="329" t="s">
        <v>237</v>
      </c>
      <c r="AI12" s="118" t="s">
        <v>238</v>
      </c>
      <c r="AJ12" s="329" t="s">
        <v>237</v>
      </c>
      <c r="AK12" s="329" t="s">
        <v>238</v>
      </c>
      <c r="AL12" s="329" t="s">
        <v>237</v>
      </c>
      <c r="AM12" s="118" t="s">
        <v>238</v>
      </c>
      <c r="AN12" s="329" t="s">
        <v>237</v>
      </c>
      <c r="AO12" s="118" t="s">
        <v>238</v>
      </c>
      <c r="AP12" s="329" t="s">
        <v>237</v>
      </c>
      <c r="AQ12" s="329" t="s">
        <v>238</v>
      </c>
      <c r="AR12" s="329" t="s">
        <v>237</v>
      </c>
    </row>
    <row r="13" spans="1:47" x14ac:dyDescent="0.25">
      <c r="B13" s="15" t="s">
        <v>23</v>
      </c>
      <c r="C13" s="118" t="s">
        <v>238</v>
      </c>
      <c r="D13" s="329" t="s">
        <v>237</v>
      </c>
      <c r="E13" s="118" t="s">
        <v>238</v>
      </c>
      <c r="F13" s="329" t="s">
        <v>237</v>
      </c>
      <c r="G13" s="329" t="s">
        <v>238</v>
      </c>
      <c r="H13" s="329" t="s">
        <v>237</v>
      </c>
      <c r="I13" s="118" t="s">
        <v>238</v>
      </c>
      <c r="J13" s="329" t="s">
        <v>237</v>
      </c>
      <c r="K13" s="118" t="s">
        <v>238</v>
      </c>
      <c r="L13" s="329" t="s">
        <v>237</v>
      </c>
      <c r="M13" s="329" t="s">
        <v>238</v>
      </c>
      <c r="N13" s="329" t="s">
        <v>237</v>
      </c>
      <c r="O13" s="118" t="s">
        <v>238</v>
      </c>
      <c r="P13" s="329" t="s">
        <v>237</v>
      </c>
      <c r="Q13" s="118" t="s">
        <v>238</v>
      </c>
      <c r="R13" s="329" t="s">
        <v>237</v>
      </c>
      <c r="S13" s="329" t="s">
        <v>238</v>
      </c>
      <c r="T13" s="329" t="s">
        <v>237</v>
      </c>
      <c r="U13" s="118" t="s">
        <v>238</v>
      </c>
      <c r="V13" s="329" t="s">
        <v>237</v>
      </c>
      <c r="W13" s="118" t="s">
        <v>238</v>
      </c>
      <c r="X13" s="329" t="s">
        <v>237</v>
      </c>
      <c r="Y13" s="329" t="s">
        <v>238</v>
      </c>
      <c r="Z13" s="329" t="s">
        <v>237</v>
      </c>
      <c r="AA13" s="118" t="s">
        <v>238</v>
      </c>
      <c r="AB13" s="329" t="s">
        <v>279</v>
      </c>
      <c r="AC13" s="118" t="s">
        <v>238</v>
      </c>
      <c r="AD13" s="329" t="s">
        <v>279</v>
      </c>
      <c r="AE13" s="329" t="s">
        <v>238</v>
      </c>
      <c r="AF13" s="329" t="s">
        <v>237</v>
      </c>
      <c r="AG13" s="118" t="s">
        <v>238</v>
      </c>
      <c r="AH13" s="329" t="s">
        <v>237</v>
      </c>
      <c r="AI13" s="118" t="s">
        <v>238</v>
      </c>
      <c r="AJ13" s="329" t="s">
        <v>237</v>
      </c>
      <c r="AK13" s="329" t="s">
        <v>238</v>
      </c>
      <c r="AL13" s="329" t="s">
        <v>237</v>
      </c>
      <c r="AM13" s="118" t="s">
        <v>238</v>
      </c>
      <c r="AN13" s="329" t="s">
        <v>237</v>
      </c>
      <c r="AO13" s="118" t="s">
        <v>238</v>
      </c>
      <c r="AP13" s="329" t="s">
        <v>237</v>
      </c>
      <c r="AQ13" s="329" t="s">
        <v>238</v>
      </c>
      <c r="AR13" s="329" t="s">
        <v>237</v>
      </c>
    </row>
    <row r="14" spans="1:47" x14ac:dyDescent="0.25">
      <c r="B14" s="15" t="s">
        <v>24</v>
      </c>
      <c r="C14" s="118">
        <v>99.4</v>
      </c>
      <c r="D14" s="329" t="s">
        <v>283</v>
      </c>
      <c r="E14" s="118">
        <v>99.7</v>
      </c>
      <c r="F14" s="329" t="s">
        <v>283</v>
      </c>
      <c r="G14" s="329">
        <v>1.0030181086519114</v>
      </c>
      <c r="H14" s="329" t="s">
        <v>283</v>
      </c>
      <c r="I14" s="118" t="s">
        <v>238</v>
      </c>
      <c r="J14" s="329" t="s">
        <v>237</v>
      </c>
      <c r="K14" s="118" t="s">
        <v>238</v>
      </c>
      <c r="L14" s="329" t="s">
        <v>237</v>
      </c>
      <c r="M14" s="329" t="s">
        <v>238</v>
      </c>
      <c r="N14" s="329" t="s">
        <v>237</v>
      </c>
      <c r="O14" s="118" t="s">
        <v>238</v>
      </c>
      <c r="P14" s="329" t="s">
        <v>237</v>
      </c>
      <c r="Q14" s="118" t="s">
        <v>238</v>
      </c>
      <c r="R14" s="329" t="s">
        <v>237</v>
      </c>
      <c r="S14" s="329" t="s">
        <v>238</v>
      </c>
      <c r="T14" s="329" t="s">
        <v>237</v>
      </c>
      <c r="U14" s="118">
        <v>26.1</v>
      </c>
      <c r="V14" s="329" t="s">
        <v>237</v>
      </c>
      <c r="W14" s="118">
        <v>6</v>
      </c>
      <c r="X14" s="329" t="s">
        <v>237</v>
      </c>
      <c r="Y14" s="329">
        <v>0.22988505747126436</v>
      </c>
      <c r="Z14" s="329" t="s">
        <v>237</v>
      </c>
      <c r="AA14" s="118">
        <v>98</v>
      </c>
      <c r="AB14" s="329" t="s">
        <v>279</v>
      </c>
      <c r="AC14" s="118">
        <v>99.2</v>
      </c>
      <c r="AD14" s="329" t="s">
        <v>279</v>
      </c>
      <c r="AE14" s="329">
        <v>1.0122448979591836</v>
      </c>
      <c r="AF14" s="329" t="s">
        <v>237</v>
      </c>
      <c r="AG14" s="118">
        <v>29.4</v>
      </c>
      <c r="AH14" s="329" t="s">
        <v>237</v>
      </c>
      <c r="AI14" s="118">
        <v>54</v>
      </c>
      <c r="AJ14" s="329" t="s">
        <v>237</v>
      </c>
      <c r="AK14" s="329">
        <v>1.8367346938775511</v>
      </c>
      <c r="AL14" s="329" t="s">
        <v>237</v>
      </c>
      <c r="AM14" s="118" t="s">
        <v>238</v>
      </c>
      <c r="AN14" s="329" t="s">
        <v>237</v>
      </c>
      <c r="AO14" s="118" t="s">
        <v>238</v>
      </c>
      <c r="AP14" s="329" t="s">
        <v>237</v>
      </c>
      <c r="AQ14" s="329" t="s">
        <v>238</v>
      </c>
      <c r="AR14" s="329" t="s">
        <v>237</v>
      </c>
    </row>
    <row r="15" spans="1:47" x14ac:dyDescent="0.25">
      <c r="B15" s="15" t="s">
        <v>26</v>
      </c>
      <c r="C15" s="118">
        <v>100</v>
      </c>
      <c r="D15" s="329" t="s">
        <v>237</v>
      </c>
      <c r="E15" s="118">
        <v>99.6</v>
      </c>
      <c r="F15" s="329" t="s">
        <v>237</v>
      </c>
      <c r="G15" s="329">
        <v>0.996</v>
      </c>
      <c r="H15" s="329" t="s">
        <v>237</v>
      </c>
      <c r="I15" s="118">
        <v>99.1</v>
      </c>
      <c r="J15" s="329" t="s">
        <v>237</v>
      </c>
      <c r="K15" s="118">
        <v>100</v>
      </c>
      <c r="L15" s="329" t="s">
        <v>237</v>
      </c>
      <c r="M15" s="329">
        <v>1.0090817356205852</v>
      </c>
      <c r="N15" s="329" t="s">
        <v>237</v>
      </c>
      <c r="O15" s="118">
        <v>7.9</v>
      </c>
      <c r="P15" s="329" t="s">
        <v>237</v>
      </c>
      <c r="Q15" s="118">
        <v>1.5</v>
      </c>
      <c r="R15" s="329" t="s">
        <v>237</v>
      </c>
      <c r="S15" s="329">
        <v>5.2666666666666666</v>
      </c>
      <c r="T15" s="329" t="s">
        <v>237</v>
      </c>
      <c r="U15" s="118" t="s">
        <v>238</v>
      </c>
      <c r="V15" s="329" t="s">
        <v>237</v>
      </c>
      <c r="W15" s="118" t="s">
        <v>238</v>
      </c>
      <c r="X15" s="329" t="s">
        <v>237</v>
      </c>
      <c r="Y15" s="329" t="s">
        <v>238</v>
      </c>
      <c r="Z15" s="329" t="s">
        <v>237</v>
      </c>
      <c r="AA15" s="118">
        <v>98.025396437945659</v>
      </c>
      <c r="AB15" s="329" t="s">
        <v>283</v>
      </c>
      <c r="AC15" s="118">
        <v>96.628530388623119</v>
      </c>
      <c r="AD15" s="329" t="s">
        <v>283</v>
      </c>
      <c r="AE15" s="329">
        <v>0.98574995766319784</v>
      </c>
      <c r="AF15" s="329" t="s">
        <v>283</v>
      </c>
      <c r="AG15" s="118" t="s">
        <v>238</v>
      </c>
      <c r="AH15" s="329" t="s">
        <v>237</v>
      </c>
      <c r="AI15" s="118" t="s">
        <v>238</v>
      </c>
      <c r="AJ15" s="329" t="s">
        <v>237</v>
      </c>
      <c r="AK15" s="329" t="s">
        <v>238</v>
      </c>
      <c r="AL15" s="329" t="s">
        <v>237</v>
      </c>
      <c r="AM15" s="118" t="s">
        <v>238</v>
      </c>
      <c r="AN15" s="329" t="s">
        <v>237</v>
      </c>
      <c r="AO15" s="118" t="s">
        <v>238</v>
      </c>
      <c r="AP15" s="329" t="s">
        <v>237</v>
      </c>
      <c r="AQ15" s="329" t="s">
        <v>238</v>
      </c>
      <c r="AR15" s="329" t="s">
        <v>237</v>
      </c>
    </row>
    <row r="16" spans="1:47" x14ac:dyDescent="0.25">
      <c r="B16" s="15" t="s">
        <v>27</v>
      </c>
      <c r="C16" s="118" t="s">
        <v>238</v>
      </c>
      <c r="D16" s="329" t="s">
        <v>237</v>
      </c>
      <c r="E16" s="118" t="s">
        <v>238</v>
      </c>
      <c r="F16" s="329" t="s">
        <v>237</v>
      </c>
      <c r="G16" s="329" t="s">
        <v>238</v>
      </c>
      <c r="H16" s="329" t="s">
        <v>237</v>
      </c>
      <c r="I16" s="118" t="s">
        <v>238</v>
      </c>
      <c r="J16" s="329" t="s">
        <v>237</v>
      </c>
      <c r="K16" s="118" t="s">
        <v>238</v>
      </c>
      <c r="L16" s="329" t="s">
        <v>237</v>
      </c>
      <c r="M16" s="329" t="s">
        <v>238</v>
      </c>
      <c r="N16" s="329" t="s">
        <v>237</v>
      </c>
      <c r="O16" s="118" t="s">
        <v>238</v>
      </c>
      <c r="P16" s="329" t="s">
        <v>237</v>
      </c>
      <c r="Q16" s="118" t="s">
        <v>238</v>
      </c>
      <c r="R16" s="329" t="s">
        <v>237</v>
      </c>
      <c r="S16" s="329" t="s">
        <v>238</v>
      </c>
      <c r="T16" s="329" t="s">
        <v>237</v>
      </c>
      <c r="U16" s="118" t="s">
        <v>238</v>
      </c>
      <c r="V16" s="329" t="s">
        <v>237</v>
      </c>
      <c r="W16" s="118" t="s">
        <v>238</v>
      </c>
      <c r="X16" s="329" t="s">
        <v>237</v>
      </c>
      <c r="Y16" s="329" t="s">
        <v>238</v>
      </c>
      <c r="Z16" s="329" t="s">
        <v>237</v>
      </c>
      <c r="AA16" s="118" t="s">
        <v>238</v>
      </c>
      <c r="AB16" s="329" t="s">
        <v>279</v>
      </c>
      <c r="AC16" s="118" t="s">
        <v>238</v>
      </c>
      <c r="AD16" s="329" t="s">
        <v>279</v>
      </c>
      <c r="AE16" s="329" t="s">
        <v>238</v>
      </c>
      <c r="AF16" s="329" t="s">
        <v>237</v>
      </c>
      <c r="AG16" s="118" t="s">
        <v>238</v>
      </c>
      <c r="AH16" s="329" t="s">
        <v>237</v>
      </c>
      <c r="AI16" s="118" t="s">
        <v>238</v>
      </c>
      <c r="AJ16" s="329" t="s">
        <v>237</v>
      </c>
      <c r="AK16" s="329" t="s">
        <v>238</v>
      </c>
      <c r="AL16" s="329" t="s">
        <v>237</v>
      </c>
      <c r="AM16" s="118" t="s">
        <v>238</v>
      </c>
      <c r="AN16" s="329" t="s">
        <v>237</v>
      </c>
      <c r="AO16" s="118" t="s">
        <v>238</v>
      </c>
      <c r="AP16" s="329" t="s">
        <v>237</v>
      </c>
      <c r="AQ16" s="329" t="s">
        <v>238</v>
      </c>
      <c r="AR16" s="329" t="s">
        <v>237</v>
      </c>
    </row>
    <row r="17" spans="2:44" x14ac:dyDescent="0.25">
      <c r="B17" s="15" t="s">
        <v>28</v>
      </c>
      <c r="C17" s="118" t="s">
        <v>238</v>
      </c>
      <c r="D17" s="329" t="s">
        <v>237</v>
      </c>
      <c r="E17" s="118" t="s">
        <v>238</v>
      </c>
      <c r="F17" s="329" t="s">
        <v>237</v>
      </c>
      <c r="G17" s="329" t="s">
        <v>238</v>
      </c>
      <c r="H17" s="329" t="s">
        <v>237</v>
      </c>
      <c r="I17" s="118" t="s">
        <v>238</v>
      </c>
      <c r="J17" s="329" t="s">
        <v>237</v>
      </c>
      <c r="K17" s="118" t="s">
        <v>238</v>
      </c>
      <c r="L17" s="329" t="s">
        <v>237</v>
      </c>
      <c r="M17" s="329" t="s">
        <v>238</v>
      </c>
      <c r="N17" s="329" t="s">
        <v>237</v>
      </c>
      <c r="O17" s="118" t="s">
        <v>238</v>
      </c>
      <c r="P17" s="329" t="s">
        <v>237</v>
      </c>
      <c r="Q17" s="118" t="s">
        <v>238</v>
      </c>
      <c r="R17" s="329" t="s">
        <v>237</v>
      </c>
      <c r="S17" s="329" t="s">
        <v>238</v>
      </c>
      <c r="T17" s="329" t="s">
        <v>237</v>
      </c>
      <c r="U17" s="118" t="s">
        <v>238</v>
      </c>
      <c r="V17" s="329" t="s">
        <v>237</v>
      </c>
      <c r="W17" s="118" t="s">
        <v>238</v>
      </c>
      <c r="X17" s="329" t="s">
        <v>237</v>
      </c>
      <c r="Y17" s="329" t="s">
        <v>238</v>
      </c>
      <c r="Z17" s="329" t="s">
        <v>237</v>
      </c>
      <c r="AA17" s="118" t="s">
        <v>238</v>
      </c>
      <c r="AB17" s="329" t="s">
        <v>279</v>
      </c>
      <c r="AC17" s="118" t="s">
        <v>238</v>
      </c>
      <c r="AD17" s="329" t="s">
        <v>279</v>
      </c>
      <c r="AE17" s="329" t="s">
        <v>238</v>
      </c>
      <c r="AF17" s="329" t="s">
        <v>237</v>
      </c>
      <c r="AG17" s="118" t="s">
        <v>238</v>
      </c>
      <c r="AH17" s="329" t="s">
        <v>237</v>
      </c>
      <c r="AI17" s="118" t="s">
        <v>238</v>
      </c>
      <c r="AJ17" s="329" t="s">
        <v>237</v>
      </c>
      <c r="AK17" s="329" t="s">
        <v>238</v>
      </c>
      <c r="AL17" s="329" t="s">
        <v>237</v>
      </c>
      <c r="AM17" s="118" t="s">
        <v>238</v>
      </c>
      <c r="AN17" s="329" t="s">
        <v>237</v>
      </c>
      <c r="AO17" s="118" t="s">
        <v>238</v>
      </c>
      <c r="AP17" s="329" t="s">
        <v>237</v>
      </c>
      <c r="AQ17" s="329" t="s">
        <v>238</v>
      </c>
      <c r="AR17" s="329" t="s">
        <v>237</v>
      </c>
    </row>
    <row r="18" spans="2:44" x14ac:dyDescent="0.25">
      <c r="B18" s="15" t="s">
        <v>29</v>
      </c>
      <c r="C18" s="118">
        <v>91.6</v>
      </c>
      <c r="D18" s="329" t="s">
        <v>237</v>
      </c>
      <c r="E18" s="118">
        <v>97</v>
      </c>
      <c r="F18" s="329" t="s">
        <v>237</v>
      </c>
      <c r="G18" s="329">
        <v>1.0589519650655022</v>
      </c>
      <c r="H18" s="329" t="s">
        <v>237</v>
      </c>
      <c r="I18" s="330">
        <v>76.099999999999994</v>
      </c>
      <c r="J18" s="331" t="s">
        <v>239</v>
      </c>
      <c r="K18" s="330">
        <v>99.6</v>
      </c>
      <c r="L18" s="331" t="s">
        <v>239</v>
      </c>
      <c r="M18" s="331">
        <v>1.3088042049934296</v>
      </c>
      <c r="N18" s="331" t="s">
        <v>239</v>
      </c>
      <c r="O18" s="118">
        <v>15.4</v>
      </c>
      <c r="P18" s="329" t="s">
        <v>239</v>
      </c>
      <c r="Q18" s="118">
        <v>2.2000000000000002</v>
      </c>
      <c r="R18" s="329" t="s">
        <v>239</v>
      </c>
      <c r="S18" s="329">
        <v>7</v>
      </c>
      <c r="T18" s="329" t="s">
        <v>239</v>
      </c>
      <c r="U18" s="118" t="s">
        <v>238</v>
      </c>
      <c r="V18" s="329" t="s">
        <v>237</v>
      </c>
      <c r="W18" s="118" t="s">
        <v>238</v>
      </c>
      <c r="X18" s="329" t="s">
        <v>237</v>
      </c>
      <c r="Y18" s="329" t="s">
        <v>238</v>
      </c>
      <c r="Z18" s="329" t="s">
        <v>237</v>
      </c>
      <c r="AA18" s="118">
        <v>72.462686511183378</v>
      </c>
      <c r="AB18" s="329" t="s">
        <v>239</v>
      </c>
      <c r="AC18" s="118">
        <v>77.910345205651311</v>
      </c>
      <c r="AD18" s="329" t="s">
        <v>239</v>
      </c>
      <c r="AE18" s="329">
        <v>1.0751788121135584</v>
      </c>
      <c r="AF18" s="329" t="s">
        <v>239</v>
      </c>
      <c r="AG18" s="118">
        <v>1.2</v>
      </c>
      <c r="AH18" s="329" t="s">
        <v>239</v>
      </c>
      <c r="AI18" s="118">
        <v>12.4</v>
      </c>
      <c r="AJ18" s="329" t="s">
        <v>239</v>
      </c>
      <c r="AK18" s="329">
        <v>10.333333333333334</v>
      </c>
      <c r="AL18" s="329" t="s">
        <v>239</v>
      </c>
      <c r="AM18" s="118">
        <v>2.2999999999999998</v>
      </c>
      <c r="AN18" s="329" t="s">
        <v>239</v>
      </c>
      <c r="AO18" s="118">
        <v>14.4</v>
      </c>
      <c r="AP18" s="329" t="s">
        <v>239</v>
      </c>
      <c r="AQ18" s="329">
        <v>6.2608695652173916</v>
      </c>
      <c r="AR18" s="329" t="s">
        <v>239</v>
      </c>
    </row>
    <row r="19" spans="2:44" x14ac:dyDescent="0.25">
      <c r="B19" s="15" t="s">
        <v>30</v>
      </c>
      <c r="C19" s="118" t="s">
        <v>238</v>
      </c>
      <c r="D19" s="329" t="s">
        <v>237</v>
      </c>
      <c r="E19" s="118" t="s">
        <v>238</v>
      </c>
      <c r="F19" s="329" t="s">
        <v>237</v>
      </c>
      <c r="G19" s="329" t="s">
        <v>238</v>
      </c>
      <c r="H19" s="329" t="s">
        <v>237</v>
      </c>
      <c r="I19" s="118" t="s">
        <v>238</v>
      </c>
      <c r="J19" s="329" t="s">
        <v>237</v>
      </c>
      <c r="K19" s="118" t="s">
        <v>238</v>
      </c>
      <c r="L19" s="329" t="s">
        <v>237</v>
      </c>
      <c r="M19" s="329" t="s">
        <v>238</v>
      </c>
      <c r="N19" s="329" t="s">
        <v>237</v>
      </c>
      <c r="O19" s="118" t="s">
        <v>238</v>
      </c>
      <c r="P19" s="329" t="s">
        <v>237</v>
      </c>
      <c r="Q19" s="118" t="s">
        <v>238</v>
      </c>
      <c r="R19" s="329" t="s">
        <v>237</v>
      </c>
      <c r="S19" s="329" t="s">
        <v>238</v>
      </c>
      <c r="T19" s="329" t="s">
        <v>237</v>
      </c>
      <c r="U19" s="118" t="s">
        <v>238</v>
      </c>
      <c r="V19" s="329" t="s">
        <v>237</v>
      </c>
      <c r="W19" s="118" t="s">
        <v>238</v>
      </c>
      <c r="X19" s="329" t="s">
        <v>237</v>
      </c>
      <c r="Y19" s="329" t="s">
        <v>238</v>
      </c>
      <c r="Z19" s="329" t="s">
        <v>237</v>
      </c>
      <c r="AA19" s="118" t="s">
        <v>238</v>
      </c>
      <c r="AB19" s="329" t="s">
        <v>279</v>
      </c>
      <c r="AC19" s="118" t="s">
        <v>238</v>
      </c>
      <c r="AD19" s="329" t="s">
        <v>279</v>
      </c>
      <c r="AE19" s="329" t="s">
        <v>238</v>
      </c>
      <c r="AF19" s="329" t="s">
        <v>237</v>
      </c>
      <c r="AG19" s="118" t="s">
        <v>238</v>
      </c>
      <c r="AH19" s="329" t="s">
        <v>237</v>
      </c>
      <c r="AI19" s="118" t="s">
        <v>238</v>
      </c>
      <c r="AJ19" s="329" t="s">
        <v>237</v>
      </c>
      <c r="AK19" s="329" t="s">
        <v>238</v>
      </c>
      <c r="AL19" s="329" t="s">
        <v>237</v>
      </c>
      <c r="AM19" s="118" t="s">
        <v>238</v>
      </c>
      <c r="AN19" s="329" t="s">
        <v>237</v>
      </c>
      <c r="AO19" s="118" t="s">
        <v>238</v>
      </c>
      <c r="AP19" s="329" t="s">
        <v>237</v>
      </c>
      <c r="AQ19" s="329" t="s">
        <v>238</v>
      </c>
      <c r="AR19" s="329" t="s">
        <v>237</v>
      </c>
    </row>
    <row r="20" spans="2:44" x14ac:dyDescent="0.25">
      <c r="B20" s="15" t="s">
        <v>31</v>
      </c>
      <c r="C20" s="118" t="s">
        <v>238</v>
      </c>
      <c r="D20" s="329" t="s">
        <v>237</v>
      </c>
      <c r="E20" s="118" t="s">
        <v>238</v>
      </c>
      <c r="F20" s="329" t="s">
        <v>237</v>
      </c>
      <c r="G20" s="329" t="s">
        <v>238</v>
      </c>
      <c r="H20" s="329" t="s">
        <v>237</v>
      </c>
      <c r="I20" s="118" t="s">
        <v>238</v>
      </c>
      <c r="J20" s="329" t="s">
        <v>237</v>
      </c>
      <c r="K20" s="118" t="s">
        <v>238</v>
      </c>
      <c r="L20" s="329" t="s">
        <v>237</v>
      </c>
      <c r="M20" s="329" t="s">
        <v>238</v>
      </c>
      <c r="N20" s="329" t="s">
        <v>237</v>
      </c>
      <c r="O20" s="118" t="s">
        <v>238</v>
      </c>
      <c r="P20" s="329" t="s">
        <v>237</v>
      </c>
      <c r="Q20" s="118" t="s">
        <v>238</v>
      </c>
      <c r="R20" s="329" t="s">
        <v>237</v>
      </c>
      <c r="S20" s="329" t="s">
        <v>238</v>
      </c>
      <c r="T20" s="329" t="s">
        <v>237</v>
      </c>
      <c r="U20" s="118" t="s">
        <v>238</v>
      </c>
      <c r="V20" s="329" t="s">
        <v>237</v>
      </c>
      <c r="W20" s="118" t="s">
        <v>238</v>
      </c>
      <c r="X20" s="329" t="s">
        <v>237</v>
      </c>
      <c r="Y20" s="329" t="s">
        <v>238</v>
      </c>
      <c r="Z20" s="329" t="s">
        <v>237</v>
      </c>
      <c r="AA20" s="118" t="s">
        <v>238</v>
      </c>
      <c r="AB20" s="329" t="s">
        <v>237</v>
      </c>
      <c r="AC20" s="118" t="s">
        <v>238</v>
      </c>
      <c r="AD20" s="329" t="s">
        <v>237</v>
      </c>
      <c r="AE20" s="329" t="s">
        <v>238</v>
      </c>
      <c r="AF20" s="329" t="s">
        <v>237</v>
      </c>
      <c r="AG20" s="118" t="s">
        <v>238</v>
      </c>
      <c r="AH20" s="329" t="s">
        <v>237</v>
      </c>
      <c r="AI20" s="118" t="s">
        <v>238</v>
      </c>
      <c r="AJ20" s="329" t="s">
        <v>237</v>
      </c>
      <c r="AK20" s="329" t="s">
        <v>238</v>
      </c>
      <c r="AL20" s="329" t="s">
        <v>237</v>
      </c>
      <c r="AM20" s="118" t="s">
        <v>238</v>
      </c>
      <c r="AN20" s="329" t="s">
        <v>237</v>
      </c>
      <c r="AO20" s="118" t="s">
        <v>238</v>
      </c>
      <c r="AP20" s="329" t="s">
        <v>237</v>
      </c>
      <c r="AQ20" s="329" t="s">
        <v>238</v>
      </c>
      <c r="AR20" s="329" t="s">
        <v>237</v>
      </c>
    </row>
    <row r="21" spans="2:44" x14ac:dyDescent="0.25">
      <c r="B21" s="15" t="s">
        <v>32</v>
      </c>
      <c r="C21" s="118">
        <v>23.5</v>
      </c>
      <c r="D21" s="329" t="s">
        <v>237</v>
      </c>
      <c r="E21" s="118">
        <v>41</v>
      </c>
      <c r="F21" s="329" t="s">
        <v>237</v>
      </c>
      <c r="G21" s="329">
        <v>1.7446808510638299</v>
      </c>
      <c r="H21" s="329" t="s">
        <v>237</v>
      </c>
      <c r="I21" s="118">
        <v>15.4</v>
      </c>
      <c r="J21" s="329" t="s">
        <v>237</v>
      </c>
      <c r="K21" s="118">
        <v>59.6</v>
      </c>
      <c r="L21" s="329" t="s">
        <v>237</v>
      </c>
      <c r="M21" s="329">
        <v>3.8701298701298703</v>
      </c>
      <c r="N21" s="329" t="s">
        <v>237</v>
      </c>
      <c r="O21" s="118">
        <v>50.3</v>
      </c>
      <c r="P21" s="329" t="s">
        <v>237</v>
      </c>
      <c r="Q21" s="118">
        <v>20.9</v>
      </c>
      <c r="R21" s="329" t="s">
        <v>237</v>
      </c>
      <c r="S21" s="329">
        <v>2.4066985645933014</v>
      </c>
      <c r="T21" s="329" t="s">
        <v>237</v>
      </c>
      <c r="U21" s="118">
        <v>81.2</v>
      </c>
      <c r="V21" s="329" t="s">
        <v>237</v>
      </c>
      <c r="W21" s="118">
        <v>82.3</v>
      </c>
      <c r="X21" s="329" t="s">
        <v>237</v>
      </c>
      <c r="Y21" s="329">
        <v>1.0135467980295565</v>
      </c>
      <c r="Z21" s="329" t="s">
        <v>237</v>
      </c>
      <c r="AA21" s="118">
        <v>71.930292487107835</v>
      </c>
      <c r="AB21" s="329" t="s">
        <v>279</v>
      </c>
      <c r="AC21" s="118">
        <v>80.765602113102446</v>
      </c>
      <c r="AD21" s="329" t="s">
        <v>279</v>
      </c>
      <c r="AE21" s="329">
        <v>1.1228315542798353</v>
      </c>
      <c r="AF21" s="329" t="s">
        <v>237</v>
      </c>
      <c r="AG21" s="118" t="s">
        <v>238</v>
      </c>
      <c r="AH21" s="329" t="s">
        <v>237</v>
      </c>
      <c r="AI21" s="118" t="s">
        <v>238</v>
      </c>
      <c r="AJ21" s="329" t="s">
        <v>237</v>
      </c>
      <c r="AK21" s="329" t="s">
        <v>238</v>
      </c>
      <c r="AL21" s="329" t="s">
        <v>237</v>
      </c>
      <c r="AM21" s="118" t="s">
        <v>238</v>
      </c>
      <c r="AN21" s="329" t="s">
        <v>237</v>
      </c>
      <c r="AO21" s="118" t="s">
        <v>238</v>
      </c>
      <c r="AP21" s="329" t="s">
        <v>237</v>
      </c>
      <c r="AQ21" s="329" t="s">
        <v>238</v>
      </c>
      <c r="AR21" s="329" t="s">
        <v>237</v>
      </c>
    </row>
    <row r="22" spans="2:44" x14ac:dyDescent="0.25">
      <c r="B22" s="15" t="s">
        <v>33</v>
      </c>
      <c r="C22" s="118" t="s">
        <v>238</v>
      </c>
      <c r="D22" s="329" t="s">
        <v>237</v>
      </c>
      <c r="E22" s="118" t="s">
        <v>238</v>
      </c>
      <c r="F22" s="329" t="s">
        <v>237</v>
      </c>
      <c r="G22" s="329" t="s">
        <v>238</v>
      </c>
      <c r="H22" s="329" t="s">
        <v>237</v>
      </c>
      <c r="I22" s="118" t="s">
        <v>238</v>
      </c>
      <c r="J22" s="329" t="s">
        <v>237</v>
      </c>
      <c r="K22" s="118" t="s">
        <v>238</v>
      </c>
      <c r="L22" s="329" t="s">
        <v>237</v>
      </c>
      <c r="M22" s="329" t="s">
        <v>238</v>
      </c>
      <c r="N22" s="329" t="s">
        <v>237</v>
      </c>
      <c r="O22" s="118" t="s">
        <v>238</v>
      </c>
      <c r="P22" s="329" t="s">
        <v>237</v>
      </c>
      <c r="Q22" s="118" t="s">
        <v>238</v>
      </c>
      <c r="R22" s="329" t="s">
        <v>237</v>
      </c>
      <c r="S22" s="329" t="s">
        <v>238</v>
      </c>
      <c r="T22" s="329" t="s">
        <v>237</v>
      </c>
      <c r="U22" s="118" t="s">
        <v>238</v>
      </c>
      <c r="V22" s="329" t="s">
        <v>237</v>
      </c>
      <c r="W22" s="118" t="s">
        <v>238</v>
      </c>
      <c r="X22" s="329" t="s">
        <v>237</v>
      </c>
      <c r="Y22" s="329" t="s">
        <v>238</v>
      </c>
      <c r="Z22" s="329" t="s">
        <v>237</v>
      </c>
      <c r="AA22" s="118" t="s">
        <v>238</v>
      </c>
      <c r="AB22" s="329" t="s">
        <v>279</v>
      </c>
      <c r="AC22" s="118" t="s">
        <v>238</v>
      </c>
      <c r="AD22" s="329" t="s">
        <v>279</v>
      </c>
      <c r="AE22" s="329" t="s">
        <v>238</v>
      </c>
      <c r="AF22" s="329" t="s">
        <v>237</v>
      </c>
      <c r="AG22" s="118" t="s">
        <v>238</v>
      </c>
      <c r="AH22" s="329" t="s">
        <v>237</v>
      </c>
      <c r="AI22" s="118" t="s">
        <v>238</v>
      </c>
      <c r="AJ22" s="329" t="s">
        <v>237</v>
      </c>
      <c r="AK22" s="329" t="s">
        <v>238</v>
      </c>
      <c r="AL22" s="329" t="s">
        <v>237</v>
      </c>
      <c r="AM22" s="118" t="s">
        <v>238</v>
      </c>
      <c r="AN22" s="329" t="s">
        <v>237</v>
      </c>
      <c r="AO22" s="118" t="s">
        <v>238</v>
      </c>
      <c r="AP22" s="329" t="s">
        <v>237</v>
      </c>
      <c r="AQ22" s="329" t="s">
        <v>238</v>
      </c>
      <c r="AR22" s="329" t="s">
        <v>237</v>
      </c>
    </row>
    <row r="23" spans="2:44" x14ac:dyDescent="0.25">
      <c r="B23" s="125" t="s">
        <v>34</v>
      </c>
      <c r="C23" s="118" t="s">
        <v>238</v>
      </c>
      <c r="D23" s="329" t="s">
        <v>237</v>
      </c>
      <c r="E23" s="118" t="s">
        <v>238</v>
      </c>
      <c r="F23" s="329" t="s">
        <v>237</v>
      </c>
      <c r="G23" s="329" t="s">
        <v>238</v>
      </c>
      <c r="H23" s="329" t="s">
        <v>237</v>
      </c>
      <c r="I23" s="118">
        <v>100</v>
      </c>
      <c r="J23" s="329" t="s">
        <v>237</v>
      </c>
      <c r="K23" s="118">
        <v>100</v>
      </c>
      <c r="L23" s="329" t="s">
        <v>237</v>
      </c>
      <c r="M23" s="329">
        <v>1</v>
      </c>
      <c r="N23" s="329" t="s">
        <v>237</v>
      </c>
      <c r="O23" s="118">
        <v>2.4316723619057825</v>
      </c>
      <c r="P23" s="329" t="s">
        <v>239</v>
      </c>
      <c r="Q23" s="118">
        <v>0.36317212043799257</v>
      </c>
      <c r="R23" s="329" t="s">
        <v>239</v>
      </c>
      <c r="S23" s="329">
        <v>6.6956471189835245</v>
      </c>
      <c r="T23" s="329" t="s">
        <v>239</v>
      </c>
      <c r="U23" s="118" t="s">
        <v>238</v>
      </c>
      <c r="V23" s="329" t="s">
        <v>237</v>
      </c>
      <c r="W23" s="118" t="s">
        <v>238</v>
      </c>
      <c r="X23" s="329" t="s">
        <v>237</v>
      </c>
      <c r="Y23" s="329" t="s">
        <v>238</v>
      </c>
      <c r="Z23" s="329" t="s">
        <v>237</v>
      </c>
      <c r="AA23" s="118">
        <v>93.4</v>
      </c>
      <c r="AB23" s="329" t="s">
        <v>279</v>
      </c>
      <c r="AC23" s="118">
        <v>92.9</v>
      </c>
      <c r="AD23" s="329" t="s">
        <v>279</v>
      </c>
      <c r="AE23" s="329">
        <v>0.99464668094218411</v>
      </c>
      <c r="AF23" s="329" t="s">
        <v>237</v>
      </c>
      <c r="AG23" s="118">
        <v>54.8</v>
      </c>
      <c r="AH23" s="329" t="s">
        <v>237</v>
      </c>
      <c r="AI23" s="118">
        <v>54.5</v>
      </c>
      <c r="AJ23" s="329" t="s">
        <v>237</v>
      </c>
      <c r="AK23" s="329">
        <v>0.99452554744525556</v>
      </c>
      <c r="AL23" s="329" t="s">
        <v>237</v>
      </c>
      <c r="AM23" s="118">
        <v>42</v>
      </c>
      <c r="AN23" s="329" t="s">
        <v>237</v>
      </c>
      <c r="AO23" s="118">
        <v>42.9</v>
      </c>
      <c r="AP23" s="329" t="s">
        <v>237</v>
      </c>
      <c r="AQ23" s="329">
        <v>1.0214285714285714</v>
      </c>
      <c r="AR23" s="329" t="s">
        <v>237</v>
      </c>
    </row>
    <row r="24" spans="2:44" x14ac:dyDescent="0.25">
      <c r="B24" s="15" t="s">
        <v>35</v>
      </c>
      <c r="C24" s="118" t="s">
        <v>238</v>
      </c>
      <c r="D24" s="329" t="s">
        <v>237</v>
      </c>
      <c r="E24" s="118" t="s">
        <v>238</v>
      </c>
      <c r="F24" s="329" t="s">
        <v>237</v>
      </c>
      <c r="G24" s="329" t="s">
        <v>238</v>
      </c>
      <c r="H24" s="329" t="s">
        <v>237</v>
      </c>
      <c r="I24" s="118" t="s">
        <v>238</v>
      </c>
      <c r="J24" s="329" t="s">
        <v>237</v>
      </c>
      <c r="K24" s="118" t="s">
        <v>238</v>
      </c>
      <c r="L24" s="329" t="s">
        <v>237</v>
      </c>
      <c r="M24" s="329" t="s">
        <v>238</v>
      </c>
      <c r="N24" s="329" t="s">
        <v>237</v>
      </c>
      <c r="O24" s="118" t="s">
        <v>238</v>
      </c>
      <c r="P24" s="329" t="s">
        <v>237</v>
      </c>
      <c r="Q24" s="118" t="s">
        <v>238</v>
      </c>
      <c r="R24" s="329" t="s">
        <v>237</v>
      </c>
      <c r="S24" s="329" t="s">
        <v>238</v>
      </c>
      <c r="T24" s="329" t="s">
        <v>237</v>
      </c>
      <c r="U24" s="118" t="s">
        <v>238</v>
      </c>
      <c r="V24" s="329" t="s">
        <v>237</v>
      </c>
      <c r="W24" s="118" t="s">
        <v>238</v>
      </c>
      <c r="X24" s="329" t="s">
        <v>237</v>
      </c>
      <c r="Y24" s="329" t="s">
        <v>238</v>
      </c>
      <c r="Z24" s="329" t="s">
        <v>237</v>
      </c>
      <c r="AA24" s="118" t="s">
        <v>238</v>
      </c>
      <c r="AB24" s="329" t="s">
        <v>279</v>
      </c>
      <c r="AC24" s="118" t="s">
        <v>238</v>
      </c>
      <c r="AD24" s="329" t="s">
        <v>279</v>
      </c>
      <c r="AE24" s="329" t="s">
        <v>238</v>
      </c>
      <c r="AF24" s="329" t="s">
        <v>237</v>
      </c>
      <c r="AG24" s="118" t="s">
        <v>238</v>
      </c>
      <c r="AH24" s="329" t="s">
        <v>237</v>
      </c>
      <c r="AI24" s="118" t="s">
        <v>238</v>
      </c>
      <c r="AJ24" s="329" t="s">
        <v>237</v>
      </c>
      <c r="AK24" s="329" t="s">
        <v>238</v>
      </c>
      <c r="AL24" s="329" t="s">
        <v>237</v>
      </c>
      <c r="AM24" s="118" t="s">
        <v>238</v>
      </c>
      <c r="AN24" s="329" t="s">
        <v>237</v>
      </c>
      <c r="AO24" s="118" t="s">
        <v>238</v>
      </c>
      <c r="AP24" s="329" t="s">
        <v>237</v>
      </c>
      <c r="AQ24" s="329" t="s">
        <v>238</v>
      </c>
      <c r="AR24" s="329" t="s">
        <v>237</v>
      </c>
    </row>
    <row r="25" spans="2:44" x14ac:dyDescent="0.25">
      <c r="B25" s="15" t="s">
        <v>36</v>
      </c>
      <c r="C25" s="118">
        <v>95.1</v>
      </c>
      <c r="D25" s="329" t="s">
        <v>237</v>
      </c>
      <c r="E25" s="118">
        <v>96.5</v>
      </c>
      <c r="F25" s="329" t="s">
        <v>237</v>
      </c>
      <c r="G25" s="329">
        <v>1.01472134595163</v>
      </c>
      <c r="H25" s="329" t="s">
        <v>237</v>
      </c>
      <c r="I25" s="118">
        <v>89.4</v>
      </c>
      <c r="J25" s="329" t="s">
        <v>237</v>
      </c>
      <c r="K25" s="118">
        <v>98.1</v>
      </c>
      <c r="L25" s="329" t="s">
        <v>237</v>
      </c>
      <c r="M25" s="329">
        <v>1.0973154362416107</v>
      </c>
      <c r="N25" s="329" t="s">
        <v>237</v>
      </c>
      <c r="O25" s="118">
        <v>8.8000000000000007</v>
      </c>
      <c r="P25" s="329" t="s">
        <v>237</v>
      </c>
      <c r="Q25" s="118">
        <v>3</v>
      </c>
      <c r="R25" s="329" t="s">
        <v>237</v>
      </c>
      <c r="S25" s="329">
        <v>2.9333333333333336</v>
      </c>
      <c r="T25" s="329" t="s">
        <v>237</v>
      </c>
      <c r="U25" s="118" t="s">
        <v>238</v>
      </c>
      <c r="V25" s="329" t="s">
        <v>237</v>
      </c>
      <c r="W25" s="118" t="s">
        <v>238</v>
      </c>
      <c r="X25" s="329" t="s">
        <v>237</v>
      </c>
      <c r="Y25" s="329" t="s">
        <v>238</v>
      </c>
      <c r="Z25" s="329" t="s">
        <v>237</v>
      </c>
      <c r="AA25" s="118">
        <v>87.7</v>
      </c>
      <c r="AB25" s="329" t="s">
        <v>279</v>
      </c>
      <c r="AC25" s="118">
        <v>97.7</v>
      </c>
      <c r="AD25" s="329" t="s">
        <v>279</v>
      </c>
      <c r="AE25" s="329">
        <v>1.1140250855188141</v>
      </c>
      <c r="AF25" s="329" t="s">
        <v>237</v>
      </c>
      <c r="AG25" s="118">
        <v>19.7</v>
      </c>
      <c r="AH25" s="329" t="s">
        <v>237</v>
      </c>
      <c r="AI25" s="118">
        <v>52.9</v>
      </c>
      <c r="AJ25" s="329" t="s">
        <v>237</v>
      </c>
      <c r="AK25" s="329">
        <v>2.6852791878172591</v>
      </c>
      <c r="AL25" s="329" t="s">
        <v>237</v>
      </c>
      <c r="AM25" s="118" t="s">
        <v>238</v>
      </c>
      <c r="AN25" s="329" t="s">
        <v>237</v>
      </c>
      <c r="AO25" s="118" t="s">
        <v>238</v>
      </c>
      <c r="AP25" s="329" t="s">
        <v>237</v>
      </c>
      <c r="AQ25" s="329" t="s">
        <v>238</v>
      </c>
      <c r="AR25" s="329" t="s">
        <v>237</v>
      </c>
    </row>
    <row r="26" spans="2:44" x14ac:dyDescent="0.25">
      <c r="B26" s="15" t="s">
        <v>37</v>
      </c>
      <c r="C26" s="118">
        <v>61</v>
      </c>
      <c r="D26" s="329" t="s">
        <v>237</v>
      </c>
      <c r="E26" s="118">
        <v>95.4</v>
      </c>
      <c r="F26" s="329" t="s">
        <v>237</v>
      </c>
      <c r="G26" s="329">
        <v>1.5639344262295083</v>
      </c>
      <c r="H26" s="329" t="s">
        <v>237</v>
      </c>
      <c r="I26" s="118">
        <v>60.2</v>
      </c>
      <c r="J26" s="329" t="s">
        <v>237</v>
      </c>
      <c r="K26" s="118">
        <v>97.7</v>
      </c>
      <c r="L26" s="329" t="s">
        <v>237</v>
      </c>
      <c r="M26" s="329">
        <v>1.6229235880398671</v>
      </c>
      <c r="N26" s="329" t="s">
        <v>237</v>
      </c>
      <c r="O26" s="118">
        <v>25</v>
      </c>
      <c r="P26" s="329" t="s">
        <v>239</v>
      </c>
      <c r="Q26" s="118">
        <v>10</v>
      </c>
      <c r="R26" s="329" t="s">
        <v>239</v>
      </c>
      <c r="S26" s="329">
        <v>2.5</v>
      </c>
      <c r="T26" s="329" t="s">
        <v>239</v>
      </c>
      <c r="U26" s="118">
        <v>42.8</v>
      </c>
      <c r="V26" s="329" t="s">
        <v>237</v>
      </c>
      <c r="W26" s="118">
        <v>57.3</v>
      </c>
      <c r="X26" s="329" t="s">
        <v>237</v>
      </c>
      <c r="Y26" s="329">
        <v>1.3387850467289719</v>
      </c>
      <c r="Z26" s="329" t="s">
        <v>237</v>
      </c>
      <c r="AA26" s="118">
        <v>56.8</v>
      </c>
      <c r="AB26" s="329" t="s">
        <v>279</v>
      </c>
      <c r="AC26" s="118">
        <v>90.4</v>
      </c>
      <c r="AD26" s="329" t="s">
        <v>279</v>
      </c>
      <c r="AE26" s="329">
        <v>1.591549295774648</v>
      </c>
      <c r="AF26" s="329" t="s">
        <v>237</v>
      </c>
      <c r="AG26" s="118" t="s">
        <v>238</v>
      </c>
      <c r="AH26" s="329" t="s">
        <v>237</v>
      </c>
      <c r="AI26" s="118" t="s">
        <v>238</v>
      </c>
      <c r="AJ26" s="329" t="s">
        <v>237</v>
      </c>
      <c r="AK26" s="329" t="s">
        <v>238</v>
      </c>
      <c r="AL26" s="329" t="s">
        <v>237</v>
      </c>
      <c r="AM26" s="118" t="s">
        <v>238</v>
      </c>
      <c r="AN26" s="329" t="s">
        <v>237</v>
      </c>
      <c r="AO26" s="118" t="s">
        <v>238</v>
      </c>
      <c r="AP26" s="329" t="s">
        <v>237</v>
      </c>
      <c r="AQ26" s="329" t="s">
        <v>238</v>
      </c>
      <c r="AR26" s="329" t="s">
        <v>237</v>
      </c>
    </row>
    <row r="27" spans="2:44" x14ac:dyDescent="0.25">
      <c r="B27" s="15" t="s">
        <v>38</v>
      </c>
      <c r="C27" s="118">
        <v>99.7</v>
      </c>
      <c r="D27" s="329" t="s">
        <v>237</v>
      </c>
      <c r="E27" s="118">
        <v>100</v>
      </c>
      <c r="F27" s="329" t="s">
        <v>237</v>
      </c>
      <c r="G27" s="329">
        <v>1.0030090270812437</v>
      </c>
      <c r="H27" s="329" t="s">
        <v>237</v>
      </c>
      <c r="I27" s="118">
        <v>34.299999999999997</v>
      </c>
      <c r="J27" s="329" t="s">
        <v>237</v>
      </c>
      <c r="K27" s="118">
        <v>95.1</v>
      </c>
      <c r="L27" s="329" t="s">
        <v>237</v>
      </c>
      <c r="M27" s="329">
        <v>2.7725947521865888</v>
      </c>
      <c r="N27" s="329" t="s">
        <v>237</v>
      </c>
      <c r="O27" s="118">
        <v>16.100000000000001</v>
      </c>
      <c r="P27" s="329" t="s">
        <v>237</v>
      </c>
      <c r="Q27" s="118">
        <v>7.3</v>
      </c>
      <c r="R27" s="329" t="s">
        <v>237</v>
      </c>
      <c r="S27" s="329">
        <v>2.2054794520547949</v>
      </c>
      <c r="T27" s="329" t="s">
        <v>237</v>
      </c>
      <c r="U27" s="118">
        <v>60.1</v>
      </c>
      <c r="V27" s="329" t="s">
        <v>237</v>
      </c>
      <c r="W27" s="118">
        <v>56</v>
      </c>
      <c r="X27" s="329" t="s">
        <v>237</v>
      </c>
      <c r="Y27" s="329">
        <v>0.93178036605657233</v>
      </c>
      <c r="Z27" s="329" t="s">
        <v>237</v>
      </c>
      <c r="AA27" s="330">
        <v>84.7</v>
      </c>
      <c r="AB27" s="331" t="s">
        <v>279</v>
      </c>
      <c r="AC27" s="330">
        <v>97</v>
      </c>
      <c r="AD27" s="331" t="s">
        <v>279</v>
      </c>
      <c r="AE27" s="331">
        <v>1.1452184179456906</v>
      </c>
      <c r="AF27" s="331" t="s">
        <v>237</v>
      </c>
      <c r="AG27" s="118">
        <v>7.2</v>
      </c>
      <c r="AH27" s="329" t="s">
        <v>237</v>
      </c>
      <c r="AI27" s="118">
        <v>31.6</v>
      </c>
      <c r="AJ27" s="329" t="s">
        <v>237</v>
      </c>
      <c r="AK27" s="329">
        <v>4.3888888888888893</v>
      </c>
      <c r="AL27" s="329" t="s">
        <v>237</v>
      </c>
      <c r="AM27" s="118" t="s">
        <v>238</v>
      </c>
      <c r="AN27" s="329" t="s">
        <v>237</v>
      </c>
      <c r="AO27" s="118" t="s">
        <v>238</v>
      </c>
      <c r="AP27" s="329" t="s">
        <v>237</v>
      </c>
      <c r="AQ27" s="329" t="s">
        <v>238</v>
      </c>
      <c r="AR27" s="329" t="s">
        <v>237</v>
      </c>
    </row>
    <row r="28" spans="2:44" x14ac:dyDescent="0.25">
      <c r="B28" s="15" t="s">
        <v>39</v>
      </c>
      <c r="C28" s="118">
        <v>67.5</v>
      </c>
      <c r="D28" s="329" t="s">
        <v>283</v>
      </c>
      <c r="E28" s="118">
        <v>89.9</v>
      </c>
      <c r="F28" s="329" t="s">
        <v>283</v>
      </c>
      <c r="G28" s="329">
        <v>1.3318518518518518</v>
      </c>
      <c r="H28" s="329" t="s">
        <v>283</v>
      </c>
      <c r="I28" s="330">
        <v>38</v>
      </c>
      <c r="J28" s="331" t="s">
        <v>239</v>
      </c>
      <c r="K28" s="330">
        <v>98.7</v>
      </c>
      <c r="L28" s="331" t="s">
        <v>239</v>
      </c>
      <c r="M28" s="331">
        <v>2.5973684210526318</v>
      </c>
      <c r="N28" s="331" t="s">
        <v>239</v>
      </c>
      <c r="O28" s="118">
        <v>7.5</v>
      </c>
      <c r="P28" s="329" t="s">
        <v>239</v>
      </c>
      <c r="Q28" s="118">
        <v>2</v>
      </c>
      <c r="R28" s="329" t="s">
        <v>239</v>
      </c>
      <c r="S28" s="329">
        <v>3.75</v>
      </c>
      <c r="T28" s="329" t="s">
        <v>239</v>
      </c>
      <c r="U28" s="118">
        <v>30.6</v>
      </c>
      <c r="V28" s="329" t="s">
        <v>239</v>
      </c>
      <c r="W28" s="118">
        <v>35.1</v>
      </c>
      <c r="X28" s="329" t="s">
        <v>239</v>
      </c>
      <c r="Y28" s="329">
        <v>1.1470588235294117</v>
      </c>
      <c r="Z28" s="329" t="s">
        <v>239</v>
      </c>
      <c r="AA28" s="118">
        <v>94.952810217079303</v>
      </c>
      <c r="AB28" s="329" t="s">
        <v>279</v>
      </c>
      <c r="AC28" s="118">
        <v>98.880546288706597</v>
      </c>
      <c r="AD28" s="329" t="s">
        <v>279</v>
      </c>
      <c r="AE28" s="329">
        <v>1.0413651377210194</v>
      </c>
      <c r="AF28" s="329" t="s">
        <v>237</v>
      </c>
      <c r="AG28" s="118">
        <v>4.8</v>
      </c>
      <c r="AH28" s="329" t="s">
        <v>239</v>
      </c>
      <c r="AI28" s="118">
        <v>40.1</v>
      </c>
      <c r="AJ28" s="329" t="s">
        <v>239</v>
      </c>
      <c r="AK28" s="329">
        <v>8.3541666666666679</v>
      </c>
      <c r="AL28" s="329" t="s">
        <v>239</v>
      </c>
      <c r="AM28" s="118">
        <v>10.5</v>
      </c>
      <c r="AN28" s="329" t="s">
        <v>239</v>
      </c>
      <c r="AO28" s="118">
        <v>45.4</v>
      </c>
      <c r="AP28" s="329" t="s">
        <v>239</v>
      </c>
      <c r="AQ28" s="329">
        <v>4.3238095238095235</v>
      </c>
      <c r="AR28" s="329" t="s">
        <v>239</v>
      </c>
    </row>
    <row r="29" spans="2:44" x14ac:dyDescent="0.25">
      <c r="B29" s="15" t="s">
        <v>40</v>
      </c>
      <c r="C29" s="118">
        <v>99.7</v>
      </c>
      <c r="D29" s="329" t="s">
        <v>237</v>
      </c>
      <c r="E29" s="118">
        <v>98.9</v>
      </c>
      <c r="F29" s="329" t="s">
        <v>237</v>
      </c>
      <c r="G29" s="329">
        <v>0.99197592778335009</v>
      </c>
      <c r="H29" s="329" t="s">
        <v>237</v>
      </c>
      <c r="I29" s="118">
        <v>100</v>
      </c>
      <c r="J29" s="329" t="s">
        <v>237</v>
      </c>
      <c r="K29" s="118">
        <v>100</v>
      </c>
      <c r="L29" s="329" t="s">
        <v>237</v>
      </c>
      <c r="M29" s="329">
        <v>1</v>
      </c>
      <c r="N29" s="329" t="s">
        <v>237</v>
      </c>
      <c r="O29" s="118">
        <v>0.9</v>
      </c>
      <c r="P29" s="329" t="s">
        <v>237</v>
      </c>
      <c r="Q29" s="118">
        <v>3.9</v>
      </c>
      <c r="R29" s="329" t="s">
        <v>237</v>
      </c>
      <c r="S29" s="329">
        <v>0.23076923076923078</v>
      </c>
      <c r="T29" s="329" t="s">
        <v>237</v>
      </c>
      <c r="U29" s="118" t="s">
        <v>238</v>
      </c>
      <c r="V29" s="329" t="s">
        <v>237</v>
      </c>
      <c r="W29" s="118" t="s">
        <v>238</v>
      </c>
      <c r="X29" s="329" t="s">
        <v>237</v>
      </c>
      <c r="Y29" s="329" t="s">
        <v>238</v>
      </c>
      <c r="Z29" s="329" t="s">
        <v>237</v>
      </c>
      <c r="AA29" s="118">
        <v>95.4</v>
      </c>
      <c r="AB29" s="329" t="s">
        <v>279</v>
      </c>
      <c r="AC29" s="118">
        <v>97.1</v>
      </c>
      <c r="AD29" s="329" t="s">
        <v>279</v>
      </c>
      <c r="AE29" s="329">
        <v>1.0178197064989516</v>
      </c>
      <c r="AF29" s="329" t="s">
        <v>237</v>
      </c>
      <c r="AG29" s="118">
        <v>36.9</v>
      </c>
      <c r="AH29" s="329" t="s">
        <v>237</v>
      </c>
      <c r="AI29" s="118">
        <v>44.3</v>
      </c>
      <c r="AJ29" s="329" t="s">
        <v>237</v>
      </c>
      <c r="AK29" s="329">
        <v>1.2005420054200542</v>
      </c>
      <c r="AL29" s="329" t="s">
        <v>237</v>
      </c>
      <c r="AM29" s="118">
        <v>37.6</v>
      </c>
      <c r="AN29" s="329" t="s">
        <v>237</v>
      </c>
      <c r="AO29" s="118">
        <v>45.1</v>
      </c>
      <c r="AP29" s="329" t="s">
        <v>237</v>
      </c>
      <c r="AQ29" s="329">
        <v>1.199468085106383</v>
      </c>
      <c r="AR29" s="329" t="s">
        <v>237</v>
      </c>
    </row>
    <row r="30" spans="2:44" x14ac:dyDescent="0.25">
      <c r="B30" s="15" t="s">
        <v>41</v>
      </c>
      <c r="C30" s="118" t="s">
        <v>238</v>
      </c>
      <c r="D30" s="329" t="s">
        <v>237</v>
      </c>
      <c r="E30" s="118" t="s">
        <v>238</v>
      </c>
      <c r="F30" s="329" t="s">
        <v>237</v>
      </c>
      <c r="G30" s="329" t="s">
        <v>238</v>
      </c>
      <c r="H30" s="329" t="s">
        <v>237</v>
      </c>
      <c r="I30" s="330">
        <v>84.3</v>
      </c>
      <c r="J30" s="331" t="s">
        <v>239</v>
      </c>
      <c r="K30" s="330">
        <v>100</v>
      </c>
      <c r="L30" s="331" t="s">
        <v>239</v>
      </c>
      <c r="M30" s="331">
        <v>1.1862396204033214</v>
      </c>
      <c r="N30" s="331" t="s">
        <v>239</v>
      </c>
      <c r="O30" s="118">
        <v>15.7</v>
      </c>
      <c r="P30" s="329" t="s">
        <v>239</v>
      </c>
      <c r="Q30" s="118">
        <v>3.9</v>
      </c>
      <c r="R30" s="329" t="s">
        <v>239</v>
      </c>
      <c r="S30" s="329">
        <v>4.0256410256410255</v>
      </c>
      <c r="T30" s="329" t="s">
        <v>239</v>
      </c>
      <c r="U30" s="118" t="s">
        <v>238</v>
      </c>
      <c r="V30" s="329" t="s">
        <v>237</v>
      </c>
      <c r="W30" s="118" t="s">
        <v>238</v>
      </c>
      <c r="X30" s="329" t="s">
        <v>237</v>
      </c>
      <c r="Y30" s="329" t="s">
        <v>238</v>
      </c>
      <c r="Z30" s="329" t="s">
        <v>237</v>
      </c>
      <c r="AA30" s="118" t="s">
        <v>238</v>
      </c>
      <c r="AB30" s="329" t="s">
        <v>237</v>
      </c>
      <c r="AC30" s="118" t="s">
        <v>238</v>
      </c>
      <c r="AD30" s="329" t="s">
        <v>237</v>
      </c>
      <c r="AE30" s="329" t="s">
        <v>238</v>
      </c>
      <c r="AF30" s="329" t="s">
        <v>237</v>
      </c>
      <c r="AG30" s="118" t="s">
        <v>238</v>
      </c>
      <c r="AH30" s="329" t="s">
        <v>237</v>
      </c>
      <c r="AI30" s="118" t="s">
        <v>238</v>
      </c>
      <c r="AJ30" s="329" t="s">
        <v>237</v>
      </c>
      <c r="AK30" s="329" t="s">
        <v>238</v>
      </c>
      <c r="AL30" s="329" t="s">
        <v>237</v>
      </c>
      <c r="AM30" s="118" t="s">
        <v>238</v>
      </c>
      <c r="AN30" s="329" t="s">
        <v>237</v>
      </c>
      <c r="AO30" s="118" t="s">
        <v>238</v>
      </c>
      <c r="AP30" s="329" t="s">
        <v>237</v>
      </c>
      <c r="AQ30" s="329" t="s">
        <v>238</v>
      </c>
      <c r="AR30" s="329" t="s">
        <v>237</v>
      </c>
    </row>
    <row r="31" spans="2:44" x14ac:dyDescent="0.25">
      <c r="B31" s="15" t="s">
        <v>42</v>
      </c>
      <c r="C31" s="118" t="s">
        <v>238</v>
      </c>
      <c r="D31" s="329" t="s">
        <v>237</v>
      </c>
      <c r="E31" s="118" t="s">
        <v>238</v>
      </c>
      <c r="F31" s="329" t="s">
        <v>237</v>
      </c>
      <c r="G31" s="329" t="s">
        <v>238</v>
      </c>
      <c r="H31" s="329" t="s">
        <v>237</v>
      </c>
      <c r="I31" s="118" t="s">
        <v>238</v>
      </c>
      <c r="J31" s="329" t="s">
        <v>237</v>
      </c>
      <c r="K31" s="118" t="s">
        <v>238</v>
      </c>
      <c r="L31" s="329" t="s">
        <v>237</v>
      </c>
      <c r="M31" s="329" t="s">
        <v>238</v>
      </c>
      <c r="N31" s="329" t="s">
        <v>237</v>
      </c>
      <c r="O31" s="118">
        <v>2.2000000000000002</v>
      </c>
      <c r="P31" s="329" t="s">
        <v>239</v>
      </c>
      <c r="Q31" s="118">
        <v>1.8</v>
      </c>
      <c r="R31" s="329" t="s">
        <v>239</v>
      </c>
      <c r="S31" s="329">
        <v>1.2222222222222223</v>
      </c>
      <c r="T31" s="329" t="s">
        <v>239</v>
      </c>
      <c r="U31" s="118" t="s">
        <v>238</v>
      </c>
      <c r="V31" s="329" t="s">
        <v>237</v>
      </c>
      <c r="W31" s="118" t="s">
        <v>238</v>
      </c>
      <c r="X31" s="329" t="s">
        <v>237</v>
      </c>
      <c r="Y31" s="329" t="s">
        <v>238</v>
      </c>
      <c r="Z31" s="329" t="s">
        <v>237</v>
      </c>
      <c r="AA31" s="118" t="s">
        <v>238</v>
      </c>
      <c r="AB31" s="329" t="s">
        <v>237</v>
      </c>
      <c r="AC31" s="118" t="s">
        <v>238</v>
      </c>
      <c r="AD31" s="329" t="s">
        <v>237</v>
      </c>
      <c r="AE31" s="329" t="s">
        <v>238</v>
      </c>
      <c r="AF31" s="329" t="s">
        <v>237</v>
      </c>
      <c r="AG31" s="118" t="s">
        <v>238</v>
      </c>
      <c r="AH31" s="329" t="s">
        <v>237</v>
      </c>
      <c r="AI31" s="118" t="s">
        <v>238</v>
      </c>
      <c r="AJ31" s="329" t="s">
        <v>237</v>
      </c>
      <c r="AK31" s="329" t="s">
        <v>238</v>
      </c>
      <c r="AL31" s="329" t="s">
        <v>237</v>
      </c>
      <c r="AM31" s="118" t="s">
        <v>238</v>
      </c>
      <c r="AN31" s="329" t="s">
        <v>237</v>
      </c>
      <c r="AO31" s="118" t="s">
        <v>238</v>
      </c>
      <c r="AP31" s="329" t="s">
        <v>237</v>
      </c>
      <c r="AQ31" s="329" t="s">
        <v>238</v>
      </c>
      <c r="AR31" s="329" t="s">
        <v>237</v>
      </c>
    </row>
    <row r="32" spans="2:44" x14ac:dyDescent="0.25">
      <c r="B32" s="15" t="s">
        <v>43</v>
      </c>
      <c r="C32" s="118" t="s">
        <v>238</v>
      </c>
      <c r="D32" s="329" t="s">
        <v>237</v>
      </c>
      <c r="E32" s="118" t="s">
        <v>238</v>
      </c>
      <c r="F32" s="329" t="s">
        <v>237</v>
      </c>
      <c r="G32" s="329" t="s">
        <v>238</v>
      </c>
      <c r="H32" s="329" t="s">
        <v>237</v>
      </c>
      <c r="I32" s="118" t="s">
        <v>238</v>
      </c>
      <c r="J32" s="329" t="s">
        <v>237</v>
      </c>
      <c r="K32" s="118" t="s">
        <v>238</v>
      </c>
      <c r="L32" s="329" t="s">
        <v>237</v>
      </c>
      <c r="M32" s="329" t="s">
        <v>238</v>
      </c>
      <c r="N32" s="329" t="s">
        <v>237</v>
      </c>
      <c r="O32" s="118" t="s">
        <v>238</v>
      </c>
      <c r="P32" s="329" t="s">
        <v>237</v>
      </c>
      <c r="Q32" s="118" t="s">
        <v>238</v>
      </c>
      <c r="R32" s="329" t="s">
        <v>237</v>
      </c>
      <c r="S32" s="329" t="s">
        <v>238</v>
      </c>
      <c r="T32" s="329" t="s">
        <v>237</v>
      </c>
      <c r="U32" s="118" t="s">
        <v>238</v>
      </c>
      <c r="V32" s="329" t="s">
        <v>237</v>
      </c>
      <c r="W32" s="118" t="s">
        <v>238</v>
      </c>
      <c r="X32" s="329" t="s">
        <v>237</v>
      </c>
      <c r="Y32" s="329" t="s">
        <v>238</v>
      </c>
      <c r="Z32" s="329" t="s">
        <v>237</v>
      </c>
      <c r="AA32" s="118" t="s">
        <v>238</v>
      </c>
      <c r="AB32" s="329" t="s">
        <v>279</v>
      </c>
      <c r="AC32" s="118" t="s">
        <v>238</v>
      </c>
      <c r="AD32" s="329" t="s">
        <v>279</v>
      </c>
      <c r="AE32" s="329" t="s">
        <v>238</v>
      </c>
      <c r="AF32" s="329" t="s">
        <v>237</v>
      </c>
      <c r="AG32" s="118" t="s">
        <v>238</v>
      </c>
      <c r="AH32" s="329" t="s">
        <v>237</v>
      </c>
      <c r="AI32" s="118" t="s">
        <v>238</v>
      </c>
      <c r="AJ32" s="329" t="s">
        <v>237</v>
      </c>
      <c r="AK32" s="329" t="s">
        <v>238</v>
      </c>
      <c r="AL32" s="329" t="s">
        <v>237</v>
      </c>
      <c r="AM32" s="118" t="s">
        <v>238</v>
      </c>
      <c r="AN32" s="329" t="s">
        <v>237</v>
      </c>
      <c r="AO32" s="118" t="s">
        <v>238</v>
      </c>
      <c r="AP32" s="329" t="s">
        <v>237</v>
      </c>
      <c r="AQ32" s="329" t="s">
        <v>238</v>
      </c>
      <c r="AR32" s="329" t="s">
        <v>237</v>
      </c>
    </row>
    <row r="33" spans="2:44" x14ac:dyDescent="0.25">
      <c r="B33" s="15" t="s">
        <v>44</v>
      </c>
      <c r="C33" s="118" t="s">
        <v>238</v>
      </c>
      <c r="D33" s="329" t="s">
        <v>237</v>
      </c>
      <c r="E33" s="118" t="s">
        <v>238</v>
      </c>
      <c r="F33" s="329" t="s">
        <v>237</v>
      </c>
      <c r="G33" s="329" t="s">
        <v>238</v>
      </c>
      <c r="H33" s="329" t="s">
        <v>237</v>
      </c>
      <c r="I33" s="118" t="s">
        <v>238</v>
      </c>
      <c r="J33" s="329" t="s">
        <v>237</v>
      </c>
      <c r="K33" s="118" t="s">
        <v>238</v>
      </c>
      <c r="L33" s="329" t="s">
        <v>237</v>
      </c>
      <c r="M33" s="329" t="s">
        <v>238</v>
      </c>
      <c r="N33" s="329" t="s">
        <v>237</v>
      </c>
      <c r="O33" s="118" t="s">
        <v>238</v>
      </c>
      <c r="P33" s="329" t="s">
        <v>237</v>
      </c>
      <c r="Q33" s="118" t="s">
        <v>238</v>
      </c>
      <c r="R33" s="329" t="s">
        <v>237</v>
      </c>
      <c r="S33" s="329" t="s">
        <v>238</v>
      </c>
      <c r="T33" s="329" t="s">
        <v>237</v>
      </c>
      <c r="U33" s="118" t="s">
        <v>238</v>
      </c>
      <c r="V33" s="329" t="s">
        <v>237</v>
      </c>
      <c r="W33" s="118" t="s">
        <v>238</v>
      </c>
      <c r="X33" s="329" t="s">
        <v>237</v>
      </c>
      <c r="Y33" s="329" t="s">
        <v>238</v>
      </c>
      <c r="Z33" s="329" t="s">
        <v>237</v>
      </c>
      <c r="AA33" s="118" t="s">
        <v>238</v>
      </c>
      <c r="AB33" s="329" t="s">
        <v>279</v>
      </c>
      <c r="AC33" s="118" t="s">
        <v>238</v>
      </c>
      <c r="AD33" s="329" t="s">
        <v>279</v>
      </c>
      <c r="AE33" s="329" t="s">
        <v>238</v>
      </c>
      <c r="AF33" s="329" t="s">
        <v>237</v>
      </c>
      <c r="AG33" s="118" t="s">
        <v>238</v>
      </c>
      <c r="AH33" s="329" t="s">
        <v>237</v>
      </c>
      <c r="AI33" s="118" t="s">
        <v>238</v>
      </c>
      <c r="AJ33" s="329" t="s">
        <v>237</v>
      </c>
      <c r="AK33" s="329" t="s">
        <v>238</v>
      </c>
      <c r="AL33" s="329" t="s">
        <v>237</v>
      </c>
      <c r="AM33" s="118" t="s">
        <v>238</v>
      </c>
      <c r="AN33" s="329" t="s">
        <v>237</v>
      </c>
      <c r="AO33" s="118" t="s">
        <v>238</v>
      </c>
      <c r="AP33" s="329" t="s">
        <v>237</v>
      </c>
      <c r="AQ33" s="329" t="s">
        <v>238</v>
      </c>
      <c r="AR33" s="329" t="s">
        <v>237</v>
      </c>
    </row>
    <row r="34" spans="2:44" x14ac:dyDescent="0.25">
      <c r="B34" s="15" t="s">
        <v>45</v>
      </c>
      <c r="C34" s="118">
        <v>62</v>
      </c>
      <c r="D34" s="329" t="s">
        <v>237</v>
      </c>
      <c r="E34" s="118">
        <v>95.2</v>
      </c>
      <c r="F34" s="329" t="s">
        <v>237</v>
      </c>
      <c r="G34" s="329">
        <v>1.5354838709677421</v>
      </c>
      <c r="H34" s="329" t="s">
        <v>237</v>
      </c>
      <c r="I34" s="118">
        <v>45.8</v>
      </c>
      <c r="J34" s="329" t="s">
        <v>237</v>
      </c>
      <c r="K34" s="118">
        <v>92.4</v>
      </c>
      <c r="L34" s="329" t="s">
        <v>237</v>
      </c>
      <c r="M34" s="329">
        <v>2.017467248908297</v>
      </c>
      <c r="N34" s="329" t="s">
        <v>237</v>
      </c>
      <c r="O34" s="330">
        <v>31.7</v>
      </c>
      <c r="P34" s="331" t="s">
        <v>237</v>
      </c>
      <c r="Q34" s="330">
        <v>15.5</v>
      </c>
      <c r="R34" s="331" t="s">
        <v>237</v>
      </c>
      <c r="S34" s="331">
        <v>2.0451612903225804</v>
      </c>
      <c r="T34" s="331" t="s">
        <v>237</v>
      </c>
      <c r="U34" s="118">
        <v>12.6</v>
      </c>
      <c r="V34" s="329" t="s">
        <v>237</v>
      </c>
      <c r="W34" s="118">
        <v>31.2</v>
      </c>
      <c r="X34" s="329" t="s">
        <v>237</v>
      </c>
      <c r="Y34" s="329">
        <v>2.4761904761904763</v>
      </c>
      <c r="Z34" s="329" t="s">
        <v>237</v>
      </c>
      <c r="AA34" s="118">
        <v>30.863559835281418</v>
      </c>
      <c r="AB34" s="329" t="s">
        <v>279</v>
      </c>
      <c r="AC34" s="118">
        <v>85.238137601044201</v>
      </c>
      <c r="AD34" s="329" t="s">
        <v>279</v>
      </c>
      <c r="AE34" s="329">
        <v>2.7617727201903959</v>
      </c>
      <c r="AF34" s="329" t="s">
        <v>237</v>
      </c>
      <c r="AG34" s="118" t="s">
        <v>238</v>
      </c>
      <c r="AH34" s="329" t="s">
        <v>237</v>
      </c>
      <c r="AI34" s="118" t="s">
        <v>238</v>
      </c>
      <c r="AJ34" s="329" t="s">
        <v>237</v>
      </c>
      <c r="AK34" s="329" t="s">
        <v>238</v>
      </c>
      <c r="AL34" s="329" t="s">
        <v>237</v>
      </c>
      <c r="AM34" s="118" t="s">
        <v>238</v>
      </c>
      <c r="AN34" s="329" t="s">
        <v>237</v>
      </c>
      <c r="AO34" s="118" t="s">
        <v>238</v>
      </c>
      <c r="AP34" s="329" t="s">
        <v>237</v>
      </c>
      <c r="AQ34" s="329" t="s">
        <v>238</v>
      </c>
      <c r="AR34" s="329" t="s">
        <v>237</v>
      </c>
    </row>
    <row r="35" spans="2:44" x14ac:dyDescent="0.25">
      <c r="B35" s="15" t="s">
        <v>46</v>
      </c>
      <c r="C35" s="118">
        <v>63.8</v>
      </c>
      <c r="D35" s="329" t="s">
        <v>237</v>
      </c>
      <c r="E35" s="118">
        <v>86.5</v>
      </c>
      <c r="F35" s="329" t="s">
        <v>237</v>
      </c>
      <c r="G35" s="329">
        <v>1.3557993730407525</v>
      </c>
      <c r="H35" s="329" t="s">
        <v>237</v>
      </c>
      <c r="I35" s="118">
        <v>50.7</v>
      </c>
      <c r="J35" s="329" t="s">
        <v>237</v>
      </c>
      <c r="K35" s="118">
        <v>80.8</v>
      </c>
      <c r="L35" s="329" t="s">
        <v>237</v>
      </c>
      <c r="M35" s="329">
        <v>1.5936883629191321</v>
      </c>
      <c r="N35" s="329" t="s">
        <v>237</v>
      </c>
      <c r="O35" s="118">
        <v>40.700000000000003</v>
      </c>
      <c r="P35" s="329" t="s">
        <v>237</v>
      </c>
      <c r="Q35" s="118">
        <v>17</v>
      </c>
      <c r="R35" s="329" t="s">
        <v>237</v>
      </c>
      <c r="S35" s="329">
        <v>2.3941176470588239</v>
      </c>
      <c r="T35" s="329" t="s">
        <v>237</v>
      </c>
      <c r="U35" s="118">
        <v>35.4</v>
      </c>
      <c r="V35" s="329" t="s">
        <v>237</v>
      </c>
      <c r="W35" s="118">
        <v>41.8</v>
      </c>
      <c r="X35" s="329" t="s">
        <v>237</v>
      </c>
      <c r="Y35" s="329">
        <v>1.1807909604519773</v>
      </c>
      <c r="Z35" s="329" t="s">
        <v>237</v>
      </c>
      <c r="AA35" s="118">
        <v>75.900000000000006</v>
      </c>
      <c r="AB35" s="329" t="s">
        <v>279</v>
      </c>
      <c r="AC35" s="118">
        <v>92.1</v>
      </c>
      <c r="AD35" s="329" t="s">
        <v>279</v>
      </c>
      <c r="AE35" s="329">
        <v>1.2134387351778655</v>
      </c>
      <c r="AF35" s="329" t="s">
        <v>237</v>
      </c>
      <c r="AG35" s="118" t="s">
        <v>238</v>
      </c>
      <c r="AH35" s="329" t="s">
        <v>237</v>
      </c>
      <c r="AI35" s="118" t="s">
        <v>238</v>
      </c>
      <c r="AJ35" s="329" t="s">
        <v>237</v>
      </c>
      <c r="AK35" s="329" t="s">
        <v>238</v>
      </c>
      <c r="AL35" s="329" t="s">
        <v>237</v>
      </c>
      <c r="AM35" s="118" t="s">
        <v>238</v>
      </c>
      <c r="AN35" s="329" t="s">
        <v>237</v>
      </c>
      <c r="AO35" s="118" t="s">
        <v>238</v>
      </c>
      <c r="AP35" s="329" t="s">
        <v>237</v>
      </c>
      <c r="AQ35" s="329" t="s">
        <v>238</v>
      </c>
      <c r="AR35" s="329" t="s">
        <v>237</v>
      </c>
    </row>
    <row r="36" spans="2:44" x14ac:dyDescent="0.25">
      <c r="B36" s="15" t="s">
        <v>47</v>
      </c>
      <c r="C36" s="118" t="s">
        <v>238</v>
      </c>
      <c r="D36" s="329" t="s">
        <v>237</v>
      </c>
      <c r="E36" s="118" t="s">
        <v>238</v>
      </c>
      <c r="F36" s="329" t="s">
        <v>237</v>
      </c>
      <c r="G36" s="329" t="s">
        <v>238</v>
      </c>
      <c r="H36" s="329" t="s">
        <v>237</v>
      </c>
      <c r="I36" s="118" t="s">
        <v>238</v>
      </c>
      <c r="J36" s="329" t="s">
        <v>237</v>
      </c>
      <c r="K36" s="118" t="s">
        <v>238</v>
      </c>
      <c r="L36" s="329" t="s">
        <v>237</v>
      </c>
      <c r="M36" s="329" t="s">
        <v>238</v>
      </c>
      <c r="N36" s="329" t="s">
        <v>237</v>
      </c>
      <c r="O36" s="118" t="s">
        <v>238</v>
      </c>
      <c r="P36" s="329" t="s">
        <v>237</v>
      </c>
      <c r="Q36" s="118" t="s">
        <v>238</v>
      </c>
      <c r="R36" s="329" t="s">
        <v>237</v>
      </c>
      <c r="S36" s="329" t="s">
        <v>238</v>
      </c>
      <c r="T36" s="329" t="s">
        <v>237</v>
      </c>
      <c r="U36" s="118" t="s">
        <v>238</v>
      </c>
      <c r="V36" s="329" t="s">
        <v>237</v>
      </c>
      <c r="W36" s="118" t="s">
        <v>238</v>
      </c>
      <c r="X36" s="329" t="s">
        <v>237</v>
      </c>
      <c r="Y36" s="329" t="s">
        <v>238</v>
      </c>
      <c r="Z36" s="329" t="s">
        <v>237</v>
      </c>
      <c r="AA36" s="118" t="s">
        <v>238</v>
      </c>
      <c r="AB36" s="329" t="s">
        <v>279</v>
      </c>
      <c r="AC36" s="118" t="s">
        <v>238</v>
      </c>
      <c r="AD36" s="329" t="s">
        <v>279</v>
      </c>
      <c r="AE36" s="329" t="s">
        <v>238</v>
      </c>
      <c r="AF36" s="329" t="s">
        <v>237</v>
      </c>
      <c r="AG36" s="118" t="s">
        <v>238</v>
      </c>
      <c r="AH36" s="329" t="s">
        <v>237</v>
      </c>
      <c r="AI36" s="118" t="s">
        <v>238</v>
      </c>
      <c r="AJ36" s="329" t="s">
        <v>237</v>
      </c>
      <c r="AK36" s="329" t="s">
        <v>238</v>
      </c>
      <c r="AL36" s="329" t="s">
        <v>237</v>
      </c>
      <c r="AM36" s="118" t="s">
        <v>238</v>
      </c>
      <c r="AN36" s="329" t="s">
        <v>237</v>
      </c>
      <c r="AO36" s="118" t="s">
        <v>238</v>
      </c>
      <c r="AP36" s="329" t="s">
        <v>237</v>
      </c>
      <c r="AQ36" s="329" t="s">
        <v>238</v>
      </c>
      <c r="AR36" s="329" t="s">
        <v>237</v>
      </c>
    </row>
    <row r="37" spans="2:44" x14ac:dyDescent="0.25">
      <c r="B37" s="15" t="s">
        <v>48</v>
      </c>
      <c r="C37" s="118">
        <v>48.1</v>
      </c>
      <c r="D37" s="329" t="s">
        <v>237</v>
      </c>
      <c r="E37" s="118">
        <v>78.2</v>
      </c>
      <c r="F37" s="329" t="s">
        <v>237</v>
      </c>
      <c r="G37" s="329">
        <v>1.6257796257796258</v>
      </c>
      <c r="H37" s="329" t="s">
        <v>237</v>
      </c>
      <c r="I37" s="330">
        <v>48.7</v>
      </c>
      <c r="J37" s="331" t="s">
        <v>237</v>
      </c>
      <c r="K37" s="330">
        <v>96.7</v>
      </c>
      <c r="L37" s="331" t="s">
        <v>237</v>
      </c>
      <c r="M37" s="331">
        <v>1.9856262833675564</v>
      </c>
      <c r="N37" s="331" t="s">
        <v>237</v>
      </c>
      <c r="O37" s="118">
        <v>35.4</v>
      </c>
      <c r="P37" s="329" t="s">
        <v>237</v>
      </c>
      <c r="Q37" s="118">
        <v>15.9</v>
      </c>
      <c r="R37" s="329" t="s">
        <v>237</v>
      </c>
      <c r="S37" s="329">
        <v>2.2264150943396226</v>
      </c>
      <c r="T37" s="329" t="s">
        <v>237</v>
      </c>
      <c r="U37" s="118">
        <v>31.8</v>
      </c>
      <c r="V37" s="329" t="s">
        <v>237</v>
      </c>
      <c r="W37" s="118">
        <v>34.299999999999997</v>
      </c>
      <c r="X37" s="329" t="s">
        <v>237</v>
      </c>
      <c r="Y37" s="329">
        <v>1.0786163522012577</v>
      </c>
      <c r="Z37" s="329" t="s">
        <v>237</v>
      </c>
      <c r="AA37" s="330">
        <v>86.843398150362205</v>
      </c>
      <c r="AB37" s="331" t="s">
        <v>237</v>
      </c>
      <c r="AC37" s="330">
        <v>98.053192682401303</v>
      </c>
      <c r="AD37" s="331" t="s">
        <v>237</v>
      </c>
      <c r="AE37" s="331">
        <v>1.1290805607656009</v>
      </c>
      <c r="AF37" s="331" t="s">
        <v>237</v>
      </c>
      <c r="AG37" s="118">
        <v>27.7</v>
      </c>
      <c r="AH37" s="329" t="s">
        <v>237</v>
      </c>
      <c r="AI37" s="118">
        <v>57.9</v>
      </c>
      <c r="AJ37" s="329" t="s">
        <v>237</v>
      </c>
      <c r="AK37" s="329">
        <v>2.0902527075812274</v>
      </c>
      <c r="AL37" s="329" t="s">
        <v>237</v>
      </c>
      <c r="AM37" s="118">
        <v>29.8</v>
      </c>
      <c r="AN37" s="329" t="s">
        <v>237</v>
      </c>
      <c r="AO37" s="118">
        <v>63.6</v>
      </c>
      <c r="AP37" s="329" t="s">
        <v>237</v>
      </c>
      <c r="AQ37" s="329">
        <v>2.1342281879194629</v>
      </c>
      <c r="AR37" s="329" t="s">
        <v>237</v>
      </c>
    </row>
    <row r="38" spans="2:44" x14ac:dyDescent="0.25">
      <c r="B38" s="15" t="s">
        <v>49</v>
      </c>
      <c r="C38" s="118">
        <v>27.9</v>
      </c>
      <c r="D38" s="329" t="s">
        <v>237</v>
      </c>
      <c r="E38" s="118">
        <v>88.7</v>
      </c>
      <c r="F38" s="329" t="s">
        <v>237</v>
      </c>
      <c r="G38" s="329">
        <v>3.1792114695340503</v>
      </c>
      <c r="H38" s="329" t="s">
        <v>237</v>
      </c>
      <c r="I38" s="118">
        <v>19.100000000000001</v>
      </c>
      <c r="J38" s="329" t="s">
        <v>237</v>
      </c>
      <c r="K38" s="118">
        <v>96.8</v>
      </c>
      <c r="L38" s="329" t="s">
        <v>237</v>
      </c>
      <c r="M38" s="329">
        <v>5.0680628272251305</v>
      </c>
      <c r="N38" s="329" t="s">
        <v>237</v>
      </c>
      <c r="O38" s="118">
        <v>29.8</v>
      </c>
      <c r="P38" s="329" t="s">
        <v>237</v>
      </c>
      <c r="Q38" s="118">
        <v>3.9</v>
      </c>
      <c r="R38" s="329" t="s">
        <v>237</v>
      </c>
      <c r="S38" s="329">
        <v>7.6410256410256414</v>
      </c>
      <c r="T38" s="329" t="s">
        <v>237</v>
      </c>
      <c r="U38" s="118">
        <v>7.7</v>
      </c>
      <c r="V38" s="329" t="s">
        <v>237</v>
      </c>
      <c r="W38" s="118">
        <v>36.200000000000003</v>
      </c>
      <c r="X38" s="329" t="s">
        <v>237</v>
      </c>
      <c r="Y38" s="329">
        <v>4.7012987012987013</v>
      </c>
      <c r="Z38" s="329" t="s">
        <v>237</v>
      </c>
      <c r="AA38" s="118">
        <v>60.346628765443697</v>
      </c>
      <c r="AB38" s="329" t="s">
        <v>279</v>
      </c>
      <c r="AC38" s="118">
        <v>98.544360956806273</v>
      </c>
      <c r="AD38" s="329" t="s">
        <v>279</v>
      </c>
      <c r="AE38" s="329">
        <v>1.6329720975769859</v>
      </c>
      <c r="AF38" s="329" t="s">
        <v>237</v>
      </c>
      <c r="AG38" s="118" t="s">
        <v>238</v>
      </c>
      <c r="AH38" s="329" t="s">
        <v>237</v>
      </c>
      <c r="AI38" s="118" t="s">
        <v>238</v>
      </c>
      <c r="AJ38" s="329" t="s">
        <v>237</v>
      </c>
      <c r="AK38" s="329" t="s">
        <v>238</v>
      </c>
      <c r="AL38" s="329" t="s">
        <v>237</v>
      </c>
      <c r="AM38" s="118" t="s">
        <v>238</v>
      </c>
      <c r="AN38" s="329" t="s">
        <v>237</v>
      </c>
      <c r="AO38" s="118" t="s">
        <v>238</v>
      </c>
      <c r="AP38" s="329" t="s">
        <v>237</v>
      </c>
      <c r="AQ38" s="329" t="s">
        <v>238</v>
      </c>
      <c r="AR38" s="329" t="s">
        <v>237</v>
      </c>
    </row>
    <row r="39" spans="2:44" x14ac:dyDescent="0.25">
      <c r="B39" s="15" t="s">
        <v>50</v>
      </c>
      <c r="C39" s="118" t="s">
        <v>238</v>
      </c>
      <c r="D39" s="329" t="s">
        <v>237</v>
      </c>
      <c r="E39" s="118" t="s">
        <v>238</v>
      </c>
      <c r="F39" s="329" t="s">
        <v>237</v>
      </c>
      <c r="G39" s="329" t="s">
        <v>238</v>
      </c>
      <c r="H39" s="329" t="s">
        <v>237</v>
      </c>
      <c r="I39" s="118" t="s">
        <v>238</v>
      </c>
      <c r="J39" s="329" t="s">
        <v>237</v>
      </c>
      <c r="K39" s="118" t="s">
        <v>238</v>
      </c>
      <c r="L39" s="329" t="s">
        <v>237</v>
      </c>
      <c r="M39" s="329" t="s">
        <v>238</v>
      </c>
      <c r="N39" s="329" t="s">
        <v>237</v>
      </c>
      <c r="O39" s="118" t="s">
        <v>238</v>
      </c>
      <c r="P39" s="329" t="s">
        <v>237</v>
      </c>
      <c r="Q39" s="118" t="s">
        <v>238</v>
      </c>
      <c r="R39" s="329" t="s">
        <v>237</v>
      </c>
      <c r="S39" s="329" t="s">
        <v>238</v>
      </c>
      <c r="T39" s="329" t="s">
        <v>237</v>
      </c>
      <c r="U39" s="118" t="s">
        <v>238</v>
      </c>
      <c r="V39" s="329" t="s">
        <v>237</v>
      </c>
      <c r="W39" s="118" t="s">
        <v>238</v>
      </c>
      <c r="X39" s="329" t="s">
        <v>237</v>
      </c>
      <c r="Y39" s="329" t="s">
        <v>238</v>
      </c>
      <c r="Z39" s="329" t="s">
        <v>237</v>
      </c>
      <c r="AA39" s="118" t="s">
        <v>238</v>
      </c>
      <c r="AB39" s="329" t="s">
        <v>279</v>
      </c>
      <c r="AC39" s="118" t="s">
        <v>238</v>
      </c>
      <c r="AD39" s="329" t="s">
        <v>279</v>
      </c>
      <c r="AE39" s="329" t="s">
        <v>238</v>
      </c>
      <c r="AF39" s="329" t="s">
        <v>237</v>
      </c>
      <c r="AG39" s="118" t="s">
        <v>238</v>
      </c>
      <c r="AH39" s="329" t="s">
        <v>237</v>
      </c>
      <c r="AI39" s="118" t="s">
        <v>238</v>
      </c>
      <c r="AJ39" s="329" t="s">
        <v>237</v>
      </c>
      <c r="AK39" s="329" t="s">
        <v>238</v>
      </c>
      <c r="AL39" s="329" t="s">
        <v>237</v>
      </c>
      <c r="AM39" s="118" t="s">
        <v>238</v>
      </c>
      <c r="AN39" s="329" t="s">
        <v>237</v>
      </c>
      <c r="AO39" s="118" t="s">
        <v>238</v>
      </c>
      <c r="AP39" s="329" t="s">
        <v>237</v>
      </c>
      <c r="AQ39" s="329" t="s">
        <v>238</v>
      </c>
      <c r="AR39" s="329" t="s">
        <v>237</v>
      </c>
    </row>
    <row r="40" spans="2:44" x14ac:dyDescent="0.25">
      <c r="B40" s="15" t="s">
        <v>258</v>
      </c>
      <c r="C40" s="118">
        <v>46.3</v>
      </c>
      <c r="D40" s="329" t="s">
        <v>237</v>
      </c>
      <c r="E40" s="118">
        <v>84.7</v>
      </c>
      <c r="F40" s="329" t="s">
        <v>237</v>
      </c>
      <c r="G40" s="329">
        <v>1.8293736501079916</v>
      </c>
      <c r="H40" s="329" t="s">
        <v>237</v>
      </c>
      <c r="I40" s="118">
        <v>33.1</v>
      </c>
      <c r="J40" s="329" t="s">
        <v>237</v>
      </c>
      <c r="K40" s="118">
        <v>87.2</v>
      </c>
      <c r="L40" s="329" t="s">
        <v>237</v>
      </c>
      <c r="M40" s="329">
        <v>2.6344410876132929</v>
      </c>
      <c r="N40" s="329" t="s">
        <v>237</v>
      </c>
      <c r="O40" s="118">
        <v>26</v>
      </c>
      <c r="P40" s="329" t="s">
        <v>237</v>
      </c>
      <c r="Q40" s="118">
        <v>19</v>
      </c>
      <c r="R40" s="329" t="s">
        <v>237</v>
      </c>
      <c r="S40" s="329">
        <v>1.368421052631579</v>
      </c>
      <c r="T40" s="329" t="s">
        <v>237</v>
      </c>
      <c r="U40" s="118">
        <v>11.3</v>
      </c>
      <c r="V40" s="329" t="s">
        <v>237</v>
      </c>
      <c r="W40" s="118">
        <v>27.9</v>
      </c>
      <c r="X40" s="329" t="s">
        <v>237</v>
      </c>
      <c r="Y40" s="329">
        <v>2.469026548672566</v>
      </c>
      <c r="Z40" s="329" t="s">
        <v>237</v>
      </c>
      <c r="AA40" s="118">
        <v>57.4</v>
      </c>
      <c r="AB40" s="329" t="s">
        <v>279</v>
      </c>
      <c r="AC40" s="118">
        <v>90.3</v>
      </c>
      <c r="AD40" s="329" t="s">
        <v>279</v>
      </c>
      <c r="AE40" s="329">
        <v>1.5731707317073171</v>
      </c>
      <c r="AF40" s="329" t="s">
        <v>237</v>
      </c>
      <c r="AG40" s="118">
        <v>12.2</v>
      </c>
      <c r="AH40" s="329" t="s">
        <v>237</v>
      </c>
      <c r="AI40" s="118">
        <v>20.5</v>
      </c>
      <c r="AJ40" s="329" t="s">
        <v>237</v>
      </c>
      <c r="AK40" s="329">
        <v>1.6803278688524592</v>
      </c>
      <c r="AL40" s="329" t="s">
        <v>237</v>
      </c>
      <c r="AM40" s="118">
        <v>19.2</v>
      </c>
      <c r="AN40" s="329" t="s">
        <v>237</v>
      </c>
      <c r="AO40" s="118">
        <v>29.2</v>
      </c>
      <c r="AP40" s="329" t="s">
        <v>237</v>
      </c>
      <c r="AQ40" s="329">
        <v>1.5208333333333333</v>
      </c>
      <c r="AR40" s="329" t="s">
        <v>237</v>
      </c>
    </row>
    <row r="41" spans="2:44" x14ac:dyDescent="0.25">
      <c r="B41" s="15" t="s">
        <v>52</v>
      </c>
      <c r="C41" s="118">
        <v>5</v>
      </c>
      <c r="D41" s="329" t="s">
        <v>237</v>
      </c>
      <c r="E41" s="118">
        <v>46</v>
      </c>
      <c r="F41" s="329" t="s">
        <v>237</v>
      </c>
      <c r="G41" s="329">
        <v>9.1999999999999993</v>
      </c>
      <c r="H41" s="329" t="s">
        <v>237</v>
      </c>
      <c r="I41" s="118">
        <v>8.1</v>
      </c>
      <c r="J41" s="329" t="s">
        <v>237</v>
      </c>
      <c r="K41" s="118">
        <v>61.3</v>
      </c>
      <c r="L41" s="329" t="s">
        <v>237</v>
      </c>
      <c r="M41" s="329">
        <v>7.5679012345679011</v>
      </c>
      <c r="N41" s="329" t="s">
        <v>237</v>
      </c>
      <c r="O41" s="118">
        <v>33.200000000000003</v>
      </c>
      <c r="P41" s="329" t="s">
        <v>237</v>
      </c>
      <c r="Q41" s="118">
        <v>21.1</v>
      </c>
      <c r="R41" s="329" t="s">
        <v>237</v>
      </c>
      <c r="S41" s="329">
        <v>1.5734597156398105</v>
      </c>
      <c r="T41" s="329" t="s">
        <v>237</v>
      </c>
      <c r="U41" s="118">
        <v>5.4</v>
      </c>
      <c r="V41" s="329" t="s">
        <v>237</v>
      </c>
      <c r="W41" s="118">
        <v>28.8</v>
      </c>
      <c r="X41" s="329" t="s">
        <v>237</v>
      </c>
      <c r="Y41" s="329">
        <v>5.333333333333333</v>
      </c>
      <c r="Z41" s="329" t="s">
        <v>237</v>
      </c>
      <c r="AA41" s="118">
        <v>40.299999999999997</v>
      </c>
      <c r="AB41" s="329" t="s">
        <v>279</v>
      </c>
      <c r="AC41" s="118">
        <v>74.3</v>
      </c>
      <c r="AD41" s="329" t="s">
        <v>279</v>
      </c>
      <c r="AE41" s="329">
        <v>1.8436724565756824</v>
      </c>
      <c r="AF41" s="329" t="s">
        <v>237</v>
      </c>
      <c r="AG41" s="118">
        <v>6.1</v>
      </c>
      <c r="AH41" s="329" t="s">
        <v>237</v>
      </c>
      <c r="AI41" s="118">
        <v>17.7</v>
      </c>
      <c r="AJ41" s="329" t="s">
        <v>237</v>
      </c>
      <c r="AK41" s="329">
        <v>2.901639344262295</v>
      </c>
      <c r="AL41" s="329" t="s">
        <v>237</v>
      </c>
      <c r="AM41" s="118" t="s">
        <v>238</v>
      </c>
      <c r="AN41" s="329" t="s">
        <v>237</v>
      </c>
      <c r="AO41" s="118" t="s">
        <v>238</v>
      </c>
      <c r="AP41" s="329" t="s">
        <v>237</v>
      </c>
      <c r="AQ41" s="329" t="s">
        <v>238</v>
      </c>
      <c r="AR41" s="329" t="s">
        <v>237</v>
      </c>
    </row>
    <row r="42" spans="2:44" x14ac:dyDescent="0.25">
      <c r="B42" s="15" t="s">
        <v>53</v>
      </c>
      <c r="C42" s="118" t="s">
        <v>238</v>
      </c>
      <c r="D42" s="329" t="s">
        <v>237</v>
      </c>
      <c r="E42" s="118" t="s">
        <v>238</v>
      </c>
      <c r="F42" s="329" t="s">
        <v>237</v>
      </c>
      <c r="G42" s="329" t="s">
        <v>238</v>
      </c>
      <c r="H42" s="329" t="s">
        <v>237</v>
      </c>
      <c r="I42" s="118" t="s">
        <v>238</v>
      </c>
      <c r="J42" s="329" t="s">
        <v>237</v>
      </c>
      <c r="K42" s="118" t="s">
        <v>238</v>
      </c>
      <c r="L42" s="329" t="s">
        <v>237</v>
      </c>
      <c r="M42" s="329" t="s">
        <v>238</v>
      </c>
      <c r="N42" s="329" t="s">
        <v>237</v>
      </c>
      <c r="O42" s="118" t="s">
        <v>238</v>
      </c>
      <c r="P42" s="329" t="s">
        <v>237</v>
      </c>
      <c r="Q42" s="118" t="s">
        <v>238</v>
      </c>
      <c r="R42" s="329" t="s">
        <v>237</v>
      </c>
      <c r="S42" s="329" t="s">
        <v>238</v>
      </c>
      <c r="T42" s="329" t="s">
        <v>237</v>
      </c>
      <c r="U42" s="118" t="s">
        <v>238</v>
      </c>
      <c r="V42" s="329" t="s">
        <v>237</v>
      </c>
      <c r="W42" s="118" t="s">
        <v>238</v>
      </c>
      <c r="X42" s="329" t="s">
        <v>237</v>
      </c>
      <c r="Y42" s="329" t="s">
        <v>238</v>
      </c>
      <c r="Z42" s="329" t="s">
        <v>237</v>
      </c>
      <c r="AA42" s="118" t="s">
        <v>238</v>
      </c>
      <c r="AB42" s="329" t="s">
        <v>237</v>
      </c>
      <c r="AC42" s="118" t="s">
        <v>238</v>
      </c>
      <c r="AD42" s="329" t="s">
        <v>237</v>
      </c>
      <c r="AE42" s="329" t="s">
        <v>238</v>
      </c>
      <c r="AF42" s="329" t="s">
        <v>237</v>
      </c>
      <c r="AG42" s="118" t="s">
        <v>238</v>
      </c>
      <c r="AH42" s="329" t="s">
        <v>237</v>
      </c>
      <c r="AI42" s="118" t="s">
        <v>238</v>
      </c>
      <c r="AJ42" s="329" t="s">
        <v>237</v>
      </c>
      <c r="AK42" s="329" t="s">
        <v>238</v>
      </c>
      <c r="AL42" s="329" t="s">
        <v>237</v>
      </c>
      <c r="AM42" s="118" t="s">
        <v>238</v>
      </c>
      <c r="AN42" s="329" t="s">
        <v>237</v>
      </c>
      <c r="AO42" s="118" t="s">
        <v>238</v>
      </c>
      <c r="AP42" s="329" t="s">
        <v>237</v>
      </c>
      <c r="AQ42" s="329" t="s">
        <v>238</v>
      </c>
      <c r="AR42" s="329" t="s">
        <v>237</v>
      </c>
    </row>
    <row r="43" spans="2:44" x14ac:dyDescent="0.25">
      <c r="B43" s="15" t="s">
        <v>54</v>
      </c>
      <c r="C43" s="118" t="s">
        <v>238</v>
      </c>
      <c r="D43" s="329" t="s">
        <v>237</v>
      </c>
      <c r="E43" s="118" t="s">
        <v>238</v>
      </c>
      <c r="F43" s="329" t="s">
        <v>237</v>
      </c>
      <c r="G43" s="329" t="s">
        <v>238</v>
      </c>
      <c r="H43" s="329" t="s">
        <v>237</v>
      </c>
      <c r="I43" s="118" t="s">
        <v>238</v>
      </c>
      <c r="J43" s="329" t="s">
        <v>237</v>
      </c>
      <c r="K43" s="118" t="s">
        <v>238</v>
      </c>
      <c r="L43" s="329" t="s">
        <v>237</v>
      </c>
      <c r="M43" s="329" t="s">
        <v>238</v>
      </c>
      <c r="N43" s="329" t="s">
        <v>237</v>
      </c>
      <c r="O43" s="118" t="s">
        <v>238</v>
      </c>
      <c r="P43" s="329" t="s">
        <v>237</v>
      </c>
      <c r="Q43" s="118" t="s">
        <v>238</v>
      </c>
      <c r="R43" s="329" t="s">
        <v>237</v>
      </c>
      <c r="S43" s="329" t="s">
        <v>238</v>
      </c>
      <c r="T43" s="329" t="s">
        <v>237</v>
      </c>
      <c r="U43" s="118" t="s">
        <v>238</v>
      </c>
      <c r="V43" s="329" t="s">
        <v>237</v>
      </c>
      <c r="W43" s="118" t="s">
        <v>238</v>
      </c>
      <c r="X43" s="329" t="s">
        <v>237</v>
      </c>
      <c r="Y43" s="329" t="s">
        <v>238</v>
      </c>
      <c r="Z43" s="329" t="s">
        <v>237</v>
      </c>
      <c r="AA43" s="118" t="s">
        <v>238</v>
      </c>
      <c r="AB43" s="329" t="s">
        <v>237</v>
      </c>
      <c r="AC43" s="118" t="s">
        <v>238</v>
      </c>
      <c r="AD43" s="329" t="s">
        <v>237</v>
      </c>
      <c r="AE43" s="329" t="s">
        <v>238</v>
      </c>
      <c r="AF43" s="329" t="s">
        <v>237</v>
      </c>
      <c r="AG43" s="118" t="s">
        <v>238</v>
      </c>
      <c r="AH43" s="329" t="s">
        <v>237</v>
      </c>
      <c r="AI43" s="118" t="s">
        <v>238</v>
      </c>
      <c r="AJ43" s="329" t="s">
        <v>237</v>
      </c>
      <c r="AK43" s="329" t="s">
        <v>238</v>
      </c>
      <c r="AL43" s="329" t="s">
        <v>237</v>
      </c>
      <c r="AM43" s="118" t="s">
        <v>238</v>
      </c>
      <c r="AN43" s="329" t="s">
        <v>237</v>
      </c>
      <c r="AO43" s="118" t="s">
        <v>238</v>
      </c>
      <c r="AP43" s="329" t="s">
        <v>237</v>
      </c>
      <c r="AQ43" s="329" t="s">
        <v>238</v>
      </c>
      <c r="AR43" s="329" t="s">
        <v>237</v>
      </c>
    </row>
    <row r="44" spans="2:44" x14ac:dyDescent="0.25">
      <c r="B44" s="15" t="s">
        <v>55</v>
      </c>
      <c r="C44" s="118" t="s">
        <v>238</v>
      </c>
      <c r="D44" s="329" t="s">
        <v>237</v>
      </c>
      <c r="E44" s="118" t="s">
        <v>238</v>
      </c>
      <c r="F44" s="329" t="s">
        <v>237</v>
      </c>
      <c r="G44" s="329" t="s">
        <v>238</v>
      </c>
      <c r="H44" s="329" t="s">
        <v>237</v>
      </c>
      <c r="I44" s="330">
        <v>84.3</v>
      </c>
      <c r="J44" s="331" t="s">
        <v>237</v>
      </c>
      <c r="K44" s="330">
        <v>99.4</v>
      </c>
      <c r="L44" s="331" t="s">
        <v>237</v>
      </c>
      <c r="M44" s="331">
        <v>1.1791221826809017</v>
      </c>
      <c r="N44" s="331" t="s">
        <v>237</v>
      </c>
      <c r="O44" s="118">
        <v>5.6</v>
      </c>
      <c r="P44" s="329" t="s">
        <v>237</v>
      </c>
      <c r="Q44" s="118">
        <v>1.8</v>
      </c>
      <c r="R44" s="329" t="s">
        <v>237</v>
      </c>
      <c r="S44" s="329">
        <v>3.1111111111111107</v>
      </c>
      <c r="T44" s="329" t="s">
        <v>237</v>
      </c>
      <c r="U44" s="118">
        <v>47</v>
      </c>
      <c r="V44" s="329" t="s">
        <v>237</v>
      </c>
      <c r="W44" s="118">
        <v>61</v>
      </c>
      <c r="X44" s="329" t="s">
        <v>237</v>
      </c>
      <c r="Y44" s="329">
        <v>1.2978723404255319</v>
      </c>
      <c r="Z44" s="329" t="s">
        <v>237</v>
      </c>
      <c r="AA44" s="118">
        <v>90.306909744017858</v>
      </c>
      <c r="AB44" s="329" t="s">
        <v>279</v>
      </c>
      <c r="AC44" s="118">
        <v>93.056116222363059</v>
      </c>
      <c r="AD44" s="329" t="s">
        <v>279</v>
      </c>
      <c r="AE44" s="329">
        <v>1.0304429249781444</v>
      </c>
      <c r="AF44" s="329" t="s">
        <v>237</v>
      </c>
      <c r="AG44" s="118">
        <v>14.8</v>
      </c>
      <c r="AH44" s="329" t="s">
        <v>237</v>
      </c>
      <c r="AI44" s="118">
        <v>32</v>
      </c>
      <c r="AJ44" s="329" t="s">
        <v>237</v>
      </c>
      <c r="AK44" s="329">
        <v>2.1621621621621618</v>
      </c>
      <c r="AL44" s="329" t="s">
        <v>237</v>
      </c>
      <c r="AM44" s="118" t="s">
        <v>238</v>
      </c>
      <c r="AN44" s="329" t="s">
        <v>237</v>
      </c>
      <c r="AO44" s="118" t="s">
        <v>238</v>
      </c>
      <c r="AP44" s="329" t="s">
        <v>237</v>
      </c>
      <c r="AQ44" s="329" t="s">
        <v>238</v>
      </c>
      <c r="AR44" s="329" t="s">
        <v>237</v>
      </c>
    </row>
    <row r="45" spans="2:44" x14ac:dyDescent="0.25">
      <c r="B45" s="15" t="s">
        <v>56</v>
      </c>
      <c r="C45" s="118">
        <v>84.5</v>
      </c>
      <c r="D45" s="329" t="s">
        <v>237</v>
      </c>
      <c r="E45" s="118">
        <v>93.3</v>
      </c>
      <c r="F45" s="329" t="s">
        <v>237</v>
      </c>
      <c r="G45" s="329">
        <v>1.1041420118343195</v>
      </c>
      <c r="H45" s="329" t="s">
        <v>237</v>
      </c>
      <c r="I45" s="118">
        <v>66.3</v>
      </c>
      <c r="J45" s="329" t="s">
        <v>237</v>
      </c>
      <c r="K45" s="118">
        <v>92.7</v>
      </c>
      <c r="L45" s="329" t="s">
        <v>237</v>
      </c>
      <c r="M45" s="329">
        <v>1.3981900452488689</v>
      </c>
      <c r="N45" s="329" t="s">
        <v>237</v>
      </c>
      <c r="O45" s="118">
        <v>19.8</v>
      </c>
      <c r="P45" s="329" t="s">
        <v>237</v>
      </c>
      <c r="Q45" s="118">
        <v>9.3000000000000007</v>
      </c>
      <c r="R45" s="329" t="s">
        <v>237</v>
      </c>
      <c r="S45" s="329">
        <v>2.129032258064516</v>
      </c>
      <c r="T45" s="329" t="s">
        <v>237</v>
      </c>
      <c r="U45" s="118">
        <v>39.200000000000003</v>
      </c>
      <c r="V45" s="329" t="s">
        <v>237</v>
      </c>
      <c r="W45" s="118">
        <v>36.1</v>
      </c>
      <c r="X45" s="329" t="s">
        <v>237</v>
      </c>
      <c r="Y45" s="329">
        <v>0.92091836734693877</v>
      </c>
      <c r="Z45" s="329" t="s">
        <v>237</v>
      </c>
      <c r="AA45" s="118">
        <v>24.5</v>
      </c>
      <c r="AB45" s="329" t="s">
        <v>239</v>
      </c>
      <c r="AC45" s="118">
        <v>39.1</v>
      </c>
      <c r="AD45" s="329" t="s">
        <v>239</v>
      </c>
      <c r="AE45" s="329">
        <v>1.5959183673469388</v>
      </c>
      <c r="AF45" s="329" t="s">
        <v>239</v>
      </c>
      <c r="AG45" s="118" t="s">
        <v>238</v>
      </c>
      <c r="AH45" s="329" t="s">
        <v>237</v>
      </c>
      <c r="AI45" s="118" t="s">
        <v>238</v>
      </c>
      <c r="AJ45" s="329" t="s">
        <v>237</v>
      </c>
      <c r="AK45" s="329" t="s">
        <v>238</v>
      </c>
      <c r="AL45" s="329" t="s">
        <v>237</v>
      </c>
      <c r="AM45" s="118" t="s">
        <v>238</v>
      </c>
      <c r="AN45" s="329" t="s">
        <v>237</v>
      </c>
      <c r="AO45" s="118" t="s">
        <v>238</v>
      </c>
      <c r="AP45" s="329" t="s">
        <v>237</v>
      </c>
      <c r="AQ45" s="329" t="s">
        <v>238</v>
      </c>
      <c r="AR45" s="329" t="s">
        <v>237</v>
      </c>
    </row>
    <row r="46" spans="2:44" x14ac:dyDescent="0.25">
      <c r="B46" s="15" t="s">
        <v>57</v>
      </c>
      <c r="C46" s="118">
        <v>79.599999999999994</v>
      </c>
      <c r="D46" s="329" t="s">
        <v>237</v>
      </c>
      <c r="E46" s="118">
        <v>98.6</v>
      </c>
      <c r="F46" s="329" t="s">
        <v>237</v>
      </c>
      <c r="G46" s="329">
        <v>1.2386934673366834</v>
      </c>
      <c r="H46" s="329" t="s">
        <v>237</v>
      </c>
      <c r="I46" s="118">
        <v>77.8</v>
      </c>
      <c r="J46" s="329" t="s">
        <v>237</v>
      </c>
      <c r="K46" s="118">
        <v>99.3</v>
      </c>
      <c r="L46" s="329" t="s">
        <v>237</v>
      </c>
      <c r="M46" s="329">
        <v>1.2763496143958868</v>
      </c>
      <c r="N46" s="329" t="s">
        <v>237</v>
      </c>
      <c r="O46" s="118">
        <v>17.600000000000001</v>
      </c>
      <c r="P46" s="329" t="s">
        <v>237</v>
      </c>
      <c r="Q46" s="118">
        <v>4.8</v>
      </c>
      <c r="R46" s="329" t="s">
        <v>237</v>
      </c>
      <c r="S46" s="329">
        <v>3.666666666666667</v>
      </c>
      <c r="T46" s="329" t="s">
        <v>237</v>
      </c>
      <c r="U46" s="118">
        <v>22.1</v>
      </c>
      <c r="V46" s="329" t="s">
        <v>237</v>
      </c>
      <c r="W46" s="118">
        <v>37.299999999999997</v>
      </c>
      <c r="X46" s="329" t="s">
        <v>237</v>
      </c>
      <c r="Y46" s="329">
        <v>1.687782805429864</v>
      </c>
      <c r="Z46" s="329" t="s">
        <v>237</v>
      </c>
      <c r="AA46" s="118">
        <v>90</v>
      </c>
      <c r="AB46" s="329" t="s">
        <v>283</v>
      </c>
      <c r="AC46" s="118">
        <v>92.5</v>
      </c>
      <c r="AD46" s="329" t="s">
        <v>283</v>
      </c>
      <c r="AE46" s="329">
        <v>1.0277777777777777</v>
      </c>
      <c r="AF46" s="329" t="s">
        <v>283</v>
      </c>
      <c r="AG46" s="118" t="s">
        <v>238</v>
      </c>
      <c r="AH46" s="329" t="s">
        <v>237</v>
      </c>
      <c r="AI46" s="118" t="s">
        <v>238</v>
      </c>
      <c r="AJ46" s="329" t="s">
        <v>237</v>
      </c>
      <c r="AK46" s="329" t="s">
        <v>238</v>
      </c>
      <c r="AL46" s="329" t="s">
        <v>237</v>
      </c>
      <c r="AM46" s="118" t="s">
        <v>238</v>
      </c>
      <c r="AN46" s="329" t="s">
        <v>237</v>
      </c>
      <c r="AO46" s="118" t="s">
        <v>238</v>
      </c>
      <c r="AP46" s="329" t="s">
        <v>237</v>
      </c>
      <c r="AQ46" s="329" t="s">
        <v>238</v>
      </c>
      <c r="AR46" s="329" t="s">
        <v>237</v>
      </c>
    </row>
    <row r="47" spans="2:44" x14ac:dyDescent="0.25">
      <c r="B47" s="15" t="s">
        <v>58</v>
      </c>
      <c r="C47" s="118" t="s">
        <v>238</v>
      </c>
      <c r="D47" s="329" t="s">
        <v>237</v>
      </c>
      <c r="E47" s="118" t="s">
        <v>238</v>
      </c>
      <c r="F47" s="329" t="s">
        <v>237</v>
      </c>
      <c r="G47" s="329" t="s">
        <v>238</v>
      </c>
      <c r="H47" s="329" t="s">
        <v>237</v>
      </c>
      <c r="I47" s="118" t="s">
        <v>238</v>
      </c>
      <c r="J47" s="329" t="s">
        <v>237</v>
      </c>
      <c r="K47" s="118" t="s">
        <v>238</v>
      </c>
      <c r="L47" s="329" t="s">
        <v>237</v>
      </c>
      <c r="M47" s="329" t="s">
        <v>238</v>
      </c>
      <c r="N47" s="329" t="s">
        <v>237</v>
      </c>
      <c r="O47" s="118" t="s">
        <v>238</v>
      </c>
      <c r="P47" s="329" t="s">
        <v>237</v>
      </c>
      <c r="Q47" s="118" t="s">
        <v>238</v>
      </c>
      <c r="R47" s="329" t="s">
        <v>237</v>
      </c>
      <c r="S47" s="329" t="s">
        <v>238</v>
      </c>
      <c r="T47" s="329" t="s">
        <v>237</v>
      </c>
      <c r="U47" s="118" t="s">
        <v>238</v>
      </c>
      <c r="V47" s="329" t="s">
        <v>237</v>
      </c>
      <c r="W47" s="118" t="s">
        <v>238</v>
      </c>
      <c r="X47" s="329" t="s">
        <v>237</v>
      </c>
      <c r="Y47" s="329" t="s">
        <v>238</v>
      </c>
      <c r="Z47" s="329" t="s">
        <v>237</v>
      </c>
      <c r="AA47" s="118" t="s">
        <v>238</v>
      </c>
      <c r="AB47" s="329" t="s">
        <v>279</v>
      </c>
      <c r="AC47" s="118" t="s">
        <v>238</v>
      </c>
      <c r="AD47" s="329" t="s">
        <v>279</v>
      </c>
      <c r="AE47" s="329" t="s">
        <v>238</v>
      </c>
      <c r="AF47" s="329" t="s">
        <v>237</v>
      </c>
      <c r="AG47" s="118" t="s">
        <v>238</v>
      </c>
      <c r="AH47" s="329" t="s">
        <v>237</v>
      </c>
      <c r="AI47" s="118" t="s">
        <v>238</v>
      </c>
      <c r="AJ47" s="329" t="s">
        <v>237</v>
      </c>
      <c r="AK47" s="329" t="s">
        <v>238</v>
      </c>
      <c r="AL47" s="329" t="s">
        <v>237</v>
      </c>
      <c r="AM47" s="118" t="s">
        <v>238</v>
      </c>
      <c r="AN47" s="329" t="s">
        <v>237</v>
      </c>
      <c r="AO47" s="118" t="s">
        <v>238</v>
      </c>
      <c r="AP47" s="329" t="s">
        <v>237</v>
      </c>
      <c r="AQ47" s="329" t="s">
        <v>238</v>
      </c>
      <c r="AR47" s="329" t="s">
        <v>237</v>
      </c>
    </row>
    <row r="48" spans="2:44" x14ac:dyDescent="0.25">
      <c r="B48" s="15" t="s">
        <v>59</v>
      </c>
      <c r="C48" s="118">
        <v>99</v>
      </c>
      <c r="D48" s="329" t="s">
        <v>237</v>
      </c>
      <c r="E48" s="118">
        <v>100</v>
      </c>
      <c r="F48" s="329" t="s">
        <v>237</v>
      </c>
      <c r="G48" s="329">
        <v>1.0101010101010102</v>
      </c>
      <c r="H48" s="329" t="s">
        <v>237</v>
      </c>
      <c r="I48" s="118">
        <v>96.7</v>
      </c>
      <c r="J48" s="329" t="s">
        <v>237</v>
      </c>
      <c r="K48" s="118">
        <v>99.4</v>
      </c>
      <c r="L48" s="329" t="s">
        <v>237</v>
      </c>
      <c r="M48" s="329">
        <v>1.0279214064115823</v>
      </c>
      <c r="N48" s="329" t="s">
        <v>237</v>
      </c>
      <c r="O48" s="118" t="s">
        <v>238</v>
      </c>
      <c r="P48" s="329" t="s">
        <v>237</v>
      </c>
      <c r="Q48" s="118" t="s">
        <v>238</v>
      </c>
      <c r="R48" s="329" t="s">
        <v>237</v>
      </c>
      <c r="S48" s="329" t="s">
        <v>238</v>
      </c>
      <c r="T48" s="329" t="s">
        <v>237</v>
      </c>
      <c r="U48" s="118" t="s">
        <v>238</v>
      </c>
      <c r="V48" s="329" t="s">
        <v>237</v>
      </c>
      <c r="W48" s="118" t="s">
        <v>238</v>
      </c>
      <c r="X48" s="329" t="s">
        <v>237</v>
      </c>
      <c r="Y48" s="329" t="s">
        <v>238</v>
      </c>
      <c r="Z48" s="329" t="s">
        <v>237</v>
      </c>
      <c r="AA48" s="118">
        <v>93.9</v>
      </c>
      <c r="AB48" s="329" t="s">
        <v>279</v>
      </c>
      <c r="AC48" s="118">
        <v>98.1</v>
      </c>
      <c r="AD48" s="329" t="s">
        <v>279</v>
      </c>
      <c r="AE48" s="329">
        <v>1.0447284345047922</v>
      </c>
      <c r="AF48" s="329" t="s">
        <v>237</v>
      </c>
      <c r="AG48" s="118">
        <v>20.399999999999999</v>
      </c>
      <c r="AH48" s="329" t="s">
        <v>237</v>
      </c>
      <c r="AI48" s="118">
        <v>54.3</v>
      </c>
      <c r="AJ48" s="329" t="s">
        <v>237</v>
      </c>
      <c r="AK48" s="329">
        <v>2.6617647058823528</v>
      </c>
      <c r="AL48" s="329" t="s">
        <v>237</v>
      </c>
      <c r="AM48" s="118" t="s">
        <v>238</v>
      </c>
      <c r="AN48" s="329" t="s">
        <v>237</v>
      </c>
      <c r="AO48" s="118" t="s">
        <v>238</v>
      </c>
      <c r="AP48" s="329" t="s">
        <v>237</v>
      </c>
      <c r="AQ48" s="329" t="s">
        <v>238</v>
      </c>
      <c r="AR48" s="329" t="s">
        <v>237</v>
      </c>
    </row>
    <row r="49" spans="2:44" x14ac:dyDescent="0.25">
      <c r="B49" s="15" t="s">
        <v>60</v>
      </c>
      <c r="C49" s="118">
        <v>44</v>
      </c>
      <c r="D49" s="329" t="s">
        <v>237</v>
      </c>
      <c r="E49" s="118">
        <v>90</v>
      </c>
      <c r="F49" s="329" t="s">
        <v>237</v>
      </c>
      <c r="G49" s="329">
        <v>2.0454545454545454</v>
      </c>
      <c r="H49" s="329" t="s">
        <v>237</v>
      </c>
      <c r="I49" s="118">
        <v>35</v>
      </c>
      <c r="J49" s="329" t="s">
        <v>237</v>
      </c>
      <c r="K49" s="118">
        <v>91.2</v>
      </c>
      <c r="L49" s="329" t="s">
        <v>237</v>
      </c>
      <c r="M49" s="329">
        <v>2.6057142857142859</v>
      </c>
      <c r="N49" s="329" t="s">
        <v>237</v>
      </c>
      <c r="O49" s="118">
        <v>20.7</v>
      </c>
      <c r="P49" s="329" t="s">
        <v>237</v>
      </c>
      <c r="Q49" s="118">
        <v>10</v>
      </c>
      <c r="R49" s="329" t="s">
        <v>237</v>
      </c>
      <c r="S49" s="329">
        <v>2.0699999999999998</v>
      </c>
      <c r="T49" s="329" t="s">
        <v>237</v>
      </c>
      <c r="U49" s="118">
        <v>6.4</v>
      </c>
      <c r="V49" s="329" t="s">
        <v>237</v>
      </c>
      <c r="W49" s="118">
        <v>23.9</v>
      </c>
      <c r="X49" s="329" t="s">
        <v>237</v>
      </c>
      <c r="Y49" s="329">
        <v>3.7343749999999996</v>
      </c>
      <c r="Z49" s="329" t="s">
        <v>237</v>
      </c>
      <c r="AA49" s="118">
        <v>57.2</v>
      </c>
      <c r="AB49" s="329" t="s">
        <v>283</v>
      </c>
      <c r="AC49" s="118">
        <v>80.099999999999994</v>
      </c>
      <c r="AD49" s="329" t="s">
        <v>283</v>
      </c>
      <c r="AE49" s="329">
        <v>1.4003496503496502</v>
      </c>
      <c r="AF49" s="329" t="s">
        <v>283</v>
      </c>
      <c r="AG49" s="118" t="s">
        <v>238</v>
      </c>
      <c r="AH49" s="329" t="s">
        <v>237</v>
      </c>
      <c r="AI49" s="118" t="s">
        <v>238</v>
      </c>
      <c r="AJ49" s="329" t="s">
        <v>237</v>
      </c>
      <c r="AK49" s="329" t="s">
        <v>238</v>
      </c>
      <c r="AL49" s="329" t="s">
        <v>237</v>
      </c>
      <c r="AM49" s="118" t="s">
        <v>238</v>
      </c>
      <c r="AN49" s="329" t="s">
        <v>237</v>
      </c>
      <c r="AO49" s="118" t="s">
        <v>238</v>
      </c>
      <c r="AP49" s="329" t="s">
        <v>237</v>
      </c>
      <c r="AQ49" s="329" t="s">
        <v>238</v>
      </c>
      <c r="AR49" s="329" t="s">
        <v>237</v>
      </c>
    </row>
    <row r="50" spans="2:44" x14ac:dyDescent="0.25">
      <c r="B50" s="15" t="s">
        <v>61</v>
      </c>
      <c r="C50" s="118" t="s">
        <v>238</v>
      </c>
      <c r="D50" s="329" t="s">
        <v>237</v>
      </c>
      <c r="E50" s="118" t="s">
        <v>238</v>
      </c>
      <c r="F50" s="329" t="s">
        <v>237</v>
      </c>
      <c r="G50" s="329" t="s">
        <v>238</v>
      </c>
      <c r="H50" s="329" t="s">
        <v>237</v>
      </c>
      <c r="I50" s="118" t="s">
        <v>238</v>
      </c>
      <c r="J50" s="329" t="s">
        <v>237</v>
      </c>
      <c r="K50" s="118" t="s">
        <v>238</v>
      </c>
      <c r="L50" s="329" t="s">
        <v>237</v>
      </c>
      <c r="M50" s="329" t="s">
        <v>238</v>
      </c>
      <c r="N50" s="329" t="s">
        <v>237</v>
      </c>
      <c r="O50" s="118" t="s">
        <v>238</v>
      </c>
      <c r="P50" s="329" t="s">
        <v>237</v>
      </c>
      <c r="Q50" s="118" t="s">
        <v>238</v>
      </c>
      <c r="R50" s="329" t="s">
        <v>237</v>
      </c>
      <c r="S50" s="329" t="s">
        <v>238</v>
      </c>
      <c r="T50" s="329" t="s">
        <v>237</v>
      </c>
      <c r="U50" s="118" t="s">
        <v>238</v>
      </c>
      <c r="V50" s="329" t="s">
        <v>237</v>
      </c>
      <c r="W50" s="118" t="s">
        <v>238</v>
      </c>
      <c r="X50" s="329" t="s">
        <v>237</v>
      </c>
      <c r="Y50" s="329" t="s">
        <v>238</v>
      </c>
      <c r="Z50" s="329" t="s">
        <v>237</v>
      </c>
      <c r="AA50" s="118" t="s">
        <v>238</v>
      </c>
      <c r="AB50" s="329" t="s">
        <v>279</v>
      </c>
      <c r="AC50" s="118" t="s">
        <v>238</v>
      </c>
      <c r="AD50" s="329" t="s">
        <v>279</v>
      </c>
      <c r="AE50" s="329" t="s">
        <v>238</v>
      </c>
      <c r="AF50" s="329" t="s">
        <v>237</v>
      </c>
      <c r="AG50" s="118" t="s">
        <v>238</v>
      </c>
      <c r="AH50" s="329" t="s">
        <v>237</v>
      </c>
      <c r="AI50" s="118" t="s">
        <v>238</v>
      </c>
      <c r="AJ50" s="329" t="s">
        <v>237</v>
      </c>
      <c r="AK50" s="329" t="s">
        <v>238</v>
      </c>
      <c r="AL50" s="329" t="s">
        <v>237</v>
      </c>
      <c r="AM50" s="118" t="s">
        <v>238</v>
      </c>
      <c r="AN50" s="329" t="s">
        <v>237</v>
      </c>
      <c r="AO50" s="118" t="s">
        <v>238</v>
      </c>
      <c r="AP50" s="329" t="s">
        <v>237</v>
      </c>
      <c r="AQ50" s="329" t="s">
        <v>238</v>
      </c>
      <c r="AR50" s="329" t="s">
        <v>237</v>
      </c>
    </row>
    <row r="51" spans="2:44" x14ac:dyDescent="0.25">
      <c r="B51" s="15" t="s">
        <v>62</v>
      </c>
      <c r="C51" s="118" t="s">
        <v>238</v>
      </c>
      <c r="D51" s="329" t="s">
        <v>237</v>
      </c>
      <c r="E51" s="118" t="s">
        <v>238</v>
      </c>
      <c r="F51" s="329" t="s">
        <v>237</v>
      </c>
      <c r="G51" s="329" t="s">
        <v>238</v>
      </c>
      <c r="H51" s="329" t="s">
        <v>237</v>
      </c>
      <c r="I51" s="118" t="s">
        <v>238</v>
      </c>
      <c r="J51" s="329" t="s">
        <v>237</v>
      </c>
      <c r="K51" s="118" t="s">
        <v>238</v>
      </c>
      <c r="L51" s="329" t="s">
        <v>237</v>
      </c>
      <c r="M51" s="329" t="s">
        <v>238</v>
      </c>
      <c r="N51" s="329" t="s">
        <v>237</v>
      </c>
      <c r="O51" s="118" t="s">
        <v>238</v>
      </c>
      <c r="P51" s="329" t="s">
        <v>237</v>
      </c>
      <c r="Q51" s="118" t="s">
        <v>238</v>
      </c>
      <c r="R51" s="329" t="s">
        <v>237</v>
      </c>
      <c r="S51" s="329" t="s">
        <v>238</v>
      </c>
      <c r="T51" s="329" t="s">
        <v>237</v>
      </c>
      <c r="U51" s="118" t="s">
        <v>238</v>
      </c>
      <c r="V51" s="329" t="s">
        <v>237</v>
      </c>
      <c r="W51" s="118" t="s">
        <v>238</v>
      </c>
      <c r="X51" s="329" t="s">
        <v>237</v>
      </c>
      <c r="Y51" s="329" t="s">
        <v>238</v>
      </c>
      <c r="Z51" s="329" t="s">
        <v>237</v>
      </c>
      <c r="AA51" s="118" t="s">
        <v>238</v>
      </c>
      <c r="AB51" s="329" t="s">
        <v>279</v>
      </c>
      <c r="AC51" s="118" t="s">
        <v>238</v>
      </c>
      <c r="AD51" s="329" t="s">
        <v>279</v>
      </c>
      <c r="AE51" s="329" t="s">
        <v>238</v>
      </c>
      <c r="AF51" s="329" t="s">
        <v>237</v>
      </c>
      <c r="AG51" s="118" t="s">
        <v>238</v>
      </c>
      <c r="AH51" s="329" t="s">
        <v>237</v>
      </c>
      <c r="AI51" s="118" t="s">
        <v>238</v>
      </c>
      <c r="AJ51" s="329" t="s">
        <v>237</v>
      </c>
      <c r="AK51" s="329" t="s">
        <v>238</v>
      </c>
      <c r="AL51" s="329" t="s">
        <v>237</v>
      </c>
      <c r="AM51" s="118" t="s">
        <v>238</v>
      </c>
      <c r="AN51" s="329" t="s">
        <v>237</v>
      </c>
      <c r="AO51" s="118" t="s">
        <v>238</v>
      </c>
      <c r="AP51" s="329" t="s">
        <v>237</v>
      </c>
      <c r="AQ51" s="329" t="s">
        <v>238</v>
      </c>
      <c r="AR51" s="329" t="s">
        <v>237</v>
      </c>
    </row>
    <row r="52" spans="2:44" x14ac:dyDescent="0.25">
      <c r="B52" s="15" t="s">
        <v>63</v>
      </c>
      <c r="C52" s="118" t="s">
        <v>238</v>
      </c>
      <c r="D52" s="329" t="s">
        <v>237</v>
      </c>
      <c r="E52" s="118" t="s">
        <v>238</v>
      </c>
      <c r="F52" s="329" t="s">
        <v>237</v>
      </c>
      <c r="G52" s="329" t="s">
        <v>238</v>
      </c>
      <c r="H52" s="329" t="s">
        <v>237</v>
      </c>
      <c r="I52" s="118" t="s">
        <v>238</v>
      </c>
      <c r="J52" s="329" t="s">
        <v>237</v>
      </c>
      <c r="K52" s="118" t="s">
        <v>238</v>
      </c>
      <c r="L52" s="329" t="s">
        <v>237</v>
      </c>
      <c r="M52" s="329" t="s">
        <v>238</v>
      </c>
      <c r="N52" s="329" t="s">
        <v>237</v>
      </c>
      <c r="O52" s="118" t="s">
        <v>238</v>
      </c>
      <c r="P52" s="329" t="s">
        <v>237</v>
      </c>
      <c r="Q52" s="118" t="s">
        <v>238</v>
      </c>
      <c r="R52" s="329" t="s">
        <v>237</v>
      </c>
      <c r="S52" s="329" t="s">
        <v>238</v>
      </c>
      <c r="T52" s="329" t="s">
        <v>237</v>
      </c>
      <c r="U52" s="118" t="s">
        <v>238</v>
      </c>
      <c r="V52" s="329" t="s">
        <v>237</v>
      </c>
      <c r="W52" s="118" t="s">
        <v>238</v>
      </c>
      <c r="X52" s="329" t="s">
        <v>237</v>
      </c>
      <c r="Y52" s="329" t="s">
        <v>238</v>
      </c>
      <c r="Z52" s="329" t="s">
        <v>237</v>
      </c>
      <c r="AA52" s="118" t="s">
        <v>238</v>
      </c>
      <c r="AB52" s="329" t="s">
        <v>279</v>
      </c>
      <c r="AC52" s="118" t="s">
        <v>238</v>
      </c>
      <c r="AD52" s="329" t="s">
        <v>279</v>
      </c>
      <c r="AE52" s="329" t="s">
        <v>238</v>
      </c>
      <c r="AF52" s="329" t="s">
        <v>237</v>
      </c>
      <c r="AG52" s="118" t="s">
        <v>238</v>
      </c>
      <c r="AH52" s="329" t="s">
        <v>237</v>
      </c>
      <c r="AI52" s="118" t="s">
        <v>238</v>
      </c>
      <c r="AJ52" s="329" t="s">
        <v>237</v>
      </c>
      <c r="AK52" s="329" t="s">
        <v>238</v>
      </c>
      <c r="AL52" s="329" t="s">
        <v>237</v>
      </c>
      <c r="AM52" s="118" t="s">
        <v>238</v>
      </c>
      <c r="AN52" s="329" t="s">
        <v>237</v>
      </c>
      <c r="AO52" s="118" t="s">
        <v>238</v>
      </c>
      <c r="AP52" s="329" t="s">
        <v>237</v>
      </c>
      <c r="AQ52" s="329" t="s">
        <v>238</v>
      </c>
      <c r="AR52" s="329" t="s">
        <v>237</v>
      </c>
    </row>
    <row r="53" spans="2:44" x14ac:dyDescent="0.25">
      <c r="B53" s="15" t="s">
        <v>64</v>
      </c>
      <c r="C53" s="118" t="s">
        <v>238</v>
      </c>
      <c r="D53" s="329" t="s">
        <v>237</v>
      </c>
      <c r="E53" s="118" t="s">
        <v>238</v>
      </c>
      <c r="F53" s="329" t="s">
        <v>237</v>
      </c>
      <c r="G53" s="329" t="s">
        <v>238</v>
      </c>
      <c r="H53" s="329" t="s">
        <v>237</v>
      </c>
      <c r="I53" s="118" t="s">
        <v>238</v>
      </c>
      <c r="J53" s="329" t="s">
        <v>237</v>
      </c>
      <c r="K53" s="118" t="s">
        <v>238</v>
      </c>
      <c r="L53" s="329" t="s">
        <v>237</v>
      </c>
      <c r="M53" s="329" t="s">
        <v>238</v>
      </c>
      <c r="N53" s="329" t="s">
        <v>237</v>
      </c>
      <c r="O53" s="118" t="s">
        <v>238</v>
      </c>
      <c r="P53" s="329" t="s">
        <v>237</v>
      </c>
      <c r="Q53" s="118" t="s">
        <v>238</v>
      </c>
      <c r="R53" s="329" t="s">
        <v>237</v>
      </c>
      <c r="S53" s="329" t="s">
        <v>238</v>
      </c>
      <c r="T53" s="329" t="s">
        <v>237</v>
      </c>
      <c r="U53" s="118" t="s">
        <v>238</v>
      </c>
      <c r="V53" s="329" t="s">
        <v>237</v>
      </c>
      <c r="W53" s="118" t="s">
        <v>238</v>
      </c>
      <c r="X53" s="329" t="s">
        <v>237</v>
      </c>
      <c r="Y53" s="329" t="s">
        <v>238</v>
      </c>
      <c r="Z53" s="329" t="s">
        <v>237</v>
      </c>
      <c r="AA53" s="118" t="s">
        <v>238</v>
      </c>
      <c r="AB53" s="329" t="s">
        <v>279</v>
      </c>
      <c r="AC53" s="118" t="s">
        <v>238</v>
      </c>
      <c r="AD53" s="329" t="s">
        <v>279</v>
      </c>
      <c r="AE53" s="329" t="s">
        <v>238</v>
      </c>
      <c r="AF53" s="329" t="s">
        <v>237</v>
      </c>
      <c r="AG53" s="118" t="s">
        <v>238</v>
      </c>
      <c r="AH53" s="329" t="s">
        <v>237</v>
      </c>
      <c r="AI53" s="118" t="s">
        <v>238</v>
      </c>
      <c r="AJ53" s="329" t="s">
        <v>237</v>
      </c>
      <c r="AK53" s="329" t="s">
        <v>238</v>
      </c>
      <c r="AL53" s="329" t="s">
        <v>237</v>
      </c>
      <c r="AM53" s="118" t="s">
        <v>238</v>
      </c>
      <c r="AN53" s="329" t="s">
        <v>237</v>
      </c>
      <c r="AO53" s="118" t="s">
        <v>238</v>
      </c>
      <c r="AP53" s="329" t="s">
        <v>237</v>
      </c>
      <c r="AQ53" s="329" t="s">
        <v>238</v>
      </c>
      <c r="AR53" s="329" t="s">
        <v>237</v>
      </c>
    </row>
    <row r="54" spans="2:44" x14ac:dyDescent="0.25">
      <c r="B54" s="55" t="s">
        <v>65</v>
      </c>
      <c r="C54" s="118" t="s">
        <v>238</v>
      </c>
      <c r="D54" s="329" t="s">
        <v>237</v>
      </c>
      <c r="E54" s="118" t="s">
        <v>238</v>
      </c>
      <c r="F54" s="329" t="s">
        <v>237</v>
      </c>
      <c r="G54" s="329" t="s">
        <v>238</v>
      </c>
      <c r="H54" s="329" t="s">
        <v>237</v>
      </c>
      <c r="I54" s="118" t="s">
        <v>238</v>
      </c>
      <c r="J54" s="329" t="s">
        <v>237</v>
      </c>
      <c r="K54" s="118" t="s">
        <v>238</v>
      </c>
      <c r="L54" s="329" t="s">
        <v>237</v>
      </c>
      <c r="M54" s="329" t="s">
        <v>238</v>
      </c>
      <c r="N54" s="329" t="s">
        <v>237</v>
      </c>
      <c r="O54" s="118" t="s">
        <v>238</v>
      </c>
      <c r="P54" s="329" t="s">
        <v>237</v>
      </c>
      <c r="Q54" s="118" t="s">
        <v>238</v>
      </c>
      <c r="R54" s="329" t="s">
        <v>237</v>
      </c>
      <c r="S54" s="329" t="s">
        <v>238</v>
      </c>
      <c r="T54" s="329" t="s">
        <v>237</v>
      </c>
      <c r="U54" s="118" t="s">
        <v>238</v>
      </c>
      <c r="V54" s="329" t="s">
        <v>237</v>
      </c>
      <c r="W54" s="118" t="s">
        <v>238</v>
      </c>
      <c r="X54" s="329" t="s">
        <v>237</v>
      </c>
      <c r="Y54" s="329" t="s">
        <v>238</v>
      </c>
      <c r="Z54" s="329" t="s">
        <v>237</v>
      </c>
      <c r="AA54" s="118" t="s">
        <v>238</v>
      </c>
      <c r="AB54" s="329" t="s">
        <v>279</v>
      </c>
      <c r="AC54" s="118" t="s">
        <v>238</v>
      </c>
      <c r="AD54" s="329" t="s">
        <v>279</v>
      </c>
      <c r="AE54" s="329" t="s">
        <v>238</v>
      </c>
      <c r="AF54" s="329" t="s">
        <v>237</v>
      </c>
      <c r="AG54" s="118" t="s">
        <v>238</v>
      </c>
      <c r="AH54" s="329" t="s">
        <v>237</v>
      </c>
      <c r="AI54" s="118" t="s">
        <v>238</v>
      </c>
      <c r="AJ54" s="329" t="s">
        <v>237</v>
      </c>
      <c r="AK54" s="329" t="s">
        <v>238</v>
      </c>
      <c r="AL54" s="329" t="s">
        <v>237</v>
      </c>
      <c r="AM54" s="118" t="s">
        <v>238</v>
      </c>
      <c r="AN54" s="329" t="s">
        <v>237</v>
      </c>
      <c r="AO54" s="118" t="s">
        <v>238</v>
      </c>
      <c r="AP54" s="329" t="s">
        <v>237</v>
      </c>
      <c r="AQ54" s="329" t="s">
        <v>238</v>
      </c>
      <c r="AR54" s="329" t="s">
        <v>237</v>
      </c>
    </row>
    <row r="55" spans="2:44" x14ac:dyDescent="0.25">
      <c r="B55" s="15" t="s">
        <v>67</v>
      </c>
      <c r="C55" s="118">
        <v>24.8</v>
      </c>
      <c r="D55" s="329" t="s">
        <v>237</v>
      </c>
      <c r="E55" s="118">
        <v>27.3</v>
      </c>
      <c r="F55" s="329" t="s">
        <v>237</v>
      </c>
      <c r="G55" s="329">
        <v>1.1008064516129032</v>
      </c>
      <c r="H55" s="329" t="s">
        <v>237</v>
      </c>
      <c r="I55" s="118">
        <v>68.7</v>
      </c>
      <c r="J55" s="329" t="s">
        <v>237</v>
      </c>
      <c r="K55" s="118">
        <v>98.7</v>
      </c>
      <c r="L55" s="329" t="s">
        <v>237</v>
      </c>
      <c r="M55" s="329">
        <v>1.4366812227074235</v>
      </c>
      <c r="N55" s="329" t="s">
        <v>237</v>
      </c>
      <c r="O55" s="118">
        <v>28.8</v>
      </c>
      <c r="P55" s="329" t="s">
        <v>237</v>
      </c>
      <c r="Q55" s="118">
        <v>12.3</v>
      </c>
      <c r="R55" s="329" t="s">
        <v>237</v>
      </c>
      <c r="S55" s="329">
        <v>2.3414634146341462</v>
      </c>
      <c r="T55" s="329" t="s">
        <v>237</v>
      </c>
      <c r="U55" s="118">
        <v>28.1</v>
      </c>
      <c r="V55" s="329" t="s">
        <v>237</v>
      </c>
      <c r="W55" s="118">
        <v>26.2</v>
      </c>
      <c r="X55" s="329" t="s">
        <v>237</v>
      </c>
      <c r="Y55" s="329">
        <v>0.93238434163701056</v>
      </c>
      <c r="Z55" s="329" t="s">
        <v>237</v>
      </c>
      <c r="AA55" s="118">
        <v>65.099999999999994</v>
      </c>
      <c r="AB55" s="329" t="s">
        <v>279</v>
      </c>
      <c r="AC55" s="118">
        <v>91.6</v>
      </c>
      <c r="AD55" s="329" t="s">
        <v>279</v>
      </c>
      <c r="AE55" s="329">
        <v>1.4070660522273426</v>
      </c>
      <c r="AF55" s="329" t="s">
        <v>237</v>
      </c>
      <c r="AG55" s="118">
        <v>8.4</v>
      </c>
      <c r="AH55" s="329" t="s">
        <v>237</v>
      </c>
      <c r="AI55" s="118">
        <v>23.5</v>
      </c>
      <c r="AJ55" s="329" t="s">
        <v>237</v>
      </c>
      <c r="AK55" s="329">
        <v>2.7976190476190474</v>
      </c>
      <c r="AL55" s="329" t="s">
        <v>237</v>
      </c>
      <c r="AM55" s="118" t="s">
        <v>238</v>
      </c>
      <c r="AN55" s="329" t="s">
        <v>237</v>
      </c>
      <c r="AO55" s="118" t="s">
        <v>238</v>
      </c>
      <c r="AP55" s="329" t="s">
        <v>237</v>
      </c>
      <c r="AQ55" s="329" t="s">
        <v>238</v>
      </c>
      <c r="AR55" s="329" t="s">
        <v>237</v>
      </c>
    </row>
    <row r="56" spans="2:44" x14ac:dyDescent="0.25">
      <c r="B56" s="15" t="s">
        <v>68</v>
      </c>
      <c r="C56" s="118" t="s">
        <v>238</v>
      </c>
      <c r="D56" s="329" t="s">
        <v>237</v>
      </c>
      <c r="E56" s="118" t="s">
        <v>238</v>
      </c>
      <c r="F56" s="329" t="s">
        <v>237</v>
      </c>
      <c r="G56" s="329" t="s">
        <v>238</v>
      </c>
      <c r="H56" s="329" t="s">
        <v>237</v>
      </c>
      <c r="I56" s="118" t="s">
        <v>238</v>
      </c>
      <c r="J56" s="329" t="s">
        <v>237</v>
      </c>
      <c r="K56" s="118" t="s">
        <v>238</v>
      </c>
      <c r="L56" s="329" t="s">
        <v>237</v>
      </c>
      <c r="M56" s="329" t="s">
        <v>238</v>
      </c>
      <c r="N56" s="329" t="s">
        <v>237</v>
      </c>
      <c r="O56" s="118" t="s">
        <v>238</v>
      </c>
      <c r="P56" s="329" t="s">
        <v>237</v>
      </c>
      <c r="Q56" s="118" t="s">
        <v>238</v>
      </c>
      <c r="R56" s="329" t="s">
        <v>237</v>
      </c>
      <c r="S56" s="329" t="s">
        <v>238</v>
      </c>
      <c r="T56" s="329" t="s">
        <v>237</v>
      </c>
      <c r="U56" s="118" t="s">
        <v>238</v>
      </c>
      <c r="V56" s="329" t="s">
        <v>237</v>
      </c>
      <c r="W56" s="118" t="s">
        <v>238</v>
      </c>
      <c r="X56" s="329" t="s">
        <v>237</v>
      </c>
      <c r="Y56" s="329" t="s">
        <v>238</v>
      </c>
      <c r="Z56" s="329" t="s">
        <v>237</v>
      </c>
      <c r="AA56" s="118" t="s">
        <v>238</v>
      </c>
      <c r="AB56" s="329" t="s">
        <v>279</v>
      </c>
      <c r="AC56" s="118" t="s">
        <v>238</v>
      </c>
      <c r="AD56" s="329" t="s">
        <v>279</v>
      </c>
      <c r="AE56" s="329" t="s">
        <v>238</v>
      </c>
      <c r="AF56" s="329" t="s">
        <v>237</v>
      </c>
      <c r="AG56" s="118" t="s">
        <v>238</v>
      </c>
      <c r="AH56" s="329" t="s">
        <v>237</v>
      </c>
      <c r="AI56" s="118" t="s">
        <v>238</v>
      </c>
      <c r="AJ56" s="329" t="s">
        <v>237</v>
      </c>
      <c r="AK56" s="329" t="s">
        <v>238</v>
      </c>
      <c r="AL56" s="329" t="s">
        <v>237</v>
      </c>
      <c r="AM56" s="118" t="s">
        <v>238</v>
      </c>
      <c r="AN56" s="329" t="s">
        <v>237</v>
      </c>
      <c r="AO56" s="118" t="s">
        <v>238</v>
      </c>
      <c r="AP56" s="329" t="s">
        <v>237</v>
      </c>
      <c r="AQ56" s="329" t="s">
        <v>238</v>
      </c>
      <c r="AR56" s="329" t="s">
        <v>237</v>
      </c>
    </row>
    <row r="57" spans="2:44" x14ac:dyDescent="0.25">
      <c r="B57" s="15" t="s">
        <v>69</v>
      </c>
      <c r="C57" s="118" t="s">
        <v>238</v>
      </c>
      <c r="D57" s="329" t="s">
        <v>237</v>
      </c>
      <c r="E57" s="118" t="s">
        <v>238</v>
      </c>
      <c r="F57" s="329" t="s">
        <v>237</v>
      </c>
      <c r="G57" s="329" t="s">
        <v>238</v>
      </c>
      <c r="H57" s="329" t="s">
        <v>237</v>
      </c>
      <c r="I57" s="118" t="s">
        <v>238</v>
      </c>
      <c r="J57" s="329" t="s">
        <v>237</v>
      </c>
      <c r="K57" s="118" t="s">
        <v>238</v>
      </c>
      <c r="L57" s="329" t="s">
        <v>237</v>
      </c>
      <c r="M57" s="329" t="s">
        <v>238</v>
      </c>
      <c r="N57" s="329" t="s">
        <v>237</v>
      </c>
      <c r="O57" s="118" t="s">
        <v>238</v>
      </c>
      <c r="P57" s="329" t="s">
        <v>237</v>
      </c>
      <c r="Q57" s="118" t="s">
        <v>238</v>
      </c>
      <c r="R57" s="329" t="s">
        <v>237</v>
      </c>
      <c r="S57" s="329" t="s">
        <v>238</v>
      </c>
      <c r="T57" s="329" t="s">
        <v>237</v>
      </c>
      <c r="U57" s="118" t="s">
        <v>238</v>
      </c>
      <c r="V57" s="329" t="s">
        <v>237</v>
      </c>
      <c r="W57" s="118" t="s">
        <v>238</v>
      </c>
      <c r="X57" s="329" t="s">
        <v>237</v>
      </c>
      <c r="Y57" s="329" t="s">
        <v>238</v>
      </c>
      <c r="Z57" s="329" t="s">
        <v>237</v>
      </c>
      <c r="AA57" s="118" t="s">
        <v>238</v>
      </c>
      <c r="AB57" s="329" t="s">
        <v>237</v>
      </c>
      <c r="AC57" s="118" t="s">
        <v>238</v>
      </c>
      <c r="AD57" s="329" t="s">
        <v>237</v>
      </c>
      <c r="AE57" s="329" t="s">
        <v>238</v>
      </c>
      <c r="AF57" s="329" t="s">
        <v>237</v>
      </c>
      <c r="AG57" s="118" t="s">
        <v>238</v>
      </c>
      <c r="AH57" s="329" t="s">
        <v>237</v>
      </c>
      <c r="AI57" s="118" t="s">
        <v>238</v>
      </c>
      <c r="AJ57" s="329" t="s">
        <v>237</v>
      </c>
      <c r="AK57" s="329" t="s">
        <v>238</v>
      </c>
      <c r="AL57" s="329" t="s">
        <v>237</v>
      </c>
      <c r="AM57" s="118" t="s">
        <v>238</v>
      </c>
      <c r="AN57" s="329" t="s">
        <v>237</v>
      </c>
      <c r="AO57" s="118" t="s">
        <v>238</v>
      </c>
      <c r="AP57" s="329" t="s">
        <v>237</v>
      </c>
      <c r="AQ57" s="329" t="s">
        <v>238</v>
      </c>
      <c r="AR57" s="329" t="s">
        <v>237</v>
      </c>
    </row>
    <row r="58" spans="2:44" x14ac:dyDescent="0.25">
      <c r="B58" s="15" t="s">
        <v>71</v>
      </c>
      <c r="C58" s="118" t="s">
        <v>238</v>
      </c>
      <c r="D58" s="329" t="s">
        <v>237</v>
      </c>
      <c r="E58" s="118" t="s">
        <v>238</v>
      </c>
      <c r="F58" s="329" t="s">
        <v>237</v>
      </c>
      <c r="G58" s="329" t="s">
        <v>238</v>
      </c>
      <c r="H58" s="329" t="s">
        <v>237</v>
      </c>
      <c r="I58" s="118" t="s">
        <v>238</v>
      </c>
      <c r="J58" s="329" t="s">
        <v>237</v>
      </c>
      <c r="K58" s="118" t="s">
        <v>238</v>
      </c>
      <c r="L58" s="329" t="s">
        <v>237</v>
      </c>
      <c r="M58" s="329" t="s">
        <v>238</v>
      </c>
      <c r="N58" s="329" t="s">
        <v>237</v>
      </c>
      <c r="O58" s="118" t="s">
        <v>238</v>
      </c>
      <c r="P58" s="329" t="s">
        <v>237</v>
      </c>
      <c r="Q58" s="118" t="s">
        <v>238</v>
      </c>
      <c r="R58" s="329" t="s">
        <v>237</v>
      </c>
      <c r="S58" s="329" t="s">
        <v>238</v>
      </c>
      <c r="T58" s="329" t="s">
        <v>237</v>
      </c>
      <c r="U58" s="118" t="s">
        <v>238</v>
      </c>
      <c r="V58" s="329" t="s">
        <v>237</v>
      </c>
      <c r="W58" s="118" t="s">
        <v>238</v>
      </c>
      <c r="X58" s="329" t="s">
        <v>237</v>
      </c>
      <c r="Y58" s="329" t="s">
        <v>238</v>
      </c>
      <c r="Z58" s="329" t="s">
        <v>237</v>
      </c>
      <c r="AA58" s="118" t="s">
        <v>238</v>
      </c>
      <c r="AB58" s="329" t="s">
        <v>279</v>
      </c>
      <c r="AC58" s="118" t="s">
        <v>238</v>
      </c>
      <c r="AD58" s="329" t="s">
        <v>279</v>
      </c>
      <c r="AE58" s="329" t="s">
        <v>238</v>
      </c>
      <c r="AF58" s="329" t="s">
        <v>237</v>
      </c>
      <c r="AG58" s="118" t="s">
        <v>238</v>
      </c>
      <c r="AH58" s="329" t="s">
        <v>237</v>
      </c>
      <c r="AI58" s="118" t="s">
        <v>238</v>
      </c>
      <c r="AJ58" s="329" t="s">
        <v>237</v>
      </c>
      <c r="AK58" s="329" t="s">
        <v>238</v>
      </c>
      <c r="AL58" s="329" t="s">
        <v>237</v>
      </c>
      <c r="AM58" s="118" t="s">
        <v>238</v>
      </c>
      <c r="AN58" s="329" t="s">
        <v>237</v>
      </c>
      <c r="AO58" s="118" t="s">
        <v>238</v>
      </c>
      <c r="AP58" s="329" t="s">
        <v>237</v>
      </c>
      <c r="AQ58" s="329" t="s">
        <v>238</v>
      </c>
      <c r="AR58" s="329" t="s">
        <v>237</v>
      </c>
    </row>
    <row r="59" spans="2:44" x14ac:dyDescent="0.25">
      <c r="B59" s="15" t="s">
        <v>72</v>
      </c>
      <c r="C59" s="118" t="s">
        <v>238</v>
      </c>
      <c r="D59" s="329" t="s">
        <v>237</v>
      </c>
      <c r="E59" s="118" t="s">
        <v>238</v>
      </c>
      <c r="F59" s="329" t="s">
        <v>237</v>
      </c>
      <c r="G59" s="329" t="s">
        <v>238</v>
      </c>
      <c r="H59" s="329" t="s">
        <v>237</v>
      </c>
      <c r="I59" s="330">
        <v>95</v>
      </c>
      <c r="J59" s="331" t="s">
        <v>239</v>
      </c>
      <c r="K59" s="330">
        <v>99.1</v>
      </c>
      <c r="L59" s="331" t="s">
        <v>239</v>
      </c>
      <c r="M59" s="331">
        <v>1.0431578947368421</v>
      </c>
      <c r="N59" s="331" t="s">
        <v>239</v>
      </c>
      <c r="O59" s="118">
        <v>5.3</v>
      </c>
      <c r="P59" s="329" t="s">
        <v>239</v>
      </c>
      <c r="Q59" s="118">
        <v>1.2</v>
      </c>
      <c r="R59" s="329" t="s">
        <v>239</v>
      </c>
      <c r="S59" s="329">
        <v>4.416666666666667</v>
      </c>
      <c r="T59" s="329" t="s">
        <v>239</v>
      </c>
      <c r="U59" s="118" t="s">
        <v>238</v>
      </c>
      <c r="V59" s="329" t="s">
        <v>237</v>
      </c>
      <c r="W59" s="118" t="s">
        <v>238</v>
      </c>
      <c r="X59" s="329" t="s">
        <v>237</v>
      </c>
      <c r="Y59" s="329" t="s">
        <v>238</v>
      </c>
      <c r="Z59" s="329" t="s">
        <v>237</v>
      </c>
      <c r="AA59" s="330">
        <v>92</v>
      </c>
      <c r="AB59" s="331" t="s">
        <v>283</v>
      </c>
      <c r="AC59" s="330">
        <v>98.2</v>
      </c>
      <c r="AD59" s="331" t="s">
        <v>283</v>
      </c>
      <c r="AE59" s="331">
        <v>1.067391304347826</v>
      </c>
      <c r="AF59" s="331" t="s">
        <v>283</v>
      </c>
      <c r="AG59" s="118">
        <v>31</v>
      </c>
      <c r="AH59" s="329" t="s">
        <v>239</v>
      </c>
      <c r="AI59" s="118">
        <v>46.4</v>
      </c>
      <c r="AJ59" s="329" t="s">
        <v>239</v>
      </c>
      <c r="AK59" s="329">
        <v>1.4967741935483871</v>
      </c>
      <c r="AL59" s="329" t="s">
        <v>239</v>
      </c>
      <c r="AM59" s="118">
        <v>20.7</v>
      </c>
      <c r="AN59" s="329" t="s">
        <v>239</v>
      </c>
      <c r="AO59" s="118">
        <v>41.2</v>
      </c>
      <c r="AP59" s="329" t="s">
        <v>239</v>
      </c>
      <c r="AQ59" s="329">
        <v>1.9903381642512079</v>
      </c>
      <c r="AR59" s="329" t="s">
        <v>239</v>
      </c>
    </row>
    <row r="60" spans="2:44" x14ac:dyDescent="0.25">
      <c r="B60" s="15" t="s">
        <v>73</v>
      </c>
      <c r="C60" s="118" t="s">
        <v>238</v>
      </c>
      <c r="D60" s="329" t="s">
        <v>237</v>
      </c>
      <c r="E60" s="118" t="s">
        <v>238</v>
      </c>
      <c r="F60" s="329" t="s">
        <v>237</v>
      </c>
      <c r="G60" s="329" t="s">
        <v>238</v>
      </c>
      <c r="H60" s="329" t="s">
        <v>237</v>
      </c>
      <c r="I60" s="330">
        <v>99.1</v>
      </c>
      <c r="J60" s="331" t="s">
        <v>239</v>
      </c>
      <c r="K60" s="330">
        <v>98.2</v>
      </c>
      <c r="L60" s="331" t="s">
        <v>239</v>
      </c>
      <c r="M60" s="331">
        <v>0.99091826437941477</v>
      </c>
      <c r="N60" s="331" t="s">
        <v>239</v>
      </c>
      <c r="O60" s="118" t="s">
        <v>238</v>
      </c>
      <c r="P60" s="329" t="s">
        <v>237</v>
      </c>
      <c r="Q60" s="118" t="s">
        <v>238</v>
      </c>
      <c r="R60" s="329" t="s">
        <v>237</v>
      </c>
      <c r="S60" s="329" t="s">
        <v>238</v>
      </c>
      <c r="T60" s="329" t="s">
        <v>237</v>
      </c>
      <c r="U60" s="118" t="s">
        <v>238</v>
      </c>
      <c r="V60" s="329" t="s">
        <v>237</v>
      </c>
      <c r="W60" s="118" t="s">
        <v>238</v>
      </c>
      <c r="X60" s="329" t="s">
        <v>237</v>
      </c>
      <c r="Y60" s="329" t="s">
        <v>238</v>
      </c>
      <c r="Z60" s="329" t="s">
        <v>237</v>
      </c>
      <c r="AA60" s="118" t="s">
        <v>238</v>
      </c>
      <c r="AB60" s="329" t="s">
        <v>237</v>
      </c>
      <c r="AC60" s="118" t="s">
        <v>238</v>
      </c>
      <c r="AD60" s="329" t="s">
        <v>237</v>
      </c>
      <c r="AE60" s="329" t="s">
        <v>238</v>
      </c>
      <c r="AF60" s="329" t="s">
        <v>237</v>
      </c>
      <c r="AG60" s="118" t="s">
        <v>238</v>
      </c>
      <c r="AH60" s="329" t="s">
        <v>237</v>
      </c>
      <c r="AI60" s="118" t="s">
        <v>238</v>
      </c>
      <c r="AJ60" s="329" t="s">
        <v>237</v>
      </c>
      <c r="AK60" s="329" t="s">
        <v>238</v>
      </c>
      <c r="AL60" s="329" t="s">
        <v>237</v>
      </c>
      <c r="AM60" s="118" t="s">
        <v>238</v>
      </c>
      <c r="AN60" s="329" t="s">
        <v>237</v>
      </c>
      <c r="AO60" s="118" t="s">
        <v>238</v>
      </c>
      <c r="AP60" s="329" t="s">
        <v>237</v>
      </c>
      <c r="AQ60" s="329" t="s">
        <v>238</v>
      </c>
      <c r="AR60" s="329" t="s">
        <v>237</v>
      </c>
    </row>
    <row r="61" spans="2:44" x14ac:dyDescent="0.25">
      <c r="B61" s="15" t="s">
        <v>74</v>
      </c>
      <c r="C61" s="118">
        <v>98.5</v>
      </c>
      <c r="D61" s="329" t="s">
        <v>283</v>
      </c>
      <c r="E61" s="118">
        <v>99.8</v>
      </c>
      <c r="F61" s="329" t="s">
        <v>283</v>
      </c>
      <c r="G61" s="329">
        <v>1.0131979695431472</v>
      </c>
      <c r="H61" s="329" t="s">
        <v>283</v>
      </c>
      <c r="I61" s="118">
        <v>55.1</v>
      </c>
      <c r="J61" s="329" t="s">
        <v>239</v>
      </c>
      <c r="K61" s="118">
        <v>96.9</v>
      </c>
      <c r="L61" s="329" t="s">
        <v>239</v>
      </c>
      <c r="M61" s="329">
        <v>1.7586206896551724</v>
      </c>
      <c r="N61" s="329" t="s">
        <v>239</v>
      </c>
      <c r="O61" s="118">
        <v>7.5</v>
      </c>
      <c r="P61" s="329" t="s">
        <v>239</v>
      </c>
      <c r="Q61" s="118">
        <v>5.4</v>
      </c>
      <c r="R61" s="329" t="s">
        <v>239</v>
      </c>
      <c r="S61" s="329">
        <v>1.3888888888888888</v>
      </c>
      <c r="T61" s="329" t="s">
        <v>239</v>
      </c>
      <c r="U61" s="118">
        <v>34</v>
      </c>
      <c r="V61" s="329" t="s">
        <v>239</v>
      </c>
      <c r="W61" s="118">
        <v>22.8</v>
      </c>
      <c r="X61" s="329" t="s">
        <v>239</v>
      </c>
      <c r="Y61" s="329">
        <v>0.67058823529411771</v>
      </c>
      <c r="Z61" s="329" t="s">
        <v>239</v>
      </c>
      <c r="AA61" s="118">
        <v>82.5</v>
      </c>
      <c r="AB61" s="329" t="s">
        <v>283</v>
      </c>
      <c r="AC61" s="118">
        <v>93.1</v>
      </c>
      <c r="AD61" s="329" t="s">
        <v>283</v>
      </c>
      <c r="AE61" s="329">
        <v>1.1284848484848484</v>
      </c>
      <c r="AF61" s="329" t="s">
        <v>283</v>
      </c>
      <c r="AG61" s="118">
        <v>1.8</v>
      </c>
      <c r="AH61" s="329" t="s">
        <v>239</v>
      </c>
      <c r="AI61" s="118">
        <v>8.8000000000000007</v>
      </c>
      <c r="AJ61" s="329" t="s">
        <v>239</v>
      </c>
      <c r="AK61" s="329">
        <v>4.8888888888888893</v>
      </c>
      <c r="AL61" s="329" t="s">
        <v>239</v>
      </c>
      <c r="AM61" s="118">
        <v>9</v>
      </c>
      <c r="AN61" s="329" t="s">
        <v>239</v>
      </c>
      <c r="AO61" s="118">
        <v>28.2</v>
      </c>
      <c r="AP61" s="329" t="s">
        <v>239</v>
      </c>
      <c r="AQ61" s="329">
        <v>3.1333333333333333</v>
      </c>
      <c r="AR61" s="329" t="s">
        <v>239</v>
      </c>
    </row>
    <row r="62" spans="2:44" x14ac:dyDescent="0.25">
      <c r="B62" s="15" t="s">
        <v>75</v>
      </c>
      <c r="C62" s="118">
        <v>98</v>
      </c>
      <c r="D62" s="329" t="s">
        <v>237</v>
      </c>
      <c r="E62" s="118">
        <v>99.1</v>
      </c>
      <c r="F62" s="329" t="s">
        <v>237</v>
      </c>
      <c r="G62" s="329">
        <v>1.0112244897959184</v>
      </c>
      <c r="H62" s="329" t="s">
        <v>237</v>
      </c>
      <c r="I62" s="330">
        <v>90.9</v>
      </c>
      <c r="J62" s="331" t="s">
        <v>239</v>
      </c>
      <c r="K62" s="330">
        <v>98</v>
      </c>
      <c r="L62" s="331" t="s">
        <v>239</v>
      </c>
      <c r="M62" s="331">
        <v>1.078107810781078</v>
      </c>
      <c r="N62" s="331" t="s">
        <v>239</v>
      </c>
      <c r="O62" s="118">
        <v>11.6</v>
      </c>
      <c r="P62" s="329" t="s">
        <v>239</v>
      </c>
      <c r="Q62" s="118">
        <v>0.9</v>
      </c>
      <c r="R62" s="329" t="s">
        <v>239</v>
      </c>
      <c r="S62" s="329">
        <v>12.888888888888888</v>
      </c>
      <c r="T62" s="329" t="s">
        <v>239</v>
      </c>
      <c r="U62" s="118" t="s">
        <v>238</v>
      </c>
      <c r="V62" s="329" t="s">
        <v>237</v>
      </c>
      <c r="W62" s="118" t="s">
        <v>238</v>
      </c>
      <c r="X62" s="329" t="s">
        <v>237</v>
      </c>
      <c r="Y62" s="329" t="s">
        <v>238</v>
      </c>
      <c r="Z62" s="329" t="s">
        <v>237</v>
      </c>
      <c r="AA62" s="118" t="s">
        <v>238</v>
      </c>
      <c r="AB62" s="329" t="s">
        <v>279</v>
      </c>
      <c r="AC62" s="118" t="s">
        <v>238</v>
      </c>
      <c r="AD62" s="329" t="s">
        <v>279</v>
      </c>
      <c r="AE62" s="329" t="s">
        <v>238</v>
      </c>
      <c r="AF62" s="329" t="s">
        <v>237</v>
      </c>
      <c r="AG62" s="118" t="s">
        <v>238</v>
      </c>
      <c r="AH62" s="329" t="s">
        <v>237</v>
      </c>
      <c r="AI62" s="118" t="s">
        <v>238</v>
      </c>
      <c r="AJ62" s="329" t="s">
        <v>237</v>
      </c>
      <c r="AK62" s="329" t="s">
        <v>238</v>
      </c>
      <c r="AL62" s="329" t="s">
        <v>237</v>
      </c>
      <c r="AM62" s="118" t="s">
        <v>238</v>
      </c>
      <c r="AN62" s="329" t="s">
        <v>237</v>
      </c>
      <c r="AO62" s="118" t="s">
        <v>238</v>
      </c>
      <c r="AP62" s="329" t="s">
        <v>237</v>
      </c>
      <c r="AQ62" s="329" t="s">
        <v>238</v>
      </c>
      <c r="AR62" s="329" t="s">
        <v>237</v>
      </c>
    </row>
    <row r="63" spans="2:44" x14ac:dyDescent="0.25">
      <c r="B63" s="15" t="s">
        <v>76</v>
      </c>
      <c r="C63" s="118">
        <v>60.3</v>
      </c>
      <c r="D63" s="329" t="s">
        <v>237</v>
      </c>
      <c r="E63" s="118">
        <v>60.1</v>
      </c>
      <c r="F63" s="329" t="s">
        <v>237</v>
      </c>
      <c r="G63" s="329">
        <v>0.99668325041459371</v>
      </c>
      <c r="H63" s="329" t="s">
        <v>237</v>
      </c>
      <c r="I63" s="118">
        <v>48.1</v>
      </c>
      <c r="J63" s="329" t="s">
        <v>237</v>
      </c>
      <c r="K63" s="118">
        <v>87.7</v>
      </c>
      <c r="L63" s="329" t="s">
        <v>237</v>
      </c>
      <c r="M63" s="329">
        <v>1.8232848232848233</v>
      </c>
      <c r="N63" s="329" t="s">
        <v>237</v>
      </c>
      <c r="O63" s="118">
        <v>8.5</v>
      </c>
      <c r="P63" s="329" t="s">
        <v>237</v>
      </c>
      <c r="Q63" s="118">
        <v>4.3</v>
      </c>
      <c r="R63" s="329" t="s">
        <v>237</v>
      </c>
      <c r="S63" s="329">
        <v>1.9767441860465118</v>
      </c>
      <c r="T63" s="329" t="s">
        <v>237</v>
      </c>
      <c r="U63" s="118" t="s">
        <v>238</v>
      </c>
      <c r="V63" s="329" t="s">
        <v>237</v>
      </c>
      <c r="W63" s="118" t="s">
        <v>238</v>
      </c>
      <c r="X63" s="329" t="s">
        <v>237</v>
      </c>
      <c r="Y63" s="329" t="s">
        <v>238</v>
      </c>
      <c r="Z63" s="329" t="s">
        <v>237</v>
      </c>
      <c r="AA63" s="118" t="s">
        <v>238</v>
      </c>
      <c r="AB63" s="329" t="s">
        <v>237</v>
      </c>
      <c r="AC63" s="118" t="s">
        <v>238</v>
      </c>
      <c r="AD63" s="329" t="s">
        <v>237</v>
      </c>
      <c r="AE63" s="329" t="s">
        <v>238</v>
      </c>
      <c r="AF63" s="329" t="s">
        <v>237</v>
      </c>
      <c r="AG63" s="118" t="s">
        <v>238</v>
      </c>
      <c r="AH63" s="329" t="s">
        <v>237</v>
      </c>
      <c r="AI63" s="118" t="s">
        <v>238</v>
      </c>
      <c r="AJ63" s="329" t="s">
        <v>237</v>
      </c>
      <c r="AK63" s="329" t="s">
        <v>238</v>
      </c>
      <c r="AL63" s="329" t="s">
        <v>237</v>
      </c>
      <c r="AM63" s="118" t="s">
        <v>238</v>
      </c>
      <c r="AN63" s="329" t="s">
        <v>237</v>
      </c>
      <c r="AO63" s="118" t="s">
        <v>238</v>
      </c>
      <c r="AP63" s="329" t="s">
        <v>237</v>
      </c>
      <c r="AQ63" s="329" t="s">
        <v>238</v>
      </c>
      <c r="AR63" s="329" t="s">
        <v>237</v>
      </c>
    </row>
    <row r="64" spans="2:44" x14ac:dyDescent="0.25">
      <c r="B64" s="15" t="s">
        <v>77</v>
      </c>
      <c r="C64" s="118" t="s">
        <v>238</v>
      </c>
      <c r="D64" s="329" t="s">
        <v>237</v>
      </c>
      <c r="E64" s="118" t="s">
        <v>238</v>
      </c>
      <c r="F64" s="329" t="s">
        <v>237</v>
      </c>
      <c r="G64" s="329" t="s">
        <v>238</v>
      </c>
      <c r="H64" s="329" t="s">
        <v>237</v>
      </c>
      <c r="I64" s="118">
        <v>8.6</v>
      </c>
      <c r="J64" s="329" t="s">
        <v>237</v>
      </c>
      <c r="K64" s="118">
        <v>90.1</v>
      </c>
      <c r="L64" s="329" t="s">
        <v>237</v>
      </c>
      <c r="M64" s="329">
        <v>10.476744186046512</v>
      </c>
      <c r="N64" s="329" t="s">
        <v>237</v>
      </c>
      <c r="O64" s="118">
        <v>48.1</v>
      </c>
      <c r="P64" s="329" t="s">
        <v>237</v>
      </c>
      <c r="Q64" s="118">
        <v>15.1</v>
      </c>
      <c r="R64" s="329" t="s">
        <v>237</v>
      </c>
      <c r="S64" s="329">
        <v>3.185430463576159</v>
      </c>
      <c r="T64" s="329" t="s">
        <v>237</v>
      </c>
      <c r="U64" s="118">
        <v>41.6</v>
      </c>
      <c r="V64" s="329" t="s">
        <v>237</v>
      </c>
      <c r="W64" s="118">
        <v>50.3</v>
      </c>
      <c r="X64" s="329" t="s">
        <v>237</v>
      </c>
      <c r="Y64" s="329">
        <v>1.2091346153846152</v>
      </c>
      <c r="Z64" s="329" t="s">
        <v>237</v>
      </c>
      <c r="AA64" s="118">
        <v>31.3</v>
      </c>
      <c r="AB64" s="329" t="s">
        <v>283</v>
      </c>
      <c r="AC64" s="118">
        <v>83.6</v>
      </c>
      <c r="AD64" s="329" t="s">
        <v>283</v>
      </c>
      <c r="AE64" s="329">
        <v>2.6709265175718846</v>
      </c>
      <c r="AF64" s="329" t="s">
        <v>283</v>
      </c>
      <c r="AG64" s="118">
        <v>8.5</v>
      </c>
      <c r="AH64" s="329" t="s">
        <v>237</v>
      </c>
      <c r="AI64" s="118">
        <v>36.799999999999997</v>
      </c>
      <c r="AJ64" s="329" t="s">
        <v>237</v>
      </c>
      <c r="AK64" s="329">
        <v>4.3294117647058821</v>
      </c>
      <c r="AL64" s="329" t="s">
        <v>237</v>
      </c>
      <c r="AM64" s="118">
        <v>21.4</v>
      </c>
      <c r="AN64" s="329" t="s">
        <v>237</v>
      </c>
      <c r="AO64" s="118">
        <v>43.4</v>
      </c>
      <c r="AP64" s="329" t="s">
        <v>237</v>
      </c>
      <c r="AQ64" s="329">
        <v>2.02803738317757</v>
      </c>
      <c r="AR64" s="329" t="s">
        <v>237</v>
      </c>
    </row>
    <row r="65" spans="2:44" x14ac:dyDescent="0.25">
      <c r="B65" s="15" t="s">
        <v>78</v>
      </c>
      <c r="C65" s="118" t="s">
        <v>238</v>
      </c>
      <c r="D65" s="329" t="s">
        <v>237</v>
      </c>
      <c r="E65" s="118" t="s">
        <v>238</v>
      </c>
      <c r="F65" s="329" t="s">
        <v>237</v>
      </c>
      <c r="G65" s="329" t="s">
        <v>238</v>
      </c>
      <c r="H65" s="329" t="s">
        <v>237</v>
      </c>
      <c r="I65" s="118" t="s">
        <v>238</v>
      </c>
      <c r="J65" s="329" t="s">
        <v>237</v>
      </c>
      <c r="K65" s="118" t="s">
        <v>238</v>
      </c>
      <c r="L65" s="329" t="s">
        <v>237</v>
      </c>
      <c r="M65" s="329" t="s">
        <v>238</v>
      </c>
      <c r="N65" s="329" t="s">
        <v>237</v>
      </c>
      <c r="O65" s="118" t="s">
        <v>238</v>
      </c>
      <c r="P65" s="329" t="s">
        <v>237</v>
      </c>
      <c r="Q65" s="118" t="s">
        <v>238</v>
      </c>
      <c r="R65" s="329" t="s">
        <v>237</v>
      </c>
      <c r="S65" s="329" t="s">
        <v>238</v>
      </c>
      <c r="T65" s="329" t="s">
        <v>237</v>
      </c>
      <c r="U65" s="118" t="s">
        <v>238</v>
      </c>
      <c r="V65" s="329" t="s">
        <v>237</v>
      </c>
      <c r="W65" s="118" t="s">
        <v>238</v>
      </c>
      <c r="X65" s="329" t="s">
        <v>237</v>
      </c>
      <c r="Y65" s="329" t="s">
        <v>238</v>
      </c>
      <c r="Z65" s="329" t="s">
        <v>237</v>
      </c>
      <c r="AA65" s="118" t="s">
        <v>238</v>
      </c>
      <c r="AB65" s="329" t="s">
        <v>279</v>
      </c>
      <c r="AC65" s="118" t="s">
        <v>238</v>
      </c>
      <c r="AD65" s="329" t="s">
        <v>279</v>
      </c>
      <c r="AE65" s="329" t="s">
        <v>238</v>
      </c>
      <c r="AF65" s="329" t="s">
        <v>237</v>
      </c>
      <c r="AG65" s="118" t="s">
        <v>238</v>
      </c>
      <c r="AH65" s="329" t="s">
        <v>237</v>
      </c>
      <c r="AI65" s="118" t="s">
        <v>238</v>
      </c>
      <c r="AJ65" s="329" t="s">
        <v>237</v>
      </c>
      <c r="AK65" s="329" t="s">
        <v>238</v>
      </c>
      <c r="AL65" s="329" t="s">
        <v>237</v>
      </c>
      <c r="AM65" s="118" t="s">
        <v>238</v>
      </c>
      <c r="AN65" s="329" t="s">
        <v>237</v>
      </c>
      <c r="AO65" s="118" t="s">
        <v>238</v>
      </c>
      <c r="AP65" s="329" t="s">
        <v>237</v>
      </c>
      <c r="AQ65" s="329" t="s">
        <v>238</v>
      </c>
      <c r="AR65" s="329" t="s">
        <v>237</v>
      </c>
    </row>
    <row r="66" spans="2:44" x14ac:dyDescent="0.25">
      <c r="B66" s="15" t="s">
        <v>79</v>
      </c>
      <c r="C66" s="118">
        <v>2.6</v>
      </c>
      <c r="D66" s="329" t="s">
        <v>237</v>
      </c>
      <c r="E66" s="118">
        <v>18.100000000000001</v>
      </c>
      <c r="F66" s="329" t="s">
        <v>237</v>
      </c>
      <c r="G66" s="329">
        <v>6.9615384615384617</v>
      </c>
      <c r="H66" s="329" t="s">
        <v>237</v>
      </c>
      <c r="I66" s="118">
        <v>1.7</v>
      </c>
      <c r="J66" s="329" t="s">
        <v>237</v>
      </c>
      <c r="K66" s="118">
        <v>45.6</v>
      </c>
      <c r="L66" s="329" t="s">
        <v>237</v>
      </c>
      <c r="M66" s="329">
        <v>26.823529411764707</v>
      </c>
      <c r="N66" s="329" t="s">
        <v>237</v>
      </c>
      <c r="O66" s="118">
        <v>35.6</v>
      </c>
      <c r="P66" s="329" t="s">
        <v>237</v>
      </c>
      <c r="Q66" s="118">
        <v>15.1</v>
      </c>
      <c r="R66" s="329" t="s">
        <v>237</v>
      </c>
      <c r="S66" s="329">
        <v>2.3576158940397351</v>
      </c>
      <c r="T66" s="329" t="s">
        <v>237</v>
      </c>
      <c r="U66" s="118">
        <v>18</v>
      </c>
      <c r="V66" s="329" t="s">
        <v>237</v>
      </c>
      <c r="W66" s="118">
        <v>45.3</v>
      </c>
      <c r="X66" s="329" t="s">
        <v>237</v>
      </c>
      <c r="Y66" s="329">
        <v>2.5166666666666666</v>
      </c>
      <c r="Z66" s="329" t="s">
        <v>237</v>
      </c>
      <c r="AA66" s="118">
        <v>51.991087382296499</v>
      </c>
      <c r="AB66" s="329" t="s">
        <v>279</v>
      </c>
      <c r="AC66" s="118">
        <v>86.191177650358171</v>
      </c>
      <c r="AD66" s="329" t="s">
        <v>279</v>
      </c>
      <c r="AE66" s="329">
        <v>1.6578067893941983</v>
      </c>
      <c r="AF66" s="329" t="s">
        <v>237</v>
      </c>
      <c r="AG66" s="118" t="s">
        <v>238</v>
      </c>
      <c r="AH66" s="329" t="s">
        <v>237</v>
      </c>
      <c r="AI66" s="118" t="s">
        <v>238</v>
      </c>
      <c r="AJ66" s="329" t="s">
        <v>237</v>
      </c>
      <c r="AK66" s="329" t="s">
        <v>238</v>
      </c>
      <c r="AL66" s="329" t="s">
        <v>237</v>
      </c>
      <c r="AM66" s="118" t="s">
        <v>238</v>
      </c>
      <c r="AN66" s="329" t="s">
        <v>237</v>
      </c>
      <c r="AO66" s="118" t="s">
        <v>238</v>
      </c>
      <c r="AP66" s="329" t="s">
        <v>237</v>
      </c>
      <c r="AQ66" s="329" t="s">
        <v>238</v>
      </c>
      <c r="AR66" s="329" t="s">
        <v>237</v>
      </c>
    </row>
    <row r="67" spans="2:44" x14ac:dyDescent="0.25">
      <c r="B67" s="15" t="s">
        <v>80</v>
      </c>
      <c r="C67" s="118" t="s">
        <v>238</v>
      </c>
      <c r="D67" s="329" t="s">
        <v>237</v>
      </c>
      <c r="E67" s="118" t="s">
        <v>238</v>
      </c>
      <c r="F67" s="329" t="s">
        <v>237</v>
      </c>
      <c r="G67" s="329" t="s">
        <v>238</v>
      </c>
      <c r="H67" s="329" t="s">
        <v>237</v>
      </c>
      <c r="I67" s="118" t="s">
        <v>238</v>
      </c>
      <c r="J67" s="329" t="s">
        <v>237</v>
      </c>
      <c r="K67" s="118" t="s">
        <v>238</v>
      </c>
      <c r="L67" s="329" t="s">
        <v>237</v>
      </c>
      <c r="M67" s="329" t="s">
        <v>238</v>
      </c>
      <c r="N67" s="329" t="s">
        <v>237</v>
      </c>
      <c r="O67" s="118" t="s">
        <v>238</v>
      </c>
      <c r="P67" s="329" t="s">
        <v>237</v>
      </c>
      <c r="Q67" s="118" t="s">
        <v>238</v>
      </c>
      <c r="R67" s="329" t="s">
        <v>237</v>
      </c>
      <c r="S67" s="329" t="s">
        <v>238</v>
      </c>
      <c r="T67" s="329" t="s">
        <v>237</v>
      </c>
      <c r="U67" s="118" t="s">
        <v>238</v>
      </c>
      <c r="V67" s="329" t="s">
        <v>237</v>
      </c>
      <c r="W67" s="118" t="s">
        <v>238</v>
      </c>
      <c r="X67" s="329" t="s">
        <v>237</v>
      </c>
      <c r="Y67" s="329" t="s">
        <v>238</v>
      </c>
      <c r="Z67" s="329" t="s">
        <v>237</v>
      </c>
      <c r="AA67" s="118" t="s">
        <v>238</v>
      </c>
      <c r="AB67" s="329" t="s">
        <v>279</v>
      </c>
      <c r="AC67" s="118" t="s">
        <v>238</v>
      </c>
      <c r="AD67" s="329" t="s">
        <v>279</v>
      </c>
      <c r="AE67" s="329" t="s">
        <v>238</v>
      </c>
      <c r="AF67" s="329" t="s">
        <v>237</v>
      </c>
      <c r="AG67" s="118" t="s">
        <v>238</v>
      </c>
      <c r="AH67" s="329" t="s">
        <v>237</v>
      </c>
      <c r="AI67" s="118" t="s">
        <v>238</v>
      </c>
      <c r="AJ67" s="329" t="s">
        <v>237</v>
      </c>
      <c r="AK67" s="329" t="s">
        <v>238</v>
      </c>
      <c r="AL67" s="329" t="s">
        <v>237</v>
      </c>
      <c r="AM67" s="118" t="s">
        <v>238</v>
      </c>
      <c r="AN67" s="329" t="s">
        <v>237</v>
      </c>
      <c r="AO67" s="118" t="s">
        <v>238</v>
      </c>
      <c r="AP67" s="329" t="s">
        <v>237</v>
      </c>
      <c r="AQ67" s="329" t="s">
        <v>238</v>
      </c>
      <c r="AR67" s="329" t="s">
        <v>237</v>
      </c>
    </row>
    <row r="68" spans="2:44" x14ac:dyDescent="0.25">
      <c r="B68" s="15" t="s">
        <v>81</v>
      </c>
      <c r="C68" s="118" t="s">
        <v>238</v>
      </c>
      <c r="D68" s="329" t="s">
        <v>237</v>
      </c>
      <c r="E68" s="118" t="s">
        <v>238</v>
      </c>
      <c r="F68" s="329" t="s">
        <v>237</v>
      </c>
      <c r="G68" s="329" t="s">
        <v>238</v>
      </c>
      <c r="H68" s="329" t="s">
        <v>237</v>
      </c>
      <c r="I68" s="118" t="s">
        <v>238</v>
      </c>
      <c r="J68" s="329" t="s">
        <v>237</v>
      </c>
      <c r="K68" s="118" t="s">
        <v>238</v>
      </c>
      <c r="L68" s="329" t="s">
        <v>237</v>
      </c>
      <c r="M68" s="329" t="s">
        <v>238</v>
      </c>
      <c r="N68" s="329" t="s">
        <v>237</v>
      </c>
      <c r="O68" s="118" t="s">
        <v>238</v>
      </c>
      <c r="P68" s="329" t="s">
        <v>237</v>
      </c>
      <c r="Q68" s="118" t="s">
        <v>238</v>
      </c>
      <c r="R68" s="329" t="s">
        <v>237</v>
      </c>
      <c r="S68" s="329" t="s">
        <v>238</v>
      </c>
      <c r="T68" s="329" t="s">
        <v>237</v>
      </c>
      <c r="U68" s="118" t="s">
        <v>238</v>
      </c>
      <c r="V68" s="329" t="s">
        <v>237</v>
      </c>
      <c r="W68" s="118" t="s">
        <v>238</v>
      </c>
      <c r="X68" s="329" t="s">
        <v>237</v>
      </c>
      <c r="Y68" s="329" t="s">
        <v>238</v>
      </c>
      <c r="Z68" s="329" t="s">
        <v>237</v>
      </c>
      <c r="AA68" s="118" t="s">
        <v>238</v>
      </c>
      <c r="AB68" s="329" t="s">
        <v>279</v>
      </c>
      <c r="AC68" s="118" t="s">
        <v>238</v>
      </c>
      <c r="AD68" s="329" t="s">
        <v>279</v>
      </c>
      <c r="AE68" s="329" t="s">
        <v>238</v>
      </c>
      <c r="AF68" s="329" t="s">
        <v>237</v>
      </c>
      <c r="AG68" s="118" t="s">
        <v>238</v>
      </c>
      <c r="AH68" s="329" t="s">
        <v>237</v>
      </c>
      <c r="AI68" s="118" t="s">
        <v>238</v>
      </c>
      <c r="AJ68" s="329" t="s">
        <v>237</v>
      </c>
      <c r="AK68" s="329" t="s">
        <v>238</v>
      </c>
      <c r="AL68" s="329" t="s">
        <v>237</v>
      </c>
      <c r="AM68" s="118" t="s">
        <v>238</v>
      </c>
      <c r="AN68" s="329" t="s">
        <v>237</v>
      </c>
      <c r="AO68" s="118" t="s">
        <v>238</v>
      </c>
      <c r="AP68" s="329" t="s">
        <v>237</v>
      </c>
      <c r="AQ68" s="329" t="s">
        <v>238</v>
      </c>
      <c r="AR68" s="329" t="s">
        <v>237</v>
      </c>
    </row>
    <row r="69" spans="2:44" x14ac:dyDescent="0.25">
      <c r="B69" s="15" t="s">
        <v>82</v>
      </c>
      <c r="C69" s="118" t="s">
        <v>238</v>
      </c>
      <c r="D69" s="329" t="s">
        <v>237</v>
      </c>
      <c r="E69" s="118" t="s">
        <v>238</v>
      </c>
      <c r="F69" s="329" t="s">
        <v>237</v>
      </c>
      <c r="G69" s="329" t="s">
        <v>238</v>
      </c>
      <c r="H69" s="329" t="s">
        <v>237</v>
      </c>
      <c r="I69" s="118" t="s">
        <v>238</v>
      </c>
      <c r="J69" s="329" t="s">
        <v>237</v>
      </c>
      <c r="K69" s="118" t="s">
        <v>238</v>
      </c>
      <c r="L69" s="329" t="s">
        <v>237</v>
      </c>
      <c r="M69" s="329" t="s">
        <v>238</v>
      </c>
      <c r="N69" s="329" t="s">
        <v>237</v>
      </c>
      <c r="O69" s="118" t="s">
        <v>238</v>
      </c>
      <c r="P69" s="329" t="s">
        <v>237</v>
      </c>
      <c r="Q69" s="118" t="s">
        <v>238</v>
      </c>
      <c r="R69" s="329" t="s">
        <v>237</v>
      </c>
      <c r="S69" s="329" t="s">
        <v>238</v>
      </c>
      <c r="T69" s="329" t="s">
        <v>237</v>
      </c>
      <c r="U69" s="118" t="s">
        <v>238</v>
      </c>
      <c r="V69" s="329" t="s">
        <v>237</v>
      </c>
      <c r="W69" s="118" t="s">
        <v>238</v>
      </c>
      <c r="X69" s="329" t="s">
        <v>237</v>
      </c>
      <c r="Y69" s="329" t="s">
        <v>238</v>
      </c>
      <c r="Z69" s="329" t="s">
        <v>237</v>
      </c>
      <c r="AA69" s="118" t="s">
        <v>238</v>
      </c>
      <c r="AB69" s="329" t="s">
        <v>279</v>
      </c>
      <c r="AC69" s="118" t="s">
        <v>238</v>
      </c>
      <c r="AD69" s="329" t="s">
        <v>279</v>
      </c>
      <c r="AE69" s="329" t="s">
        <v>238</v>
      </c>
      <c r="AF69" s="329" t="s">
        <v>237</v>
      </c>
      <c r="AG69" s="118" t="s">
        <v>238</v>
      </c>
      <c r="AH69" s="329" t="s">
        <v>237</v>
      </c>
      <c r="AI69" s="118" t="s">
        <v>238</v>
      </c>
      <c r="AJ69" s="329" t="s">
        <v>237</v>
      </c>
      <c r="AK69" s="329" t="s">
        <v>238</v>
      </c>
      <c r="AL69" s="329" t="s">
        <v>237</v>
      </c>
      <c r="AM69" s="118" t="s">
        <v>238</v>
      </c>
      <c r="AN69" s="329" t="s">
        <v>237</v>
      </c>
      <c r="AO69" s="118" t="s">
        <v>238</v>
      </c>
      <c r="AP69" s="329" t="s">
        <v>237</v>
      </c>
      <c r="AQ69" s="329" t="s">
        <v>238</v>
      </c>
      <c r="AR69" s="329" t="s">
        <v>237</v>
      </c>
    </row>
    <row r="70" spans="2:44" x14ac:dyDescent="0.25">
      <c r="B70" s="15" t="s">
        <v>83</v>
      </c>
      <c r="C70" s="118">
        <v>92</v>
      </c>
      <c r="D70" s="329" t="s">
        <v>237</v>
      </c>
      <c r="E70" s="118">
        <v>85.7</v>
      </c>
      <c r="F70" s="329" t="s">
        <v>237</v>
      </c>
      <c r="G70" s="329">
        <v>0.93152173913043479</v>
      </c>
      <c r="H70" s="329" t="s">
        <v>237</v>
      </c>
      <c r="I70" s="118">
        <v>74.400000000000006</v>
      </c>
      <c r="J70" s="329" t="s">
        <v>237</v>
      </c>
      <c r="K70" s="118">
        <v>95</v>
      </c>
      <c r="L70" s="329" t="s">
        <v>237</v>
      </c>
      <c r="M70" s="329">
        <v>1.2768817204301075</v>
      </c>
      <c r="N70" s="329" t="s">
        <v>237</v>
      </c>
      <c r="O70" s="118">
        <v>10.4</v>
      </c>
      <c r="P70" s="329" t="s">
        <v>237</v>
      </c>
      <c r="Q70" s="118">
        <v>1.9</v>
      </c>
      <c r="R70" s="329" t="s">
        <v>237</v>
      </c>
      <c r="S70" s="329">
        <v>5.4736842105263159</v>
      </c>
      <c r="T70" s="329" t="s">
        <v>237</v>
      </c>
      <c r="U70" s="118">
        <v>23.8</v>
      </c>
      <c r="V70" s="329" t="s">
        <v>237</v>
      </c>
      <c r="W70" s="118">
        <v>18.5</v>
      </c>
      <c r="X70" s="329" t="s">
        <v>237</v>
      </c>
      <c r="Y70" s="329">
        <v>0.77731092436974791</v>
      </c>
      <c r="Z70" s="329" t="s">
        <v>237</v>
      </c>
      <c r="AA70" s="118">
        <v>84.5</v>
      </c>
      <c r="AB70" s="329" t="s">
        <v>283</v>
      </c>
      <c r="AC70" s="118">
        <v>86.3</v>
      </c>
      <c r="AD70" s="329" t="s">
        <v>283</v>
      </c>
      <c r="AE70" s="329">
        <v>1.021301775147929</v>
      </c>
      <c r="AF70" s="329" t="s">
        <v>283</v>
      </c>
      <c r="AG70" s="118" t="s">
        <v>238</v>
      </c>
      <c r="AH70" s="329" t="s">
        <v>237</v>
      </c>
      <c r="AI70" s="118" t="s">
        <v>238</v>
      </c>
      <c r="AJ70" s="329" t="s">
        <v>237</v>
      </c>
      <c r="AK70" s="329" t="s">
        <v>238</v>
      </c>
      <c r="AL70" s="329" t="s">
        <v>237</v>
      </c>
      <c r="AM70" s="118" t="s">
        <v>238</v>
      </c>
      <c r="AN70" s="329" t="s">
        <v>237</v>
      </c>
      <c r="AO70" s="118" t="s">
        <v>238</v>
      </c>
      <c r="AP70" s="329" t="s">
        <v>237</v>
      </c>
      <c r="AQ70" s="329" t="s">
        <v>238</v>
      </c>
      <c r="AR70" s="329" t="s">
        <v>237</v>
      </c>
    </row>
    <row r="71" spans="2:44" x14ac:dyDescent="0.25">
      <c r="B71" s="15" t="s">
        <v>84</v>
      </c>
      <c r="C71" s="118">
        <v>45.6</v>
      </c>
      <c r="D71" s="329" t="s">
        <v>237</v>
      </c>
      <c r="E71" s="118">
        <v>61.1</v>
      </c>
      <c r="F71" s="329" t="s">
        <v>237</v>
      </c>
      <c r="G71" s="329">
        <v>1.3399122807017543</v>
      </c>
      <c r="H71" s="329" t="s">
        <v>237</v>
      </c>
      <c r="I71" s="118">
        <v>34.4</v>
      </c>
      <c r="J71" s="329" t="s">
        <v>237</v>
      </c>
      <c r="K71" s="118">
        <v>58</v>
      </c>
      <c r="L71" s="329" t="s">
        <v>237</v>
      </c>
      <c r="M71" s="329">
        <v>1.6860465116279071</v>
      </c>
      <c r="N71" s="329" t="s">
        <v>237</v>
      </c>
      <c r="O71" s="118">
        <v>23.5</v>
      </c>
      <c r="P71" s="329" t="s">
        <v>237</v>
      </c>
      <c r="Q71" s="118">
        <v>9.5</v>
      </c>
      <c r="R71" s="329" t="s">
        <v>237</v>
      </c>
      <c r="S71" s="329">
        <v>2.4736842105263159</v>
      </c>
      <c r="T71" s="329" t="s">
        <v>237</v>
      </c>
      <c r="U71" s="118">
        <v>42.7</v>
      </c>
      <c r="V71" s="329" t="s">
        <v>237</v>
      </c>
      <c r="W71" s="118">
        <v>31.5</v>
      </c>
      <c r="X71" s="329" t="s">
        <v>237</v>
      </c>
      <c r="Y71" s="329">
        <v>0.73770491803278682</v>
      </c>
      <c r="Z71" s="329" t="s">
        <v>237</v>
      </c>
      <c r="AA71" s="118">
        <v>46.7</v>
      </c>
      <c r="AB71" s="329" t="s">
        <v>279</v>
      </c>
      <c r="AC71" s="118">
        <v>81.599999999999994</v>
      </c>
      <c r="AD71" s="329" t="s">
        <v>279</v>
      </c>
      <c r="AE71" s="329">
        <v>1.7473233404710919</v>
      </c>
      <c r="AF71" s="329" t="s">
        <v>237</v>
      </c>
      <c r="AG71" s="118">
        <v>19.7</v>
      </c>
      <c r="AH71" s="329" t="s">
        <v>237</v>
      </c>
      <c r="AI71" s="118">
        <v>47.7</v>
      </c>
      <c r="AJ71" s="329" t="s">
        <v>237</v>
      </c>
      <c r="AK71" s="329">
        <v>2.421319796954315</v>
      </c>
      <c r="AL71" s="329" t="s">
        <v>237</v>
      </c>
      <c r="AM71" s="118" t="s">
        <v>238</v>
      </c>
      <c r="AN71" s="329" t="s">
        <v>237</v>
      </c>
      <c r="AO71" s="118" t="s">
        <v>238</v>
      </c>
      <c r="AP71" s="329" t="s">
        <v>237</v>
      </c>
      <c r="AQ71" s="329" t="s">
        <v>238</v>
      </c>
      <c r="AR71" s="329" t="s">
        <v>237</v>
      </c>
    </row>
    <row r="72" spans="2:44" x14ac:dyDescent="0.25">
      <c r="B72" s="125" t="s">
        <v>85</v>
      </c>
      <c r="C72" s="118">
        <v>98.9</v>
      </c>
      <c r="D72" s="329" t="s">
        <v>237</v>
      </c>
      <c r="E72" s="118">
        <v>100</v>
      </c>
      <c r="F72" s="329" t="s">
        <v>237</v>
      </c>
      <c r="G72" s="329">
        <v>1.0111223458038423</v>
      </c>
      <c r="H72" s="329" t="s">
        <v>237</v>
      </c>
      <c r="I72" s="330">
        <v>95.1</v>
      </c>
      <c r="J72" s="331" t="s">
        <v>239</v>
      </c>
      <c r="K72" s="330">
        <v>98.5</v>
      </c>
      <c r="L72" s="331" t="s">
        <v>239</v>
      </c>
      <c r="M72" s="331">
        <v>1.035751840168244</v>
      </c>
      <c r="N72" s="331" t="s">
        <v>239</v>
      </c>
      <c r="O72" s="330">
        <v>3</v>
      </c>
      <c r="P72" s="331" t="s">
        <v>239</v>
      </c>
      <c r="Q72" s="330">
        <v>1</v>
      </c>
      <c r="R72" s="331" t="s">
        <v>239</v>
      </c>
      <c r="S72" s="331">
        <v>3</v>
      </c>
      <c r="T72" s="331" t="s">
        <v>239</v>
      </c>
      <c r="U72" s="118" t="s">
        <v>238</v>
      </c>
      <c r="V72" s="329" t="s">
        <v>237</v>
      </c>
      <c r="W72" s="118" t="s">
        <v>238</v>
      </c>
      <c r="X72" s="329" t="s">
        <v>237</v>
      </c>
      <c r="Y72" s="329" t="s">
        <v>238</v>
      </c>
      <c r="Z72" s="329" t="s">
        <v>237</v>
      </c>
      <c r="AA72" s="118">
        <v>92.4</v>
      </c>
      <c r="AB72" s="329" t="s">
        <v>279</v>
      </c>
      <c r="AC72" s="118">
        <v>96.2</v>
      </c>
      <c r="AD72" s="329" t="s">
        <v>279</v>
      </c>
      <c r="AE72" s="329">
        <v>1.0411255411255411</v>
      </c>
      <c r="AF72" s="329" t="s">
        <v>237</v>
      </c>
      <c r="AG72" s="118" t="s">
        <v>238</v>
      </c>
      <c r="AH72" s="329" t="s">
        <v>237</v>
      </c>
      <c r="AI72" s="118" t="s">
        <v>238</v>
      </c>
      <c r="AJ72" s="329" t="s">
        <v>237</v>
      </c>
      <c r="AK72" s="329" t="s">
        <v>238</v>
      </c>
      <c r="AL72" s="329" t="s">
        <v>237</v>
      </c>
      <c r="AM72" s="118" t="s">
        <v>238</v>
      </c>
      <c r="AN72" s="329" t="s">
        <v>237</v>
      </c>
      <c r="AO72" s="118" t="s">
        <v>238</v>
      </c>
      <c r="AP72" s="329" t="s">
        <v>237</v>
      </c>
      <c r="AQ72" s="329" t="s">
        <v>238</v>
      </c>
      <c r="AR72" s="329" t="s">
        <v>237</v>
      </c>
    </row>
    <row r="73" spans="2:44" x14ac:dyDescent="0.25">
      <c r="B73" s="15" t="s">
        <v>86</v>
      </c>
      <c r="C73" s="118" t="s">
        <v>238</v>
      </c>
      <c r="D73" s="329" t="s">
        <v>237</v>
      </c>
      <c r="E73" s="118" t="s">
        <v>238</v>
      </c>
      <c r="F73" s="329" t="s">
        <v>237</v>
      </c>
      <c r="G73" s="329" t="s">
        <v>238</v>
      </c>
      <c r="H73" s="329" t="s">
        <v>237</v>
      </c>
      <c r="I73" s="118" t="s">
        <v>238</v>
      </c>
      <c r="J73" s="329" t="s">
        <v>237</v>
      </c>
      <c r="K73" s="118" t="s">
        <v>238</v>
      </c>
      <c r="L73" s="329" t="s">
        <v>237</v>
      </c>
      <c r="M73" s="329" t="s">
        <v>238</v>
      </c>
      <c r="N73" s="329" t="s">
        <v>237</v>
      </c>
      <c r="O73" s="118" t="s">
        <v>238</v>
      </c>
      <c r="P73" s="329" t="s">
        <v>237</v>
      </c>
      <c r="Q73" s="118" t="s">
        <v>238</v>
      </c>
      <c r="R73" s="329" t="s">
        <v>237</v>
      </c>
      <c r="S73" s="329" t="s">
        <v>238</v>
      </c>
      <c r="T73" s="329" t="s">
        <v>237</v>
      </c>
      <c r="U73" s="118" t="s">
        <v>238</v>
      </c>
      <c r="V73" s="329" t="s">
        <v>237</v>
      </c>
      <c r="W73" s="118" t="s">
        <v>238</v>
      </c>
      <c r="X73" s="329" t="s">
        <v>237</v>
      </c>
      <c r="Y73" s="329" t="s">
        <v>238</v>
      </c>
      <c r="Z73" s="329" t="s">
        <v>237</v>
      </c>
      <c r="AA73" s="118" t="s">
        <v>238</v>
      </c>
      <c r="AB73" s="329" t="s">
        <v>279</v>
      </c>
      <c r="AC73" s="118" t="s">
        <v>238</v>
      </c>
      <c r="AD73" s="329" t="s">
        <v>279</v>
      </c>
      <c r="AE73" s="329" t="s">
        <v>238</v>
      </c>
      <c r="AF73" s="329" t="s">
        <v>237</v>
      </c>
      <c r="AG73" s="118" t="s">
        <v>238</v>
      </c>
      <c r="AH73" s="329" t="s">
        <v>237</v>
      </c>
      <c r="AI73" s="118" t="s">
        <v>238</v>
      </c>
      <c r="AJ73" s="329" t="s">
        <v>237</v>
      </c>
      <c r="AK73" s="329" t="s">
        <v>238</v>
      </c>
      <c r="AL73" s="329" t="s">
        <v>237</v>
      </c>
      <c r="AM73" s="118" t="s">
        <v>238</v>
      </c>
      <c r="AN73" s="329" t="s">
        <v>237</v>
      </c>
      <c r="AO73" s="118" t="s">
        <v>238</v>
      </c>
      <c r="AP73" s="329" t="s">
        <v>237</v>
      </c>
      <c r="AQ73" s="329" t="s">
        <v>238</v>
      </c>
      <c r="AR73" s="329" t="s">
        <v>237</v>
      </c>
    </row>
    <row r="74" spans="2:44" x14ac:dyDescent="0.25">
      <c r="B74" s="15" t="s">
        <v>87</v>
      </c>
      <c r="C74" s="118">
        <v>47.1</v>
      </c>
      <c r="D74" s="329" t="s">
        <v>237</v>
      </c>
      <c r="E74" s="118">
        <v>82</v>
      </c>
      <c r="F74" s="329" t="s">
        <v>237</v>
      </c>
      <c r="G74" s="329">
        <v>1.7409766454352442</v>
      </c>
      <c r="H74" s="329" t="s">
        <v>237</v>
      </c>
      <c r="I74" s="118">
        <v>38.6</v>
      </c>
      <c r="J74" s="329" t="s">
        <v>237</v>
      </c>
      <c r="K74" s="118">
        <v>97.6</v>
      </c>
      <c r="L74" s="329" t="s">
        <v>237</v>
      </c>
      <c r="M74" s="329">
        <v>2.5284974093264245</v>
      </c>
      <c r="N74" s="329" t="s">
        <v>237</v>
      </c>
      <c r="O74" s="118">
        <v>20</v>
      </c>
      <c r="P74" s="329" t="s">
        <v>237</v>
      </c>
      <c r="Q74" s="118">
        <v>6.3</v>
      </c>
      <c r="R74" s="329" t="s">
        <v>237</v>
      </c>
      <c r="S74" s="329">
        <v>3.1746031746031749</v>
      </c>
      <c r="T74" s="329" t="s">
        <v>237</v>
      </c>
      <c r="U74" s="118">
        <v>44.3</v>
      </c>
      <c r="V74" s="329" t="s">
        <v>237</v>
      </c>
      <c r="W74" s="118">
        <v>27</v>
      </c>
      <c r="X74" s="329" t="s">
        <v>237</v>
      </c>
      <c r="Y74" s="329">
        <v>0.60948081264108356</v>
      </c>
      <c r="Z74" s="329" t="s">
        <v>237</v>
      </c>
      <c r="AA74" s="118">
        <v>60.8</v>
      </c>
      <c r="AB74" s="329" t="s">
        <v>279</v>
      </c>
      <c r="AC74" s="118">
        <v>85.8</v>
      </c>
      <c r="AD74" s="329" t="s">
        <v>279</v>
      </c>
      <c r="AE74" s="329">
        <v>1.4111842105263157</v>
      </c>
      <c r="AF74" s="329" t="s">
        <v>237</v>
      </c>
      <c r="AG74" s="118">
        <v>18.2</v>
      </c>
      <c r="AH74" s="329" t="s">
        <v>237</v>
      </c>
      <c r="AI74" s="118">
        <v>53.1</v>
      </c>
      <c r="AJ74" s="329" t="s">
        <v>237</v>
      </c>
      <c r="AK74" s="329">
        <v>2.9175824175824179</v>
      </c>
      <c r="AL74" s="329" t="s">
        <v>237</v>
      </c>
      <c r="AM74" s="118">
        <v>18.600000000000001</v>
      </c>
      <c r="AN74" s="329" t="s">
        <v>237</v>
      </c>
      <c r="AO74" s="118">
        <v>49</v>
      </c>
      <c r="AP74" s="329" t="s">
        <v>237</v>
      </c>
      <c r="AQ74" s="329">
        <v>2.6344086021505375</v>
      </c>
      <c r="AR74" s="329" t="s">
        <v>237</v>
      </c>
    </row>
    <row r="75" spans="2:44" x14ac:dyDescent="0.25">
      <c r="B75" s="15" t="s">
        <v>88</v>
      </c>
      <c r="C75" s="118" t="s">
        <v>238</v>
      </c>
      <c r="D75" s="329" t="s">
        <v>237</v>
      </c>
      <c r="E75" s="118" t="s">
        <v>238</v>
      </c>
      <c r="F75" s="329" t="s">
        <v>237</v>
      </c>
      <c r="G75" s="329" t="s">
        <v>238</v>
      </c>
      <c r="H75" s="329" t="s">
        <v>237</v>
      </c>
      <c r="I75" s="118" t="s">
        <v>238</v>
      </c>
      <c r="J75" s="329" t="s">
        <v>237</v>
      </c>
      <c r="K75" s="118" t="s">
        <v>238</v>
      </c>
      <c r="L75" s="329" t="s">
        <v>237</v>
      </c>
      <c r="M75" s="329" t="s">
        <v>238</v>
      </c>
      <c r="N75" s="329" t="s">
        <v>237</v>
      </c>
      <c r="O75" s="118" t="s">
        <v>238</v>
      </c>
      <c r="P75" s="329" t="s">
        <v>237</v>
      </c>
      <c r="Q75" s="118" t="s">
        <v>238</v>
      </c>
      <c r="R75" s="329" t="s">
        <v>237</v>
      </c>
      <c r="S75" s="329" t="s">
        <v>238</v>
      </c>
      <c r="T75" s="329" t="s">
        <v>237</v>
      </c>
      <c r="U75" s="118" t="s">
        <v>238</v>
      </c>
      <c r="V75" s="329" t="s">
        <v>237</v>
      </c>
      <c r="W75" s="118" t="s">
        <v>238</v>
      </c>
      <c r="X75" s="329" t="s">
        <v>237</v>
      </c>
      <c r="Y75" s="329" t="s">
        <v>238</v>
      </c>
      <c r="Z75" s="329" t="s">
        <v>237</v>
      </c>
      <c r="AA75" s="118" t="s">
        <v>238</v>
      </c>
      <c r="AB75" s="329" t="s">
        <v>279</v>
      </c>
      <c r="AC75" s="118" t="s">
        <v>238</v>
      </c>
      <c r="AD75" s="329" t="s">
        <v>279</v>
      </c>
      <c r="AE75" s="329" t="s">
        <v>238</v>
      </c>
      <c r="AF75" s="329" t="s">
        <v>237</v>
      </c>
      <c r="AG75" s="118" t="s">
        <v>238</v>
      </c>
      <c r="AH75" s="329" t="s">
        <v>237</v>
      </c>
      <c r="AI75" s="118" t="s">
        <v>238</v>
      </c>
      <c r="AJ75" s="329" t="s">
        <v>237</v>
      </c>
      <c r="AK75" s="329" t="s">
        <v>238</v>
      </c>
      <c r="AL75" s="329" t="s">
        <v>237</v>
      </c>
      <c r="AM75" s="118" t="s">
        <v>238</v>
      </c>
      <c r="AN75" s="329" t="s">
        <v>237</v>
      </c>
      <c r="AO75" s="118" t="s">
        <v>238</v>
      </c>
      <c r="AP75" s="329" t="s">
        <v>237</v>
      </c>
      <c r="AQ75" s="329" t="s">
        <v>238</v>
      </c>
      <c r="AR75" s="329" t="s">
        <v>237</v>
      </c>
    </row>
    <row r="76" spans="2:44" x14ac:dyDescent="0.25">
      <c r="B76" s="15" t="s">
        <v>89</v>
      </c>
      <c r="C76" s="118" t="s">
        <v>238</v>
      </c>
      <c r="D76" s="329" t="s">
        <v>237</v>
      </c>
      <c r="E76" s="118" t="s">
        <v>238</v>
      </c>
      <c r="F76" s="329" t="s">
        <v>237</v>
      </c>
      <c r="G76" s="329" t="s">
        <v>238</v>
      </c>
      <c r="H76" s="329" t="s">
        <v>237</v>
      </c>
      <c r="I76" s="118" t="s">
        <v>238</v>
      </c>
      <c r="J76" s="329" t="s">
        <v>237</v>
      </c>
      <c r="K76" s="118" t="s">
        <v>238</v>
      </c>
      <c r="L76" s="329" t="s">
        <v>237</v>
      </c>
      <c r="M76" s="329" t="s">
        <v>238</v>
      </c>
      <c r="N76" s="329" t="s">
        <v>237</v>
      </c>
      <c r="O76" s="118" t="s">
        <v>238</v>
      </c>
      <c r="P76" s="329" t="s">
        <v>237</v>
      </c>
      <c r="Q76" s="118" t="s">
        <v>238</v>
      </c>
      <c r="R76" s="329" t="s">
        <v>237</v>
      </c>
      <c r="S76" s="329" t="s">
        <v>238</v>
      </c>
      <c r="T76" s="329" t="s">
        <v>237</v>
      </c>
      <c r="U76" s="118" t="s">
        <v>238</v>
      </c>
      <c r="V76" s="329" t="s">
        <v>237</v>
      </c>
      <c r="W76" s="118" t="s">
        <v>238</v>
      </c>
      <c r="X76" s="329" t="s">
        <v>237</v>
      </c>
      <c r="Y76" s="329" t="s">
        <v>238</v>
      </c>
      <c r="Z76" s="329" t="s">
        <v>237</v>
      </c>
      <c r="AA76" s="118" t="s">
        <v>238</v>
      </c>
      <c r="AB76" s="329" t="s">
        <v>279</v>
      </c>
      <c r="AC76" s="118" t="s">
        <v>238</v>
      </c>
      <c r="AD76" s="329" t="s">
        <v>279</v>
      </c>
      <c r="AE76" s="329" t="s">
        <v>238</v>
      </c>
      <c r="AF76" s="329" t="s">
        <v>237</v>
      </c>
      <c r="AG76" s="118" t="s">
        <v>238</v>
      </c>
      <c r="AH76" s="329" t="s">
        <v>237</v>
      </c>
      <c r="AI76" s="118" t="s">
        <v>238</v>
      </c>
      <c r="AJ76" s="329" t="s">
        <v>237</v>
      </c>
      <c r="AK76" s="329" t="s">
        <v>238</v>
      </c>
      <c r="AL76" s="329" t="s">
        <v>237</v>
      </c>
      <c r="AM76" s="118" t="s">
        <v>238</v>
      </c>
      <c r="AN76" s="329" t="s">
        <v>237</v>
      </c>
      <c r="AO76" s="118" t="s">
        <v>238</v>
      </c>
      <c r="AP76" s="329" t="s">
        <v>237</v>
      </c>
      <c r="AQ76" s="329" t="s">
        <v>238</v>
      </c>
      <c r="AR76" s="329" t="s">
        <v>237</v>
      </c>
    </row>
    <row r="77" spans="2:44" x14ac:dyDescent="0.25">
      <c r="B77" s="15" t="s">
        <v>90</v>
      </c>
      <c r="C77" s="118" t="s">
        <v>238</v>
      </c>
      <c r="D77" s="329" t="s">
        <v>237</v>
      </c>
      <c r="E77" s="118" t="s">
        <v>238</v>
      </c>
      <c r="F77" s="329" t="s">
        <v>237</v>
      </c>
      <c r="G77" s="329" t="s">
        <v>238</v>
      </c>
      <c r="H77" s="329" t="s">
        <v>237</v>
      </c>
      <c r="I77" s="330">
        <v>20.3</v>
      </c>
      <c r="J77" s="331" t="s">
        <v>237</v>
      </c>
      <c r="K77" s="330">
        <v>95.1</v>
      </c>
      <c r="L77" s="331" t="s">
        <v>237</v>
      </c>
      <c r="M77" s="331">
        <v>4.6847290640394084</v>
      </c>
      <c r="N77" s="331" t="s">
        <v>237</v>
      </c>
      <c r="O77" s="118">
        <v>20.8</v>
      </c>
      <c r="P77" s="329" t="s">
        <v>237</v>
      </c>
      <c r="Q77" s="118">
        <v>3.2</v>
      </c>
      <c r="R77" s="329" t="s">
        <v>237</v>
      </c>
      <c r="S77" s="329">
        <v>6.5</v>
      </c>
      <c r="T77" s="329" t="s">
        <v>237</v>
      </c>
      <c r="U77" s="118">
        <v>38.9</v>
      </c>
      <c r="V77" s="329" t="s">
        <v>237</v>
      </c>
      <c r="W77" s="118">
        <v>51.2</v>
      </c>
      <c r="X77" s="329" t="s">
        <v>237</v>
      </c>
      <c r="Y77" s="329">
        <v>1.3161953727506428</v>
      </c>
      <c r="Z77" s="329" t="s">
        <v>237</v>
      </c>
      <c r="AA77" s="118" t="s">
        <v>238</v>
      </c>
      <c r="AB77" s="329" t="s">
        <v>279</v>
      </c>
      <c r="AC77" s="118" t="s">
        <v>238</v>
      </c>
      <c r="AD77" s="329" t="s">
        <v>279</v>
      </c>
      <c r="AE77" s="329" t="s">
        <v>238</v>
      </c>
      <c r="AF77" s="329" t="s">
        <v>237</v>
      </c>
      <c r="AG77" s="118">
        <v>5.3</v>
      </c>
      <c r="AH77" s="329" t="s">
        <v>237</v>
      </c>
      <c r="AI77" s="118">
        <v>41.4</v>
      </c>
      <c r="AJ77" s="329" t="s">
        <v>237</v>
      </c>
      <c r="AK77" s="329">
        <v>7.8113207547169807</v>
      </c>
      <c r="AL77" s="329" t="s">
        <v>237</v>
      </c>
      <c r="AM77" s="118" t="s">
        <v>238</v>
      </c>
      <c r="AN77" s="329" t="s">
        <v>237</v>
      </c>
      <c r="AO77" s="118" t="s">
        <v>238</v>
      </c>
      <c r="AP77" s="329" t="s">
        <v>237</v>
      </c>
      <c r="AQ77" s="329" t="s">
        <v>238</v>
      </c>
      <c r="AR77" s="329" t="s">
        <v>237</v>
      </c>
    </row>
    <row r="78" spans="2:44" x14ac:dyDescent="0.25">
      <c r="B78" s="15" t="s">
        <v>91</v>
      </c>
      <c r="C78" s="118">
        <v>37.6</v>
      </c>
      <c r="D78" s="329" t="s">
        <v>237</v>
      </c>
      <c r="E78" s="118">
        <v>88.8</v>
      </c>
      <c r="F78" s="329" t="s">
        <v>237</v>
      </c>
      <c r="G78" s="329">
        <v>2.3617021276595742</v>
      </c>
      <c r="H78" s="329" t="s">
        <v>237</v>
      </c>
      <c r="I78" s="118">
        <v>18.7</v>
      </c>
      <c r="J78" s="329" t="s">
        <v>237</v>
      </c>
      <c r="K78" s="118">
        <v>91.5</v>
      </c>
      <c r="L78" s="329" t="s">
        <v>237</v>
      </c>
      <c r="M78" s="329">
        <v>4.8930481283422465</v>
      </c>
      <c r="N78" s="329" t="s">
        <v>237</v>
      </c>
      <c r="O78" s="118">
        <v>19.8</v>
      </c>
      <c r="P78" s="329" t="s">
        <v>237</v>
      </c>
      <c r="Q78" s="118">
        <v>4.8</v>
      </c>
      <c r="R78" s="329" t="s">
        <v>237</v>
      </c>
      <c r="S78" s="329">
        <v>4.125</v>
      </c>
      <c r="T78" s="329" t="s">
        <v>237</v>
      </c>
      <c r="U78" s="118">
        <v>25.2</v>
      </c>
      <c r="V78" s="329" t="s">
        <v>237</v>
      </c>
      <c r="W78" s="118">
        <v>49.1</v>
      </c>
      <c r="X78" s="329" t="s">
        <v>237</v>
      </c>
      <c r="Y78" s="329">
        <v>1.9484126984126986</v>
      </c>
      <c r="Z78" s="329" t="s">
        <v>237</v>
      </c>
      <c r="AA78" s="118">
        <v>32.1</v>
      </c>
      <c r="AB78" s="329" t="s">
        <v>279</v>
      </c>
      <c r="AC78" s="118">
        <v>89</v>
      </c>
      <c r="AD78" s="329" t="s">
        <v>279</v>
      </c>
      <c r="AE78" s="329">
        <v>2.7725856697819315</v>
      </c>
      <c r="AF78" s="329" t="s">
        <v>237</v>
      </c>
      <c r="AG78" s="118" t="s">
        <v>238</v>
      </c>
      <c r="AH78" s="329" t="s">
        <v>237</v>
      </c>
      <c r="AI78" s="118" t="s">
        <v>238</v>
      </c>
      <c r="AJ78" s="329" t="s">
        <v>237</v>
      </c>
      <c r="AK78" s="329" t="s">
        <v>238</v>
      </c>
      <c r="AL78" s="329" t="s">
        <v>237</v>
      </c>
      <c r="AM78" s="118" t="s">
        <v>238</v>
      </c>
      <c r="AN78" s="329" t="s">
        <v>237</v>
      </c>
      <c r="AO78" s="118" t="s">
        <v>238</v>
      </c>
      <c r="AP78" s="329" t="s">
        <v>237</v>
      </c>
      <c r="AQ78" s="329" t="s">
        <v>238</v>
      </c>
      <c r="AR78" s="329" t="s">
        <v>237</v>
      </c>
    </row>
    <row r="79" spans="2:44" x14ac:dyDescent="0.25">
      <c r="B79" s="15" t="s">
        <v>92</v>
      </c>
      <c r="C79" s="118">
        <v>17.3</v>
      </c>
      <c r="D79" s="329" t="s">
        <v>237</v>
      </c>
      <c r="E79" s="118">
        <v>34.5</v>
      </c>
      <c r="F79" s="329" t="s">
        <v>237</v>
      </c>
      <c r="G79" s="329">
        <v>1.9942196531791907</v>
      </c>
      <c r="H79" s="329" t="s">
        <v>237</v>
      </c>
      <c r="I79" s="118">
        <v>22.6</v>
      </c>
      <c r="J79" s="329" t="s">
        <v>237</v>
      </c>
      <c r="K79" s="118">
        <v>81.599999999999994</v>
      </c>
      <c r="L79" s="329" t="s">
        <v>237</v>
      </c>
      <c r="M79" s="329">
        <v>3.6106194690265481</v>
      </c>
      <c r="N79" s="329" t="s">
        <v>237</v>
      </c>
      <c r="O79" s="118">
        <v>22.084714830432436</v>
      </c>
      <c r="P79" s="329" t="s">
        <v>237</v>
      </c>
      <c r="Q79" s="118">
        <v>10.627976086182073</v>
      </c>
      <c r="R79" s="329" t="s">
        <v>237</v>
      </c>
      <c r="S79" s="329">
        <v>2.0779793491580962</v>
      </c>
      <c r="T79" s="329" t="s">
        <v>237</v>
      </c>
      <c r="U79" s="118">
        <v>15.9</v>
      </c>
      <c r="V79" s="329" t="s">
        <v>237</v>
      </c>
      <c r="W79" s="118">
        <v>36.6</v>
      </c>
      <c r="X79" s="329" t="s">
        <v>237</v>
      </c>
      <c r="Y79" s="329">
        <v>2.3018867924528301</v>
      </c>
      <c r="Z79" s="329" t="s">
        <v>237</v>
      </c>
      <c r="AA79" s="118">
        <v>52.4</v>
      </c>
      <c r="AB79" s="329" t="s">
        <v>279</v>
      </c>
      <c r="AC79" s="118">
        <v>87.4</v>
      </c>
      <c r="AD79" s="329" t="s">
        <v>279</v>
      </c>
      <c r="AE79" s="329">
        <v>1.66793893129771</v>
      </c>
      <c r="AF79" s="329" t="s">
        <v>237</v>
      </c>
      <c r="AG79" s="118">
        <v>5.8</v>
      </c>
      <c r="AH79" s="329" t="s">
        <v>237</v>
      </c>
      <c r="AI79" s="118">
        <v>24.9</v>
      </c>
      <c r="AJ79" s="329" t="s">
        <v>237</v>
      </c>
      <c r="AK79" s="329">
        <v>4.2931034482758621</v>
      </c>
      <c r="AL79" s="329" t="s">
        <v>237</v>
      </c>
      <c r="AM79" s="118" t="s">
        <v>238</v>
      </c>
      <c r="AN79" s="329" t="s">
        <v>237</v>
      </c>
      <c r="AO79" s="118" t="s">
        <v>238</v>
      </c>
      <c r="AP79" s="329" t="s">
        <v>237</v>
      </c>
      <c r="AQ79" s="329" t="s">
        <v>238</v>
      </c>
      <c r="AR79" s="329" t="s">
        <v>237</v>
      </c>
    </row>
    <row r="80" spans="2:44" x14ac:dyDescent="0.25">
      <c r="B80" s="15" t="s">
        <v>93</v>
      </c>
      <c r="C80" s="118">
        <v>84.3</v>
      </c>
      <c r="D80" s="329" t="s">
        <v>237</v>
      </c>
      <c r="E80" s="118">
        <v>92</v>
      </c>
      <c r="F80" s="329" t="s">
        <v>237</v>
      </c>
      <c r="G80" s="329">
        <v>1.0913404507710558</v>
      </c>
      <c r="H80" s="329" t="s">
        <v>237</v>
      </c>
      <c r="I80" s="118">
        <v>81</v>
      </c>
      <c r="J80" s="329" t="s">
        <v>237</v>
      </c>
      <c r="K80" s="118">
        <v>96.3</v>
      </c>
      <c r="L80" s="329" t="s">
        <v>237</v>
      </c>
      <c r="M80" s="329">
        <v>1.1888888888888889</v>
      </c>
      <c r="N80" s="329" t="s">
        <v>237</v>
      </c>
      <c r="O80" s="118">
        <v>15.7</v>
      </c>
      <c r="P80" s="329" t="s">
        <v>237</v>
      </c>
      <c r="Q80" s="118">
        <v>4.0999999999999996</v>
      </c>
      <c r="R80" s="329" t="s">
        <v>237</v>
      </c>
      <c r="S80" s="329">
        <v>3.8292682926829271</v>
      </c>
      <c r="T80" s="329" t="s">
        <v>237</v>
      </c>
      <c r="U80" s="118" t="s">
        <v>238</v>
      </c>
      <c r="V80" s="329" t="s">
        <v>237</v>
      </c>
      <c r="W80" s="118" t="s">
        <v>238</v>
      </c>
      <c r="X80" s="329" t="s">
        <v>237</v>
      </c>
      <c r="Y80" s="329" t="s">
        <v>238</v>
      </c>
      <c r="Z80" s="329" t="s">
        <v>237</v>
      </c>
      <c r="AA80" s="118">
        <v>90.826144732668382</v>
      </c>
      <c r="AB80" s="329" t="s">
        <v>279</v>
      </c>
      <c r="AC80" s="118">
        <v>97.128000596187363</v>
      </c>
      <c r="AD80" s="329" t="s">
        <v>279</v>
      </c>
      <c r="AE80" s="329">
        <v>1.0693837207564787</v>
      </c>
      <c r="AF80" s="329" t="s">
        <v>237</v>
      </c>
      <c r="AG80" s="118">
        <v>36.9</v>
      </c>
      <c r="AH80" s="329" t="s">
        <v>237</v>
      </c>
      <c r="AI80" s="118">
        <v>72.3</v>
      </c>
      <c r="AJ80" s="329" t="s">
        <v>237</v>
      </c>
      <c r="AK80" s="329">
        <v>1.9593495934959348</v>
      </c>
      <c r="AL80" s="329" t="s">
        <v>237</v>
      </c>
      <c r="AM80" s="118">
        <v>25.3</v>
      </c>
      <c r="AN80" s="329" t="s">
        <v>237</v>
      </c>
      <c r="AO80" s="118">
        <v>64.599999999999994</v>
      </c>
      <c r="AP80" s="329" t="s">
        <v>237</v>
      </c>
      <c r="AQ80" s="329">
        <v>2.5533596837944663</v>
      </c>
      <c r="AR80" s="329" t="s">
        <v>237</v>
      </c>
    </row>
    <row r="81" spans="2:44" x14ac:dyDescent="0.25">
      <c r="B81" s="15" t="s">
        <v>94</v>
      </c>
      <c r="C81" s="118">
        <v>71.099999999999994</v>
      </c>
      <c r="D81" s="329" t="s">
        <v>237</v>
      </c>
      <c r="E81" s="118">
        <v>91.6</v>
      </c>
      <c r="F81" s="329" t="s">
        <v>237</v>
      </c>
      <c r="G81" s="329">
        <v>1.2883263009845289</v>
      </c>
      <c r="H81" s="329" t="s">
        <v>237</v>
      </c>
      <c r="I81" s="118">
        <v>9.6</v>
      </c>
      <c r="J81" s="329" t="s">
        <v>237</v>
      </c>
      <c r="K81" s="118">
        <v>78.099999999999994</v>
      </c>
      <c r="L81" s="329" t="s">
        <v>237</v>
      </c>
      <c r="M81" s="329">
        <v>8.1354166666666661</v>
      </c>
      <c r="N81" s="329" t="s">
        <v>237</v>
      </c>
      <c r="O81" s="118">
        <v>17.8</v>
      </c>
      <c r="P81" s="329" t="s">
        <v>237</v>
      </c>
      <c r="Q81" s="118">
        <v>3.8</v>
      </c>
      <c r="R81" s="329" t="s">
        <v>237</v>
      </c>
      <c r="S81" s="329">
        <v>4.6842105263157903</v>
      </c>
      <c r="T81" s="329" t="s">
        <v>237</v>
      </c>
      <c r="U81" s="118">
        <v>51.6</v>
      </c>
      <c r="V81" s="329" t="s">
        <v>237</v>
      </c>
      <c r="W81" s="118">
        <v>62.2</v>
      </c>
      <c r="X81" s="329" t="s">
        <v>237</v>
      </c>
      <c r="Y81" s="329">
        <v>1.2054263565891472</v>
      </c>
      <c r="Z81" s="329" t="s">
        <v>237</v>
      </c>
      <c r="AA81" s="118">
        <v>65.5</v>
      </c>
      <c r="AB81" s="329" t="s">
        <v>283</v>
      </c>
      <c r="AC81" s="118">
        <v>92</v>
      </c>
      <c r="AD81" s="329" t="s">
        <v>283</v>
      </c>
      <c r="AE81" s="329">
        <v>1.4045801526717556</v>
      </c>
      <c r="AF81" s="329" t="s">
        <v>283</v>
      </c>
      <c r="AG81" s="118" t="s">
        <v>238</v>
      </c>
      <c r="AH81" s="329" t="s">
        <v>237</v>
      </c>
      <c r="AI81" s="118" t="s">
        <v>238</v>
      </c>
      <c r="AJ81" s="329" t="s">
        <v>237</v>
      </c>
      <c r="AK81" s="329" t="s">
        <v>238</v>
      </c>
      <c r="AL81" s="329" t="s">
        <v>237</v>
      </c>
      <c r="AM81" s="118" t="s">
        <v>238</v>
      </c>
      <c r="AN81" s="329" t="s">
        <v>237</v>
      </c>
      <c r="AO81" s="118" t="s">
        <v>238</v>
      </c>
      <c r="AP81" s="329" t="s">
        <v>237</v>
      </c>
      <c r="AQ81" s="329" t="s">
        <v>238</v>
      </c>
      <c r="AR81" s="329" t="s">
        <v>237</v>
      </c>
    </row>
    <row r="82" spans="2:44" x14ac:dyDescent="0.25">
      <c r="B82" s="15" t="s">
        <v>95</v>
      </c>
      <c r="C82" s="118" t="s">
        <v>238</v>
      </c>
      <c r="D82" s="329" t="s">
        <v>237</v>
      </c>
      <c r="E82" s="118" t="s">
        <v>238</v>
      </c>
      <c r="F82" s="329" t="s">
        <v>237</v>
      </c>
      <c r="G82" s="329" t="s">
        <v>238</v>
      </c>
      <c r="H82" s="329" t="s">
        <v>237</v>
      </c>
      <c r="I82" s="118" t="s">
        <v>238</v>
      </c>
      <c r="J82" s="329" t="s">
        <v>237</v>
      </c>
      <c r="K82" s="118" t="s">
        <v>238</v>
      </c>
      <c r="L82" s="329" t="s">
        <v>237</v>
      </c>
      <c r="M82" s="329" t="s">
        <v>238</v>
      </c>
      <c r="N82" s="329" t="s">
        <v>237</v>
      </c>
      <c r="O82" s="118" t="s">
        <v>238</v>
      </c>
      <c r="P82" s="329" t="s">
        <v>237</v>
      </c>
      <c r="Q82" s="118" t="s">
        <v>238</v>
      </c>
      <c r="R82" s="329" t="s">
        <v>237</v>
      </c>
      <c r="S82" s="329" t="s">
        <v>238</v>
      </c>
      <c r="T82" s="329" t="s">
        <v>237</v>
      </c>
      <c r="U82" s="118" t="s">
        <v>238</v>
      </c>
      <c r="V82" s="329" t="s">
        <v>237</v>
      </c>
      <c r="W82" s="118" t="s">
        <v>238</v>
      </c>
      <c r="X82" s="329" t="s">
        <v>237</v>
      </c>
      <c r="Y82" s="329" t="s">
        <v>238</v>
      </c>
      <c r="Z82" s="329" t="s">
        <v>237</v>
      </c>
      <c r="AA82" s="118" t="s">
        <v>238</v>
      </c>
      <c r="AB82" s="329" t="s">
        <v>279</v>
      </c>
      <c r="AC82" s="118" t="s">
        <v>238</v>
      </c>
      <c r="AD82" s="329" t="s">
        <v>279</v>
      </c>
      <c r="AE82" s="329" t="s">
        <v>238</v>
      </c>
      <c r="AF82" s="329" t="s">
        <v>237</v>
      </c>
      <c r="AG82" s="118" t="s">
        <v>238</v>
      </c>
      <c r="AH82" s="329" t="s">
        <v>237</v>
      </c>
      <c r="AI82" s="118" t="s">
        <v>238</v>
      </c>
      <c r="AJ82" s="329" t="s">
        <v>237</v>
      </c>
      <c r="AK82" s="329" t="s">
        <v>238</v>
      </c>
      <c r="AL82" s="329" t="s">
        <v>237</v>
      </c>
      <c r="AM82" s="118" t="s">
        <v>238</v>
      </c>
      <c r="AN82" s="329" t="s">
        <v>237</v>
      </c>
      <c r="AO82" s="118" t="s">
        <v>238</v>
      </c>
      <c r="AP82" s="329" t="s">
        <v>237</v>
      </c>
      <c r="AQ82" s="329" t="s">
        <v>238</v>
      </c>
      <c r="AR82" s="329" t="s">
        <v>237</v>
      </c>
    </row>
    <row r="83" spans="2:44" x14ac:dyDescent="0.25">
      <c r="B83" s="15" t="s">
        <v>96</v>
      </c>
      <c r="C83" s="118">
        <v>91.6</v>
      </c>
      <c r="D83" s="329" t="s">
        <v>237</v>
      </c>
      <c r="E83" s="118">
        <v>95.2</v>
      </c>
      <c r="F83" s="329" t="s">
        <v>237</v>
      </c>
      <c r="G83" s="329">
        <v>1.0393013100436683</v>
      </c>
      <c r="H83" s="329" t="s">
        <v>237</v>
      </c>
      <c r="I83" s="118">
        <v>57.7</v>
      </c>
      <c r="J83" s="329" t="s">
        <v>237</v>
      </c>
      <c r="K83" s="118">
        <v>98.4</v>
      </c>
      <c r="L83" s="329" t="s">
        <v>237</v>
      </c>
      <c r="M83" s="329">
        <v>1.7053726169844021</v>
      </c>
      <c r="N83" s="329" t="s">
        <v>237</v>
      </c>
      <c r="O83" s="118">
        <v>12.8</v>
      </c>
      <c r="P83" s="329" t="s">
        <v>237</v>
      </c>
      <c r="Q83" s="118">
        <v>3.1</v>
      </c>
      <c r="R83" s="329" t="s">
        <v>237</v>
      </c>
      <c r="S83" s="329">
        <v>4.129032258064516</v>
      </c>
      <c r="T83" s="329" t="s">
        <v>237</v>
      </c>
      <c r="U83" s="118">
        <v>62.7</v>
      </c>
      <c r="V83" s="329" t="s">
        <v>237</v>
      </c>
      <c r="W83" s="118">
        <v>51.8</v>
      </c>
      <c r="X83" s="329" t="s">
        <v>237</v>
      </c>
      <c r="Y83" s="329">
        <v>0.82615629984051031</v>
      </c>
      <c r="Z83" s="329" t="s">
        <v>237</v>
      </c>
      <c r="AA83" s="118">
        <v>88.6</v>
      </c>
      <c r="AB83" s="329" t="s">
        <v>283</v>
      </c>
      <c r="AC83" s="118">
        <v>93.5</v>
      </c>
      <c r="AD83" s="329" t="s">
        <v>283</v>
      </c>
      <c r="AE83" s="329">
        <v>1.0553047404063207</v>
      </c>
      <c r="AF83" s="329" t="s">
        <v>283</v>
      </c>
      <c r="AG83" s="118" t="s">
        <v>238</v>
      </c>
      <c r="AH83" s="329" t="s">
        <v>237</v>
      </c>
      <c r="AI83" s="118" t="s">
        <v>238</v>
      </c>
      <c r="AJ83" s="329" t="s">
        <v>237</v>
      </c>
      <c r="AK83" s="329" t="s">
        <v>238</v>
      </c>
      <c r="AL83" s="329" t="s">
        <v>237</v>
      </c>
      <c r="AM83" s="118" t="s">
        <v>238</v>
      </c>
      <c r="AN83" s="329" t="s">
        <v>237</v>
      </c>
      <c r="AO83" s="118" t="s">
        <v>238</v>
      </c>
      <c r="AP83" s="329" t="s">
        <v>237</v>
      </c>
      <c r="AQ83" s="329" t="s">
        <v>238</v>
      </c>
      <c r="AR83" s="329" t="s">
        <v>237</v>
      </c>
    </row>
    <row r="84" spans="2:44" x14ac:dyDescent="0.25">
      <c r="B84" s="15" t="s">
        <v>97</v>
      </c>
      <c r="C84" s="118" t="s">
        <v>238</v>
      </c>
      <c r="D84" s="329" t="s">
        <v>237</v>
      </c>
      <c r="E84" s="118" t="s">
        <v>238</v>
      </c>
      <c r="F84" s="329" t="s">
        <v>237</v>
      </c>
      <c r="G84" s="329" t="s">
        <v>238</v>
      </c>
      <c r="H84" s="329" t="s">
        <v>237</v>
      </c>
      <c r="I84" s="118" t="s">
        <v>238</v>
      </c>
      <c r="J84" s="329" t="s">
        <v>237</v>
      </c>
      <c r="K84" s="118" t="s">
        <v>238</v>
      </c>
      <c r="L84" s="329" t="s">
        <v>237</v>
      </c>
      <c r="M84" s="329" t="s">
        <v>238</v>
      </c>
      <c r="N84" s="329" t="s">
        <v>237</v>
      </c>
      <c r="O84" s="118" t="s">
        <v>238</v>
      </c>
      <c r="P84" s="329" t="s">
        <v>237</v>
      </c>
      <c r="Q84" s="118" t="s">
        <v>238</v>
      </c>
      <c r="R84" s="329" t="s">
        <v>237</v>
      </c>
      <c r="S84" s="329" t="s">
        <v>238</v>
      </c>
      <c r="T84" s="329" t="s">
        <v>237</v>
      </c>
      <c r="U84" s="118" t="s">
        <v>238</v>
      </c>
      <c r="V84" s="329" t="s">
        <v>237</v>
      </c>
      <c r="W84" s="118" t="s">
        <v>238</v>
      </c>
      <c r="X84" s="329" t="s">
        <v>237</v>
      </c>
      <c r="Y84" s="329" t="s">
        <v>238</v>
      </c>
      <c r="Z84" s="329" t="s">
        <v>237</v>
      </c>
      <c r="AA84" s="118" t="s">
        <v>238</v>
      </c>
      <c r="AB84" s="329" t="s">
        <v>279</v>
      </c>
      <c r="AC84" s="118" t="s">
        <v>238</v>
      </c>
      <c r="AD84" s="329" t="s">
        <v>279</v>
      </c>
      <c r="AE84" s="329" t="s">
        <v>238</v>
      </c>
      <c r="AF84" s="329" t="s">
        <v>237</v>
      </c>
      <c r="AG84" s="118" t="s">
        <v>238</v>
      </c>
      <c r="AH84" s="329" t="s">
        <v>237</v>
      </c>
      <c r="AI84" s="118" t="s">
        <v>238</v>
      </c>
      <c r="AJ84" s="329" t="s">
        <v>237</v>
      </c>
      <c r="AK84" s="329" t="s">
        <v>238</v>
      </c>
      <c r="AL84" s="329" t="s">
        <v>237</v>
      </c>
      <c r="AM84" s="118" t="s">
        <v>238</v>
      </c>
      <c r="AN84" s="329" t="s">
        <v>237</v>
      </c>
      <c r="AO84" s="118" t="s">
        <v>238</v>
      </c>
      <c r="AP84" s="329" t="s">
        <v>237</v>
      </c>
      <c r="AQ84" s="329" t="s">
        <v>238</v>
      </c>
      <c r="AR84" s="329" t="s">
        <v>237</v>
      </c>
    </row>
    <row r="85" spans="2:44" x14ac:dyDescent="0.25">
      <c r="B85" s="15" t="s">
        <v>98</v>
      </c>
      <c r="C85" s="118" t="s">
        <v>238</v>
      </c>
      <c r="D85" s="329" t="s">
        <v>237</v>
      </c>
      <c r="E85" s="118" t="s">
        <v>238</v>
      </c>
      <c r="F85" s="329" t="s">
        <v>237</v>
      </c>
      <c r="G85" s="329" t="s">
        <v>238</v>
      </c>
      <c r="H85" s="329" t="s">
        <v>237</v>
      </c>
      <c r="I85" s="118" t="s">
        <v>238</v>
      </c>
      <c r="J85" s="329" t="s">
        <v>237</v>
      </c>
      <c r="K85" s="118" t="s">
        <v>238</v>
      </c>
      <c r="L85" s="329" t="s">
        <v>237</v>
      </c>
      <c r="M85" s="329" t="s">
        <v>238</v>
      </c>
      <c r="N85" s="329" t="s">
        <v>237</v>
      </c>
      <c r="O85" s="118" t="s">
        <v>238</v>
      </c>
      <c r="P85" s="329" t="s">
        <v>237</v>
      </c>
      <c r="Q85" s="118" t="s">
        <v>238</v>
      </c>
      <c r="R85" s="329" t="s">
        <v>237</v>
      </c>
      <c r="S85" s="329" t="s">
        <v>238</v>
      </c>
      <c r="T85" s="329" t="s">
        <v>237</v>
      </c>
      <c r="U85" s="118" t="s">
        <v>238</v>
      </c>
      <c r="V85" s="329" t="s">
        <v>237</v>
      </c>
      <c r="W85" s="118" t="s">
        <v>238</v>
      </c>
      <c r="X85" s="329" t="s">
        <v>237</v>
      </c>
      <c r="Y85" s="329" t="s">
        <v>238</v>
      </c>
      <c r="Z85" s="329" t="s">
        <v>237</v>
      </c>
      <c r="AA85" s="118" t="s">
        <v>238</v>
      </c>
      <c r="AB85" s="329" t="s">
        <v>279</v>
      </c>
      <c r="AC85" s="118" t="s">
        <v>238</v>
      </c>
      <c r="AD85" s="329" t="s">
        <v>279</v>
      </c>
      <c r="AE85" s="329" t="s">
        <v>238</v>
      </c>
      <c r="AF85" s="329" t="s">
        <v>237</v>
      </c>
      <c r="AG85" s="118" t="s">
        <v>238</v>
      </c>
      <c r="AH85" s="329" t="s">
        <v>237</v>
      </c>
      <c r="AI85" s="118" t="s">
        <v>238</v>
      </c>
      <c r="AJ85" s="329" t="s">
        <v>237</v>
      </c>
      <c r="AK85" s="329" t="s">
        <v>238</v>
      </c>
      <c r="AL85" s="329" t="s">
        <v>237</v>
      </c>
      <c r="AM85" s="118" t="s">
        <v>238</v>
      </c>
      <c r="AN85" s="329" t="s">
        <v>237</v>
      </c>
      <c r="AO85" s="118" t="s">
        <v>238</v>
      </c>
      <c r="AP85" s="329" t="s">
        <v>237</v>
      </c>
      <c r="AQ85" s="329" t="s">
        <v>238</v>
      </c>
      <c r="AR85" s="329" t="s">
        <v>237</v>
      </c>
    </row>
    <row r="86" spans="2:44" x14ac:dyDescent="0.25">
      <c r="B86" s="15" t="s">
        <v>99</v>
      </c>
      <c r="C86" s="118" t="s">
        <v>238</v>
      </c>
      <c r="D86" s="329" t="s">
        <v>237</v>
      </c>
      <c r="E86" s="118" t="s">
        <v>238</v>
      </c>
      <c r="F86" s="329" t="s">
        <v>237</v>
      </c>
      <c r="G86" s="329" t="s">
        <v>238</v>
      </c>
      <c r="H86" s="329" t="s">
        <v>237</v>
      </c>
      <c r="I86" s="118">
        <v>23.6</v>
      </c>
      <c r="J86" s="329" t="s">
        <v>239</v>
      </c>
      <c r="K86" s="118">
        <v>84.9</v>
      </c>
      <c r="L86" s="329" t="s">
        <v>239</v>
      </c>
      <c r="M86" s="329">
        <v>3.597457627118644</v>
      </c>
      <c r="N86" s="329" t="s">
        <v>239</v>
      </c>
      <c r="O86" s="118">
        <v>56.6</v>
      </c>
      <c r="P86" s="329" t="s">
        <v>239</v>
      </c>
      <c r="Q86" s="118">
        <v>19.7</v>
      </c>
      <c r="R86" s="329" t="s">
        <v>239</v>
      </c>
      <c r="S86" s="329">
        <v>2.873096446700508</v>
      </c>
      <c r="T86" s="329" t="s">
        <v>239</v>
      </c>
      <c r="U86" s="118">
        <v>19</v>
      </c>
      <c r="V86" s="329" t="s">
        <v>239</v>
      </c>
      <c r="W86" s="118">
        <v>43</v>
      </c>
      <c r="X86" s="329" t="s">
        <v>239</v>
      </c>
      <c r="Y86" s="329">
        <v>2.263157894736842</v>
      </c>
      <c r="Z86" s="329" t="s">
        <v>239</v>
      </c>
      <c r="AA86" s="118">
        <v>69.603079786623596</v>
      </c>
      <c r="AB86" s="329" t="s">
        <v>239</v>
      </c>
      <c r="AC86" s="118">
        <v>95.651729725942999</v>
      </c>
      <c r="AD86" s="329" t="s">
        <v>239</v>
      </c>
      <c r="AE86" s="329">
        <v>1.3742456514736789</v>
      </c>
      <c r="AF86" s="329" t="s">
        <v>239</v>
      </c>
      <c r="AG86" s="118">
        <v>3.8</v>
      </c>
      <c r="AH86" s="329" t="s">
        <v>239</v>
      </c>
      <c r="AI86" s="118">
        <v>44.5</v>
      </c>
      <c r="AJ86" s="329" t="s">
        <v>239</v>
      </c>
      <c r="AK86" s="329">
        <v>11.710526315789474</v>
      </c>
      <c r="AL86" s="329" t="s">
        <v>239</v>
      </c>
      <c r="AM86" s="118">
        <v>14.7</v>
      </c>
      <c r="AN86" s="329" t="s">
        <v>239</v>
      </c>
      <c r="AO86" s="118">
        <v>55.3</v>
      </c>
      <c r="AP86" s="329" t="s">
        <v>239</v>
      </c>
      <c r="AQ86" s="329">
        <v>3.7619047619047619</v>
      </c>
      <c r="AR86" s="329" t="s">
        <v>239</v>
      </c>
    </row>
    <row r="87" spans="2:44" x14ac:dyDescent="0.25">
      <c r="B87" s="15" t="s">
        <v>100</v>
      </c>
      <c r="C87" s="118">
        <v>40.5</v>
      </c>
      <c r="D87" s="329" t="s">
        <v>237</v>
      </c>
      <c r="E87" s="118">
        <v>87.9</v>
      </c>
      <c r="F87" s="329" t="s">
        <v>237</v>
      </c>
      <c r="G87" s="329">
        <v>2.1703703703703705</v>
      </c>
      <c r="H87" s="329" t="s">
        <v>237</v>
      </c>
      <c r="I87" s="118">
        <v>57.5</v>
      </c>
      <c r="J87" s="329" t="s">
        <v>237</v>
      </c>
      <c r="K87" s="118">
        <v>96.6</v>
      </c>
      <c r="L87" s="329" t="s">
        <v>237</v>
      </c>
      <c r="M87" s="329">
        <v>1.68</v>
      </c>
      <c r="N87" s="329" t="s">
        <v>237</v>
      </c>
      <c r="O87" s="118">
        <v>27.8</v>
      </c>
      <c r="P87" s="329" t="s">
        <v>237</v>
      </c>
      <c r="Q87" s="118">
        <v>13.9</v>
      </c>
      <c r="R87" s="329" t="s">
        <v>237</v>
      </c>
      <c r="S87" s="329">
        <v>2</v>
      </c>
      <c r="T87" s="329" t="s">
        <v>237</v>
      </c>
      <c r="U87" s="118">
        <v>39.299999999999997</v>
      </c>
      <c r="V87" s="329" t="s">
        <v>237</v>
      </c>
      <c r="W87" s="118">
        <v>34.299999999999997</v>
      </c>
      <c r="X87" s="329" t="s">
        <v>237</v>
      </c>
      <c r="Y87" s="329">
        <v>0.87277353689567427</v>
      </c>
      <c r="Z87" s="329" t="s">
        <v>237</v>
      </c>
      <c r="AA87" s="118">
        <v>90.7</v>
      </c>
      <c r="AB87" s="329" t="s">
        <v>279</v>
      </c>
      <c r="AC87" s="118">
        <v>97</v>
      </c>
      <c r="AD87" s="329" t="s">
        <v>279</v>
      </c>
      <c r="AE87" s="329">
        <v>1.0694597574421167</v>
      </c>
      <c r="AF87" s="329" t="s">
        <v>237</v>
      </c>
      <c r="AG87" s="118" t="s">
        <v>238</v>
      </c>
      <c r="AH87" s="329" t="s">
        <v>237</v>
      </c>
      <c r="AI87" s="118" t="s">
        <v>238</v>
      </c>
      <c r="AJ87" s="329" t="s">
        <v>237</v>
      </c>
      <c r="AK87" s="329" t="s">
        <v>238</v>
      </c>
      <c r="AL87" s="329" t="s">
        <v>237</v>
      </c>
      <c r="AM87" s="118" t="s">
        <v>238</v>
      </c>
      <c r="AN87" s="329" t="s">
        <v>237</v>
      </c>
      <c r="AO87" s="118" t="s">
        <v>238</v>
      </c>
      <c r="AP87" s="329" t="s">
        <v>237</v>
      </c>
      <c r="AQ87" s="329" t="s">
        <v>238</v>
      </c>
      <c r="AR87" s="329" t="s">
        <v>237</v>
      </c>
    </row>
    <row r="88" spans="2:44" x14ac:dyDescent="0.25">
      <c r="B88" s="55" t="s">
        <v>101</v>
      </c>
      <c r="C88" s="118" t="s">
        <v>238</v>
      </c>
      <c r="D88" s="329" t="s">
        <v>237</v>
      </c>
      <c r="E88" s="118" t="s">
        <v>238</v>
      </c>
      <c r="F88" s="329" t="s">
        <v>237</v>
      </c>
      <c r="G88" s="329" t="s">
        <v>238</v>
      </c>
      <c r="H88" s="329" t="s">
        <v>237</v>
      </c>
      <c r="I88" s="118" t="s">
        <v>238</v>
      </c>
      <c r="J88" s="329" t="s">
        <v>237</v>
      </c>
      <c r="K88" s="118" t="s">
        <v>238</v>
      </c>
      <c r="L88" s="329" t="s">
        <v>237</v>
      </c>
      <c r="M88" s="329" t="s">
        <v>238</v>
      </c>
      <c r="N88" s="329" t="s">
        <v>237</v>
      </c>
      <c r="O88" s="118" t="s">
        <v>238</v>
      </c>
      <c r="P88" s="329" t="s">
        <v>237</v>
      </c>
      <c r="Q88" s="118" t="s">
        <v>238</v>
      </c>
      <c r="R88" s="329" t="s">
        <v>237</v>
      </c>
      <c r="S88" s="329" t="s">
        <v>238</v>
      </c>
      <c r="T88" s="329" t="s">
        <v>237</v>
      </c>
      <c r="U88" s="118" t="s">
        <v>238</v>
      </c>
      <c r="V88" s="329" t="s">
        <v>237</v>
      </c>
      <c r="W88" s="118" t="s">
        <v>238</v>
      </c>
      <c r="X88" s="329" t="s">
        <v>237</v>
      </c>
      <c r="Y88" s="329" t="s">
        <v>238</v>
      </c>
      <c r="Z88" s="329" t="s">
        <v>237</v>
      </c>
      <c r="AA88" s="118" t="s">
        <v>238</v>
      </c>
      <c r="AB88" s="329" t="s">
        <v>279</v>
      </c>
      <c r="AC88" s="118" t="s">
        <v>238</v>
      </c>
      <c r="AD88" s="329" t="s">
        <v>279</v>
      </c>
      <c r="AE88" s="329" t="s">
        <v>238</v>
      </c>
      <c r="AF88" s="329" t="s">
        <v>237</v>
      </c>
      <c r="AG88" s="118" t="s">
        <v>238</v>
      </c>
      <c r="AH88" s="329" t="s">
        <v>237</v>
      </c>
      <c r="AI88" s="118" t="s">
        <v>238</v>
      </c>
      <c r="AJ88" s="329" t="s">
        <v>237</v>
      </c>
      <c r="AK88" s="329" t="s">
        <v>238</v>
      </c>
      <c r="AL88" s="329" t="s">
        <v>237</v>
      </c>
      <c r="AM88" s="118" t="s">
        <v>238</v>
      </c>
      <c r="AN88" s="329" t="s">
        <v>237</v>
      </c>
      <c r="AO88" s="118" t="s">
        <v>238</v>
      </c>
      <c r="AP88" s="329" t="s">
        <v>237</v>
      </c>
      <c r="AQ88" s="329" t="s">
        <v>238</v>
      </c>
      <c r="AR88" s="329" t="s">
        <v>237</v>
      </c>
    </row>
    <row r="89" spans="2:44" x14ac:dyDescent="0.25">
      <c r="B89" s="15" t="s">
        <v>102</v>
      </c>
      <c r="C89" s="118">
        <v>98.3</v>
      </c>
      <c r="D89" s="329" t="s">
        <v>237</v>
      </c>
      <c r="E89" s="118">
        <v>99.9</v>
      </c>
      <c r="F89" s="329" t="s">
        <v>237</v>
      </c>
      <c r="G89" s="329">
        <v>1.0162767039674467</v>
      </c>
      <c r="H89" s="329" t="s">
        <v>237</v>
      </c>
      <c r="I89" s="118">
        <v>82.2</v>
      </c>
      <c r="J89" s="329" t="s">
        <v>237</v>
      </c>
      <c r="K89" s="118">
        <v>96</v>
      </c>
      <c r="L89" s="329" t="s">
        <v>237</v>
      </c>
      <c r="M89" s="329">
        <v>1.167883211678832</v>
      </c>
      <c r="N89" s="329" t="s">
        <v>237</v>
      </c>
      <c r="O89" s="118">
        <v>9.1</v>
      </c>
      <c r="P89" s="329" t="s">
        <v>237</v>
      </c>
      <c r="Q89" s="118">
        <v>8.1999999999999993</v>
      </c>
      <c r="R89" s="329" t="s">
        <v>237</v>
      </c>
      <c r="S89" s="329">
        <v>1.1097560975609757</v>
      </c>
      <c r="T89" s="329" t="s">
        <v>237</v>
      </c>
      <c r="U89" s="118">
        <v>19</v>
      </c>
      <c r="V89" s="329" t="s">
        <v>237</v>
      </c>
      <c r="W89" s="118">
        <v>21.5</v>
      </c>
      <c r="X89" s="329" t="s">
        <v>237</v>
      </c>
      <c r="Y89" s="329">
        <v>1.131578947368421</v>
      </c>
      <c r="Z89" s="329" t="s">
        <v>237</v>
      </c>
      <c r="AA89" s="118">
        <v>78.8</v>
      </c>
      <c r="AB89" s="329" t="s">
        <v>279</v>
      </c>
      <c r="AC89" s="118">
        <v>97.6</v>
      </c>
      <c r="AD89" s="329" t="s">
        <v>279</v>
      </c>
      <c r="AE89" s="329">
        <v>1.2385786802030456</v>
      </c>
      <c r="AF89" s="329" t="s">
        <v>237</v>
      </c>
      <c r="AG89" s="118">
        <v>1.1000000000000001</v>
      </c>
      <c r="AH89" s="329" t="s">
        <v>237</v>
      </c>
      <c r="AI89" s="118">
        <v>7.9</v>
      </c>
      <c r="AJ89" s="329" t="s">
        <v>237</v>
      </c>
      <c r="AK89" s="329">
        <v>7.1818181818181817</v>
      </c>
      <c r="AL89" s="329" t="s">
        <v>237</v>
      </c>
      <c r="AM89" s="118" t="s">
        <v>238</v>
      </c>
      <c r="AN89" s="329" t="s">
        <v>237</v>
      </c>
      <c r="AO89" s="118" t="s">
        <v>238</v>
      </c>
      <c r="AP89" s="329" t="s">
        <v>237</v>
      </c>
      <c r="AQ89" s="329" t="s">
        <v>238</v>
      </c>
      <c r="AR89" s="329" t="s">
        <v>237</v>
      </c>
    </row>
    <row r="90" spans="2:44" x14ac:dyDescent="0.25">
      <c r="B90" s="15" t="s">
        <v>103</v>
      </c>
      <c r="C90" s="118" t="s">
        <v>238</v>
      </c>
      <c r="D90" s="329" t="s">
        <v>237</v>
      </c>
      <c r="E90" s="118" t="s">
        <v>238</v>
      </c>
      <c r="F90" s="329" t="s">
        <v>237</v>
      </c>
      <c r="G90" s="329" t="s">
        <v>238</v>
      </c>
      <c r="H90" s="329" t="s">
        <v>237</v>
      </c>
      <c r="I90" s="118" t="s">
        <v>238</v>
      </c>
      <c r="J90" s="329" t="s">
        <v>237</v>
      </c>
      <c r="K90" s="118" t="s">
        <v>238</v>
      </c>
      <c r="L90" s="329" t="s">
        <v>237</v>
      </c>
      <c r="M90" s="329" t="s">
        <v>238</v>
      </c>
      <c r="N90" s="329" t="s">
        <v>237</v>
      </c>
      <c r="O90" s="118" t="s">
        <v>238</v>
      </c>
      <c r="P90" s="329" t="s">
        <v>237</v>
      </c>
      <c r="Q90" s="118" t="s">
        <v>238</v>
      </c>
      <c r="R90" s="329" t="s">
        <v>237</v>
      </c>
      <c r="S90" s="329" t="s">
        <v>238</v>
      </c>
      <c r="T90" s="329" t="s">
        <v>237</v>
      </c>
      <c r="U90" s="118" t="s">
        <v>238</v>
      </c>
      <c r="V90" s="329" t="s">
        <v>237</v>
      </c>
      <c r="W90" s="118" t="s">
        <v>238</v>
      </c>
      <c r="X90" s="329" t="s">
        <v>237</v>
      </c>
      <c r="Y90" s="329" t="s">
        <v>238</v>
      </c>
      <c r="Z90" s="329" t="s">
        <v>237</v>
      </c>
      <c r="AA90" s="118" t="s">
        <v>238</v>
      </c>
      <c r="AB90" s="329" t="s">
        <v>279</v>
      </c>
      <c r="AC90" s="118" t="s">
        <v>238</v>
      </c>
      <c r="AD90" s="329" t="s">
        <v>279</v>
      </c>
      <c r="AE90" s="329" t="s">
        <v>238</v>
      </c>
      <c r="AF90" s="329" t="s">
        <v>237</v>
      </c>
      <c r="AG90" s="118" t="s">
        <v>238</v>
      </c>
      <c r="AH90" s="329" t="s">
        <v>237</v>
      </c>
      <c r="AI90" s="118" t="s">
        <v>238</v>
      </c>
      <c r="AJ90" s="329" t="s">
        <v>237</v>
      </c>
      <c r="AK90" s="329" t="s">
        <v>238</v>
      </c>
      <c r="AL90" s="329" t="s">
        <v>237</v>
      </c>
      <c r="AM90" s="118" t="s">
        <v>238</v>
      </c>
      <c r="AN90" s="329" t="s">
        <v>237</v>
      </c>
      <c r="AO90" s="118" t="s">
        <v>238</v>
      </c>
      <c r="AP90" s="329" t="s">
        <v>237</v>
      </c>
      <c r="AQ90" s="329" t="s">
        <v>238</v>
      </c>
      <c r="AR90" s="329" t="s">
        <v>237</v>
      </c>
    </row>
    <row r="91" spans="2:44" x14ac:dyDescent="0.25">
      <c r="B91" s="15" t="s">
        <v>104</v>
      </c>
      <c r="C91" s="118" t="s">
        <v>238</v>
      </c>
      <c r="D91" s="329" t="s">
        <v>237</v>
      </c>
      <c r="E91" s="118" t="s">
        <v>238</v>
      </c>
      <c r="F91" s="329" t="s">
        <v>237</v>
      </c>
      <c r="G91" s="329" t="s">
        <v>238</v>
      </c>
      <c r="H91" s="329" t="s">
        <v>237</v>
      </c>
      <c r="I91" s="118" t="s">
        <v>238</v>
      </c>
      <c r="J91" s="329" t="s">
        <v>237</v>
      </c>
      <c r="K91" s="118" t="s">
        <v>238</v>
      </c>
      <c r="L91" s="329" t="s">
        <v>237</v>
      </c>
      <c r="M91" s="329" t="s">
        <v>238</v>
      </c>
      <c r="N91" s="329" t="s">
        <v>237</v>
      </c>
      <c r="O91" s="118" t="s">
        <v>238</v>
      </c>
      <c r="P91" s="329" t="s">
        <v>237</v>
      </c>
      <c r="Q91" s="118" t="s">
        <v>238</v>
      </c>
      <c r="R91" s="329" t="s">
        <v>237</v>
      </c>
      <c r="S91" s="329" t="s">
        <v>238</v>
      </c>
      <c r="T91" s="329" t="s">
        <v>237</v>
      </c>
      <c r="U91" s="118" t="s">
        <v>238</v>
      </c>
      <c r="V91" s="329" t="s">
        <v>237</v>
      </c>
      <c r="W91" s="118" t="s">
        <v>238</v>
      </c>
      <c r="X91" s="329" t="s">
        <v>237</v>
      </c>
      <c r="Y91" s="329" t="s">
        <v>238</v>
      </c>
      <c r="Z91" s="329" t="s">
        <v>237</v>
      </c>
      <c r="AA91" s="118" t="s">
        <v>238</v>
      </c>
      <c r="AB91" s="329" t="s">
        <v>279</v>
      </c>
      <c r="AC91" s="118" t="s">
        <v>238</v>
      </c>
      <c r="AD91" s="329" t="s">
        <v>279</v>
      </c>
      <c r="AE91" s="329" t="s">
        <v>238</v>
      </c>
      <c r="AF91" s="329" t="s">
        <v>237</v>
      </c>
      <c r="AG91" s="118" t="s">
        <v>238</v>
      </c>
      <c r="AH91" s="329" t="s">
        <v>237</v>
      </c>
      <c r="AI91" s="118" t="s">
        <v>238</v>
      </c>
      <c r="AJ91" s="329" t="s">
        <v>237</v>
      </c>
      <c r="AK91" s="329" t="s">
        <v>238</v>
      </c>
      <c r="AL91" s="329" t="s">
        <v>237</v>
      </c>
      <c r="AM91" s="118" t="s">
        <v>238</v>
      </c>
      <c r="AN91" s="329" t="s">
        <v>237</v>
      </c>
      <c r="AO91" s="118" t="s">
        <v>238</v>
      </c>
      <c r="AP91" s="329" t="s">
        <v>237</v>
      </c>
      <c r="AQ91" s="329" t="s">
        <v>238</v>
      </c>
      <c r="AR91" s="329" t="s">
        <v>237</v>
      </c>
    </row>
    <row r="92" spans="2:44" x14ac:dyDescent="0.25">
      <c r="B92" s="15" t="s">
        <v>105</v>
      </c>
      <c r="C92" s="118" t="s">
        <v>238</v>
      </c>
      <c r="D92" s="329" t="s">
        <v>237</v>
      </c>
      <c r="E92" s="118" t="s">
        <v>238</v>
      </c>
      <c r="F92" s="329" t="s">
        <v>237</v>
      </c>
      <c r="G92" s="329" t="s">
        <v>238</v>
      </c>
      <c r="H92" s="329" t="s">
        <v>237</v>
      </c>
      <c r="I92" s="118" t="s">
        <v>238</v>
      </c>
      <c r="J92" s="329" t="s">
        <v>237</v>
      </c>
      <c r="K92" s="118" t="s">
        <v>238</v>
      </c>
      <c r="L92" s="329" t="s">
        <v>237</v>
      </c>
      <c r="M92" s="329" t="s">
        <v>238</v>
      </c>
      <c r="N92" s="329" t="s">
        <v>237</v>
      </c>
      <c r="O92" s="118" t="s">
        <v>238</v>
      </c>
      <c r="P92" s="329" t="s">
        <v>237</v>
      </c>
      <c r="Q92" s="118" t="s">
        <v>238</v>
      </c>
      <c r="R92" s="329" t="s">
        <v>237</v>
      </c>
      <c r="S92" s="329" t="s">
        <v>238</v>
      </c>
      <c r="T92" s="329" t="s">
        <v>237</v>
      </c>
      <c r="U92" s="118" t="s">
        <v>238</v>
      </c>
      <c r="V92" s="329" t="s">
        <v>237</v>
      </c>
      <c r="W92" s="118" t="s">
        <v>238</v>
      </c>
      <c r="X92" s="329" t="s">
        <v>237</v>
      </c>
      <c r="Y92" s="329" t="s">
        <v>238</v>
      </c>
      <c r="Z92" s="329" t="s">
        <v>237</v>
      </c>
      <c r="AA92" s="118" t="s">
        <v>238</v>
      </c>
      <c r="AB92" s="329" t="s">
        <v>279</v>
      </c>
      <c r="AC92" s="118" t="s">
        <v>238</v>
      </c>
      <c r="AD92" s="329" t="s">
        <v>279</v>
      </c>
      <c r="AE92" s="329" t="s">
        <v>238</v>
      </c>
      <c r="AF92" s="329" t="s">
        <v>237</v>
      </c>
      <c r="AG92" s="118" t="s">
        <v>238</v>
      </c>
      <c r="AH92" s="329" t="s">
        <v>237</v>
      </c>
      <c r="AI92" s="118" t="s">
        <v>238</v>
      </c>
      <c r="AJ92" s="329" t="s">
        <v>237</v>
      </c>
      <c r="AK92" s="329" t="s">
        <v>238</v>
      </c>
      <c r="AL92" s="329" t="s">
        <v>237</v>
      </c>
      <c r="AM92" s="118" t="s">
        <v>238</v>
      </c>
      <c r="AN92" s="329" t="s">
        <v>237</v>
      </c>
      <c r="AO92" s="118" t="s">
        <v>238</v>
      </c>
      <c r="AP92" s="329" t="s">
        <v>237</v>
      </c>
      <c r="AQ92" s="329" t="s">
        <v>238</v>
      </c>
      <c r="AR92" s="329" t="s">
        <v>237</v>
      </c>
    </row>
    <row r="93" spans="2:44" x14ac:dyDescent="0.25">
      <c r="B93" s="15" t="s">
        <v>106</v>
      </c>
      <c r="C93" s="118">
        <v>96.4</v>
      </c>
      <c r="D93" s="329" t="s">
        <v>237</v>
      </c>
      <c r="E93" s="118">
        <v>100</v>
      </c>
      <c r="F93" s="329" t="s">
        <v>237</v>
      </c>
      <c r="G93" s="329">
        <v>1.0373443983402488</v>
      </c>
      <c r="H93" s="329" t="s">
        <v>237</v>
      </c>
      <c r="I93" s="118">
        <v>96.5</v>
      </c>
      <c r="J93" s="329" t="s">
        <v>237</v>
      </c>
      <c r="K93" s="118">
        <v>100</v>
      </c>
      <c r="L93" s="329" t="s">
        <v>237</v>
      </c>
      <c r="M93" s="329">
        <v>1.0362694300518134</v>
      </c>
      <c r="N93" s="329" t="s">
        <v>237</v>
      </c>
      <c r="O93" s="118" t="s">
        <v>238</v>
      </c>
      <c r="P93" s="329" t="s">
        <v>237</v>
      </c>
      <c r="Q93" s="118" t="s">
        <v>238</v>
      </c>
      <c r="R93" s="329" t="s">
        <v>237</v>
      </c>
      <c r="S93" s="329" t="s">
        <v>238</v>
      </c>
      <c r="T93" s="329" t="s">
        <v>237</v>
      </c>
      <c r="U93" s="118" t="s">
        <v>238</v>
      </c>
      <c r="V93" s="329" t="s">
        <v>237</v>
      </c>
      <c r="W93" s="118" t="s">
        <v>238</v>
      </c>
      <c r="X93" s="329" t="s">
        <v>237</v>
      </c>
      <c r="Y93" s="329" t="s">
        <v>238</v>
      </c>
      <c r="Z93" s="329" t="s">
        <v>237</v>
      </c>
      <c r="AA93" s="118">
        <v>97.5</v>
      </c>
      <c r="AB93" s="329" t="s">
        <v>279</v>
      </c>
      <c r="AC93" s="118">
        <v>98.8</v>
      </c>
      <c r="AD93" s="329" t="s">
        <v>279</v>
      </c>
      <c r="AE93" s="329">
        <v>1.0133333333333332</v>
      </c>
      <c r="AF93" s="329" t="s">
        <v>237</v>
      </c>
      <c r="AG93" s="118" t="s">
        <v>238</v>
      </c>
      <c r="AH93" s="329" t="s">
        <v>237</v>
      </c>
      <c r="AI93" s="118" t="s">
        <v>238</v>
      </c>
      <c r="AJ93" s="329" t="s">
        <v>237</v>
      </c>
      <c r="AK93" s="329" t="s">
        <v>238</v>
      </c>
      <c r="AL93" s="329" t="s">
        <v>237</v>
      </c>
      <c r="AM93" s="118" t="s">
        <v>238</v>
      </c>
      <c r="AN93" s="329" t="s">
        <v>237</v>
      </c>
      <c r="AO93" s="118" t="s">
        <v>238</v>
      </c>
      <c r="AP93" s="329" t="s">
        <v>237</v>
      </c>
      <c r="AQ93" s="329" t="s">
        <v>238</v>
      </c>
      <c r="AR93" s="329" t="s">
        <v>237</v>
      </c>
    </row>
    <row r="94" spans="2:44" x14ac:dyDescent="0.25">
      <c r="B94" s="15" t="s">
        <v>107</v>
      </c>
      <c r="C94" s="118" t="s">
        <v>238</v>
      </c>
      <c r="D94" s="329" t="s">
        <v>237</v>
      </c>
      <c r="E94" s="118" t="s">
        <v>238</v>
      </c>
      <c r="F94" s="329" t="s">
        <v>237</v>
      </c>
      <c r="G94" s="329" t="s">
        <v>238</v>
      </c>
      <c r="H94" s="329" t="s">
        <v>237</v>
      </c>
      <c r="I94" s="118" t="s">
        <v>238</v>
      </c>
      <c r="J94" s="329" t="s">
        <v>237</v>
      </c>
      <c r="K94" s="118" t="s">
        <v>238</v>
      </c>
      <c r="L94" s="329" t="s">
        <v>237</v>
      </c>
      <c r="M94" s="329" t="s">
        <v>238</v>
      </c>
      <c r="N94" s="329" t="s">
        <v>237</v>
      </c>
      <c r="O94" s="118" t="s">
        <v>238</v>
      </c>
      <c r="P94" s="329" t="s">
        <v>237</v>
      </c>
      <c r="Q94" s="118" t="s">
        <v>238</v>
      </c>
      <c r="R94" s="329" t="s">
        <v>237</v>
      </c>
      <c r="S94" s="329" t="s">
        <v>238</v>
      </c>
      <c r="T94" s="329" t="s">
        <v>237</v>
      </c>
      <c r="U94" s="118" t="s">
        <v>238</v>
      </c>
      <c r="V94" s="329" t="s">
        <v>237</v>
      </c>
      <c r="W94" s="118" t="s">
        <v>238</v>
      </c>
      <c r="X94" s="329" t="s">
        <v>237</v>
      </c>
      <c r="Y94" s="329" t="s">
        <v>238</v>
      </c>
      <c r="Z94" s="329" t="s">
        <v>237</v>
      </c>
      <c r="AA94" s="118" t="s">
        <v>238</v>
      </c>
      <c r="AB94" s="329" t="s">
        <v>279</v>
      </c>
      <c r="AC94" s="118" t="s">
        <v>238</v>
      </c>
      <c r="AD94" s="329" t="s">
        <v>279</v>
      </c>
      <c r="AE94" s="329" t="s">
        <v>238</v>
      </c>
      <c r="AF94" s="329" t="s">
        <v>237</v>
      </c>
      <c r="AG94" s="118" t="s">
        <v>238</v>
      </c>
      <c r="AH94" s="329" t="s">
        <v>237</v>
      </c>
      <c r="AI94" s="118" t="s">
        <v>238</v>
      </c>
      <c r="AJ94" s="329" t="s">
        <v>237</v>
      </c>
      <c r="AK94" s="329" t="s">
        <v>238</v>
      </c>
      <c r="AL94" s="329" t="s">
        <v>237</v>
      </c>
      <c r="AM94" s="118" t="s">
        <v>238</v>
      </c>
      <c r="AN94" s="329" t="s">
        <v>237</v>
      </c>
      <c r="AO94" s="118" t="s">
        <v>238</v>
      </c>
      <c r="AP94" s="329" t="s">
        <v>237</v>
      </c>
      <c r="AQ94" s="329" t="s">
        <v>238</v>
      </c>
      <c r="AR94" s="329" t="s">
        <v>237</v>
      </c>
    </row>
    <row r="95" spans="2:44" x14ac:dyDescent="0.25">
      <c r="B95" s="15" t="s">
        <v>108</v>
      </c>
      <c r="C95" s="118">
        <v>98.3</v>
      </c>
      <c r="D95" s="329" t="s">
        <v>237</v>
      </c>
      <c r="E95" s="118">
        <v>99.8</v>
      </c>
      <c r="F95" s="329" t="s">
        <v>237</v>
      </c>
      <c r="G95" s="329">
        <v>1.0152594099694812</v>
      </c>
      <c r="H95" s="329" t="s">
        <v>237</v>
      </c>
      <c r="I95" s="118">
        <v>98.9</v>
      </c>
      <c r="J95" s="329" t="s">
        <v>237</v>
      </c>
      <c r="K95" s="118">
        <v>100</v>
      </c>
      <c r="L95" s="329" t="s">
        <v>237</v>
      </c>
      <c r="M95" s="329">
        <v>1.0111223458038423</v>
      </c>
      <c r="N95" s="329" t="s">
        <v>237</v>
      </c>
      <c r="O95" s="118">
        <v>5.2</v>
      </c>
      <c r="P95" s="329" t="s">
        <v>237</v>
      </c>
      <c r="Q95" s="118">
        <v>0.4</v>
      </c>
      <c r="R95" s="329" t="s">
        <v>237</v>
      </c>
      <c r="S95" s="329">
        <v>13</v>
      </c>
      <c r="T95" s="329" t="s">
        <v>237</v>
      </c>
      <c r="U95" s="118">
        <v>22.1</v>
      </c>
      <c r="V95" s="329" t="s">
        <v>237</v>
      </c>
      <c r="W95" s="118">
        <v>21.3</v>
      </c>
      <c r="X95" s="329" t="s">
        <v>237</v>
      </c>
      <c r="Y95" s="329">
        <v>0.96380090497737558</v>
      </c>
      <c r="Z95" s="329" t="s">
        <v>237</v>
      </c>
      <c r="AA95" s="118">
        <v>96.6</v>
      </c>
      <c r="AB95" s="329" t="s">
        <v>279</v>
      </c>
      <c r="AC95" s="118">
        <v>99.4</v>
      </c>
      <c r="AD95" s="329" t="s">
        <v>279</v>
      </c>
      <c r="AE95" s="329">
        <v>1.0289855072463769</v>
      </c>
      <c r="AF95" s="329" t="s">
        <v>237</v>
      </c>
      <c r="AG95" s="118" t="s">
        <v>238</v>
      </c>
      <c r="AH95" s="329" t="s">
        <v>237</v>
      </c>
      <c r="AI95" s="118" t="s">
        <v>238</v>
      </c>
      <c r="AJ95" s="329" t="s">
        <v>237</v>
      </c>
      <c r="AK95" s="329" t="s">
        <v>238</v>
      </c>
      <c r="AL95" s="329" t="s">
        <v>237</v>
      </c>
      <c r="AM95" s="118" t="s">
        <v>238</v>
      </c>
      <c r="AN95" s="329" t="s">
        <v>237</v>
      </c>
      <c r="AO95" s="118" t="s">
        <v>238</v>
      </c>
      <c r="AP95" s="329" t="s">
        <v>237</v>
      </c>
      <c r="AQ95" s="329" t="s">
        <v>238</v>
      </c>
      <c r="AR95" s="329" t="s">
        <v>237</v>
      </c>
    </row>
    <row r="96" spans="2:44" x14ac:dyDescent="0.25">
      <c r="B96" s="125" t="s">
        <v>109</v>
      </c>
      <c r="C96" s="118">
        <v>99.5</v>
      </c>
      <c r="D96" s="329" t="s">
        <v>237</v>
      </c>
      <c r="E96" s="118">
        <v>100</v>
      </c>
      <c r="F96" s="329" t="s">
        <v>237</v>
      </c>
      <c r="G96" s="329">
        <v>1.0050251256281406</v>
      </c>
      <c r="H96" s="329" t="s">
        <v>237</v>
      </c>
      <c r="I96" s="118">
        <v>99.5</v>
      </c>
      <c r="J96" s="329" t="s">
        <v>237</v>
      </c>
      <c r="K96" s="118">
        <v>100</v>
      </c>
      <c r="L96" s="329" t="s">
        <v>237</v>
      </c>
      <c r="M96" s="329">
        <v>1.0050251256281406</v>
      </c>
      <c r="N96" s="329" t="s">
        <v>237</v>
      </c>
      <c r="O96" s="118">
        <v>4.0999999999999996</v>
      </c>
      <c r="P96" s="329" t="s">
        <v>237</v>
      </c>
      <c r="Q96" s="118">
        <v>3.5</v>
      </c>
      <c r="R96" s="329" t="s">
        <v>237</v>
      </c>
      <c r="S96" s="329">
        <v>1.1714285714285713</v>
      </c>
      <c r="T96" s="329" t="s">
        <v>237</v>
      </c>
      <c r="U96" s="118" t="s">
        <v>238</v>
      </c>
      <c r="V96" s="329" t="s">
        <v>237</v>
      </c>
      <c r="W96" s="118" t="s">
        <v>238</v>
      </c>
      <c r="X96" s="329" t="s">
        <v>237</v>
      </c>
      <c r="Y96" s="329" t="s">
        <v>238</v>
      </c>
      <c r="Z96" s="329" t="s">
        <v>237</v>
      </c>
      <c r="AA96" s="118">
        <v>99.3</v>
      </c>
      <c r="AB96" s="329" t="s">
        <v>279</v>
      </c>
      <c r="AC96" s="118">
        <v>100</v>
      </c>
      <c r="AD96" s="329" t="s">
        <v>279</v>
      </c>
      <c r="AE96" s="329">
        <v>1.0070493454179255</v>
      </c>
      <c r="AF96" s="329" t="s">
        <v>237</v>
      </c>
      <c r="AG96" s="118">
        <v>25</v>
      </c>
      <c r="AH96" s="329" t="s">
        <v>237</v>
      </c>
      <c r="AI96" s="118">
        <v>44</v>
      </c>
      <c r="AJ96" s="329" t="s">
        <v>237</v>
      </c>
      <c r="AK96" s="329">
        <v>1.76</v>
      </c>
      <c r="AL96" s="329" t="s">
        <v>237</v>
      </c>
      <c r="AM96" s="118">
        <v>13</v>
      </c>
      <c r="AN96" s="329" t="s">
        <v>237</v>
      </c>
      <c r="AO96" s="118">
        <v>48.9</v>
      </c>
      <c r="AP96" s="329" t="s">
        <v>237</v>
      </c>
      <c r="AQ96" s="329">
        <v>3.7615384615384615</v>
      </c>
      <c r="AR96" s="329" t="s">
        <v>237</v>
      </c>
    </row>
    <row r="97" spans="2:44" x14ac:dyDescent="0.25">
      <c r="B97" s="15" t="s">
        <v>110</v>
      </c>
      <c r="C97" s="118">
        <v>48.2</v>
      </c>
      <c r="D97" s="329" t="s">
        <v>237</v>
      </c>
      <c r="E97" s="118">
        <v>79.599999999999994</v>
      </c>
      <c r="F97" s="329" t="s">
        <v>237</v>
      </c>
      <c r="G97" s="329">
        <v>1.651452282157676</v>
      </c>
      <c r="H97" s="329" t="s">
        <v>237</v>
      </c>
      <c r="I97" s="118">
        <v>20.3</v>
      </c>
      <c r="J97" s="329" t="s">
        <v>237</v>
      </c>
      <c r="K97" s="118">
        <v>81.400000000000006</v>
      </c>
      <c r="L97" s="329" t="s">
        <v>237</v>
      </c>
      <c r="M97" s="329">
        <v>4.0098522167487687</v>
      </c>
      <c r="N97" s="329" t="s">
        <v>237</v>
      </c>
      <c r="O97" s="118">
        <v>24.9</v>
      </c>
      <c r="P97" s="329" t="s">
        <v>237</v>
      </c>
      <c r="Q97" s="118">
        <v>8.8000000000000007</v>
      </c>
      <c r="R97" s="329" t="s">
        <v>237</v>
      </c>
      <c r="S97" s="329">
        <v>2.8295454545454541</v>
      </c>
      <c r="T97" s="329" t="s">
        <v>237</v>
      </c>
      <c r="U97" s="118">
        <v>39.799999999999997</v>
      </c>
      <c r="V97" s="329" t="s">
        <v>237</v>
      </c>
      <c r="W97" s="118">
        <v>36.700000000000003</v>
      </c>
      <c r="X97" s="329" t="s">
        <v>237</v>
      </c>
      <c r="Y97" s="329">
        <v>0.92211055276381926</v>
      </c>
      <c r="Z97" s="329" t="s">
        <v>237</v>
      </c>
      <c r="AA97" s="118">
        <v>71.8</v>
      </c>
      <c r="AB97" s="329" t="s">
        <v>279</v>
      </c>
      <c r="AC97" s="118">
        <v>95.8</v>
      </c>
      <c r="AD97" s="329" t="s">
        <v>279</v>
      </c>
      <c r="AE97" s="329">
        <v>1.3342618384401115</v>
      </c>
      <c r="AF97" s="329" t="s">
        <v>237</v>
      </c>
      <c r="AG97" s="118">
        <v>29</v>
      </c>
      <c r="AH97" s="329" t="s">
        <v>237</v>
      </c>
      <c r="AI97" s="118">
        <v>61.3</v>
      </c>
      <c r="AJ97" s="329" t="s">
        <v>237</v>
      </c>
      <c r="AK97" s="329">
        <v>2.113793103448276</v>
      </c>
      <c r="AL97" s="329" t="s">
        <v>237</v>
      </c>
      <c r="AM97" s="118">
        <v>42.2</v>
      </c>
      <c r="AN97" s="329" t="s">
        <v>237</v>
      </c>
      <c r="AO97" s="118">
        <v>68</v>
      </c>
      <c r="AP97" s="329" t="s">
        <v>237</v>
      </c>
      <c r="AQ97" s="329">
        <v>1.6113744075829384</v>
      </c>
      <c r="AR97" s="329" t="s">
        <v>237</v>
      </c>
    </row>
    <row r="98" spans="2:44" x14ac:dyDescent="0.25">
      <c r="B98" s="15" t="s">
        <v>111</v>
      </c>
      <c r="C98" s="118">
        <v>92.6</v>
      </c>
      <c r="D98" s="329" t="s">
        <v>237</v>
      </c>
      <c r="E98" s="118">
        <v>94.3</v>
      </c>
      <c r="F98" s="329" t="s">
        <v>237</v>
      </c>
      <c r="G98" s="329">
        <v>1.0183585313174945</v>
      </c>
      <c r="H98" s="329" t="s">
        <v>237</v>
      </c>
      <c r="I98" s="118">
        <v>75.900000000000006</v>
      </c>
      <c r="J98" s="329" t="s">
        <v>237</v>
      </c>
      <c r="K98" s="118">
        <v>93.2</v>
      </c>
      <c r="L98" s="329" t="s">
        <v>237</v>
      </c>
      <c r="M98" s="329">
        <v>1.227931488801054</v>
      </c>
      <c r="N98" s="329" t="s">
        <v>237</v>
      </c>
      <c r="O98" s="118">
        <v>17.600000000000001</v>
      </c>
      <c r="P98" s="329" t="s">
        <v>237</v>
      </c>
      <c r="Q98" s="118">
        <v>7.9</v>
      </c>
      <c r="R98" s="329" t="s">
        <v>237</v>
      </c>
      <c r="S98" s="329">
        <v>2.2278481012658227</v>
      </c>
      <c r="T98" s="329" t="s">
        <v>237</v>
      </c>
      <c r="U98" s="118" t="s">
        <v>238</v>
      </c>
      <c r="V98" s="329" t="s">
        <v>237</v>
      </c>
      <c r="W98" s="118" t="s">
        <v>238</v>
      </c>
      <c r="X98" s="329" t="s">
        <v>237</v>
      </c>
      <c r="Y98" s="329" t="s">
        <v>238</v>
      </c>
      <c r="Z98" s="329" t="s">
        <v>237</v>
      </c>
      <c r="AA98" s="118" t="s">
        <v>238</v>
      </c>
      <c r="AB98" s="329" t="s">
        <v>279</v>
      </c>
      <c r="AC98" s="118" t="s">
        <v>238</v>
      </c>
      <c r="AD98" s="329" t="s">
        <v>279</v>
      </c>
      <c r="AE98" s="329" t="s">
        <v>238</v>
      </c>
      <c r="AF98" s="329" t="s">
        <v>237</v>
      </c>
      <c r="AG98" s="118">
        <v>41.7</v>
      </c>
      <c r="AH98" s="329" t="s">
        <v>237</v>
      </c>
      <c r="AI98" s="118">
        <v>48.5</v>
      </c>
      <c r="AJ98" s="329" t="s">
        <v>237</v>
      </c>
      <c r="AK98" s="329">
        <v>1.1630695443645083</v>
      </c>
      <c r="AL98" s="329" t="s">
        <v>237</v>
      </c>
      <c r="AM98" s="118">
        <v>38.1</v>
      </c>
      <c r="AN98" s="329" t="s">
        <v>237</v>
      </c>
      <c r="AO98" s="118">
        <v>51.4</v>
      </c>
      <c r="AP98" s="329" t="s">
        <v>237</v>
      </c>
      <c r="AQ98" s="329">
        <v>1.3490813648293962</v>
      </c>
      <c r="AR98" s="329" t="s">
        <v>237</v>
      </c>
    </row>
    <row r="99" spans="2:44" x14ac:dyDescent="0.25">
      <c r="B99" s="15" t="s">
        <v>112</v>
      </c>
      <c r="C99" s="118" t="s">
        <v>238</v>
      </c>
      <c r="D99" s="329" t="s">
        <v>237</v>
      </c>
      <c r="E99" s="118" t="s">
        <v>238</v>
      </c>
      <c r="F99" s="329" t="s">
        <v>237</v>
      </c>
      <c r="G99" s="329" t="s">
        <v>238</v>
      </c>
      <c r="H99" s="329" t="s">
        <v>237</v>
      </c>
      <c r="I99" s="118" t="s">
        <v>238</v>
      </c>
      <c r="J99" s="329" t="s">
        <v>237</v>
      </c>
      <c r="K99" s="118" t="s">
        <v>238</v>
      </c>
      <c r="L99" s="329" t="s">
        <v>237</v>
      </c>
      <c r="M99" s="329" t="s">
        <v>238</v>
      </c>
      <c r="N99" s="329" t="s">
        <v>237</v>
      </c>
      <c r="O99" s="118" t="s">
        <v>238</v>
      </c>
      <c r="P99" s="329" t="s">
        <v>237</v>
      </c>
      <c r="Q99" s="118" t="s">
        <v>238</v>
      </c>
      <c r="R99" s="329" t="s">
        <v>237</v>
      </c>
      <c r="S99" s="329" t="s">
        <v>238</v>
      </c>
      <c r="T99" s="329" t="s">
        <v>237</v>
      </c>
      <c r="U99" s="118" t="s">
        <v>238</v>
      </c>
      <c r="V99" s="329" t="s">
        <v>237</v>
      </c>
      <c r="W99" s="118" t="s">
        <v>238</v>
      </c>
      <c r="X99" s="329" t="s">
        <v>237</v>
      </c>
      <c r="Y99" s="329" t="s">
        <v>238</v>
      </c>
      <c r="Z99" s="329" t="s">
        <v>237</v>
      </c>
      <c r="AA99" s="118" t="s">
        <v>238</v>
      </c>
      <c r="AB99" s="329" t="s">
        <v>279</v>
      </c>
      <c r="AC99" s="118" t="s">
        <v>238</v>
      </c>
      <c r="AD99" s="329" t="s">
        <v>279</v>
      </c>
      <c r="AE99" s="329" t="s">
        <v>238</v>
      </c>
      <c r="AF99" s="329" t="s">
        <v>237</v>
      </c>
      <c r="AG99" s="118" t="s">
        <v>238</v>
      </c>
      <c r="AH99" s="329" t="s">
        <v>237</v>
      </c>
      <c r="AI99" s="118" t="s">
        <v>238</v>
      </c>
      <c r="AJ99" s="329" t="s">
        <v>237</v>
      </c>
      <c r="AK99" s="329" t="s">
        <v>238</v>
      </c>
      <c r="AL99" s="329" t="s">
        <v>237</v>
      </c>
      <c r="AM99" s="118" t="s">
        <v>238</v>
      </c>
      <c r="AN99" s="329" t="s">
        <v>237</v>
      </c>
      <c r="AO99" s="118" t="s">
        <v>238</v>
      </c>
      <c r="AP99" s="329" t="s">
        <v>237</v>
      </c>
      <c r="AQ99" s="329" t="s">
        <v>238</v>
      </c>
      <c r="AR99" s="329" t="s">
        <v>237</v>
      </c>
    </row>
    <row r="100" spans="2:44" x14ac:dyDescent="0.25">
      <c r="B100" s="45" t="s">
        <v>113</v>
      </c>
      <c r="C100" s="118">
        <v>99.4</v>
      </c>
      <c r="D100" s="329" t="s">
        <v>237</v>
      </c>
      <c r="E100" s="118">
        <v>99.3</v>
      </c>
      <c r="F100" s="329" t="s">
        <v>237</v>
      </c>
      <c r="G100" s="329">
        <v>0.99899396378269611</v>
      </c>
      <c r="H100" s="329" t="s">
        <v>237</v>
      </c>
      <c r="I100" s="118">
        <v>99.2</v>
      </c>
      <c r="J100" s="329" t="s">
        <v>237</v>
      </c>
      <c r="K100" s="118">
        <v>99.7</v>
      </c>
      <c r="L100" s="329" t="s">
        <v>237</v>
      </c>
      <c r="M100" s="329">
        <v>1.0050403225806452</v>
      </c>
      <c r="N100" s="329" t="s">
        <v>237</v>
      </c>
      <c r="O100" s="118">
        <v>4.5</v>
      </c>
      <c r="P100" s="329" t="s">
        <v>237</v>
      </c>
      <c r="Q100" s="118">
        <v>3.3</v>
      </c>
      <c r="R100" s="329" t="s">
        <v>237</v>
      </c>
      <c r="S100" s="329">
        <v>1.3636363636363638</v>
      </c>
      <c r="T100" s="329" t="s">
        <v>237</v>
      </c>
      <c r="U100" s="118" t="s">
        <v>238</v>
      </c>
      <c r="V100" s="329" t="s">
        <v>237</v>
      </c>
      <c r="W100" s="118" t="s">
        <v>238</v>
      </c>
      <c r="X100" s="329" t="s">
        <v>237</v>
      </c>
      <c r="Y100" s="329" t="s">
        <v>238</v>
      </c>
      <c r="Z100" s="329" t="s">
        <v>237</v>
      </c>
      <c r="AA100" s="118">
        <v>99.2</v>
      </c>
      <c r="AB100" s="329" t="s">
        <v>279</v>
      </c>
      <c r="AC100" s="118">
        <v>97</v>
      </c>
      <c r="AD100" s="329" t="s">
        <v>279</v>
      </c>
      <c r="AE100" s="329">
        <v>0.97782258064516125</v>
      </c>
      <c r="AF100" s="329" t="s">
        <v>237</v>
      </c>
      <c r="AG100" s="118" t="s">
        <v>238</v>
      </c>
      <c r="AH100" s="329" t="s">
        <v>237</v>
      </c>
      <c r="AI100" s="118" t="s">
        <v>238</v>
      </c>
      <c r="AJ100" s="329" t="s">
        <v>237</v>
      </c>
      <c r="AK100" s="329" t="s">
        <v>238</v>
      </c>
      <c r="AL100" s="329" t="s">
        <v>237</v>
      </c>
      <c r="AM100" s="118" t="s">
        <v>238</v>
      </c>
      <c r="AN100" s="329" t="s">
        <v>237</v>
      </c>
      <c r="AO100" s="118" t="s">
        <v>238</v>
      </c>
      <c r="AP100" s="329" t="s">
        <v>237</v>
      </c>
      <c r="AQ100" s="329" t="s">
        <v>238</v>
      </c>
      <c r="AR100" s="329" t="s">
        <v>237</v>
      </c>
    </row>
    <row r="101" spans="2:44" x14ac:dyDescent="0.25">
      <c r="B101" s="15" t="s">
        <v>114</v>
      </c>
      <c r="C101" s="118">
        <v>65.900000000000006</v>
      </c>
      <c r="D101" s="329" t="s">
        <v>237</v>
      </c>
      <c r="E101" s="118">
        <v>92.8</v>
      </c>
      <c r="F101" s="329" t="s">
        <v>237</v>
      </c>
      <c r="G101" s="329">
        <v>1.4081942336874049</v>
      </c>
      <c r="H101" s="329" t="s">
        <v>237</v>
      </c>
      <c r="I101" s="118">
        <v>10.8</v>
      </c>
      <c r="J101" s="329" t="s">
        <v>237</v>
      </c>
      <c r="K101" s="118">
        <v>90.7</v>
      </c>
      <c r="L101" s="329" t="s">
        <v>237</v>
      </c>
      <c r="M101" s="329">
        <v>8.398148148148147</v>
      </c>
      <c r="N101" s="329" t="s">
        <v>237</v>
      </c>
      <c r="O101" s="118">
        <v>36.5</v>
      </c>
      <c r="P101" s="329" t="s">
        <v>237</v>
      </c>
      <c r="Q101" s="118">
        <v>12.1</v>
      </c>
      <c r="R101" s="329" t="s">
        <v>237</v>
      </c>
      <c r="S101" s="329">
        <v>3.0165289256198347</v>
      </c>
      <c r="T101" s="329" t="s">
        <v>237</v>
      </c>
      <c r="U101" s="118">
        <v>35</v>
      </c>
      <c r="V101" s="329" t="s">
        <v>237</v>
      </c>
      <c r="W101" s="118">
        <v>69.3</v>
      </c>
      <c r="X101" s="329" t="s">
        <v>237</v>
      </c>
      <c r="Y101" s="329">
        <v>1.98</v>
      </c>
      <c r="Z101" s="329" t="s">
        <v>237</v>
      </c>
      <c r="AA101" s="118">
        <v>70.8</v>
      </c>
      <c r="AB101" s="329" t="s">
        <v>279</v>
      </c>
      <c r="AC101" s="118">
        <v>97.3</v>
      </c>
      <c r="AD101" s="329" t="s">
        <v>279</v>
      </c>
      <c r="AE101" s="329">
        <v>1.3742937853107344</v>
      </c>
      <c r="AF101" s="329" t="s">
        <v>237</v>
      </c>
      <c r="AG101" s="118">
        <v>6.2</v>
      </c>
      <c r="AH101" s="329" t="s">
        <v>237</v>
      </c>
      <c r="AI101" s="118">
        <v>40.5</v>
      </c>
      <c r="AJ101" s="329" t="s">
        <v>237</v>
      </c>
      <c r="AK101" s="329">
        <v>6.532258064516129</v>
      </c>
      <c r="AL101" s="329" t="s">
        <v>237</v>
      </c>
      <c r="AM101" s="118">
        <v>11.7</v>
      </c>
      <c r="AN101" s="329" t="s">
        <v>237</v>
      </c>
      <c r="AO101" s="118">
        <v>42.5</v>
      </c>
      <c r="AP101" s="329" t="s">
        <v>237</v>
      </c>
      <c r="AQ101" s="329">
        <v>3.6324786324786329</v>
      </c>
      <c r="AR101" s="329" t="s">
        <v>237</v>
      </c>
    </row>
    <row r="102" spans="2:44" x14ac:dyDescent="0.25">
      <c r="B102" s="15" t="s">
        <v>115</v>
      </c>
      <c r="C102" s="118" t="s">
        <v>238</v>
      </c>
      <c r="D102" s="329" t="s">
        <v>237</v>
      </c>
      <c r="E102" s="118" t="s">
        <v>238</v>
      </c>
      <c r="F102" s="329" t="s">
        <v>237</v>
      </c>
      <c r="G102" s="329" t="s">
        <v>238</v>
      </c>
      <c r="H102" s="329" t="s">
        <v>237</v>
      </c>
      <c r="I102" s="118" t="s">
        <v>238</v>
      </c>
      <c r="J102" s="329" t="s">
        <v>237</v>
      </c>
      <c r="K102" s="118" t="s">
        <v>238</v>
      </c>
      <c r="L102" s="329" t="s">
        <v>237</v>
      </c>
      <c r="M102" s="329" t="s">
        <v>238</v>
      </c>
      <c r="N102" s="329" t="s">
        <v>237</v>
      </c>
      <c r="O102" s="118" t="s">
        <v>238</v>
      </c>
      <c r="P102" s="329" t="s">
        <v>237</v>
      </c>
      <c r="Q102" s="118" t="s">
        <v>238</v>
      </c>
      <c r="R102" s="329" t="s">
        <v>237</v>
      </c>
      <c r="S102" s="329" t="s">
        <v>238</v>
      </c>
      <c r="T102" s="329" t="s">
        <v>237</v>
      </c>
      <c r="U102" s="118" t="s">
        <v>238</v>
      </c>
      <c r="V102" s="329" t="s">
        <v>237</v>
      </c>
      <c r="W102" s="118" t="s">
        <v>238</v>
      </c>
      <c r="X102" s="329" t="s">
        <v>237</v>
      </c>
      <c r="Y102" s="329" t="s">
        <v>238</v>
      </c>
      <c r="Z102" s="329" t="s">
        <v>237</v>
      </c>
      <c r="AA102" s="118" t="s">
        <v>238</v>
      </c>
      <c r="AB102" s="329" t="s">
        <v>279</v>
      </c>
      <c r="AC102" s="118" t="s">
        <v>238</v>
      </c>
      <c r="AD102" s="329" t="s">
        <v>279</v>
      </c>
      <c r="AE102" s="329" t="s">
        <v>238</v>
      </c>
      <c r="AF102" s="329" t="s">
        <v>237</v>
      </c>
      <c r="AG102" s="118" t="s">
        <v>238</v>
      </c>
      <c r="AH102" s="329" t="s">
        <v>237</v>
      </c>
      <c r="AI102" s="118" t="s">
        <v>238</v>
      </c>
      <c r="AJ102" s="329" t="s">
        <v>237</v>
      </c>
      <c r="AK102" s="329" t="s">
        <v>238</v>
      </c>
      <c r="AL102" s="329" t="s">
        <v>237</v>
      </c>
      <c r="AM102" s="118" t="s">
        <v>238</v>
      </c>
      <c r="AN102" s="329" t="s">
        <v>237</v>
      </c>
      <c r="AO102" s="118" t="s">
        <v>238</v>
      </c>
      <c r="AP102" s="329" t="s">
        <v>237</v>
      </c>
      <c r="AQ102" s="329" t="s">
        <v>238</v>
      </c>
      <c r="AR102" s="329" t="s">
        <v>237</v>
      </c>
    </row>
    <row r="103" spans="2:44" x14ac:dyDescent="0.25">
      <c r="B103" s="15" t="s">
        <v>116</v>
      </c>
      <c r="C103" s="118" t="s">
        <v>238</v>
      </c>
      <c r="D103" s="329" t="s">
        <v>237</v>
      </c>
      <c r="E103" s="118" t="s">
        <v>238</v>
      </c>
      <c r="F103" s="329" t="s">
        <v>237</v>
      </c>
      <c r="G103" s="329" t="s">
        <v>238</v>
      </c>
      <c r="H103" s="329" t="s">
        <v>237</v>
      </c>
      <c r="I103" s="118" t="s">
        <v>238</v>
      </c>
      <c r="J103" s="329" t="s">
        <v>237</v>
      </c>
      <c r="K103" s="118" t="s">
        <v>238</v>
      </c>
      <c r="L103" s="329" t="s">
        <v>237</v>
      </c>
      <c r="M103" s="329" t="s">
        <v>238</v>
      </c>
      <c r="N103" s="329" t="s">
        <v>237</v>
      </c>
      <c r="O103" s="118" t="s">
        <v>238</v>
      </c>
      <c r="P103" s="329" t="s">
        <v>237</v>
      </c>
      <c r="Q103" s="118" t="s">
        <v>238</v>
      </c>
      <c r="R103" s="329" t="s">
        <v>237</v>
      </c>
      <c r="S103" s="329" t="s">
        <v>238</v>
      </c>
      <c r="T103" s="329" t="s">
        <v>237</v>
      </c>
      <c r="U103" s="118" t="s">
        <v>238</v>
      </c>
      <c r="V103" s="329" t="s">
        <v>237</v>
      </c>
      <c r="W103" s="118" t="s">
        <v>238</v>
      </c>
      <c r="X103" s="329" t="s">
        <v>237</v>
      </c>
      <c r="Y103" s="329" t="s">
        <v>238</v>
      </c>
      <c r="Z103" s="329" t="s">
        <v>237</v>
      </c>
      <c r="AA103" s="118" t="s">
        <v>238</v>
      </c>
      <c r="AB103" s="329" t="s">
        <v>279</v>
      </c>
      <c r="AC103" s="118" t="s">
        <v>238</v>
      </c>
      <c r="AD103" s="329" t="s">
        <v>279</v>
      </c>
      <c r="AE103" s="329" t="s">
        <v>238</v>
      </c>
      <c r="AF103" s="329" t="s">
        <v>237</v>
      </c>
      <c r="AG103" s="118" t="s">
        <v>238</v>
      </c>
      <c r="AH103" s="329" t="s">
        <v>237</v>
      </c>
      <c r="AI103" s="118" t="s">
        <v>238</v>
      </c>
      <c r="AJ103" s="329" t="s">
        <v>237</v>
      </c>
      <c r="AK103" s="329" t="s">
        <v>238</v>
      </c>
      <c r="AL103" s="329" t="s">
        <v>237</v>
      </c>
      <c r="AM103" s="118" t="s">
        <v>238</v>
      </c>
      <c r="AN103" s="329" t="s">
        <v>237</v>
      </c>
      <c r="AO103" s="118" t="s">
        <v>238</v>
      </c>
      <c r="AP103" s="329" t="s">
        <v>237</v>
      </c>
      <c r="AQ103" s="329" t="s">
        <v>238</v>
      </c>
      <c r="AR103" s="329" t="s">
        <v>237</v>
      </c>
    </row>
    <row r="104" spans="2:44" x14ac:dyDescent="0.25">
      <c r="B104" s="15" t="s">
        <v>117</v>
      </c>
      <c r="C104" s="118">
        <v>41.6</v>
      </c>
      <c r="D104" s="329" t="s">
        <v>237</v>
      </c>
      <c r="E104" s="118">
        <v>49.4</v>
      </c>
      <c r="F104" s="329" t="s">
        <v>237</v>
      </c>
      <c r="G104" s="329">
        <v>1.1875</v>
      </c>
      <c r="H104" s="329" t="s">
        <v>237</v>
      </c>
      <c r="I104" s="118">
        <v>34.700000000000003</v>
      </c>
      <c r="J104" s="329" t="s">
        <v>237</v>
      </c>
      <c r="K104" s="118">
        <v>89.7</v>
      </c>
      <c r="L104" s="329" t="s">
        <v>237</v>
      </c>
      <c r="M104" s="329">
        <v>2.5850144092219018</v>
      </c>
      <c r="N104" s="329" t="s">
        <v>237</v>
      </c>
      <c r="O104" s="118">
        <v>17.8</v>
      </c>
      <c r="P104" s="329" t="s">
        <v>237</v>
      </c>
      <c r="Q104" s="118">
        <v>9.1999999999999993</v>
      </c>
      <c r="R104" s="329" t="s">
        <v>237</v>
      </c>
      <c r="S104" s="329">
        <v>1.9347826086956523</v>
      </c>
      <c r="T104" s="329" t="s">
        <v>237</v>
      </c>
      <c r="U104" s="118" t="s">
        <v>238</v>
      </c>
      <c r="V104" s="329" t="s">
        <v>237</v>
      </c>
      <c r="W104" s="118" t="s">
        <v>238</v>
      </c>
      <c r="X104" s="329" t="s">
        <v>237</v>
      </c>
      <c r="Y104" s="329" t="s">
        <v>238</v>
      </c>
      <c r="Z104" s="329" t="s">
        <v>237</v>
      </c>
      <c r="AA104" s="118">
        <v>82.605771010096987</v>
      </c>
      <c r="AB104" s="329" t="s">
        <v>279</v>
      </c>
      <c r="AC104" s="118">
        <v>94.441918792743834</v>
      </c>
      <c r="AD104" s="329" t="s">
        <v>279</v>
      </c>
      <c r="AE104" s="329">
        <v>1.1432847564754296</v>
      </c>
      <c r="AF104" s="329" t="s">
        <v>237</v>
      </c>
      <c r="AG104" s="118">
        <v>26.1</v>
      </c>
      <c r="AH104" s="329" t="s">
        <v>237</v>
      </c>
      <c r="AI104" s="118">
        <v>48.1</v>
      </c>
      <c r="AJ104" s="329" t="s">
        <v>237</v>
      </c>
      <c r="AK104" s="329">
        <v>1.842911877394636</v>
      </c>
      <c r="AL104" s="329" t="s">
        <v>237</v>
      </c>
      <c r="AM104" s="118">
        <v>13.8</v>
      </c>
      <c r="AN104" s="329" t="s">
        <v>237</v>
      </c>
      <c r="AO104" s="118">
        <v>45</v>
      </c>
      <c r="AP104" s="329" t="s">
        <v>237</v>
      </c>
      <c r="AQ104" s="329">
        <v>3.2608695652173911</v>
      </c>
      <c r="AR104" s="329" t="s">
        <v>237</v>
      </c>
    </row>
    <row r="105" spans="2:44" x14ac:dyDescent="0.25">
      <c r="B105" s="15" t="s">
        <v>118</v>
      </c>
      <c r="C105" s="118">
        <v>1.2</v>
      </c>
      <c r="D105" s="329" t="s">
        <v>283</v>
      </c>
      <c r="E105" s="118">
        <v>7.3</v>
      </c>
      <c r="F105" s="329" t="s">
        <v>283</v>
      </c>
      <c r="G105" s="329">
        <v>6.083333333333333</v>
      </c>
      <c r="H105" s="329" t="s">
        <v>283</v>
      </c>
      <c r="I105" s="118">
        <v>25.8</v>
      </c>
      <c r="J105" s="329" t="s">
        <v>239</v>
      </c>
      <c r="K105" s="118">
        <v>81.3</v>
      </c>
      <c r="L105" s="329" t="s">
        <v>239</v>
      </c>
      <c r="M105" s="329">
        <v>3.1511627906976742</v>
      </c>
      <c r="N105" s="329" t="s">
        <v>239</v>
      </c>
      <c r="O105" s="330">
        <v>21</v>
      </c>
      <c r="P105" s="331" t="s">
        <v>239</v>
      </c>
      <c r="Q105" s="330">
        <v>13</v>
      </c>
      <c r="R105" s="331" t="s">
        <v>239</v>
      </c>
      <c r="S105" s="331">
        <v>1.6153846153846154</v>
      </c>
      <c r="T105" s="331" t="s">
        <v>239</v>
      </c>
      <c r="U105" s="118">
        <v>40.799999999999997</v>
      </c>
      <c r="V105" s="329" t="s">
        <v>239</v>
      </c>
      <c r="W105" s="118">
        <v>64</v>
      </c>
      <c r="X105" s="329" t="s">
        <v>239</v>
      </c>
      <c r="Y105" s="329">
        <v>1.5686274509803924</v>
      </c>
      <c r="Z105" s="329" t="s">
        <v>239</v>
      </c>
      <c r="AA105" s="118">
        <v>16.3</v>
      </c>
      <c r="AB105" s="329" t="s">
        <v>239</v>
      </c>
      <c r="AC105" s="118">
        <v>66.5</v>
      </c>
      <c r="AD105" s="329" t="s">
        <v>239</v>
      </c>
      <c r="AE105" s="329">
        <v>4.0797546012269938</v>
      </c>
      <c r="AF105" s="329" t="s">
        <v>239</v>
      </c>
      <c r="AG105" s="118">
        <v>13.8</v>
      </c>
      <c r="AH105" s="329" t="s">
        <v>239</v>
      </c>
      <c r="AI105" s="118">
        <v>29.4</v>
      </c>
      <c r="AJ105" s="329" t="s">
        <v>239</v>
      </c>
      <c r="AK105" s="329">
        <v>2.1304347826086953</v>
      </c>
      <c r="AL105" s="329" t="s">
        <v>239</v>
      </c>
      <c r="AM105" s="118">
        <v>16.8</v>
      </c>
      <c r="AN105" s="329" t="s">
        <v>239</v>
      </c>
      <c r="AO105" s="118">
        <v>37.1</v>
      </c>
      <c r="AP105" s="329" t="s">
        <v>239</v>
      </c>
      <c r="AQ105" s="329">
        <v>2.2083333333333335</v>
      </c>
      <c r="AR105" s="329" t="s">
        <v>239</v>
      </c>
    </row>
    <row r="106" spans="2:44" x14ac:dyDescent="0.25">
      <c r="B106" s="15" t="s">
        <v>119</v>
      </c>
      <c r="C106" s="118" t="s">
        <v>238</v>
      </c>
      <c r="D106" s="329" t="s">
        <v>237</v>
      </c>
      <c r="E106" s="118" t="s">
        <v>238</v>
      </c>
      <c r="F106" s="329" t="s">
        <v>237</v>
      </c>
      <c r="G106" s="329" t="s">
        <v>238</v>
      </c>
      <c r="H106" s="329" t="s">
        <v>237</v>
      </c>
      <c r="I106" s="118" t="s">
        <v>238</v>
      </c>
      <c r="J106" s="329" t="s">
        <v>237</v>
      </c>
      <c r="K106" s="118" t="s">
        <v>238</v>
      </c>
      <c r="L106" s="329" t="s">
        <v>237</v>
      </c>
      <c r="M106" s="329" t="s">
        <v>238</v>
      </c>
      <c r="N106" s="329" t="s">
        <v>237</v>
      </c>
      <c r="O106" s="118" t="s">
        <v>238</v>
      </c>
      <c r="P106" s="329" t="s">
        <v>237</v>
      </c>
      <c r="Q106" s="118" t="s">
        <v>238</v>
      </c>
      <c r="R106" s="329" t="s">
        <v>237</v>
      </c>
      <c r="S106" s="329" t="s">
        <v>238</v>
      </c>
      <c r="T106" s="329" t="s">
        <v>237</v>
      </c>
      <c r="U106" s="118" t="s">
        <v>238</v>
      </c>
      <c r="V106" s="329" t="s">
        <v>237</v>
      </c>
      <c r="W106" s="118" t="s">
        <v>238</v>
      </c>
      <c r="X106" s="329" t="s">
        <v>237</v>
      </c>
      <c r="Y106" s="329" t="s">
        <v>238</v>
      </c>
      <c r="Z106" s="329" t="s">
        <v>237</v>
      </c>
      <c r="AA106" s="118" t="s">
        <v>238</v>
      </c>
      <c r="AB106" s="329" t="s">
        <v>279</v>
      </c>
      <c r="AC106" s="118" t="s">
        <v>238</v>
      </c>
      <c r="AD106" s="329" t="s">
        <v>279</v>
      </c>
      <c r="AE106" s="329" t="s">
        <v>238</v>
      </c>
      <c r="AF106" s="329" t="s">
        <v>237</v>
      </c>
      <c r="AG106" s="118" t="s">
        <v>238</v>
      </c>
      <c r="AH106" s="329" t="s">
        <v>237</v>
      </c>
      <c r="AI106" s="118" t="s">
        <v>238</v>
      </c>
      <c r="AJ106" s="329" t="s">
        <v>237</v>
      </c>
      <c r="AK106" s="329" t="s">
        <v>238</v>
      </c>
      <c r="AL106" s="329" t="s">
        <v>237</v>
      </c>
      <c r="AM106" s="118" t="s">
        <v>238</v>
      </c>
      <c r="AN106" s="329" t="s">
        <v>237</v>
      </c>
      <c r="AO106" s="118" t="s">
        <v>238</v>
      </c>
      <c r="AP106" s="329" t="s">
        <v>237</v>
      </c>
      <c r="AQ106" s="329" t="s">
        <v>238</v>
      </c>
      <c r="AR106" s="329" t="s">
        <v>237</v>
      </c>
    </row>
    <row r="107" spans="2:44" x14ac:dyDescent="0.25">
      <c r="B107" s="15" t="s">
        <v>120</v>
      </c>
      <c r="C107" s="118" t="s">
        <v>238</v>
      </c>
      <c r="D107" s="329" t="s">
        <v>237</v>
      </c>
      <c r="E107" s="118" t="s">
        <v>238</v>
      </c>
      <c r="F107" s="329" t="s">
        <v>237</v>
      </c>
      <c r="G107" s="329" t="s">
        <v>238</v>
      </c>
      <c r="H107" s="329" t="s">
        <v>237</v>
      </c>
      <c r="I107" s="118" t="s">
        <v>238</v>
      </c>
      <c r="J107" s="329" t="s">
        <v>237</v>
      </c>
      <c r="K107" s="118" t="s">
        <v>238</v>
      </c>
      <c r="L107" s="329" t="s">
        <v>237</v>
      </c>
      <c r="M107" s="329" t="s">
        <v>238</v>
      </c>
      <c r="N107" s="329" t="s">
        <v>237</v>
      </c>
      <c r="O107" s="118" t="s">
        <v>238</v>
      </c>
      <c r="P107" s="329" t="s">
        <v>237</v>
      </c>
      <c r="Q107" s="118" t="s">
        <v>238</v>
      </c>
      <c r="R107" s="329" t="s">
        <v>237</v>
      </c>
      <c r="S107" s="329" t="s">
        <v>238</v>
      </c>
      <c r="T107" s="329" t="s">
        <v>237</v>
      </c>
      <c r="U107" s="118" t="s">
        <v>238</v>
      </c>
      <c r="V107" s="329" t="s">
        <v>237</v>
      </c>
      <c r="W107" s="118" t="s">
        <v>238</v>
      </c>
      <c r="X107" s="329" t="s">
        <v>237</v>
      </c>
      <c r="Y107" s="329" t="s">
        <v>238</v>
      </c>
      <c r="Z107" s="329" t="s">
        <v>237</v>
      </c>
      <c r="AA107" s="118" t="s">
        <v>238</v>
      </c>
      <c r="AB107" s="329" t="s">
        <v>279</v>
      </c>
      <c r="AC107" s="118" t="s">
        <v>238</v>
      </c>
      <c r="AD107" s="329" t="s">
        <v>279</v>
      </c>
      <c r="AE107" s="329" t="s">
        <v>238</v>
      </c>
      <c r="AF107" s="329" t="s">
        <v>237</v>
      </c>
      <c r="AG107" s="118" t="s">
        <v>238</v>
      </c>
      <c r="AH107" s="329" t="s">
        <v>237</v>
      </c>
      <c r="AI107" s="118" t="s">
        <v>238</v>
      </c>
      <c r="AJ107" s="329" t="s">
        <v>237</v>
      </c>
      <c r="AK107" s="329" t="s">
        <v>238</v>
      </c>
      <c r="AL107" s="329" t="s">
        <v>237</v>
      </c>
      <c r="AM107" s="118" t="s">
        <v>238</v>
      </c>
      <c r="AN107" s="329" t="s">
        <v>237</v>
      </c>
      <c r="AO107" s="118" t="s">
        <v>238</v>
      </c>
      <c r="AP107" s="329" t="s">
        <v>237</v>
      </c>
      <c r="AQ107" s="329" t="s">
        <v>238</v>
      </c>
      <c r="AR107" s="329" t="s">
        <v>237</v>
      </c>
    </row>
    <row r="108" spans="2:44" x14ac:dyDescent="0.25">
      <c r="B108" s="15" t="s">
        <v>121</v>
      </c>
      <c r="C108" s="118" t="s">
        <v>238</v>
      </c>
      <c r="D108" s="329" t="s">
        <v>237</v>
      </c>
      <c r="E108" s="118" t="s">
        <v>238</v>
      </c>
      <c r="F108" s="329" t="s">
        <v>237</v>
      </c>
      <c r="G108" s="329" t="s">
        <v>238</v>
      </c>
      <c r="H108" s="329" t="s">
        <v>237</v>
      </c>
      <c r="I108" s="118" t="s">
        <v>238</v>
      </c>
      <c r="J108" s="329" t="s">
        <v>237</v>
      </c>
      <c r="K108" s="118" t="s">
        <v>238</v>
      </c>
      <c r="L108" s="329" t="s">
        <v>237</v>
      </c>
      <c r="M108" s="329" t="s">
        <v>238</v>
      </c>
      <c r="N108" s="329" t="s">
        <v>237</v>
      </c>
      <c r="O108" s="118" t="s">
        <v>238</v>
      </c>
      <c r="P108" s="329" t="s">
        <v>237</v>
      </c>
      <c r="Q108" s="118" t="s">
        <v>238</v>
      </c>
      <c r="R108" s="329" t="s">
        <v>237</v>
      </c>
      <c r="S108" s="329" t="s">
        <v>238</v>
      </c>
      <c r="T108" s="329" t="s">
        <v>237</v>
      </c>
      <c r="U108" s="118" t="s">
        <v>238</v>
      </c>
      <c r="V108" s="329" t="s">
        <v>237</v>
      </c>
      <c r="W108" s="118" t="s">
        <v>238</v>
      </c>
      <c r="X108" s="329" t="s">
        <v>237</v>
      </c>
      <c r="Y108" s="329" t="s">
        <v>238</v>
      </c>
      <c r="Z108" s="329" t="s">
        <v>237</v>
      </c>
      <c r="AA108" s="118" t="s">
        <v>238</v>
      </c>
      <c r="AB108" s="329" t="s">
        <v>279</v>
      </c>
      <c r="AC108" s="118" t="s">
        <v>238</v>
      </c>
      <c r="AD108" s="329" t="s">
        <v>279</v>
      </c>
      <c r="AE108" s="329" t="s">
        <v>238</v>
      </c>
      <c r="AF108" s="329" t="s">
        <v>237</v>
      </c>
      <c r="AG108" s="118" t="s">
        <v>238</v>
      </c>
      <c r="AH108" s="329" t="s">
        <v>237</v>
      </c>
      <c r="AI108" s="118" t="s">
        <v>238</v>
      </c>
      <c r="AJ108" s="329" t="s">
        <v>237</v>
      </c>
      <c r="AK108" s="329" t="s">
        <v>238</v>
      </c>
      <c r="AL108" s="329" t="s">
        <v>237</v>
      </c>
      <c r="AM108" s="118" t="s">
        <v>238</v>
      </c>
      <c r="AN108" s="329" t="s">
        <v>237</v>
      </c>
      <c r="AO108" s="118" t="s">
        <v>238</v>
      </c>
      <c r="AP108" s="329" t="s">
        <v>237</v>
      </c>
      <c r="AQ108" s="329" t="s">
        <v>238</v>
      </c>
      <c r="AR108" s="329" t="s">
        <v>237</v>
      </c>
    </row>
    <row r="109" spans="2:44" x14ac:dyDescent="0.25">
      <c r="B109" s="15" t="s">
        <v>122</v>
      </c>
      <c r="C109" s="118" t="s">
        <v>238</v>
      </c>
      <c r="D109" s="329" t="s">
        <v>237</v>
      </c>
      <c r="E109" s="118" t="s">
        <v>238</v>
      </c>
      <c r="F109" s="329" t="s">
        <v>237</v>
      </c>
      <c r="G109" s="329" t="s">
        <v>238</v>
      </c>
      <c r="H109" s="329" t="s">
        <v>237</v>
      </c>
      <c r="I109" s="118" t="s">
        <v>238</v>
      </c>
      <c r="J109" s="329" t="s">
        <v>237</v>
      </c>
      <c r="K109" s="118" t="s">
        <v>238</v>
      </c>
      <c r="L109" s="329" t="s">
        <v>237</v>
      </c>
      <c r="M109" s="329" t="s">
        <v>238</v>
      </c>
      <c r="N109" s="329" t="s">
        <v>237</v>
      </c>
      <c r="O109" s="118" t="s">
        <v>238</v>
      </c>
      <c r="P109" s="329" t="s">
        <v>237</v>
      </c>
      <c r="Q109" s="118" t="s">
        <v>238</v>
      </c>
      <c r="R109" s="329" t="s">
        <v>237</v>
      </c>
      <c r="S109" s="329" t="s">
        <v>238</v>
      </c>
      <c r="T109" s="329" t="s">
        <v>237</v>
      </c>
      <c r="U109" s="118" t="s">
        <v>238</v>
      </c>
      <c r="V109" s="329" t="s">
        <v>237</v>
      </c>
      <c r="W109" s="118" t="s">
        <v>238</v>
      </c>
      <c r="X109" s="329" t="s">
        <v>237</v>
      </c>
      <c r="Y109" s="329" t="s">
        <v>238</v>
      </c>
      <c r="Z109" s="329" t="s">
        <v>237</v>
      </c>
      <c r="AA109" s="118" t="s">
        <v>238</v>
      </c>
      <c r="AB109" s="329" t="s">
        <v>279</v>
      </c>
      <c r="AC109" s="118" t="s">
        <v>238</v>
      </c>
      <c r="AD109" s="329" t="s">
        <v>279</v>
      </c>
      <c r="AE109" s="329" t="s">
        <v>238</v>
      </c>
      <c r="AF109" s="329" t="s">
        <v>237</v>
      </c>
      <c r="AG109" s="118" t="s">
        <v>238</v>
      </c>
      <c r="AH109" s="329" t="s">
        <v>237</v>
      </c>
      <c r="AI109" s="118" t="s">
        <v>238</v>
      </c>
      <c r="AJ109" s="329" t="s">
        <v>237</v>
      </c>
      <c r="AK109" s="329" t="s">
        <v>238</v>
      </c>
      <c r="AL109" s="329" t="s">
        <v>237</v>
      </c>
      <c r="AM109" s="118" t="s">
        <v>238</v>
      </c>
      <c r="AN109" s="329" t="s">
        <v>237</v>
      </c>
      <c r="AO109" s="118" t="s">
        <v>238</v>
      </c>
      <c r="AP109" s="329" t="s">
        <v>237</v>
      </c>
      <c r="AQ109" s="329" t="s">
        <v>238</v>
      </c>
      <c r="AR109" s="329" t="s">
        <v>237</v>
      </c>
    </row>
    <row r="110" spans="2:44" x14ac:dyDescent="0.25">
      <c r="B110" s="15" t="s">
        <v>123</v>
      </c>
      <c r="C110" s="118">
        <v>72.099999999999994</v>
      </c>
      <c r="D110" s="329" t="s">
        <v>237</v>
      </c>
      <c r="E110" s="118">
        <v>94.4</v>
      </c>
      <c r="F110" s="329" t="s">
        <v>237</v>
      </c>
      <c r="G110" s="329">
        <v>1.3092926490984744</v>
      </c>
      <c r="H110" s="329" t="s">
        <v>237</v>
      </c>
      <c r="I110" s="118">
        <v>27</v>
      </c>
      <c r="J110" s="329" t="s">
        <v>237</v>
      </c>
      <c r="K110" s="118">
        <v>72.900000000000006</v>
      </c>
      <c r="L110" s="329" t="s">
        <v>237</v>
      </c>
      <c r="M110" s="329">
        <v>2.7</v>
      </c>
      <c r="N110" s="329" t="s">
        <v>237</v>
      </c>
      <c r="O110" s="118">
        <v>40.4</v>
      </c>
      <c r="P110" s="329" t="s">
        <v>239</v>
      </c>
      <c r="Q110" s="118">
        <v>24</v>
      </c>
      <c r="R110" s="329" t="s">
        <v>239</v>
      </c>
      <c r="S110" s="329">
        <v>1.6833333333333333</v>
      </c>
      <c r="T110" s="329" t="s">
        <v>239</v>
      </c>
      <c r="U110" s="118">
        <v>10.5</v>
      </c>
      <c r="V110" s="329" t="s">
        <v>237</v>
      </c>
      <c r="W110" s="118">
        <v>16.8</v>
      </c>
      <c r="X110" s="329" t="s">
        <v>237</v>
      </c>
      <c r="Y110" s="329">
        <v>1.6</v>
      </c>
      <c r="Z110" s="329" t="s">
        <v>237</v>
      </c>
      <c r="AA110" s="118">
        <v>54.1</v>
      </c>
      <c r="AB110" s="329" t="s">
        <v>283</v>
      </c>
      <c r="AC110" s="118">
        <v>82.2</v>
      </c>
      <c r="AD110" s="329" t="s">
        <v>283</v>
      </c>
      <c r="AE110" s="329">
        <v>1.5194085027726432</v>
      </c>
      <c r="AF110" s="329" t="s">
        <v>283</v>
      </c>
      <c r="AG110" s="118">
        <v>9.9</v>
      </c>
      <c r="AH110" s="329" t="s">
        <v>237</v>
      </c>
      <c r="AI110" s="118">
        <v>40.299999999999997</v>
      </c>
      <c r="AJ110" s="329" t="s">
        <v>237</v>
      </c>
      <c r="AK110" s="329">
        <v>4.0707070707070701</v>
      </c>
      <c r="AL110" s="329" t="s">
        <v>237</v>
      </c>
      <c r="AM110" s="118">
        <v>12.9</v>
      </c>
      <c r="AN110" s="329" t="s">
        <v>237</v>
      </c>
      <c r="AO110" s="118">
        <v>41.4</v>
      </c>
      <c r="AP110" s="329" t="s">
        <v>237</v>
      </c>
      <c r="AQ110" s="329">
        <v>3.2093023255813953</v>
      </c>
      <c r="AR110" s="329" t="s">
        <v>237</v>
      </c>
    </row>
    <row r="111" spans="2:44" x14ac:dyDescent="0.25">
      <c r="B111" s="15" t="s">
        <v>124</v>
      </c>
      <c r="C111" s="118" t="s">
        <v>238</v>
      </c>
      <c r="D111" s="329" t="s">
        <v>237</v>
      </c>
      <c r="E111" s="118" t="s">
        <v>238</v>
      </c>
      <c r="F111" s="329" t="s">
        <v>237</v>
      </c>
      <c r="G111" s="329" t="s">
        <v>238</v>
      </c>
      <c r="H111" s="329" t="s">
        <v>237</v>
      </c>
      <c r="I111" s="118">
        <v>63.3</v>
      </c>
      <c r="J111" s="329" t="s">
        <v>237</v>
      </c>
      <c r="K111" s="118">
        <v>88.5</v>
      </c>
      <c r="L111" s="329" t="s">
        <v>237</v>
      </c>
      <c r="M111" s="329">
        <v>1.3981042654028437</v>
      </c>
      <c r="N111" s="329" t="s">
        <v>237</v>
      </c>
      <c r="O111" s="118">
        <v>16.5</v>
      </c>
      <c r="P111" s="329" t="s">
        <v>237</v>
      </c>
      <c r="Q111" s="118">
        <v>12.8</v>
      </c>
      <c r="R111" s="329" t="s">
        <v>237</v>
      </c>
      <c r="S111" s="329">
        <v>1.2890625</v>
      </c>
      <c r="T111" s="329" t="s">
        <v>237</v>
      </c>
      <c r="U111" s="118">
        <v>66.900000000000006</v>
      </c>
      <c r="V111" s="329" t="s">
        <v>237</v>
      </c>
      <c r="W111" s="118">
        <v>72.7</v>
      </c>
      <c r="X111" s="329" t="s">
        <v>237</v>
      </c>
      <c r="Y111" s="329">
        <v>1.0866965620328848</v>
      </c>
      <c r="Z111" s="329" t="s">
        <v>237</v>
      </c>
      <c r="AA111" s="118">
        <v>75.368703952261427</v>
      </c>
      <c r="AB111" s="329" t="s">
        <v>279</v>
      </c>
      <c r="AC111" s="118">
        <v>96.011859682402275</v>
      </c>
      <c r="AD111" s="329" t="s">
        <v>279</v>
      </c>
      <c r="AE111" s="329">
        <v>1.2738955912419063</v>
      </c>
      <c r="AF111" s="329" t="s">
        <v>237</v>
      </c>
      <c r="AG111" s="118">
        <v>33.5</v>
      </c>
      <c r="AH111" s="329" t="s">
        <v>237</v>
      </c>
      <c r="AI111" s="118">
        <v>54.7</v>
      </c>
      <c r="AJ111" s="329" t="s">
        <v>237</v>
      </c>
      <c r="AK111" s="329">
        <v>1.6328358208955225</v>
      </c>
      <c r="AL111" s="329" t="s">
        <v>237</v>
      </c>
      <c r="AM111" s="118">
        <v>35</v>
      </c>
      <c r="AN111" s="329" t="s">
        <v>237</v>
      </c>
      <c r="AO111" s="118">
        <v>54.2</v>
      </c>
      <c r="AP111" s="329" t="s">
        <v>237</v>
      </c>
      <c r="AQ111" s="329">
        <v>1.5485714285714287</v>
      </c>
      <c r="AR111" s="329" t="s">
        <v>237</v>
      </c>
    </row>
    <row r="112" spans="2:44" x14ac:dyDescent="0.25">
      <c r="B112" s="15" t="s">
        <v>125</v>
      </c>
      <c r="C112" s="118" t="s">
        <v>238</v>
      </c>
      <c r="D112" s="329" t="s">
        <v>237</v>
      </c>
      <c r="E112" s="118" t="s">
        <v>238</v>
      </c>
      <c r="F112" s="329" t="s">
        <v>237</v>
      </c>
      <c r="G112" s="329" t="s">
        <v>238</v>
      </c>
      <c r="H112" s="329" t="s">
        <v>237</v>
      </c>
      <c r="I112" s="118" t="s">
        <v>238</v>
      </c>
      <c r="J112" s="329" t="s">
        <v>237</v>
      </c>
      <c r="K112" s="118" t="s">
        <v>238</v>
      </c>
      <c r="L112" s="329" t="s">
        <v>237</v>
      </c>
      <c r="M112" s="329" t="s">
        <v>238</v>
      </c>
      <c r="N112" s="329" t="s">
        <v>237</v>
      </c>
      <c r="O112" s="118" t="s">
        <v>238</v>
      </c>
      <c r="P112" s="329" t="s">
        <v>237</v>
      </c>
      <c r="Q112" s="118" t="s">
        <v>238</v>
      </c>
      <c r="R112" s="329" t="s">
        <v>237</v>
      </c>
      <c r="S112" s="329" t="s">
        <v>238</v>
      </c>
      <c r="T112" s="329" t="s">
        <v>237</v>
      </c>
      <c r="U112" s="118" t="s">
        <v>238</v>
      </c>
      <c r="V112" s="329" t="s">
        <v>237</v>
      </c>
      <c r="W112" s="118" t="s">
        <v>238</v>
      </c>
      <c r="X112" s="329" t="s">
        <v>237</v>
      </c>
      <c r="Y112" s="329" t="s">
        <v>238</v>
      </c>
      <c r="Z112" s="329" t="s">
        <v>237</v>
      </c>
      <c r="AA112" s="118" t="s">
        <v>238</v>
      </c>
      <c r="AB112" s="329" t="s">
        <v>279</v>
      </c>
      <c r="AC112" s="118" t="s">
        <v>238</v>
      </c>
      <c r="AD112" s="329" t="s">
        <v>279</v>
      </c>
      <c r="AE112" s="329" t="s">
        <v>238</v>
      </c>
      <c r="AF112" s="329" t="s">
        <v>237</v>
      </c>
      <c r="AG112" s="118" t="s">
        <v>238</v>
      </c>
      <c r="AH112" s="329" t="s">
        <v>237</v>
      </c>
      <c r="AI112" s="118" t="s">
        <v>238</v>
      </c>
      <c r="AJ112" s="329" t="s">
        <v>237</v>
      </c>
      <c r="AK112" s="329" t="s">
        <v>238</v>
      </c>
      <c r="AL112" s="329" t="s">
        <v>237</v>
      </c>
      <c r="AM112" s="118" t="s">
        <v>238</v>
      </c>
      <c r="AN112" s="329" t="s">
        <v>237</v>
      </c>
      <c r="AO112" s="118" t="s">
        <v>238</v>
      </c>
      <c r="AP112" s="329" t="s">
        <v>237</v>
      </c>
      <c r="AQ112" s="329" t="s">
        <v>238</v>
      </c>
      <c r="AR112" s="329" t="s">
        <v>237</v>
      </c>
    </row>
    <row r="113" spans="2:44" x14ac:dyDescent="0.25">
      <c r="B113" s="15" t="s">
        <v>126</v>
      </c>
      <c r="C113" s="118">
        <v>91.9</v>
      </c>
      <c r="D113" s="329" t="s">
        <v>237</v>
      </c>
      <c r="E113" s="118">
        <v>93.8</v>
      </c>
      <c r="F113" s="329" t="s">
        <v>237</v>
      </c>
      <c r="G113" s="329">
        <v>1.0206746463547334</v>
      </c>
      <c r="H113" s="329" t="s">
        <v>237</v>
      </c>
      <c r="I113" s="330">
        <v>88.6</v>
      </c>
      <c r="J113" s="331" t="s">
        <v>237</v>
      </c>
      <c r="K113" s="330">
        <v>99.2</v>
      </c>
      <c r="L113" s="331" t="s">
        <v>237</v>
      </c>
      <c r="M113" s="331">
        <v>1.1196388261851016</v>
      </c>
      <c r="N113" s="331" t="s">
        <v>237</v>
      </c>
      <c r="O113" s="118">
        <v>24.3</v>
      </c>
      <c r="P113" s="329" t="s">
        <v>237</v>
      </c>
      <c r="Q113" s="118">
        <v>10.5</v>
      </c>
      <c r="R113" s="329" t="s">
        <v>237</v>
      </c>
      <c r="S113" s="329">
        <v>2.3142857142857145</v>
      </c>
      <c r="T113" s="329" t="s">
        <v>237</v>
      </c>
      <c r="U113" s="118" t="s">
        <v>238</v>
      </c>
      <c r="V113" s="329" t="s">
        <v>237</v>
      </c>
      <c r="W113" s="118" t="s">
        <v>238</v>
      </c>
      <c r="X113" s="329" t="s">
        <v>237</v>
      </c>
      <c r="Y113" s="329" t="s">
        <v>238</v>
      </c>
      <c r="Z113" s="329" t="s">
        <v>237</v>
      </c>
      <c r="AA113" s="118">
        <v>93.6</v>
      </c>
      <c r="AB113" s="329" t="s">
        <v>279</v>
      </c>
      <c r="AC113" s="118">
        <v>93.5</v>
      </c>
      <c r="AD113" s="329" t="s">
        <v>279</v>
      </c>
      <c r="AE113" s="329">
        <v>0.99893162393162405</v>
      </c>
      <c r="AF113" s="329" t="s">
        <v>237</v>
      </c>
      <c r="AG113" s="118">
        <v>23.4</v>
      </c>
      <c r="AH113" s="329" t="s">
        <v>237</v>
      </c>
      <c r="AI113" s="118">
        <v>47.8</v>
      </c>
      <c r="AJ113" s="329" t="s">
        <v>237</v>
      </c>
      <c r="AK113" s="329">
        <v>2.0427350427350426</v>
      </c>
      <c r="AL113" s="329" t="s">
        <v>237</v>
      </c>
      <c r="AM113" s="118" t="s">
        <v>238</v>
      </c>
      <c r="AN113" s="329" t="s">
        <v>237</v>
      </c>
      <c r="AO113" s="118" t="s">
        <v>238</v>
      </c>
      <c r="AP113" s="329" t="s">
        <v>237</v>
      </c>
      <c r="AQ113" s="329" t="s">
        <v>238</v>
      </c>
      <c r="AR113" s="329" t="s">
        <v>237</v>
      </c>
    </row>
    <row r="114" spans="2:44" x14ac:dyDescent="0.25">
      <c r="B114" s="15" t="s">
        <v>127</v>
      </c>
      <c r="C114" s="118">
        <v>64.8</v>
      </c>
      <c r="D114" s="329" t="s">
        <v>237</v>
      </c>
      <c r="E114" s="118">
        <v>96.2</v>
      </c>
      <c r="F114" s="329" t="s">
        <v>237</v>
      </c>
      <c r="G114" s="329">
        <v>1.4845679012345681</v>
      </c>
      <c r="H114" s="329" t="s">
        <v>237</v>
      </c>
      <c r="I114" s="118">
        <v>31.4</v>
      </c>
      <c r="J114" s="329" t="s">
        <v>237</v>
      </c>
      <c r="K114" s="118">
        <v>90.3</v>
      </c>
      <c r="L114" s="329" t="s">
        <v>237</v>
      </c>
      <c r="M114" s="329">
        <v>2.8757961783439492</v>
      </c>
      <c r="N114" s="329" t="s">
        <v>237</v>
      </c>
      <c r="O114" s="118">
        <v>31</v>
      </c>
      <c r="P114" s="329" t="s">
        <v>239</v>
      </c>
      <c r="Q114" s="118">
        <v>17</v>
      </c>
      <c r="R114" s="329" t="s">
        <v>239</v>
      </c>
      <c r="S114" s="329">
        <v>1.8235294117647058</v>
      </c>
      <c r="T114" s="329" t="s">
        <v>239</v>
      </c>
      <c r="U114" s="118">
        <v>7.9</v>
      </c>
      <c r="V114" s="329" t="s">
        <v>237</v>
      </c>
      <c r="W114" s="118">
        <v>16.399999999999999</v>
      </c>
      <c r="X114" s="329" t="s">
        <v>237</v>
      </c>
      <c r="Y114" s="329">
        <v>2.0759493670886071</v>
      </c>
      <c r="Z114" s="329" t="s">
        <v>237</v>
      </c>
      <c r="AA114" s="118">
        <v>35.6</v>
      </c>
      <c r="AB114" s="329" t="s">
        <v>279</v>
      </c>
      <c r="AC114" s="118">
        <v>84.7</v>
      </c>
      <c r="AD114" s="329" t="s">
        <v>279</v>
      </c>
      <c r="AE114" s="329">
        <v>2.3792134831460676</v>
      </c>
      <c r="AF114" s="329" t="s">
        <v>237</v>
      </c>
      <c r="AG114" s="118">
        <v>9.3000000000000007</v>
      </c>
      <c r="AH114" s="329" t="s">
        <v>237</v>
      </c>
      <c r="AI114" s="118">
        <v>18.5</v>
      </c>
      <c r="AJ114" s="329" t="s">
        <v>237</v>
      </c>
      <c r="AK114" s="329">
        <v>1.9892473118279568</v>
      </c>
      <c r="AL114" s="329" t="s">
        <v>237</v>
      </c>
      <c r="AM114" s="118" t="s">
        <v>238</v>
      </c>
      <c r="AN114" s="329" t="s">
        <v>237</v>
      </c>
      <c r="AO114" s="118" t="s">
        <v>238</v>
      </c>
      <c r="AP114" s="329" t="s">
        <v>237</v>
      </c>
      <c r="AQ114" s="329" t="s">
        <v>238</v>
      </c>
      <c r="AR114" s="329" t="s">
        <v>237</v>
      </c>
    </row>
    <row r="115" spans="2:44" x14ac:dyDescent="0.25">
      <c r="B115" s="15" t="s">
        <v>128</v>
      </c>
      <c r="C115" s="118" t="s">
        <v>238</v>
      </c>
      <c r="D115" s="329" t="s">
        <v>237</v>
      </c>
      <c r="E115" s="118" t="s">
        <v>238</v>
      </c>
      <c r="F115" s="329" t="s">
        <v>237</v>
      </c>
      <c r="G115" s="329" t="s">
        <v>238</v>
      </c>
      <c r="H115" s="329" t="s">
        <v>237</v>
      </c>
      <c r="I115" s="118" t="s">
        <v>238</v>
      </c>
      <c r="J115" s="329" t="s">
        <v>237</v>
      </c>
      <c r="K115" s="118" t="s">
        <v>238</v>
      </c>
      <c r="L115" s="329" t="s">
        <v>237</v>
      </c>
      <c r="M115" s="329" t="s">
        <v>238</v>
      </c>
      <c r="N115" s="329" t="s">
        <v>237</v>
      </c>
      <c r="O115" s="118" t="s">
        <v>238</v>
      </c>
      <c r="P115" s="329" t="s">
        <v>237</v>
      </c>
      <c r="Q115" s="118" t="s">
        <v>238</v>
      </c>
      <c r="R115" s="329" t="s">
        <v>237</v>
      </c>
      <c r="S115" s="329" t="s">
        <v>238</v>
      </c>
      <c r="T115" s="329" t="s">
        <v>237</v>
      </c>
      <c r="U115" s="118" t="s">
        <v>238</v>
      </c>
      <c r="V115" s="329" t="s">
        <v>237</v>
      </c>
      <c r="W115" s="118" t="s">
        <v>238</v>
      </c>
      <c r="X115" s="329" t="s">
        <v>237</v>
      </c>
      <c r="Y115" s="329" t="s">
        <v>238</v>
      </c>
      <c r="Z115" s="329" t="s">
        <v>237</v>
      </c>
      <c r="AA115" s="118" t="s">
        <v>238</v>
      </c>
      <c r="AB115" s="329" t="s">
        <v>279</v>
      </c>
      <c r="AC115" s="118" t="s">
        <v>238</v>
      </c>
      <c r="AD115" s="329" t="s">
        <v>279</v>
      </c>
      <c r="AE115" s="329" t="s">
        <v>238</v>
      </c>
      <c r="AF115" s="329" t="s">
        <v>237</v>
      </c>
      <c r="AG115" s="118" t="s">
        <v>238</v>
      </c>
      <c r="AH115" s="329" t="s">
        <v>237</v>
      </c>
      <c r="AI115" s="118" t="s">
        <v>238</v>
      </c>
      <c r="AJ115" s="329" t="s">
        <v>237</v>
      </c>
      <c r="AK115" s="329" t="s">
        <v>238</v>
      </c>
      <c r="AL115" s="329" t="s">
        <v>237</v>
      </c>
      <c r="AM115" s="118" t="s">
        <v>238</v>
      </c>
      <c r="AN115" s="329" t="s">
        <v>237</v>
      </c>
      <c r="AO115" s="118" t="s">
        <v>238</v>
      </c>
      <c r="AP115" s="329" t="s">
        <v>237</v>
      </c>
      <c r="AQ115" s="329" t="s">
        <v>238</v>
      </c>
      <c r="AR115" s="329" t="s">
        <v>237</v>
      </c>
    </row>
    <row r="116" spans="2:44" x14ac:dyDescent="0.25">
      <c r="B116" s="15" t="s">
        <v>129</v>
      </c>
      <c r="C116" s="118">
        <v>92.4</v>
      </c>
      <c r="D116" s="329" t="s">
        <v>237</v>
      </c>
      <c r="E116" s="118">
        <v>98.1</v>
      </c>
      <c r="F116" s="329" t="s">
        <v>237</v>
      </c>
      <c r="G116" s="329">
        <v>1.0616883116883116</v>
      </c>
      <c r="H116" s="329" t="s">
        <v>237</v>
      </c>
      <c r="I116" s="330">
        <v>67.8</v>
      </c>
      <c r="J116" s="331" t="s">
        <v>239</v>
      </c>
      <c r="K116" s="330">
        <v>99</v>
      </c>
      <c r="L116" s="331" t="s">
        <v>239</v>
      </c>
      <c r="M116" s="331">
        <v>1.4601769911504425</v>
      </c>
      <c r="N116" s="331" t="s">
        <v>239</v>
      </c>
      <c r="O116" s="118" t="s">
        <v>238</v>
      </c>
      <c r="P116" s="329" t="s">
        <v>237</v>
      </c>
      <c r="Q116" s="118" t="s">
        <v>238</v>
      </c>
      <c r="R116" s="329" t="s">
        <v>237</v>
      </c>
      <c r="S116" s="329" t="s">
        <v>238</v>
      </c>
      <c r="T116" s="329" t="s">
        <v>237</v>
      </c>
      <c r="U116" s="118" t="s">
        <v>238</v>
      </c>
      <c r="V116" s="329" t="s">
        <v>237</v>
      </c>
      <c r="W116" s="118" t="s">
        <v>238</v>
      </c>
      <c r="X116" s="329" t="s">
        <v>237</v>
      </c>
      <c r="Y116" s="329" t="s">
        <v>238</v>
      </c>
      <c r="Z116" s="329" t="s">
        <v>237</v>
      </c>
      <c r="AA116" s="118" t="s">
        <v>238</v>
      </c>
      <c r="AB116" s="329" t="s">
        <v>279</v>
      </c>
      <c r="AC116" s="118" t="s">
        <v>238</v>
      </c>
      <c r="AD116" s="329" t="s">
        <v>279</v>
      </c>
      <c r="AE116" s="329" t="s">
        <v>238</v>
      </c>
      <c r="AF116" s="329" t="s">
        <v>237</v>
      </c>
      <c r="AG116" s="118">
        <v>12</v>
      </c>
      <c r="AH116" s="329" t="s">
        <v>239</v>
      </c>
      <c r="AI116" s="118">
        <v>39.1</v>
      </c>
      <c r="AJ116" s="329" t="s">
        <v>239</v>
      </c>
      <c r="AK116" s="329">
        <v>3.2583333333333333</v>
      </c>
      <c r="AL116" s="329" t="s">
        <v>239</v>
      </c>
      <c r="AM116" s="118">
        <v>37</v>
      </c>
      <c r="AN116" s="329" t="s">
        <v>239</v>
      </c>
      <c r="AO116" s="118">
        <v>57.6</v>
      </c>
      <c r="AP116" s="329" t="s">
        <v>239</v>
      </c>
      <c r="AQ116" s="329">
        <v>1.5567567567567568</v>
      </c>
      <c r="AR116" s="329" t="s">
        <v>239</v>
      </c>
    </row>
    <row r="117" spans="2:44" x14ac:dyDescent="0.25">
      <c r="B117" s="15" t="s">
        <v>130</v>
      </c>
      <c r="C117" s="118">
        <v>32.6</v>
      </c>
      <c r="D117" s="329" t="s">
        <v>237</v>
      </c>
      <c r="E117" s="118">
        <v>84.4</v>
      </c>
      <c r="F117" s="329" t="s">
        <v>237</v>
      </c>
      <c r="G117" s="329">
        <v>2.5889570552147241</v>
      </c>
      <c r="H117" s="329" t="s">
        <v>237</v>
      </c>
      <c r="I117" s="118">
        <v>26.7</v>
      </c>
      <c r="J117" s="329" t="s">
        <v>237</v>
      </c>
      <c r="K117" s="118">
        <v>95.9</v>
      </c>
      <c r="L117" s="329" t="s">
        <v>237</v>
      </c>
      <c r="M117" s="329">
        <v>3.5917602996254683</v>
      </c>
      <c r="N117" s="329" t="s">
        <v>237</v>
      </c>
      <c r="O117" s="330">
        <v>36.4</v>
      </c>
      <c r="P117" s="331" t="s">
        <v>237</v>
      </c>
      <c r="Q117" s="330">
        <v>9.6999999999999993</v>
      </c>
      <c r="R117" s="331" t="s">
        <v>237</v>
      </c>
      <c r="S117" s="331">
        <v>3.7525773195876289</v>
      </c>
      <c r="T117" s="331" t="s">
        <v>237</v>
      </c>
      <c r="U117" s="118">
        <v>8.5</v>
      </c>
      <c r="V117" s="329" t="s">
        <v>237</v>
      </c>
      <c r="W117" s="118">
        <v>32.5</v>
      </c>
      <c r="X117" s="329" t="s">
        <v>237</v>
      </c>
      <c r="Y117" s="329">
        <v>3.8235294117647061</v>
      </c>
      <c r="Z117" s="329" t="s">
        <v>237</v>
      </c>
      <c r="AA117" s="118">
        <v>44.7</v>
      </c>
      <c r="AB117" s="329" t="s">
        <v>279</v>
      </c>
      <c r="AC117" s="118">
        <v>83.1</v>
      </c>
      <c r="AD117" s="329" t="s">
        <v>279</v>
      </c>
      <c r="AE117" s="329">
        <v>1.8590604026845634</v>
      </c>
      <c r="AF117" s="329" t="s">
        <v>237</v>
      </c>
      <c r="AG117" s="118">
        <v>1.5</v>
      </c>
      <c r="AH117" s="329" t="s">
        <v>237</v>
      </c>
      <c r="AI117" s="118">
        <v>11.9</v>
      </c>
      <c r="AJ117" s="329" t="s">
        <v>237</v>
      </c>
      <c r="AK117" s="329">
        <v>7.9333333333333336</v>
      </c>
      <c r="AL117" s="329" t="s">
        <v>237</v>
      </c>
      <c r="AM117" s="118" t="s">
        <v>238</v>
      </c>
      <c r="AN117" s="329" t="s">
        <v>237</v>
      </c>
      <c r="AO117" s="118" t="s">
        <v>238</v>
      </c>
      <c r="AP117" s="329" t="s">
        <v>237</v>
      </c>
      <c r="AQ117" s="329" t="s">
        <v>238</v>
      </c>
      <c r="AR117" s="329" t="s">
        <v>237</v>
      </c>
    </row>
    <row r="118" spans="2:44" x14ac:dyDescent="0.25">
      <c r="B118" s="15" t="s">
        <v>131</v>
      </c>
      <c r="C118" s="118" t="s">
        <v>238</v>
      </c>
      <c r="D118" s="329" t="s">
        <v>237</v>
      </c>
      <c r="E118" s="118" t="s">
        <v>238</v>
      </c>
      <c r="F118" s="329" t="s">
        <v>237</v>
      </c>
      <c r="G118" s="329" t="s">
        <v>238</v>
      </c>
      <c r="H118" s="329" t="s">
        <v>237</v>
      </c>
      <c r="I118" s="118" t="s">
        <v>238</v>
      </c>
      <c r="J118" s="329" t="s">
        <v>237</v>
      </c>
      <c r="K118" s="118" t="s">
        <v>238</v>
      </c>
      <c r="L118" s="329" t="s">
        <v>237</v>
      </c>
      <c r="M118" s="329" t="s">
        <v>238</v>
      </c>
      <c r="N118" s="329" t="s">
        <v>237</v>
      </c>
      <c r="O118" s="118" t="s">
        <v>238</v>
      </c>
      <c r="P118" s="329" t="s">
        <v>237</v>
      </c>
      <c r="Q118" s="118" t="s">
        <v>238</v>
      </c>
      <c r="R118" s="329" t="s">
        <v>237</v>
      </c>
      <c r="S118" s="329" t="s">
        <v>238</v>
      </c>
      <c r="T118" s="329" t="s">
        <v>237</v>
      </c>
      <c r="U118" s="118" t="s">
        <v>238</v>
      </c>
      <c r="V118" s="329" t="s">
        <v>237</v>
      </c>
      <c r="W118" s="118" t="s">
        <v>238</v>
      </c>
      <c r="X118" s="329" t="s">
        <v>237</v>
      </c>
      <c r="Y118" s="329" t="s">
        <v>238</v>
      </c>
      <c r="Z118" s="329" t="s">
        <v>237</v>
      </c>
      <c r="AA118" s="118" t="s">
        <v>238</v>
      </c>
      <c r="AB118" s="329" t="s">
        <v>279</v>
      </c>
      <c r="AC118" s="118" t="s">
        <v>238</v>
      </c>
      <c r="AD118" s="329" t="s">
        <v>279</v>
      </c>
      <c r="AE118" s="329" t="s">
        <v>238</v>
      </c>
      <c r="AF118" s="329" t="s">
        <v>237</v>
      </c>
      <c r="AG118" s="118" t="s">
        <v>238</v>
      </c>
      <c r="AH118" s="329" t="s">
        <v>237</v>
      </c>
      <c r="AI118" s="118" t="s">
        <v>238</v>
      </c>
      <c r="AJ118" s="329" t="s">
        <v>237</v>
      </c>
      <c r="AK118" s="329" t="s">
        <v>238</v>
      </c>
      <c r="AL118" s="329" t="s">
        <v>237</v>
      </c>
      <c r="AM118" s="118" t="s">
        <v>238</v>
      </c>
      <c r="AN118" s="329" t="s">
        <v>237</v>
      </c>
      <c r="AO118" s="118" t="s">
        <v>238</v>
      </c>
      <c r="AP118" s="329" t="s">
        <v>237</v>
      </c>
      <c r="AQ118" s="329" t="s">
        <v>238</v>
      </c>
      <c r="AR118" s="329" t="s">
        <v>237</v>
      </c>
    </row>
    <row r="119" spans="2:44" x14ac:dyDescent="0.25">
      <c r="B119" s="15" t="s">
        <v>132</v>
      </c>
      <c r="C119" s="118" t="s">
        <v>238</v>
      </c>
      <c r="D119" s="329" t="s">
        <v>237</v>
      </c>
      <c r="E119" s="118" t="s">
        <v>238</v>
      </c>
      <c r="F119" s="329" t="s">
        <v>237</v>
      </c>
      <c r="G119" s="329" t="s">
        <v>238</v>
      </c>
      <c r="H119" s="329" t="s">
        <v>237</v>
      </c>
      <c r="I119" s="118" t="s">
        <v>238</v>
      </c>
      <c r="J119" s="329" t="s">
        <v>237</v>
      </c>
      <c r="K119" s="118" t="s">
        <v>238</v>
      </c>
      <c r="L119" s="329" t="s">
        <v>237</v>
      </c>
      <c r="M119" s="329" t="s">
        <v>238</v>
      </c>
      <c r="N119" s="329" t="s">
        <v>237</v>
      </c>
      <c r="O119" s="118" t="s">
        <v>238</v>
      </c>
      <c r="P119" s="329" t="s">
        <v>237</v>
      </c>
      <c r="Q119" s="118" t="s">
        <v>238</v>
      </c>
      <c r="R119" s="329" t="s">
        <v>237</v>
      </c>
      <c r="S119" s="329" t="s">
        <v>238</v>
      </c>
      <c r="T119" s="329" t="s">
        <v>237</v>
      </c>
      <c r="U119" s="118" t="s">
        <v>238</v>
      </c>
      <c r="V119" s="329" t="s">
        <v>237</v>
      </c>
      <c r="W119" s="118" t="s">
        <v>238</v>
      </c>
      <c r="X119" s="329" t="s">
        <v>237</v>
      </c>
      <c r="Y119" s="329" t="s">
        <v>238</v>
      </c>
      <c r="Z119" s="329" t="s">
        <v>237</v>
      </c>
      <c r="AA119" s="118" t="s">
        <v>238</v>
      </c>
      <c r="AB119" s="329" t="s">
        <v>237</v>
      </c>
      <c r="AC119" s="118" t="s">
        <v>238</v>
      </c>
      <c r="AD119" s="329" t="s">
        <v>237</v>
      </c>
      <c r="AE119" s="329" t="s">
        <v>238</v>
      </c>
      <c r="AF119" s="329" t="s">
        <v>237</v>
      </c>
      <c r="AG119" s="118" t="s">
        <v>238</v>
      </c>
      <c r="AH119" s="329" t="s">
        <v>237</v>
      </c>
      <c r="AI119" s="118" t="s">
        <v>238</v>
      </c>
      <c r="AJ119" s="329" t="s">
        <v>237</v>
      </c>
      <c r="AK119" s="329" t="s">
        <v>238</v>
      </c>
      <c r="AL119" s="329" t="s">
        <v>237</v>
      </c>
      <c r="AM119" s="118" t="s">
        <v>238</v>
      </c>
      <c r="AN119" s="329" t="s">
        <v>237</v>
      </c>
      <c r="AO119" s="118" t="s">
        <v>238</v>
      </c>
      <c r="AP119" s="329" t="s">
        <v>237</v>
      </c>
      <c r="AQ119" s="329" t="s">
        <v>238</v>
      </c>
      <c r="AR119" s="329" t="s">
        <v>237</v>
      </c>
    </row>
    <row r="120" spans="2:44" x14ac:dyDescent="0.25">
      <c r="B120" s="15" t="s">
        <v>133</v>
      </c>
      <c r="C120" s="118" t="s">
        <v>238</v>
      </c>
      <c r="D120" s="329" t="s">
        <v>237</v>
      </c>
      <c r="E120" s="118" t="s">
        <v>238</v>
      </c>
      <c r="F120" s="329" t="s">
        <v>237</v>
      </c>
      <c r="G120" s="329" t="s">
        <v>238</v>
      </c>
      <c r="H120" s="329" t="s">
        <v>237</v>
      </c>
      <c r="I120" s="118" t="s">
        <v>238</v>
      </c>
      <c r="J120" s="329" t="s">
        <v>237</v>
      </c>
      <c r="K120" s="118" t="s">
        <v>238</v>
      </c>
      <c r="L120" s="329" t="s">
        <v>237</v>
      </c>
      <c r="M120" s="329" t="s">
        <v>238</v>
      </c>
      <c r="N120" s="329" t="s">
        <v>237</v>
      </c>
      <c r="O120" s="118" t="s">
        <v>238</v>
      </c>
      <c r="P120" s="329" t="s">
        <v>237</v>
      </c>
      <c r="Q120" s="118" t="s">
        <v>238</v>
      </c>
      <c r="R120" s="329" t="s">
        <v>237</v>
      </c>
      <c r="S120" s="329" t="s">
        <v>238</v>
      </c>
      <c r="T120" s="329" t="s">
        <v>237</v>
      </c>
      <c r="U120" s="118" t="s">
        <v>238</v>
      </c>
      <c r="V120" s="329" t="s">
        <v>237</v>
      </c>
      <c r="W120" s="118" t="s">
        <v>238</v>
      </c>
      <c r="X120" s="329" t="s">
        <v>237</v>
      </c>
      <c r="Y120" s="329" t="s">
        <v>238</v>
      </c>
      <c r="Z120" s="329" t="s">
        <v>237</v>
      </c>
      <c r="AA120" s="118" t="s">
        <v>238</v>
      </c>
      <c r="AB120" s="329" t="s">
        <v>279</v>
      </c>
      <c r="AC120" s="118" t="s">
        <v>238</v>
      </c>
      <c r="AD120" s="329" t="s">
        <v>279</v>
      </c>
      <c r="AE120" s="329" t="s">
        <v>238</v>
      </c>
      <c r="AF120" s="329" t="s">
        <v>237</v>
      </c>
      <c r="AG120" s="118" t="s">
        <v>238</v>
      </c>
      <c r="AH120" s="329" t="s">
        <v>237</v>
      </c>
      <c r="AI120" s="118" t="s">
        <v>238</v>
      </c>
      <c r="AJ120" s="329" t="s">
        <v>237</v>
      </c>
      <c r="AK120" s="329" t="s">
        <v>238</v>
      </c>
      <c r="AL120" s="329" t="s">
        <v>237</v>
      </c>
      <c r="AM120" s="118" t="s">
        <v>238</v>
      </c>
      <c r="AN120" s="329" t="s">
        <v>237</v>
      </c>
      <c r="AO120" s="118" t="s">
        <v>238</v>
      </c>
      <c r="AP120" s="329" t="s">
        <v>237</v>
      </c>
      <c r="AQ120" s="329" t="s">
        <v>238</v>
      </c>
      <c r="AR120" s="329" t="s">
        <v>237</v>
      </c>
    </row>
    <row r="121" spans="2:44" x14ac:dyDescent="0.25">
      <c r="B121" s="15" t="s">
        <v>134</v>
      </c>
      <c r="C121" s="118" t="s">
        <v>238</v>
      </c>
      <c r="D121" s="329" t="s">
        <v>237</v>
      </c>
      <c r="E121" s="118" t="s">
        <v>238</v>
      </c>
      <c r="F121" s="329" t="s">
        <v>237</v>
      </c>
      <c r="G121" s="329" t="s">
        <v>238</v>
      </c>
      <c r="H121" s="329" t="s">
        <v>237</v>
      </c>
      <c r="I121" s="118" t="s">
        <v>238</v>
      </c>
      <c r="J121" s="329" t="s">
        <v>237</v>
      </c>
      <c r="K121" s="118" t="s">
        <v>238</v>
      </c>
      <c r="L121" s="329" t="s">
        <v>237</v>
      </c>
      <c r="M121" s="329" t="s">
        <v>238</v>
      </c>
      <c r="N121" s="329" t="s">
        <v>237</v>
      </c>
      <c r="O121" s="118" t="s">
        <v>238</v>
      </c>
      <c r="P121" s="329" t="s">
        <v>237</v>
      </c>
      <c r="Q121" s="118" t="s">
        <v>238</v>
      </c>
      <c r="R121" s="329" t="s">
        <v>237</v>
      </c>
      <c r="S121" s="329" t="s">
        <v>238</v>
      </c>
      <c r="T121" s="329" t="s">
        <v>237</v>
      </c>
      <c r="U121" s="118" t="s">
        <v>238</v>
      </c>
      <c r="V121" s="329" t="s">
        <v>237</v>
      </c>
      <c r="W121" s="118" t="s">
        <v>238</v>
      </c>
      <c r="X121" s="329" t="s">
        <v>237</v>
      </c>
      <c r="Y121" s="329" t="s">
        <v>238</v>
      </c>
      <c r="Z121" s="329" t="s">
        <v>237</v>
      </c>
      <c r="AA121" s="118" t="s">
        <v>238</v>
      </c>
      <c r="AB121" s="329" t="s">
        <v>279</v>
      </c>
      <c r="AC121" s="118" t="s">
        <v>238</v>
      </c>
      <c r="AD121" s="329" t="s">
        <v>279</v>
      </c>
      <c r="AE121" s="329" t="s">
        <v>238</v>
      </c>
      <c r="AF121" s="329" t="s">
        <v>237</v>
      </c>
      <c r="AG121" s="118" t="s">
        <v>238</v>
      </c>
      <c r="AH121" s="329" t="s">
        <v>237</v>
      </c>
      <c r="AI121" s="118" t="s">
        <v>238</v>
      </c>
      <c r="AJ121" s="329" t="s">
        <v>237</v>
      </c>
      <c r="AK121" s="329" t="s">
        <v>238</v>
      </c>
      <c r="AL121" s="329" t="s">
        <v>237</v>
      </c>
      <c r="AM121" s="118" t="s">
        <v>238</v>
      </c>
      <c r="AN121" s="329" t="s">
        <v>237</v>
      </c>
      <c r="AO121" s="118" t="s">
        <v>238</v>
      </c>
      <c r="AP121" s="329" t="s">
        <v>237</v>
      </c>
      <c r="AQ121" s="329" t="s">
        <v>238</v>
      </c>
      <c r="AR121" s="329" t="s">
        <v>237</v>
      </c>
    </row>
    <row r="122" spans="2:44" x14ac:dyDescent="0.25">
      <c r="B122" s="15" t="s">
        <v>135</v>
      </c>
      <c r="C122" s="118">
        <v>99.2</v>
      </c>
      <c r="D122" s="329" t="s">
        <v>237</v>
      </c>
      <c r="E122" s="118">
        <v>98.6</v>
      </c>
      <c r="F122" s="329" t="s">
        <v>237</v>
      </c>
      <c r="G122" s="329">
        <v>0.99395161290322576</v>
      </c>
      <c r="H122" s="329" t="s">
        <v>237</v>
      </c>
      <c r="I122" s="118">
        <v>97.7</v>
      </c>
      <c r="J122" s="329" t="s">
        <v>237</v>
      </c>
      <c r="K122" s="118">
        <v>99.3</v>
      </c>
      <c r="L122" s="329" t="s">
        <v>237</v>
      </c>
      <c r="M122" s="329">
        <v>1.0163766632548619</v>
      </c>
      <c r="N122" s="329" t="s">
        <v>237</v>
      </c>
      <c r="O122" s="118">
        <v>5</v>
      </c>
      <c r="P122" s="329" t="s">
        <v>237</v>
      </c>
      <c r="Q122" s="118">
        <v>0.9</v>
      </c>
      <c r="R122" s="329" t="s">
        <v>237</v>
      </c>
      <c r="S122" s="329">
        <v>5.5555555555555554</v>
      </c>
      <c r="T122" s="329" t="s">
        <v>237</v>
      </c>
      <c r="U122" s="118">
        <v>24</v>
      </c>
      <c r="V122" s="329" t="s">
        <v>237</v>
      </c>
      <c r="W122" s="118">
        <v>50.4</v>
      </c>
      <c r="X122" s="329" t="s">
        <v>237</v>
      </c>
      <c r="Y122" s="329">
        <v>2.1</v>
      </c>
      <c r="Z122" s="329" t="s">
        <v>237</v>
      </c>
      <c r="AA122" s="118">
        <v>93.4</v>
      </c>
      <c r="AB122" s="329" t="s">
        <v>279</v>
      </c>
      <c r="AC122" s="118">
        <v>98.3</v>
      </c>
      <c r="AD122" s="329" t="s">
        <v>279</v>
      </c>
      <c r="AE122" s="329">
        <v>1.0524625267665952</v>
      </c>
      <c r="AF122" s="329" t="s">
        <v>237</v>
      </c>
      <c r="AG122" s="118">
        <v>16.7</v>
      </c>
      <c r="AH122" s="329" t="s">
        <v>237</v>
      </c>
      <c r="AI122" s="118">
        <v>41.5</v>
      </c>
      <c r="AJ122" s="329" t="s">
        <v>237</v>
      </c>
      <c r="AK122" s="329">
        <v>2.4850299401197606</v>
      </c>
      <c r="AL122" s="329" t="s">
        <v>237</v>
      </c>
      <c r="AM122" s="118">
        <v>11.8</v>
      </c>
      <c r="AN122" s="329" t="s">
        <v>237</v>
      </c>
      <c r="AO122" s="118">
        <v>48.4</v>
      </c>
      <c r="AP122" s="329" t="s">
        <v>237</v>
      </c>
      <c r="AQ122" s="329">
        <v>4.101694915254237</v>
      </c>
      <c r="AR122" s="329" t="s">
        <v>237</v>
      </c>
    </row>
    <row r="123" spans="2:44" x14ac:dyDescent="0.25">
      <c r="B123" s="125" t="s">
        <v>136</v>
      </c>
      <c r="C123" s="118">
        <v>95.6</v>
      </c>
      <c r="D123" s="329" t="s">
        <v>237</v>
      </c>
      <c r="E123" s="118">
        <v>100</v>
      </c>
      <c r="F123" s="329" t="s">
        <v>237</v>
      </c>
      <c r="G123" s="329">
        <v>1.0460251046025104</v>
      </c>
      <c r="H123" s="329" t="s">
        <v>237</v>
      </c>
      <c r="I123" s="330">
        <v>97.5</v>
      </c>
      <c r="J123" s="331" t="s">
        <v>239</v>
      </c>
      <c r="K123" s="330">
        <v>100</v>
      </c>
      <c r="L123" s="331" t="s">
        <v>239</v>
      </c>
      <c r="M123" s="331">
        <v>1.0256410256410255</v>
      </c>
      <c r="N123" s="331" t="s">
        <v>239</v>
      </c>
      <c r="O123" s="330">
        <v>3.7553015292550551</v>
      </c>
      <c r="P123" s="331" t="s">
        <v>239</v>
      </c>
      <c r="Q123" s="330">
        <v>0.92710127762034811</v>
      </c>
      <c r="R123" s="331" t="s">
        <v>239</v>
      </c>
      <c r="S123" s="331">
        <v>4.0505839220651652</v>
      </c>
      <c r="T123" s="331" t="s">
        <v>239</v>
      </c>
      <c r="U123" s="118" t="s">
        <v>238</v>
      </c>
      <c r="V123" s="329" t="s">
        <v>237</v>
      </c>
      <c r="W123" s="118" t="s">
        <v>238</v>
      </c>
      <c r="X123" s="329" t="s">
        <v>237</v>
      </c>
      <c r="Y123" s="329" t="s">
        <v>238</v>
      </c>
      <c r="Z123" s="329" t="s">
        <v>237</v>
      </c>
      <c r="AA123" s="118">
        <v>91.8</v>
      </c>
      <c r="AB123" s="329" t="s">
        <v>239</v>
      </c>
      <c r="AC123" s="118">
        <v>99.7</v>
      </c>
      <c r="AD123" s="329" t="s">
        <v>239</v>
      </c>
      <c r="AE123" s="329">
        <v>1.0860566448801743</v>
      </c>
      <c r="AF123" s="329" t="s">
        <v>239</v>
      </c>
      <c r="AG123" s="118" t="s">
        <v>238</v>
      </c>
      <c r="AH123" s="329" t="s">
        <v>237</v>
      </c>
      <c r="AI123" s="118" t="s">
        <v>238</v>
      </c>
      <c r="AJ123" s="329" t="s">
        <v>237</v>
      </c>
      <c r="AK123" s="329" t="s">
        <v>238</v>
      </c>
      <c r="AL123" s="329" t="s">
        <v>237</v>
      </c>
      <c r="AM123" s="118" t="s">
        <v>238</v>
      </c>
      <c r="AN123" s="329" t="s">
        <v>237</v>
      </c>
      <c r="AO123" s="118" t="s">
        <v>238</v>
      </c>
      <c r="AP123" s="329" t="s">
        <v>237</v>
      </c>
      <c r="AQ123" s="329" t="s">
        <v>238</v>
      </c>
      <c r="AR123" s="329" t="s">
        <v>237</v>
      </c>
    </row>
    <row r="124" spans="2:44" x14ac:dyDescent="0.25">
      <c r="B124" s="15" t="s">
        <v>137</v>
      </c>
      <c r="C124" s="118" t="s">
        <v>238</v>
      </c>
      <c r="D124" s="329" t="s">
        <v>237</v>
      </c>
      <c r="E124" s="118" t="s">
        <v>238</v>
      </c>
      <c r="F124" s="329" t="s">
        <v>237</v>
      </c>
      <c r="G124" s="329" t="s">
        <v>238</v>
      </c>
      <c r="H124" s="329" t="s">
        <v>237</v>
      </c>
      <c r="I124" s="118">
        <v>37.700000000000003</v>
      </c>
      <c r="J124" s="329" t="s">
        <v>237</v>
      </c>
      <c r="K124" s="118">
        <v>96</v>
      </c>
      <c r="L124" s="329" t="s">
        <v>237</v>
      </c>
      <c r="M124" s="329">
        <v>2.546419098143236</v>
      </c>
      <c r="N124" s="329" t="s">
        <v>237</v>
      </c>
      <c r="O124" s="118">
        <v>6.7</v>
      </c>
      <c r="P124" s="329" t="s">
        <v>237</v>
      </c>
      <c r="Q124" s="118">
        <v>1.1000000000000001</v>
      </c>
      <c r="R124" s="329" t="s">
        <v>237</v>
      </c>
      <c r="S124" s="329">
        <v>6.0909090909090908</v>
      </c>
      <c r="T124" s="329" t="s">
        <v>237</v>
      </c>
      <c r="U124" s="118">
        <v>13.5</v>
      </c>
      <c r="V124" s="329" t="s">
        <v>237</v>
      </c>
      <c r="W124" s="118">
        <v>23.2</v>
      </c>
      <c r="X124" s="329" t="s">
        <v>237</v>
      </c>
      <c r="Y124" s="329">
        <v>1.7185185185185186</v>
      </c>
      <c r="Z124" s="329" t="s">
        <v>237</v>
      </c>
      <c r="AA124" s="118">
        <v>77.2</v>
      </c>
      <c r="AB124" s="329" t="s">
        <v>239</v>
      </c>
      <c r="AC124" s="118">
        <v>97.1</v>
      </c>
      <c r="AD124" s="329" t="s">
        <v>239</v>
      </c>
      <c r="AE124" s="329">
        <v>1.2577720207253884</v>
      </c>
      <c r="AF124" s="329" t="s">
        <v>239</v>
      </c>
      <c r="AG124" s="118" t="s">
        <v>238</v>
      </c>
      <c r="AH124" s="329" t="s">
        <v>237</v>
      </c>
      <c r="AI124" s="118" t="s">
        <v>238</v>
      </c>
      <c r="AJ124" s="329" t="s">
        <v>237</v>
      </c>
      <c r="AK124" s="329" t="s">
        <v>238</v>
      </c>
      <c r="AL124" s="329" t="s">
        <v>237</v>
      </c>
      <c r="AM124" s="118" t="s">
        <v>238</v>
      </c>
      <c r="AN124" s="329" t="s">
        <v>237</v>
      </c>
      <c r="AO124" s="118" t="s">
        <v>238</v>
      </c>
      <c r="AP124" s="329" t="s">
        <v>237</v>
      </c>
      <c r="AQ124" s="329" t="s">
        <v>238</v>
      </c>
      <c r="AR124" s="329" t="s">
        <v>237</v>
      </c>
    </row>
    <row r="125" spans="2:44" x14ac:dyDescent="0.25">
      <c r="B125" s="15" t="s">
        <v>138</v>
      </c>
      <c r="C125" s="118">
        <v>42.3</v>
      </c>
      <c r="D125" s="329" t="s">
        <v>237</v>
      </c>
      <c r="E125" s="118">
        <v>60.2</v>
      </c>
      <c r="F125" s="329" t="s">
        <v>237</v>
      </c>
      <c r="G125" s="329">
        <v>1.4231678486997636</v>
      </c>
      <c r="H125" s="329" t="s">
        <v>237</v>
      </c>
      <c r="I125" s="118">
        <v>31.5</v>
      </c>
      <c r="J125" s="329" t="s">
        <v>237</v>
      </c>
      <c r="K125" s="118">
        <v>89.5</v>
      </c>
      <c r="L125" s="329" t="s">
        <v>237</v>
      </c>
      <c r="M125" s="329">
        <v>2.8412698412698414</v>
      </c>
      <c r="N125" s="329" t="s">
        <v>237</v>
      </c>
      <c r="O125" s="118">
        <v>23</v>
      </c>
      <c r="P125" s="329" t="s">
        <v>237</v>
      </c>
      <c r="Q125" s="118">
        <v>6.4</v>
      </c>
      <c r="R125" s="329" t="s">
        <v>237</v>
      </c>
      <c r="S125" s="329">
        <v>3.59375</v>
      </c>
      <c r="T125" s="329" t="s">
        <v>237</v>
      </c>
      <c r="U125" s="118">
        <v>40.799999999999997</v>
      </c>
      <c r="V125" s="329" t="s">
        <v>237</v>
      </c>
      <c r="W125" s="118">
        <v>69.599999999999994</v>
      </c>
      <c r="X125" s="329" t="s">
        <v>237</v>
      </c>
      <c r="Y125" s="329">
        <v>1.7058823529411764</v>
      </c>
      <c r="Z125" s="329" t="s">
        <v>237</v>
      </c>
      <c r="AA125" s="118">
        <v>66.599999999999994</v>
      </c>
      <c r="AB125" s="329" t="s">
        <v>283</v>
      </c>
      <c r="AC125" s="118">
        <v>90.7</v>
      </c>
      <c r="AD125" s="329" t="s">
        <v>283</v>
      </c>
      <c r="AE125" s="329">
        <v>1.3618618618618621</v>
      </c>
      <c r="AF125" s="329" t="s">
        <v>283</v>
      </c>
      <c r="AG125" s="118" t="s">
        <v>238</v>
      </c>
      <c r="AH125" s="329" t="s">
        <v>237</v>
      </c>
      <c r="AI125" s="118" t="s">
        <v>238</v>
      </c>
      <c r="AJ125" s="329" t="s">
        <v>237</v>
      </c>
      <c r="AK125" s="329" t="s">
        <v>238</v>
      </c>
      <c r="AL125" s="329" t="s">
        <v>237</v>
      </c>
      <c r="AM125" s="118" t="s">
        <v>238</v>
      </c>
      <c r="AN125" s="329" t="s">
        <v>237</v>
      </c>
      <c r="AO125" s="118" t="s">
        <v>238</v>
      </c>
      <c r="AP125" s="329" t="s">
        <v>237</v>
      </c>
      <c r="AQ125" s="329" t="s">
        <v>238</v>
      </c>
      <c r="AR125" s="329" t="s">
        <v>237</v>
      </c>
    </row>
    <row r="126" spans="2:44" x14ac:dyDescent="0.25">
      <c r="B126" s="15" t="s">
        <v>139</v>
      </c>
      <c r="C126" s="118">
        <v>50.4</v>
      </c>
      <c r="D126" s="329" t="s">
        <v>237</v>
      </c>
      <c r="E126" s="118">
        <v>95.9</v>
      </c>
      <c r="F126" s="329" t="s">
        <v>237</v>
      </c>
      <c r="G126" s="329">
        <v>1.9027777777777779</v>
      </c>
      <c r="H126" s="329" t="s">
        <v>237</v>
      </c>
      <c r="I126" s="118">
        <v>51</v>
      </c>
      <c r="J126" s="329" t="s">
        <v>237</v>
      </c>
      <c r="K126" s="118">
        <v>96.1</v>
      </c>
      <c r="L126" s="329" t="s">
        <v>237</v>
      </c>
      <c r="M126" s="329">
        <v>1.884313725490196</v>
      </c>
      <c r="N126" s="329" t="s">
        <v>237</v>
      </c>
      <c r="O126" s="118">
        <v>33.1</v>
      </c>
      <c r="P126" s="329" t="s">
        <v>237</v>
      </c>
      <c r="Q126" s="118">
        <v>13.5</v>
      </c>
      <c r="R126" s="329" t="s">
        <v>237</v>
      </c>
      <c r="S126" s="329">
        <v>2.4518518518518522</v>
      </c>
      <c r="T126" s="329" t="s">
        <v>237</v>
      </c>
      <c r="U126" s="118">
        <v>51.7</v>
      </c>
      <c r="V126" s="329" t="s">
        <v>237</v>
      </c>
      <c r="W126" s="118">
        <v>74.8</v>
      </c>
      <c r="X126" s="329" t="s">
        <v>237</v>
      </c>
      <c r="Y126" s="329">
        <v>1.4468085106382977</v>
      </c>
      <c r="Z126" s="329" t="s">
        <v>237</v>
      </c>
      <c r="AA126" s="118">
        <v>81.400000000000006</v>
      </c>
      <c r="AB126" s="329" t="s">
        <v>279</v>
      </c>
      <c r="AC126" s="118">
        <v>94.9</v>
      </c>
      <c r="AD126" s="329" t="s">
        <v>279</v>
      </c>
      <c r="AE126" s="329">
        <v>1.1658476658476657</v>
      </c>
      <c r="AF126" s="329" t="s">
        <v>237</v>
      </c>
      <c r="AG126" s="118" t="s">
        <v>238</v>
      </c>
      <c r="AH126" s="329" t="s">
        <v>237</v>
      </c>
      <c r="AI126" s="118" t="s">
        <v>238</v>
      </c>
      <c r="AJ126" s="329" t="s">
        <v>237</v>
      </c>
      <c r="AK126" s="329" t="s">
        <v>238</v>
      </c>
      <c r="AL126" s="329" t="s">
        <v>237</v>
      </c>
      <c r="AM126" s="118" t="s">
        <v>238</v>
      </c>
      <c r="AN126" s="329" t="s">
        <v>237</v>
      </c>
      <c r="AO126" s="118" t="s">
        <v>238</v>
      </c>
      <c r="AP126" s="329" t="s">
        <v>237</v>
      </c>
      <c r="AQ126" s="329" t="s">
        <v>238</v>
      </c>
      <c r="AR126" s="329" t="s">
        <v>237</v>
      </c>
    </row>
    <row r="127" spans="2:44" x14ac:dyDescent="0.25">
      <c r="B127" s="15" t="s">
        <v>140</v>
      </c>
      <c r="C127" s="118" t="s">
        <v>238</v>
      </c>
      <c r="D127" s="329" t="s">
        <v>237</v>
      </c>
      <c r="E127" s="118" t="s">
        <v>238</v>
      </c>
      <c r="F127" s="329" t="s">
        <v>237</v>
      </c>
      <c r="G127" s="329" t="s">
        <v>238</v>
      </c>
      <c r="H127" s="329" t="s">
        <v>237</v>
      </c>
      <c r="I127" s="118">
        <v>59.8</v>
      </c>
      <c r="J127" s="329" t="s">
        <v>239</v>
      </c>
      <c r="K127" s="118">
        <v>97.7</v>
      </c>
      <c r="L127" s="329" t="s">
        <v>239</v>
      </c>
      <c r="M127" s="329">
        <v>1.633779264214047</v>
      </c>
      <c r="N127" s="329" t="s">
        <v>239</v>
      </c>
      <c r="O127" s="118">
        <v>21.5</v>
      </c>
      <c r="P127" s="329" t="s">
        <v>239</v>
      </c>
      <c r="Q127" s="118">
        <v>6.9</v>
      </c>
      <c r="R127" s="329" t="s">
        <v>239</v>
      </c>
      <c r="S127" s="329">
        <v>3.1159420289855069</v>
      </c>
      <c r="T127" s="329" t="s">
        <v>239</v>
      </c>
      <c r="U127" s="118">
        <v>49.9</v>
      </c>
      <c r="V127" s="329" t="s">
        <v>239</v>
      </c>
      <c r="W127" s="118">
        <v>58.5</v>
      </c>
      <c r="X127" s="329" t="s">
        <v>239</v>
      </c>
      <c r="Y127" s="329">
        <v>1.1723446893787575</v>
      </c>
      <c r="Z127" s="329" t="s">
        <v>239</v>
      </c>
      <c r="AA127" s="118" t="s">
        <v>238</v>
      </c>
      <c r="AB127" s="329" t="s">
        <v>237</v>
      </c>
      <c r="AC127" s="118" t="s">
        <v>238</v>
      </c>
      <c r="AD127" s="329" t="s">
        <v>237</v>
      </c>
      <c r="AE127" s="329" t="s">
        <v>238</v>
      </c>
      <c r="AF127" s="329" t="s">
        <v>237</v>
      </c>
      <c r="AG127" s="118">
        <v>61.3</v>
      </c>
      <c r="AH127" s="329" t="s">
        <v>239</v>
      </c>
      <c r="AI127" s="118">
        <v>69.3</v>
      </c>
      <c r="AJ127" s="329" t="s">
        <v>239</v>
      </c>
      <c r="AK127" s="329">
        <v>1.1305057096247961</v>
      </c>
      <c r="AL127" s="329" t="s">
        <v>239</v>
      </c>
      <c r="AM127" s="118">
        <v>54.8</v>
      </c>
      <c r="AN127" s="329" t="s">
        <v>239</v>
      </c>
      <c r="AO127" s="118">
        <v>67.400000000000006</v>
      </c>
      <c r="AP127" s="329" t="s">
        <v>239</v>
      </c>
      <c r="AQ127" s="329">
        <v>1.2299270072992703</v>
      </c>
      <c r="AR127" s="329" t="s">
        <v>239</v>
      </c>
    </row>
    <row r="128" spans="2:44" x14ac:dyDescent="0.25">
      <c r="B128" s="15" t="s">
        <v>141</v>
      </c>
      <c r="C128" s="118">
        <v>70.599999999999994</v>
      </c>
      <c r="D128" s="329" t="s">
        <v>237</v>
      </c>
      <c r="E128" s="118">
        <v>88.2</v>
      </c>
      <c r="F128" s="329" t="s">
        <v>237</v>
      </c>
      <c r="G128" s="329">
        <v>1.2492917847025498</v>
      </c>
      <c r="H128" s="329" t="s">
        <v>237</v>
      </c>
      <c r="I128" s="118">
        <v>97.4</v>
      </c>
      <c r="J128" s="329" t="s">
        <v>239</v>
      </c>
      <c r="K128" s="118">
        <v>97.5</v>
      </c>
      <c r="L128" s="329" t="s">
        <v>239</v>
      </c>
      <c r="M128" s="329">
        <v>1.0010266940451744</v>
      </c>
      <c r="N128" s="329" t="s">
        <v>239</v>
      </c>
      <c r="O128" s="118">
        <v>6.7</v>
      </c>
      <c r="P128" s="329" t="s">
        <v>239</v>
      </c>
      <c r="Q128" s="118">
        <v>2.5</v>
      </c>
      <c r="R128" s="329" t="s">
        <v>239</v>
      </c>
      <c r="S128" s="329">
        <v>2.68</v>
      </c>
      <c r="T128" s="329" t="s">
        <v>239</v>
      </c>
      <c r="U128" s="118" t="s">
        <v>238</v>
      </c>
      <c r="V128" s="329" t="s">
        <v>237</v>
      </c>
      <c r="W128" s="118" t="s">
        <v>238</v>
      </c>
      <c r="X128" s="329" t="s">
        <v>237</v>
      </c>
      <c r="Y128" s="329" t="s">
        <v>238</v>
      </c>
      <c r="Z128" s="329" t="s">
        <v>237</v>
      </c>
      <c r="AA128" s="118" t="s">
        <v>238</v>
      </c>
      <c r="AB128" s="329" t="s">
        <v>237</v>
      </c>
      <c r="AC128" s="118" t="s">
        <v>238</v>
      </c>
      <c r="AD128" s="329" t="s">
        <v>237</v>
      </c>
      <c r="AE128" s="329" t="s">
        <v>238</v>
      </c>
      <c r="AF128" s="329" t="s">
        <v>237</v>
      </c>
      <c r="AG128" s="118">
        <v>12.7</v>
      </c>
      <c r="AH128" s="329" t="s">
        <v>239</v>
      </c>
      <c r="AI128" s="118">
        <v>9.8000000000000007</v>
      </c>
      <c r="AJ128" s="329" t="s">
        <v>239</v>
      </c>
      <c r="AK128" s="329">
        <v>0.77165354330708669</v>
      </c>
      <c r="AL128" s="329" t="s">
        <v>239</v>
      </c>
      <c r="AM128" s="118" t="s">
        <v>238</v>
      </c>
      <c r="AN128" s="329" t="s">
        <v>237</v>
      </c>
      <c r="AO128" s="118">
        <v>24.7</v>
      </c>
      <c r="AP128" s="329" t="s">
        <v>239</v>
      </c>
      <c r="AQ128" s="329" t="s">
        <v>238</v>
      </c>
      <c r="AR128" s="329" t="s">
        <v>237</v>
      </c>
    </row>
    <row r="129" spans="2:44" x14ac:dyDescent="0.25">
      <c r="B129" s="15" t="s">
        <v>142</v>
      </c>
      <c r="C129" s="118">
        <v>35.6</v>
      </c>
      <c r="D129" s="329" t="s">
        <v>237</v>
      </c>
      <c r="E129" s="118">
        <v>52.1</v>
      </c>
      <c r="F129" s="329" t="s">
        <v>237</v>
      </c>
      <c r="G129" s="329">
        <v>1.4634831460674158</v>
      </c>
      <c r="H129" s="329" t="s">
        <v>237</v>
      </c>
      <c r="I129" s="118">
        <v>10.7</v>
      </c>
      <c r="J129" s="329" t="s">
        <v>237</v>
      </c>
      <c r="K129" s="118">
        <v>81.5</v>
      </c>
      <c r="L129" s="329" t="s">
        <v>237</v>
      </c>
      <c r="M129" s="329">
        <v>7.6168224299065423</v>
      </c>
      <c r="N129" s="329" t="s">
        <v>237</v>
      </c>
      <c r="O129" s="118">
        <v>40.299999999999997</v>
      </c>
      <c r="P129" s="329" t="s">
        <v>237</v>
      </c>
      <c r="Q129" s="118">
        <v>10</v>
      </c>
      <c r="R129" s="329" t="s">
        <v>237</v>
      </c>
      <c r="S129" s="329">
        <v>4.0299999999999994</v>
      </c>
      <c r="T129" s="329" t="s">
        <v>237</v>
      </c>
      <c r="U129" s="118">
        <v>39.299999999999997</v>
      </c>
      <c r="V129" s="329" t="s">
        <v>237</v>
      </c>
      <c r="W129" s="118">
        <v>35.700000000000003</v>
      </c>
      <c r="X129" s="329" t="s">
        <v>237</v>
      </c>
      <c r="Y129" s="329">
        <v>0.90839694656488568</v>
      </c>
      <c r="Z129" s="329" t="s">
        <v>237</v>
      </c>
      <c r="AA129" s="118">
        <v>90.627522300898221</v>
      </c>
      <c r="AB129" s="329" t="s">
        <v>279</v>
      </c>
      <c r="AC129" s="118">
        <v>98.535276691795687</v>
      </c>
      <c r="AD129" s="329" t="s">
        <v>279</v>
      </c>
      <c r="AE129" s="329">
        <v>1.0872555509643353</v>
      </c>
      <c r="AF129" s="329" t="s">
        <v>237</v>
      </c>
      <c r="AG129" s="118" t="s">
        <v>238</v>
      </c>
      <c r="AH129" s="329" t="s">
        <v>237</v>
      </c>
      <c r="AI129" s="118" t="s">
        <v>238</v>
      </c>
      <c r="AJ129" s="329" t="s">
        <v>237</v>
      </c>
      <c r="AK129" s="329" t="s">
        <v>238</v>
      </c>
      <c r="AL129" s="329" t="s">
        <v>237</v>
      </c>
      <c r="AM129" s="118" t="s">
        <v>238</v>
      </c>
      <c r="AN129" s="329" t="s">
        <v>237</v>
      </c>
      <c r="AO129" s="118" t="s">
        <v>238</v>
      </c>
      <c r="AP129" s="329" t="s">
        <v>237</v>
      </c>
      <c r="AQ129" s="329" t="s">
        <v>238</v>
      </c>
      <c r="AR129" s="329" t="s">
        <v>237</v>
      </c>
    </row>
    <row r="130" spans="2:44" x14ac:dyDescent="0.25">
      <c r="B130" s="15" t="s">
        <v>143</v>
      </c>
      <c r="C130" s="118" t="s">
        <v>238</v>
      </c>
      <c r="D130" s="329" t="s">
        <v>237</v>
      </c>
      <c r="E130" s="118" t="s">
        <v>238</v>
      </c>
      <c r="F130" s="329" t="s">
        <v>237</v>
      </c>
      <c r="G130" s="329" t="s">
        <v>238</v>
      </c>
      <c r="H130" s="329" t="s">
        <v>237</v>
      </c>
      <c r="I130" s="118" t="s">
        <v>238</v>
      </c>
      <c r="J130" s="329" t="s">
        <v>237</v>
      </c>
      <c r="K130" s="118" t="s">
        <v>238</v>
      </c>
      <c r="L130" s="329" t="s">
        <v>237</v>
      </c>
      <c r="M130" s="329" t="s">
        <v>238</v>
      </c>
      <c r="N130" s="329" t="s">
        <v>237</v>
      </c>
      <c r="O130" s="118" t="s">
        <v>238</v>
      </c>
      <c r="P130" s="329" t="s">
        <v>237</v>
      </c>
      <c r="Q130" s="118" t="s">
        <v>238</v>
      </c>
      <c r="R130" s="329" t="s">
        <v>237</v>
      </c>
      <c r="S130" s="329" t="s">
        <v>238</v>
      </c>
      <c r="T130" s="329" t="s">
        <v>237</v>
      </c>
      <c r="U130" s="118" t="s">
        <v>238</v>
      </c>
      <c r="V130" s="329" t="s">
        <v>237</v>
      </c>
      <c r="W130" s="118" t="s">
        <v>238</v>
      </c>
      <c r="X130" s="329" t="s">
        <v>237</v>
      </c>
      <c r="Y130" s="329" t="s">
        <v>238</v>
      </c>
      <c r="Z130" s="329" t="s">
        <v>237</v>
      </c>
      <c r="AA130" s="118" t="s">
        <v>238</v>
      </c>
      <c r="AB130" s="329" t="s">
        <v>279</v>
      </c>
      <c r="AC130" s="118" t="s">
        <v>238</v>
      </c>
      <c r="AD130" s="329" t="s">
        <v>279</v>
      </c>
      <c r="AE130" s="329" t="s">
        <v>238</v>
      </c>
      <c r="AF130" s="329" t="s">
        <v>237</v>
      </c>
      <c r="AG130" s="118" t="s">
        <v>238</v>
      </c>
      <c r="AH130" s="329" t="s">
        <v>237</v>
      </c>
      <c r="AI130" s="118" t="s">
        <v>238</v>
      </c>
      <c r="AJ130" s="329" t="s">
        <v>237</v>
      </c>
      <c r="AK130" s="329" t="s">
        <v>238</v>
      </c>
      <c r="AL130" s="329" t="s">
        <v>237</v>
      </c>
      <c r="AM130" s="118" t="s">
        <v>238</v>
      </c>
      <c r="AN130" s="329" t="s">
        <v>237</v>
      </c>
      <c r="AO130" s="118" t="s">
        <v>238</v>
      </c>
      <c r="AP130" s="329" t="s">
        <v>237</v>
      </c>
      <c r="AQ130" s="329" t="s">
        <v>238</v>
      </c>
      <c r="AR130" s="329" t="s">
        <v>237</v>
      </c>
    </row>
    <row r="131" spans="2:44" x14ac:dyDescent="0.25">
      <c r="B131" s="15" t="s">
        <v>144</v>
      </c>
      <c r="C131" s="118" t="s">
        <v>238</v>
      </c>
      <c r="D131" s="329" t="s">
        <v>237</v>
      </c>
      <c r="E131" s="118" t="s">
        <v>238</v>
      </c>
      <c r="F131" s="329" t="s">
        <v>237</v>
      </c>
      <c r="G131" s="329" t="s">
        <v>238</v>
      </c>
      <c r="H131" s="329" t="s">
        <v>237</v>
      </c>
      <c r="I131" s="118" t="s">
        <v>238</v>
      </c>
      <c r="J131" s="329" t="s">
        <v>237</v>
      </c>
      <c r="K131" s="118" t="s">
        <v>238</v>
      </c>
      <c r="L131" s="329" t="s">
        <v>237</v>
      </c>
      <c r="M131" s="329" t="s">
        <v>238</v>
      </c>
      <c r="N131" s="329" t="s">
        <v>237</v>
      </c>
      <c r="O131" s="118" t="s">
        <v>238</v>
      </c>
      <c r="P131" s="329" t="s">
        <v>237</v>
      </c>
      <c r="Q131" s="118" t="s">
        <v>238</v>
      </c>
      <c r="R131" s="329" t="s">
        <v>237</v>
      </c>
      <c r="S131" s="329" t="s">
        <v>238</v>
      </c>
      <c r="T131" s="329" t="s">
        <v>237</v>
      </c>
      <c r="U131" s="118" t="s">
        <v>238</v>
      </c>
      <c r="V131" s="329" t="s">
        <v>237</v>
      </c>
      <c r="W131" s="118" t="s">
        <v>238</v>
      </c>
      <c r="X131" s="329" t="s">
        <v>237</v>
      </c>
      <c r="Y131" s="329" t="s">
        <v>238</v>
      </c>
      <c r="Z131" s="329" t="s">
        <v>237</v>
      </c>
      <c r="AA131" s="118" t="s">
        <v>238</v>
      </c>
      <c r="AB131" s="329" t="s">
        <v>279</v>
      </c>
      <c r="AC131" s="118" t="s">
        <v>238</v>
      </c>
      <c r="AD131" s="329" t="s">
        <v>279</v>
      </c>
      <c r="AE131" s="329" t="s">
        <v>238</v>
      </c>
      <c r="AF131" s="329" t="s">
        <v>237</v>
      </c>
      <c r="AG131" s="118" t="s">
        <v>238</v>
      </c>
      <c r="AH131" s="329" t="s">
        <v>237</v>
      </c>
      <c r="AI131" s="118" t="s">
        <v>238</v>
      </c>
      <c r="AJ131" s="329" t="s">
        <v>237</v>
      </c>
      <c r="AK131" s="329" t="s">
        <v>238</v>
      </c>
      <c r="AL131" s="329" t="s">
        <v>237</v>
      </c>
      <c r="AM131" s="118" t="s">
        <v>238</v>
      </c>
      <c r="AN131" s="329" t="s">
        <v>237</v>
      </c>
      <c r="AO131" s="118" t="s">
        <v>238</v>
      </c>
      <c r="AP131" s="329" t="s">
        <v>237</v>
      </c>
      <c r="AQ131" s="329" t="s">
        <v>238</v>
      </c>
      <c r="AR131" s="329" t="s">
        <v>237</v>
      </c>
    </row>
    <row r="132" spans="2:44" x14ac:dyDescent="0.25">
      <c r="B132" s="15" t="s">
        <v>145</v>
      </c>
      <c r="C132" s="118" t="s">
        <v>238</v>
      </c>
      <c r="D132" s="329" t="s">
        <v>237</v>
      </c>
      <c r="E132" s="118" t="s">
        <v>238</v>
      </c>
      <c r="F132" s="329" t="s">
        <v>237</v>
      </c>
      <c r="G132" s="329" t="s">
        <v>238</v>
      </c>
      <c r="H132" s="329" t="s">
        <v>237</v>
      </c>
      <c r="I132" s="330">
        <v>41.8</v>
      </c>
      <c r="J132" s="331" t="s">
        <v>239</v>
      </c>
      <c r="K132" s="330">
        <v>98.5</v>
      </c>
      <c r="L132" s="331" t="s">
        <v>239</v>
      </c>
      <c r="M132" s="331">
        <v>2.356459330143541</v>
      </c>
      <c r="N132" s="331" t="s">
        <v>239</v>
      </c>
      <c r="O132" s="118">
        <v>8.6</v>
      </c>
      <c r="P132" s="329" t="s">
        <v>239</v>
      </c>
      <c r="Q132" s="118">
        <v>1.3</v>
      </c>
      <c r="R132" s="329" t="s">
        <v>239</v>
      </c>
      <c r="S132" s="329">
        <v>6.615384615384615</v>
      </c>
      <c r="T132" s="329" t="s">
        <v>239</v>
      </c>
      <c r="U132" s="118" t="s">
        <v>238</v>
      </c>
      <c r="V132" s="329" t="s">
        <v>237</v>
      </c>
      <c r="W132" s="118" t="s">
        <v>238</v>
      </c>
      <c r="X132" s="329" t="s">
        <v>237</v>
      </c>
      <c r="Y132" s="329" t="s">
        <v>238</v>
      </c>
      <c r="Z132" s="329" t="s">
        <v>237</v>
      </c>
      <c r="AA132" s="118" t="s">
        <v>238</v>
      </c>
      <c r="AB132" s="329" t="s">
        <v>279</v>
      </c>
      <c r="AC132" s="118" t="s">
        <v>238</v>
      </c>
      <c r="AD132" s="329" t="s">
        <v>279</v>
      </c>
      <c r="AE132" s="329" t="s">
        <v>238</v>
      </c>
      <c r="AF132" s="329" t="s">
        <v>237</v>
      </c>
      <c r="AG132" s="118" t="s">
        <v>238</v>
      </c>
      <c r="AH132" s="329" t="s">
        <v>237</v>
      </c>
      <c r="AI132" s="118" t="s">
        <v>238</v>
      </c>
      <c r="AJ132" s="329" t="s">
        <v>237</v>
      </c>
      <c r="AK132" s="329" t="s">
        <v>238</v>
      </c>
      <c r="AL132" s="329" t="s">
        <v>237</v>
      </c>
      <c r="AM132" s="118" t="s">
        <v>238</v>
      </c>
      <c r="AN132" s="329" t="s">
        <v>237</v>
      </c>
      <c r="AO132" s="118" t="s">
        <v>238</v>
      </c>
      <c r="AP132" s="329" t="s">
        <v>237</v>
      </c>
      <c r="AQ132" s="329" t="s">
        <v>238</v>
      </c>
      <c r="AR132" s="329" t="s">
        <v>237</v>
      </c>
    </row>
    <row r="133" spans="2:44" x14ac:dyDescent="0.25">
      <c r="B133" s="15" t="s">
        <v>146</v>
      </c>
      <c r="C133" s="118">
        <v>49.9</v>
      </c>
      <c r="D133" s="329" t="s">
        <v>237</v>
      </c>
      <c r="E133" s="118">
        <v>89.3</v>
      </c>
      <c r="F133" s="329" t="s">
        <v>237</v>
      </c>
      <c r="G133" s="329">
        <v>1.7895791583166332</v>
      </c>
      <c r="H133" s="329" t="s">
        <v>237</v>
      </c>
      <c r="I133" s="118">
        <v>11.8</v>
      </c>
      <c r="J133" s="329" t="s">
        <v>237</v>
      </c>
      <c r="K133" s="118">
        <v>71</v>
      </c>
      <c r="L133" s="329" t="s">
        <v>237</v>
      </c>
      <c r="M133" s="329">
        <v>6.0169491525423728</v>
      </c>
      <c r="N133" s="329" t="s">
        <v>237</v>
      </c>
      <c r="O133" s="118">
        <v>40.700000000000003</v>
      </c>
      <c r="P133" s="329" t="s">
        <v>237</v>
      </c>
      <c r="Q133" s="118">
        <v>25.7</v>
      </c>
      <c r="R133" s="329" t="s">
        <v>237</v>
      </c>
      <c r="S133" s="329">
        <v>1.5836575875486383</v>
      </c>
      <c r="T133" s="329" t="s">
        <v>237</v>
      </c>
      <c r="U133" s="118">
        <v>34.1</v>
      </c>
      <c r="V133" s="329" t="s">
        <v>237</v>
      </c>
      <c r="W133" s="118">
        <v>49.3</v>
      </c>
      <c r="X133" s="329" t="s">
        <v>237</v>
      </c>
      <c r="Y133" s="329">
        <v>1.4457478005865101</v>
      </c>
      <c r="Z133" s="329" t="s">
        <v>237</v>
      </c>
      <c r="AA133" s="118">
        <v>34.5</v>
      </c>
      <c r="AB133" s="329" t="s">
        <v>279</v>
      </c>
      <c r="AC133" s="118">
        <v>80.900000000000006</v>
      </c>
      <c r="AD133" s="329" t="s">
        <v>279</v>
      </c>
      <c r="AE133" s="329">
        <v>2.3449275362318844</v>
      </c>
      <c r="AF133" s="329" t="s">
        <v>237</v>
      </c>
      <c r="AG133" s="118">
        <v>6.1</v>
      </c>
      <c r="AH133" s="329" t="s">
        <v>237</v>
      </c>
      <c r="AI133" s="118">
        <v>30.2</v>
      </c>
      <c r="AJ133" s="329" t="s">
        <v>237</v>
      </c>
      <c r="AK133" s="329">
        <v>4.9508196721311482</v>
      </c>
      <c r="AL133" s="329" t="s">
        <v>237</v>
      </c>
      <c r="AM133" s="118">
        <v>5.8</v>
      </c>
      <c r="AN133" s="329" t="s">
        <v>237</v>
      </c>
      <c r="AO133" s="118">
        <v>41.7</v>
      </c>
      <c r="AP133" s="329" t="s">
        <v>237</v>
      </c>
      <c r="AQ133" s="329">
        <v>7.1896551724137936</v>
      </c>
      <c r="AR133" s="329" t="s">
        <v>237</v>
      </c>
    </row>
    <row r="134" spans="2:44" x14ac:dyDescent="0.25">
      <c r="B134" s="15" t="s">
        <v>147</v>
      </c>
      <c r="C134" s="118">
        <v>6.7</v>
      </c>
      <c r="D134" s="329" t="s">
        <v>237</v>
      </c>
      <c r="E134" s="118">
        <v>64.900000000000006</v>
      </c>
      <c r="F134" s="329" t="s">
        <v>237</v>
      </c>
      <c r="G134" s="329">
        <v>9.6865671641791042</v>
      </c>
      <c r="H134" s="329" t="s">
        <v>237</v>
      </c>
      <c r="I134" s="118">
        <v>5.7</v>
      </c>
      <c r="J134" s="329" t="s">
        <v>237</v>
      </c>
      <c r="K134" s="118">
        <v>85.3</v>
      </c>
      <c r="L134" s="329" t="s">
        <v>237</v>
      </c>
      <c r="M134" s="329">
        <v>14.964912280701753</v>
      </c>
      <c r="N134" s="329" t="s">
        <v>237</v>
      </c>
      <c r="O134" s="118">
        <v>41.9</v>
      </c>
      <c r="P134" s="329" t="s">
        <v>237</v>
      </c>
      <c r="Q134" s="118">
        <v>15.6</v>
      </c>
      <c r="R134" s="329" t="s">
        <v>237</v>
      </c>
      <c r="S134" s="329">
        <v>2.6858974358974357</v>
      </c>
      <c r="T134" s="329" t="s">
        <v>237</v>
      </c>
      <c r="U134" s="118">
        <v>20.399999999999999</v>
      </c>
      <c r="V134" s="329" t="s">
        <v>237</v>
      </c>
      <c r="W134" s="118">
        <v>53</v>
      </c>
      <c r="X134" s="329" t="s">
        <v>237</v>
      </c>
      <c r="Y134" s="329">
        <v>2.5980392156862746</v>
      </c>
      <c r="Z134" s="329" t="s">
        <v>237</v>
      </c>
      <c r="AA134" s="118">
        <v>27.1</v>
      </c>
      <c r="AB134" s="329" t="s">
        <v>283</v>
      </c>
      <c r="AC134" s="118">
        <v>70.400000000000006</v>
      </c>
      <c r="AD134" s="329" t="s">
        <v>283</v>
      </c>
      <c r="AE134" s="329">
        <v>2.5977859778597785</v>
      </c>
      <c r="AF134" s="329" t="s">
        <v>283</v>
      </c>
      <c r="AG134" s="118">
        <v>14.6</v>
      </c>
      <c r="AH134" s="329" t="s">
        <v>237</v>
      </c>
      <c r="AI134" s="118">
        <v>32.799999999999997</v>
      </c>
      <c r="AJ134" s="329" t="s">
        <v>237</v>
      </c>
      <c r="AK134" s="329">
        <v>2.2465753424657531</v>
      </c>
      <c r="AL134" s="329" t="s">
        <v>237</v>
      </c>
      <c r="AM134" s="118">
        <v>22.5</v>
      </c>
      <c r="AN134" s="329" t="s">
        <v>237</v>
      </c>
      <c r="AO134" s="118">
        <v>43.1</v>
      </c>
      <c r="AP134" s="329" t="s">
        <v>237</v>
      </c>
      <c r="AQ134" s="329">
        <v>1.9155555555555557</v>
      </c>
      <c r="AR134" s="329" t="s">
        <v>237</v>
      </c>
    </row>
    <row r="135" spans="2:44" x14ac:dyDescent="0.25">
      <c r="B135" s="15" t="s">
        <v>148</v>
      </c>
      <c r="C135" s="118" t="s">
        <v>238</v>
      </c>
      <c r="D135" s="329" t="s">
        <v>237</v>
      </c>
      <c r="E135" s="118" t="s">
        <v>238</v>
      </c>
      <c r="F135" s="329" t="s">
        <v>237</v>
      </c>
      <c r="G135" s="329" t="s">
        <v>238</v>
      </c>
      <c r="H135" s="329" t="s">
        <v>237</v>
      </c>
      <c r="I135" s="118" t="s">
        <v>238</v>
      </c>
      <c r="J135" s="329" t="s">
        <v>237</v>
      </c>
      <c r="K135" s="118" t="s">
        <v>238</v>
      </c>
      <c r="L135" s="329" t="s">
        <v>237</v>
      </c>
      <c r="M135" s="329" t="s">
        <v>238</v>
      </c>
      <c r="N135" s="329" t="s">
        <v>237</v>
      </c>
      <c r="O135" s="118" t="s">
        <v>238</v>
      </c>
      <c r="P135" s="329" t="s">
        <v>237</v>
      </c>
      <c r="Q135" s="118" t="s">
        <v>238</v>
      </c>
      <c r="R135" s="329" t="s">
        <v>237</v>
      </c>
      <c r="S135" s="329" t="s">
        <v>238</v>
      </c>
      <c r="T135" s="329" t="s">
        <v>237</v>
      </c>
      <c r="U135" s="118" t="s">
        <v>238</v>
      </c>
      <c r="V135" s="329" t="s">
        <v>237</v>
      </c>
      <c r="W135" s="118" t="s">
        <v>238</v>
      </c>
      <c r="X135" s="329" t="s">
        <v>237</v>
      </c>
      <c r="Y135" s="329" t="s">
        <v>238</v>
      </c>
      <c r="Z135" s="329" t="s">
        <v>237</v>
      </c>
      <c r="AA135" s="118" t="s">
        <v>238</v>
      </c>
      <c r="AB135" s="329" t="s">
        <v>279</v>
      </c>
      <c r="AC135" s="118" t="s">
        <v>238</v>
      </c>
      <c r="AD135" s="329" t="s">
        <v>279</v>
      </c>
      <c r="AE135" s="329" t="s">
        <v>238</v>
      </c>
      <c r="AF135" s="329" t="s">
        <v>237</v>
      </c>
      <c r="AG135" s="118" t="s">
        <v>238</v>
      </c>
      <c r="AH135" s="329" t="s">
        <v>237</v>
      </c>
      <c r="AI135" s="118" t="s">
        <v>238</v>
      </c>
      <c r="AJ135" s="329" t="s">
        <v>237</v>
      </c>
      <c r="AK135" s="329" t="s">
        <v>238</v>
      </c>
      <c r="AL135" s="329" t="s">
        <v>237</v>
      </c>
      <c r="AM135" s="118" t="s">
        <v>238</v>
      </c>
      <c r="AN135" s="329" t="s">
        <v>237</v>
      </c>
      <c r="AO135" s="118" t="s">
        <v>238</v>
      </c>
      <c r="AP135" s="329" t="s">
        <v>237</v>
      </c>
      <c r="AQ135" s="329" t="s">
        <v>238</v>
      </c>
      <c r="AR135" s="329" t="s">
        <v>237</v>
      </c>
    </row>
    <row r="136" spans="2:44" x14ac:dyDescent="0.25">
      <c r="B136" s="15" t="s">
        <v>149</v>
      </c>
      <c r="C136" s="118" t="s">
        <v>238</v>
      </c>
      <c r="D136" s="329" t="s">
        <v>237</v>
      </c>
      <c r="E136" s="118" t="s">
        <v>238</v>
      </c>
      <c r="F136" s="329" t="s">
        <v>237</v>
      </c>
      <c r="G136" s="329" t="s">
        <v>238</v>
      </c>
      <c r="H136" s="329" t="s">
        <v>237</v>
      </c>
      <c r="I136" s="118" t="s">
        <v>238</v>
      </c>
      <c r="J136" s="329" t="s">
        <v>237</v>
      </c>
      <c r="K136" s="118" t="s">
        <v>238</v>
      </c>
      <c r="L136" s="329" t="s">
        <v>237</v>
      </c>
      <c r="M136" s="329" t="s">
        <v>238</v>
      </c>
      <c r="N136" s="329" t="s">
        <v>237</v>
      </c>
      <c r="O136" s="118" t="s">
        <v>238</v>
      </c>
      <c r="P136" s="329" t="s">
        <v>237</v>
      </c>
      <c r="Q136" s="118" t="s">
        <v>238</v>
      </c>
      <c r="R136" s="329" t="s">
        <v>237</v>
      </c>
      <c r="S136" s="329" t="s">
        <v>238</v>
      </c>
      <c r="T136" s="329" t="s">
        <v>237</v>
      </c>
      <c r="U136" s="118" t="s">
        <v>238</v>
      </c>
      <c r="V136" s="329" t="s">
        <v>237</v>
      </c>
      <c r="W136" s="118" t="s">
        <v>238</v>
      </c>
      <c r="X136" s="329" t="s">
        <v>237</v>
      </c>
      <c r="Y136" s="329" t="s">
        <v>238</v>
      </c>
      <c r="Z136" s="329" t="s">
        <v>237</v>
      </c>
      <c r="AA136" s="118" t="s">
        <v>238</v>
      </c>
      <c r="AB136" s="329" t="s">
        <v>279</v>
      </c>
      <c r="AC136" s="118" t="s">
        <v>238</v>
      </c>
      <c r="AD136" s="329" t="s">
        <v>279</v>
      </c>
      <c r="AE136" s="329" t="s">
        <v>238</v>
      </c>
      <c r="AF136" s="329" t="s">
        <v>237</v>
      </c>
      <c r="AG136" s="118" t="s">
        <v>238</v>
      </c>
      <c r="AH136" s="329" t="s">
        <v>237</v>
      </c>
      <c r="AI136" s="118" t="s">
        <v>238</v>
      </c>
      <c r="AJ136" s="329" t="s">
        <v>237</v>
      </c>
      <c r="AK136" s="329" t="s">
        <v>238</v>
      </c>
      <c r="AL136" s="329" t="s">
        <v>237</v>
      </c>
      <c r="AM136" s="118" t="s">
        <v>238</v>
      </c>
      <c r="AN136" s="329" t="s">
        <v>237</v>
      </c>
      <c r="AO136" s="118" t="s">
        <v>238</v>
      </c>
      <c r="AP136" s="329" t="s">
        <v>237</v>
      </c>
      <c r="AQ136" s="329" t="s">
        <v>238</v>
      </c>
      <c r="AR136" s="329" t="s">
        <v>237</v>
      </c>
    </row>
    <row r="137" spans="2:44" x14ac:dyDescent="0.25">
      <c r="B137" s="15" t="s">
        <v>150</v>
      </c>
      <c r="C137" s="118" t="s">
        <v>238</v>
      </c>
      <c r="D137" s="329" t="s">
        <v>237</v>
      </c>
      <c r="E137" s="118" t="s">
        <v>238</v>
      </c>
      <c r="F137" s="329" t="s">
        <v>237</v>
      </c>
      <c r="G137" s="329" t="s">
        <v>238</v>
      </c>
      <c r="H137" s="329" t="s">
        <v>237</v>
      </c>
      <c r="I137" s="118" t="s">
        <v>238</v>
      </c>
      <c r="J137" s="329" t="s">
        <v>237</v>
      </c>
      <c r="K137" s="118" t="s">
        <v>238</v>
      </c>
      <c r="L137" s="329" t="s">
        <v>237</v>
      </c>
      <c r="M137" s="329" t="s">
        <v>238</v>
      </c>
      <c r="N137" s="329" t="s">
        <v>237</v>
      </c>
      <c r="O137" s="118" t="s">
        <v>238</v>
      </c>
      <c r="P137" s="329" t="s">
        <v>237</v>
      </c>
      <c r="Q137" s="118" t="s">
        <v>238</v>
      </c>
      <c r="R137" s="329" t="s">
        <v>237</v>
      </c>
      <c r="S137" s="329" t="s">
        <v>238</v>
      </c>
      <c r="T137" s="329" t="s">
        <v>237</v>
      </c>
      <c r="U137" s="118" t="s">
        <v>238</v>
      </c>
      <c r="V137" s="329" t="s">
        <v>237</v>
      </c>
      <c r="W137" s="118" t="s">
        <v>238</v>
      </c>
      <c r="X137" s="329" t="s">
        <v>237</v>
      </c>
      <c r="Y137" s="329" t="s">
        <v>238</v>
      </c>
      <c r="Z137" s="329" t="s">
        <v>237</v>
      </c>
      <c r="AA137" s="118" t="s">
        <v>238</v>
      </c>
      <c r="AB137" s="329" t="s">
        <v>279</v>
      </c>
      <c r="AC137" s="118" t="s">
        <v>238</v>
      </c>
      <c r="AD137" s="329" t="s">
        <v>279</v>
      </c>
      <c r="AE137" s="329" t="s">
        <v>238</v>
      </c>
      <c r="AF137" s="329" t="s">
        <v>237</v>
      </c>
      <c r="AG137" s="118" t="s">
        <v>238</v>
      </c>
      <c r="AH137" s="329" t="s">
        <v>237</v>
      </c>
      <c r="AI137" s="118" t="s">
        <v>238</v>
      </c>
      <c r="AJ137" s="329" t="s">
        <v>237</v>
      </c>
      <c r="AK137" s="329" t="s">
        <v>238</v>
      </c>
      <c r="AL137" s="329" t="s">
        <v>237</v>
      </c>
      <c r="AM137" s="118" t="s">
        <v>238</v>
      </c>
      <c r="AN137" s="329" t="s">
        <v>237</v>
      </c>
      <c r="AO137" s="118" t="s">
        <v>238</v>
      </c>
      <c r="AP137" s="329" t="s">
        <v>237</v>
      </c>
      <c r="AQ137" s="329" t="s">
        <v>238</v>
      </c>
      <c r="AR137" s="329" t="s">
        <v>237</v>
      </c>
    </row>
    <row r="138" spans="2:44" x14ac:dyDescent="0.25">
      <c r="B138" s="15" t="s">
        <v>151</v>
      </c>
      <c r="C138" s="118">
        <v>5</v>
      </c>
      <c r="D138" s="329" t="s">
        <v>237</v>
      </c>
      <c r="E138" s="118">
        <v>71.400000000000006</v>
      </c>
      <c r="F138" s="329" t="s">
        <v>237</v>
      </c>
      <c r="G138" s="329">
        <v>14.280000000000001</v>
      </c>
      <c r="H138" s="329" t="s">
        <v>237</v>
      </c>
      <c r="I138" s="118">
        <v>29.8</v>
      </c>
      <c r="J138" s="329" t="s">
        <v>237</v>
      </c>
      <c r="K138" s="118">
        <v>85.2</v>
      </c>
      <c r="L138" s="329" t="s">
        <v>237</v>
      </c>
      <c r="M138" s="329">
        <v>2.8590604026845639</v>
      </c>
      <c r="N138" s="329" t="s">
        <v>237</v>
      </c>
      <c r="O138" s="118">
        <v>47.8</v>
      </c>
      <c r="P138" s="329" t="s">
        <v>237</v>
      </c>
      <c r="Q138" s="118">
        <v>15.6</v>
      </c>
      <c r="R138" s="329" t="s">
        <v>237</v>
      </c>
      <c r="S138" s="329">
        <v>3.0641025641025639</v>
      </c>
      <c r="T138" s="329" t="s">
        <v>237</v>
      </c>
      <c r="U138" s="118">
        <v>33.6</v>
      </c>
      <c r="V138" s="329" t="s">
        <v>237</v>
      </c>
      <c r="W138" s="118">
        <v>48.2</v>
      </c>
      <c r="X138" s="329" t="s">
        <v>237</v>
      </c>
      <c r="Y138" s="329">
        <v>1.4345238095238095</v>
      </c>
      <c r="Z138" s="329" t="s">
        <v>237</v>
      </c>
      <c r="AA138" s="118">
        <v>38.799999999999997</v>
      </c>
      <c r="AB138" s="329" t="s">
        <v>279</v>
      </c>
      <c r="AC138" s="118">
        <v>87.2</v>
      </c>
      <c r="AD138" s="329" t="s">
        <v>279</v>
      </c>
      <c r="AE138" s="329">
        <v>2.2474226804123716</v>
      </c>
      <c r="AF138" s="329" t="s">
        <v>237</v>
      </c>
      <c r="AG138" s="118" t="s">
        <v>238</v>
      </c>
      <c r="AH138" s="329" t="s">
        <v>237</v>
      </c>
      <c r="AI138" s="118" t="s">
        <v>238</v>
      </c>
      <c r="AJ138" s="329" t="s">
        <v>237</v>
      </c>
      <c r="AK138" s="329" t="s">
        <v>238</v>
      </c>
      <c r="AL138" s="329" t="s">
        <v>237</v>
      </c>
      <c r="AM138" s="118" t="s">
        <v>238</v>
      </c>
      <c r="AN138" s="329" t="s">
        <v>237</v>
      </c>
      <c r="AO138" s="118" t="s">
        <v>238</v>
      </c>
      <c r="AP138" s="329" t="s">
        <v>237</v>
      </c>
      <c r="AQ138" s="329" t="s">
        <v>238</v>
      </c>
      <c r="AR138" s="329" t="s">
        <v>237</v>
      </c>
    </row>
    <row r="139" spans="2:44" x14ac:dyDescent="0.25">
      <c r="B139" s="15" t="s">
        <v>152</v>
      </c>
      <c r="C139" s="118" t="s">
        <v>238</v>
      </c>
      <c r="D139" s="329" t="s">
        <v>237</v>
      </c>
      <c r="E139" s="118" t="s">
        <v>238</v>
      </c>
      <c r="F139" s="329" t="s">
        <v>237</v>
      </c>
      <c r="G139" s="329" t="s">
        <v>238</v>
      </c>
      <c r="H139" s="329" t="s">
        <v>237</v>
      </c>
      <c r="I139" s="118" t="s">
        <v>238</v>
      </c>
      <c r="J139" s="329" t="s">
        <v>237</v>
      </c>
      <c r="K139" s="118" t="s">
        <v>238</v>
      </c>
      <c r="L139" s="329" t="s">
        <v>237</v>
      </c>
      <c r="M139" s="329" t="s">
        <v>238</v>
      </c>
      <c r="N139" s="329" t="s">
        <v>237</v>
      </c>
      <c r="O139" s="118" t="s">
        <v>238</v>
      </c>
      <c r="P139" s="329" t="s">
        <v>237</v>
      </c>
      <c r="Q139" s="118" t="s">
        <v>238</v>
      </c>
      <c r="R139" s="329" t="s">
        <v>237</v>
      </c>
      <c r="S139" s="329" t="s">
        <v>238</v>
      </c>
      <c r="T139" s="329" t="s">
        <v>237</v>
      </c>
      <c r="U139" s="118" t="s">
        <v>238</v>
      </c>
      <c r="V139" s="329" t="s">
        <v>237</v>
      </c>
      <c r="W139" s="118" t="s">
        <v>238</v>
      </c>
      <c r="X139" s="329" t="s">
        <v>237</v>
      </c>
      <c r="Y139" s="329" t="s">
        <v>238</v>
      </c>
      <c r="Z139" s="329" t="s">
        <v>237</v>
      </c>
      <c r="AA139" s="118" t="s">
        <v>238</v>
      </c>
      <c r="AB139" s="329" t="s">
        <v>279</v>
      </c>
      <c r="AC139" s="118" t="s">
        <v>238</v>
      </c>
      <c r="AD139" s="329" t="s">
        <v>279</v>
      </c>
      <c r="AE139" s="329" t="s">
        <v>238</v>
      </c>
      <c r="AF139" s="329" t="s">
        <v>237</v>
      </c>
      <c r="AG139" s="118" t="s">
        <v>238</v>
      </c>
      <c r="AH139" s="329" t="s">
        <v>237</v>
      </c>
      <c r="AI139" s="118" t="s">
        <v>238</v>
      </c>
      <c r="AJ139" s="329" t="s">
        <v>237</v>
      </c>
      <c r="AK139" s="329" t="s">
        <v>238</v>
      </c>
      <c r="AL139" s="329" t="s">
        <v>237</v>
      </c>
      <c r="AM139" s="118" t="s">
        <v>238</v>
      </c>
      <c r="AN139" s="329" t="s">
        <v>237</v>
      </c>
      <c r="AO139" s="118" t="s">
        <v>238</v>
      </c>
      <c r="AP139" s="329" t="s">
        <v>237</v>
      </c>
      <c r="AQ139" s="329" t="s">
        <v>238</v>
      </c>
      <c r="AR139" s="329" t="s">
        <v>237</v>
      </c>
    </row>
    <row r="140" spans="2:44" x14ac:dyDescent="0.25">
      <c r="B140" s="15" t="s">
        <v>153</v>
      </c>
      <c r="C140" s="118" t="s">
        <v>238</v>
      </c>
      <c r="D140" s="329" t="s">
        <v>237</v>
      </c>
      <c r="E140" s="118" t="s">
        <v>238</v>
      </c>
      <c r="F140" s="329" t="s">
        <v>237</v>
      </c>
      <c r="G140" s="329" t="s">
        <v>238</v>
      </c>
      <c r="H140" s="329" t="s">
        <v>237</v>
      </c>
      <c r="I140" s="118" t="s">
        <v>238</v>
      </c>
      <c r="J140" s="329" t="s">
        <v>237</v>
      </c>
      <c r="K140" s="118" t="s">
        <v>238</v>
      </c>
      <c r="L140" s="329" t="s">
        <v>237</v>
      </c>
      <c r="M140" s="329" t="s">
        <v>238</v>
      </c>
      <c r="N140" s="329" t="s">
        <v>237</v>
      </c>
      <c r="O140" s="118" t="s">
        <v>238</v>
      </c>
      <c r="P140" s="329" t="s">
        <v>237</v>
      </c>
      <c r="Q140" s="118" t="s">
        <v>238</v>
      </c>
      <c r="R140" s="329" t="s">
        <v>237</v>
      </c>
      <c r="S140" s="329" t="s">
        <v>238</v>
      </c>
      <c r="T140" s="329" t="s">
        <v>237</v>
      </c>
      <c r="U140" s="118" t="s">
        <v>238</v>
      </c>
      <c r="V140" s="329" t="s">
        <v>237</v>
      </c>
      <c r="W140" s="118" t="s">
        <v>238</v>
      </c>
      <c r="X140" s="329" t="s">
        <v>237</v>
      </c>
      <c r="Y140" s="329" t="s">
        <v>238</v>
      </c>
      <c r="Z140" s="329" t="s">
        <v>237</v>
      </c>
      <c r="AA140" s="118" t="s">
        <v>238</v>
      </c>
      <c r="AB140" s="329" t="s">
        <v>279</v>
      </c>
      <c r="AC140" s="118" t="s">
        <v>238</v>
      </c>
      <c r="AD140" s="329" t="s">
        <v>279</v>
      </c>
      <c r="AE140" s="329" t="s">
        <v>238</v>
      </c>
      <c r="AF140" s="329" t="s">
        <v>237</v>
      </c>
      <c r="AG140" s="118" t="s">
        <v>238</v>
      </c>
      <c r="AH140" s="329" t="s">
        <v>237</v>
      </c>
      <c r="AI140" s="118" t="s">
        <v>238</v>
      </c>
      <c r="AJ140" s="329" t="s">
        <v>237</v>
      </c>
      <c r="AK140" s="329" t="s">
        <v>238</v>
      </c>
      <c r="AL140" s="329" t="s">
        <v>237</v>
      </c>
      <c r="AM140" s="118" t="s">
        <v>238</v>
      </c>
      <c r="AN140" s="329" t="s">
        <v>237</v>
      </c>
      <c r="AO140" s="118" t="s">
        <v>238</v>
      </c>
      <c r="AP140" s="329" t="s">
        <v>237</v>
      </c>
      <c r="AQ140" s="329" t="s">
        <v>238</v>
      </c>
      <c r="AR140" s="329" t="s">
        <v>237</v>
      </c>
    </row>
    <row r="141" spans="2:44" x14ac:dyDescent="0.25">
      <c r="B141" s="15" t="s">
        <v>154</v>
      </c>
      <c r="C141" s="118" t="s">
        <v>238</v>
      </c>
      <c r="D141" s="329" t="s">
        <v>237</v>
      </c>
      <c r="E141" s="118" t="s">
        <v>238</v>
      </c>
      <c r="F141" s="329" t="s">
        <v>237</v>
      </c>
      <c r="G141" s="329" t="s">
        <v>238</v>
      </c>
      <c r="H141" s="329" t="s">
        <v>237</v>
      </c>
      <c r="I141" s="118" t="s">
        <v>238</v>
      </c>
      <c r="J141" s="329" t="s">
        <v>237</v>
      </c>
      <c r="K141" s="118" t="s">
        <v>238</v>
      </c>
      <c r="L141" s="329" t="s">
        <v>237</v>
      </c>
      <c r="M141" s="329" t="s">
        <v>238</v>
      </c>
      <c r="N141" s="329" t="s">
        <v>237</v>
      </c>
      <c r="O141" s="118" t="s">
        <v>238</v>
      </c>
      <c r="P141" s="329" t="s">
        <v>237</v>
      </c>
      <c r="Q141" s="118" t="s">
        <v>238</v>
      </c>
      <c r="R141" s="329" t="s">
        <v>237</v>
      </c>
      <c r="S141" s="329" t="s">
        <v>238</v>
      </c>
      <c r="T141" s="329" t="s">
        <v>237</v>
      </c>
      <c r="U141" s="118" t="s">
        <v>238</v>
      </c>
      <c r="V141" s="329" t="s">
        <v>237</v>
      </c>
      <c r="W141" s="118" t="s">
        <v>238</v>
      </c>
      <c r="X141" s="329" t="s">
        <v>237</v>
      </c>
      <c r="Y141" s="329" t="s">
        <v>238</v>
      </c>
      <c r="Z141" s="329" t="s">
        <v>237</v>
      </c>
      <c r="AA141" s="118" t="s">
        <v>238</v>
      </c>
      <c r="AB141" s="329" t="s">
        <v>279</v>
      </c>
      <c r="AC141" s="118" t="s">
        <v>238</v>
      </c>
      <c r="AD141" s="329" t="s">
        <v>279</v>
      </c>
      <c r="AE141" s="329" t="s">
        <v>238</v>
      </c>
      <c r="AF141" s="329" t="s">
        <v>237</v>
      </c>
      <c r="AG141" s="118" t="s">
        <v>238</v>
      </c>
      <c r="AH141" s="329" t="s">
        <v>237</v>
      </c>
      <c r="AI141" s="118" t="s">
        <v>238</v>
      </c>
      <c r="AJ141" s="329" t="s">
        <v>237</v>
      </c>
      <c r="AK141" s="329" t="s">
        <v>238</v>
      </c>
      <c r="AL141" s="329" t="s">
        <v>237</v>
      </c>
      <c r="AM141" s="118" t="s">
        <v>238</v>
      </c>
      <c r="AN141" s="329" t="s">
        <v>237</v>
      </c>
      <c r="AO141" s="118" t="s">
        <v>238</v>
      </c>
      <c r="AP141" s="329" t="s">
        <v>237</v>
      </c>
      <c r="AQ141" s="329" t="s">
        <v>238</v>
      </c>
      <c r="AR141" s="329" t="s">
        <v>237</v>
      </c>
    </row>
    <row r="142" spans="2:44" x14ac:dyDescent="0.25">
      <c r="B142" s="15" t="s">
        <v>155</v>
      </c>
      <c r="C142" s="118">
        <v>67.2</v>
      </c>
      <c r="D142" s="329" t="s">
        <v>283</v>
      </c>
      <c r="E142" s="118">
        <v>88.7</v>
      </c>
      <c r="F142" s="329" t="s">
        <v>283</v>
      </c>
      <c r="G142" s="329">
        <v>1.3199404761904763</v>
      </c>
      <c r="H142" s="329" t="s">
        <v>283</v>
      </c>
      <c r="I142" s="118" t="s">
        <v>238</v>
      </c>
      <c r="J142" s="329" t="s">
        <v>237</v>
      </c>
      <c r="K142" s="118" t="s">
        <v>238</v>
      </c>
      <c r="L142" s="329" t="s">
        <v>237</v>
      </c>
      <c r="M142" s="329" t="s">
        <v>238</v>
      </c>
      <c r="N142" s="329" t="s">
        <v>237</v>
      </c>
      <c r="O142" s="118" t="s">
        <v>238</v>
      </c>
      <c r="P142" s="329" t="s">
        <v>237</v>
      </c>
      <c r="Q142" s="118" t="s">
        <v>238</v>
      </c>
      <c r="R142" s="329" t="s">
        <v>237</v>
      </c>
      <c r="S142" s="329" t="s">
        <v>238</v>
      </c>
      <c r="T142" s="329" t="s">
        <v>237</v>
      </c>
      <c r="U142" s="118" t="s">
        <v>238</v>
      </c>
      <c r="V142" s="329" t="s">
        <v>237</v>
      </c>
      <c r="W142" s="118" t="s">
        <v>238</v>
      </c>
      <c r="X142" s="329" t="s">
        <v>237</v>
      </c>
      <c r="Y142" s="329" t="s">
        <v>238</v>
      </c>
      <c r="Z142" s="329" t="s">
        <v>237</v>
      </c>
      <c r="AA142" s="118" t="s">
        <v>238</v>
      </c>
      <c r="AB142" s="329" t="s">
        <v>279</v>
      </c>
      <c r="AC142" s="118" t="s">
        <v>238</v>
      </c>
      <c r="AD142" s="329" t="s">
        <v>279</v>
      </c>
      <c r="AE142" s="329" t="s">
        <v>238</v>
      </c>
      <c r="AF142" s="329" t="s">
        <v>237</v>
      </c>
      <c r="AG142" s="118" t="s">
        <v>238</v>
      </c>
      <c r="AH142" s="329" t="s">
        <v>237</v>
      </c>
      <c r="AI142" s="118" t="s">
        <v>238</v>
      </c>
      <c r="AJ142" s="329" t="s">
        <v>237</v>
      </c>
      <c r="AK142" s="329" t="s">
        <v>238</v>
      </c>
      <c r="AL142" s="329" t="s">
        <v>237</v>
      </c>
      <c r="AM142" s="118" t="s">
        <v>238</v>
      </c>
      <c r="AN142" s="329" t="s">
        <v>237</v>
      </c>
      <c r="AO142" s="118" t="s">
        <v>238</v>
      </c>
      <c r="AP142" s="329" t="s">
        <v>237</v>
      </c>
      <c r="AQ142" s="329" t="s">
        <v>238</v>
      </c>
      <c r="AR142" s="329" t="s">
        <v>237</v>
      </c>
    </row>
    <row r="143" spans="2:44" x14ac:dyDescent="0.25">
      <c r="B143" s="15" t="s">
        <v>156</v>
      </c>
      <c r="C143" s="118">
        <v>93.1</v>
      </c>
      <c r="D143" s="329" t="s">
        <v>283</v>
      </c>
      <c r="E143" s="118">
        <v>98.7</v>
      </c>
      <c r="F143" s="329" t="s">
        <v>283</v>
      </c>
      <c r="G143" s="329">
        <v>1.0601503759398496</v>
      </c>
      <c r="H143" s="329" t="s">
        <v>283</v>
      </c>
      <c r="I143" s="118">
        <v>59.9</v>
      </c>
      <c r="J143" s="329" t="s">
        <v>237</v>
      </c>
      <c r="K143" s="118">
        <v>99.2</v>
      </c>
      <c r="L143" s="329" t="s">
        <v>237</v>
      </c>
      <c r="M143" s="329">
        <v>1.656093489148581</v>
      </c>
      <c r="N143" s="329" t="s">
        <v>237</v>
      </c>
      <c r="O143" s="118">
        <v>7.3</v>
      </c>
      <c r="P143" s="329" t="s">
        <v>237</v>
      </c>
      <c r="Q143" s="118">
        <v>0.6</v>
      </c>
      <c r="R143" s="329" t="s">
        <v>237</v>
      </c>
      <c r="S143" s="329">
        <v>12.166666666666666</v>
      </c>
      <c r="T143" s="329" t="s">
        <v>237</v>
      </c>
      <c r="U143" s="118">
        <v>24.2</v>
      </c>
      <c r="V143" s="329" t="s">
        <v>237</v>
      </c>
      <c r="W143" s="118">
        <v>34</v>
      </c>
      <c r="X143" s="329" t="s">
        <v>237</v>
      </c>
      <c r="Y143" s="329">
        <v>1.4049586776859504</v>
      </c>
      <c r="Z143" s="329" t="s">
        <v>237</v>
      </c>
      <c r="AA143" s="118">
        <v>96.3</v>
      </c>
      <c r="AB143" s="329" t="s">
        <v>279</v>
      </c>
      <c r="AC143" s="118">
        <v>98.5</v>
      </c>
      <c r="AD143" s="329" t="s">
        <v>279</v>
      </c>
      <c r="AE143" s="329">
        <v>1.0228452751817239</v>
      </c>
      <c r="AF143" s="329" t="s">
        <v>237</v>
      </c>
      <c r="AG143" s="118" t="s">
        <v>238</v>
      </c>
      <c r="AH143" s="329" t="s">
        <v>237</v>
      </c>
      <c r="AI143" s="118" t="s">
        <v>238</v>
      </c>
      <c r="AJ143" s="329" t="s">
        <v>237</v>
      </c>
      <c r="AK143" s="329" t="s">
        <v>238</v>
      </c>
      <c r="AL143" s="329" t="s">
        <v>237</v>
      </c>
      <c r="AM143" s="118" t="s">
        <v>238</v>
      </c>
      <c r="AN143" s="329" t="s">
        <v>237</v>
      </c>
      <c r="AO143" s="118" t="s">
        <v>238</v>
      </c>
      <c r="AP143" s="329" t="s">
        <v>237</v>
      </c>
      <c r="AQ143" s="329" t="s">
        <v>238</v>
      </c>
      <c r="AR143" s="329" t="s">
        <v>237</v>
      </c>
    </row>
    <row r="144" spans="2:44" x14ac:dyDescent="0.25">
      <c r="B144" s="15" t="s">
        <v>157</v>
      </c>
      <c r="C144" s="118" t="s">
        <v>238</v>
      </c>
      <c r="D144" s="329" t="s">
        <v>237</v>
      </c>
      <c r="E144" s="118" t="s">
        <v>238</v>
      </c>
      <c r="F144" s="329" t="s">
        <v>237</v>
      </c>
      <c r="G144" s="329" t="s">
        <v>238</v>
      </c>
      <c r="H144" s="329" t="s">
        <v>237</v>
      </c>
      <c r="I144" s="330">
        <v>25.7</v>
      </c>
      <c r="J144" s="331" t="s">
        <v>239</v>
      </c>
      <c r="K144" s="330">
        <v>94.4</v>
      </c>
      <c r="L144" s="331" t="s">
        <v>239</v>
      </c>
      <c r="M144" s="331">
        <v>3.6731517509727629</v>
      </c>
      <c r="N144" s="331" t="s">
        <v>239</v>
      </c>
      <c r="O144" s="118" t="s">
        <v>238</v>
      </c>
      <c r="P144" s="329" t="s">
        <v>237</v>
      </c>
      <c r="Q144" s="118" t="s">
        <v>238</v>
      </c>
      <c r="R144" s="329" t="s">
        <v>237</v>
      </c>
      <c r="S144" s="329" t="s">
        <v>238</v>
      </c>
      <c r="T144" s="329" t="s">
        <v>237</v>
      </c>
      <c r="U144" s="118" t="s">
        <v>238</v>
      </c>
      <c r="V144" s="329" t="s">
        <v>237</v>
      </c>
      <c r="W144" s="118" t="s">
        <v>238</v>
      </c>
      <c r="X144" s="329" t="s">
        <v>237</v>
      </c>
      <c r="Y144" s="329" t="s">
        <v>238</v>
      </c>
      <c r="Z144" s="329" t="s">
        <v>237</v>
      </c>
      <c r="AA144" s="118">
        <v>78.907679580459316</v>
      </c>
      <c r="AB144" s="329" t="s">
        <v>239</v>
      </c>
      <c r="AC144" s="118">
        <v>92.077496919953504</v>
      </c>
      <c r="AD144" s="329" t="s">
        <v>239</v>
      </c>
      <c r="AE144" s="329">
        <v>1.166901591955513</v>
      </c>
      <c r="AF144" s="329" t="s">
        <v>239</v>
      </c>
      <c r="AG144" s="118">
        <v>14.3</v>
      </c>
      <c r="AH144" s="329" t="s">
        <v>239</v>
      </c>
      <c r="AI144" s="118">
        <v>26.4</v>
      </c>
      <c r="AJ144" s="329" t="s">
        <v>239</v>
      </c>
      <c r="AK144" s="329">
        <v>1.846153846153846</v>
      </c>
      <c r="AL144" s="329" t="s">
        <v>239</v>
      </c>
      <c r="AM144" s="118" t="s">
        <v>238</v>
      </c>
      <c r="AN144" s="329" t="s">
        <v>237</v>
      </c>
      <c r="AO144" s="118" t="s">
        <v>238</v>
      </c>
      <c r="AP144" s="329" t="s">
        <v>237</v>
      </c>
      <c r="AQ144" s="329" t="s">
        <v>238</v>
      </c>
      <c r="AR144" s="329" t="s">
        <v>237</v>
      </c>
    </row>
    <row r="145" spans="2:44" x14ac:dyDescent="0.25">
      <c r="B145" s="15" t="s">
        <v>158</v>
      </c>
      <c r="C145" s="118" t="s">
        <v>238</v>
      </c>
      <c r="D145" s="329" t="s">
        <v>237</v>
      </c>
      <c r="E145" s="118" t="s">
        <v>238</v>
      </c>
      <c r="F145" s="329" t="s">
        <v>237</v>
      </c>
      <c r="G145" s="329" t="s">
        <v>238</v>
      </c>
      <c r="H145" s="329" t="s">
        <v>237</v>
      </c>
      <c r="I145" s="118" t="s">
        <v>238</v>
      </c>
      <c r="J145" s="329" t="s">
        <v>237</v>
      </c>
      <c r="K145" s="118" t="s">
        <v>238</v>
      </c>
      <c r="L145" s="329" t="s">
        <v>237</v>
      </c>
      <c r="M145" s="329" t="s">
        <v>238</v>
      </c>
      <c r="N145" s="329" t="s">
        <v>237</v>
      </c>
      <c r="O145" s="118" t="s">
        <v>238</v>
      </c>
      <c r="P145" s="329" t="s">
        <v>237</v>
      </c>
      <c r="Q145" s="118" t="s">
        <v>238</v>
      </c>
      <c r="R145" s="329" t="s">
        <v>237</v>
      </c>
      <c r="S145" s="329" t="s">
        <v>238</v>
      </c>
      <c r="T145" s="329" t="s">
        <v>237</v>
      </c>
      <c r="U145" s="118" t="s">
        <v>238</v>
      </c>
      <c r="V145" s="329" t="s">
        <v>237</v>
      </c>
      <c r="W145" s="118" t="s">
        <v>238</v>
      </c>
      <c r="X145" s="329" t="s">
        <v>237</v>
      </c>
      <c r="Y145" s="329" t="s">
        <v>238</v>
      </c>
      <c r="Z145" s="329" t="s">
        <v>237</v>
      </c>
      <c r="AA145" s="118" t="s">
        <v>238</v>
      </c>
      <c r="AB145" s="329" t="s">
        <v>279</v>
      </c>
      <c r="AC145" s="118" t="s">
        <v>238</v>
      </c>
      <c r="AD145" s="329" t="s">
        <v>279</v>
      </c>
      <c r="AE145" s="329" t="s">
        <v>238</v>
      </c>
      <c r="AF145" s="329" t="s">
        <v>237</v>
      </c>
      <c r="AG145" s="118" t="s">
        <v>238</v>
      </c>
      <c r="AH145" s="329" t="s">
        <v>237</v>
      </c>
      <c r="AI145" s="118" t="s">
        <v>238</v>
      </c>
      <c r="AJ145" s="329" t="s">
        <v>237</v>
      </c>
      <c r="AK145" s="329" t="s">
        <v>238</v>
      </c>
      <c r="AL145" s="329" t="s">
        <v>237</v>
      </c>
      <c r="AM145" s="118" t="s">
        <v>238</v>
      </c>
      <c r="AN145" s="329" t="s">
        <v>237</v>
      </c>
      <c r="AO145" s="118" t="s">
        <v>238</v>
      </c>
      <c r="AP145" s="329" t="s">
        <v>237</v>
      </c>
      <c r="AQ145" s="329" t="s">
        <v>238</v>
      </c>
      <c r="AR145" s="329" t="s">
        <v>237</v>
      </c>
    </row>
    <row r="146" spans="2:44" x14ac:dyDescent="0.25">
      <c r="B146" s="15" t="s">
        <v>159</v>
      </c>
      <c r="C146" s="118" t="s">
        <v>238</v>
      </c>
      <c r="D146" s="329" t="s">
        <v>237</v>
      </c>
      <c r="E146" s="118" t="s">
        <v>238</v>
      </c>
      <c r="F146" s="329" t="s">
        <v>237</v>
      </c>
      <c r="G146" s="329" t="s">
        <v>238</v>
      </c>
      <c r="H146" s="329" t="s">
        <v>237</v>
      </c>
      <c r="I146" s="118" t="s">
        <v>238</v>
      </c>
      <c r="J146" s="329" t="s">
        <v>237</v>
      </c>
      <c r="K146" s="118" t="s">
        <v>238</v>
      </c>
      <c r="L146" s="329" t="s">
        <v>237</v>
      </c>
      <c r="M146" s="329" t="s">
        <v>238</v>
      </c>
      <c r="N146" s="329" t="s">
        <v>237</v>
      </c>
      <c r="O146" s="118" t="s">
        <v>238</v>
      </c>
      <c r="P146" s="329" t="s">
        <v>237</v>
      </c>
      <c r="Q146" s="118" t="s">
        <v>238</v>
      </c>
      <c r="R146" s="329" t="s">
        <v>237</v>
      </c>
      <c r="S146" s="329" t="s">
        <v>238</v>
      </c>
      <c r="T146" s="329" t="s">
        <v>237</v>
      </c>
      <c r="U146" s="118" t="s">
        <v>238</v>
      </c>
      <c r="V146" s="329" t="s">
        <v>237</v>
      </c>
      <c r="W146" s="118" t="s">
        <v>238</v>
      </c>
      <c r="X146" s="329" t="s">
        <v>237</v>
      </c>
      <c r="Y146" s="329" t="s">
        <v>238</v>
      </c>
      <c r="Z146" s="329" t="s">
        <v>237</v>
      </c>
      <c r="AA146" s="118" t="s">
        <v>238</v>
      </c>
      <c r="AB146" s="329" t="s">
        <v>279</v>
      </c>
      <c r="AC146" s="118" t="s">
        <v>238</v>
      </c>
      <c r="AD146" s="329" t="s">
        <v>279</v>
      </c>
      <c r="AE146" s="329" t="s">
        <v>238</v>
      </c>
      <c r="AF146" s="329" t="s">
        <v>237</v>
      </c>
      <c r="AG146" s="118" t="s">
        <v>238</v>
      </c>
      <c r="AH146" s="329" t="s">
        <v>237</v>
      </c>
      <c r="AI146" s="118" t="s">
        <v>238</v>
      </c>
      <c r="AJ146" s="329" t="s">
        <v>237</v>
      </c>
      <c r="AK146" s="329" t="s">
        <v>238</v>
      </c>
      <c r="AL146" s="329" t="s">
        <v>237</v>
      </c>
      <c r="AM146" s="118" t="s">
        <v>238</v>
      </c>
      <c r="AN146" s="329" t="s">
        <v>237</v>
      </c>
      <c r="AO146" s="118" t="s">
        <v>238</v>
      </c>
      <c r="AP146" s="329" t="s">
        <v>237</v>
      </c>
      <c r="AQ146" s="329" t="s">
        <v>238</v>
      </c>
      <c r="AR146" s="329" t="s">
        <v>237</v>
      </c>
    </row>
    <row r="147" spans="2:44" x14ac:dyDescent="0.25">
      <c r="B147" s="15" t="s">
        <v>160</v>
      </c>
      <c r="C147" s="118" t="s">
        <v>238</v>
      </c>
      <c r="D147" s="329" t="s">
        <v>237</v>
      </c>
      <c r="E147" s="118" t="s">
        <v>238</v>
      </c>
      <c r="F147" s="329" t="s">
        <v>237</v>
      </c>
      <c r="G147" s="329" t="s">
        <v>238</v>
      </c>
      <c r="H147" s="329" t="s">
        <v>237</v>
      </c>
      <c r="I147" s="118" t="s">
        <v>238</v>
      </c>
      <c r="J147" s="329" t="s">
        <v>237</v>
      </c>
      <c r="K147" s="118" t="s">
        <v>238</v>
      </c>
      <c r="L147" s="329" t="s">
        <v>237</v>
      </c>
      <c r="M147" s="329" t="s">
        <v>238</v>
      </c>
      <c r="N147" s="329" t="s">
        <v>237</v>
      </c>
      <c r="O147" s="118" t="s">
        <v>238</v>
      </c>
      <c r="P147" s="329" t="s">
        <v>237</v>
      </c>
      <c r="Q147" s="118" t="s">
        <v>238</v>
      </c>
      <c r="R147" s="329" t="s">
        <v>237</v>
      </c>
      <c r="S147" s="329" t="s">
        <v>238</v>
      </c>
      <c r="T147" s="329" t="s">
        <v>237</v>
      </c>
      <c r="U147" s="118" t="s">
        <v>238</v>
      </c>
      <c r="V147" s="329" t="s">
        <v>237</v>
      </c>
      <c r="W147" s="118" t="s">
        <v>238</v>
      </c>
      <c r="X147" s="329" t="s">
        <v>237</v>
      </c>
      <c r="Y147" s="329" t="s">
        <v>238</v>
      </c>
      <c r="Z147" s="329" t="s">
        <v>237</v>
      </c>
      <c r="AA147" s="118" t="s">
        <v>238</v>
      </c>
      <c r="AB147" s="329" t="s">
        <v>279</v>
      </c>
      <c r="AC147" s="118" t="s">
        <v>238</v>
      </c>
      <c r="AD147" s="329" t="s">
        <v>279</v>
      </c>
      <c r="AE147" s="329" t="s">
        <v>238</v>
      </c>
      <c r="AF147" s="329" t="s">
        <v>237</v>
      </c>
      <c r="AG147" s="118" t="s">
        <v>238</v>
      </c>
      <c r="AH147" s="329" t="s">
        <v>237</v>
      </c>
      <c r="AI147" s="118" t="s">
        <v>238</v>
      </c>
      <c r="AJ147" s="329" t="s">
        <v>237</v>
      </c>
      <c r="AK147" s="329" t="s">
        <v>238</v>
      </c>
      <c r="AL147" s="329" t="s">
        <v>237</v>
      </c>
      <c r="AM147" s="118" t="s">
        <v>238</v>
      </c>
      <c r="AN147" s="329" t="s">
        <v>237</v>
      </c>
      <c r="AO147" s="118" t="s">
        <v>238</v>
      </c>
      <c r="AP147" s="329" t="s">
        <v>237</v>
      </c>
      <c r="AQ147" s="329" t="s">
        <v>238</v>
      </c>
      <c r="AR147" s="329" t="s">
        <v>237</v>
      </c>
    </row>
    <row r="148" spans="2:44" x14ac:dyDescent="0.25">
      <c r="B148" s="55" t="s">
        <v>161</v>
      </c>
      <c r="C148" s="118" t="s">
        <v>238</v>
      </c>
      <c r="D148" s="329" t="s">
        <v>237</v>
      </c>
      <c r="E148" s="118" t="s">
        <v>238</v>
      </c>
      <c r="F148" s="329" t="s">
        <v>237</v>
      </c>
      <c r="G148" s="329" t="s">
        <v>238</v>
      </c>
      <c r="H148" s="329" t="s">
        <v>237</v>
      </c>
      <c r="I148" s="118" t="s">
        <v>238</v>
      </c>
      <c r="J148" s="329" t="s">
        <v>237</v>
      </c>
      <c r="K148" s="118" t="s">
        <v>238</v>
      </c>
      <c r="L148" s="329" t="s">
        <v>237</v>
      </c>
      <c r="M148" s="329" t="s">
        <v>238</v>
      </c>
      <c r="N148" s="329" t="s">
        <v>237</v>
      </c>
      <c r="O148" s="118" t="s">
        <v>238</v>
      </c>
      <c r="P148" s="329" t="s">
        <v>237</v>
      </c>
      <c r="Q148" s="118" t="s">
        <v>238</v>
      </c>
      <c r="R148" s="329" t="s">
        <v>237</v>
      </c>
      <c r="S148" s="329" t="s">
        <v>238</v>
      </c>
      <c r="T148" s="329" t="s">
        <v>237</v>
      </c>
      <c r="U148" s="118" t="s">
        <v>238</v>
      </c>
      <c r="V148" s="329" t="s">
        <v>237</v>
      </c>
      <c r="W148" s="118" t="s">
        <v>238</v>
      </c>
      <c r="X148" s="329" t="s">
        <v>237</v>
      </c>
      <c r="Y148" s="329" t="s">
        <v>238</v>
      </c>
      <c r="Z148" s="329" t="s">
        <v>237</v>
      </c>
      <c r="AA148" s="118" t="s">
        <v>238</v>
      </c>
      <c r="AB148" s="329" t="s">
        <v>279</v>
      </c>
      <c r="AC148" s="118" t="s">
        <v>238</v>
      </c>
      <c r="AD148" s="329" t="s">
        <v>279</v>
      </c>
      <c r="AE148" s="329" t="s">
        <v>238</v>
      </c>
      <c r="AF148" s="329" t="s">
        <v>237</v>
      </c>
      <c r="AG148" s="118" t="s">
        <v>238</v>
      </c>
      <c r="AH148" s="329" t="s">
        <v>237</v>
      </c>
      <c r="AI148" s="118" t="s">
        <v>238</v>
      </c>
      <c r="AJ148" s="329" t="s">
        <v>237</v>
      </c>
      <c r="AK148" s="329" t="s">
        <v>238</v>
      </c>
      <c r="AL148" s="329" t="s">
        <v>237</v>
      </c>
      <c r="AM148" s="118" t="s">
        <v>238</v>
      </c>
      <c r="AN148" s="329" t="s">
        <v>237</v>
      </c>
      <c r="AO148" s="118" t="s">
        <v>238</v>
      </c>
      <c r="AP148" s="329" t="s">
        <v>237</v>
      </c>
      <c r="AQ148" s="329" t="s">
        <v>238</v>
      </c>
      <c r="AR148" s="329" t="s">
        <v>237</v>
      </c>
    </row>
    <row r="149" spans="2:44" x14ac:dyDescent="0.25">
      <c r="B149" s="55" t="s">
        <v>162</v>
      </c>
      <c r="C149" s="118">
        <v>99.1</v>
      </c>
      <c r="D149" s="329" t="s">
        <v>237</v>
      </c>
      <c r="E149" s="118">
        <v>99.7</v>
      </c>
      <c r="F149" s="329" t="s">
        <v>237</v>
      </c>
      <c r="G149" s="329">
        <v>1.0060544904137236</v>
      </c>
      <c r="H149" s="329" t="s">
        <v>237</v>
      </c>
      <c r="I149" s="118">
        <v>97.7</v>
      </c>
      <c r="J149" s="329" t="s">
        <v>237</v>
      </c>
      <c r="K149" s="118">
        <v>98.6</v>
      </c>
      <c r="L149" s="329" t="s">
        <v>237</v>
      </c>
      <c r="M149" s="329">
        <v>1.0092118730808597</v>
      </c>
      <c r="N149" s="329" t="s">
        <v>237</v>
      </c>
      <c r="O149" s="118">
        <v>5.4651119647747386</v>
      </c>
      <c r="P149" s="329" t="s">
        <v>239</v>
      </c>
      <c r="Q149" s="118">
        <v>0.66541177459719203</v>
      </c>
      <c r="R149" s="329" t="s">
        <v>239</v>
      </c>
      <c r="S149" s="329">
        <v>8.2131278306324713</v>
      </c>
      <c r="T149" s="329" t="s">
        <v>239</v>
      </c>
      <c r="U149" s="118" t="s">
        <v>238</v>
      </c>
      <c r="V149" s="329" t="s">
        <v>237</v>
      </c>
      <c r="W149" s="118" t="s">
        <v>238</v>
      </c>
      <c r="X149" s="329" t="s">
        <v>237</v>
      </c>
      <c r="Y149" s="329" t="s">
        <v>238</v>
      </c>
      <c r="Z149" s="329" t="s">
        <v>237</v>
      </c>
      <c r="AA149" s="118">
        <v>97.8</v>
      </c>
      <c r="AB149" s="329" t="s">
        <v>279</v>
      </c>
      <c r="AC149" s="118">
        <v>98.8</v>
      </c>
      <c r="AD149" s="329" t="s">
        <v>279</v>
      </c>
      <c r="AE149" s="329">
        <v>1.0102249488752557</v>
      </c>
      <c r="AF149" s="329" t="s">
        <v>237</v>
      </c>
      <c r="AG149" s="118" t="s">
        <v>238</v>
      </c>
      <c r="AH149" s="329" t="s">
        <v>237</v>
      </c>
      <c r="AI149" s="118" t="s">
        <v>238</v>
      </c>
      <c r="AJ149" s="329" t="s">
        <v>237</v>
      </c>
      <c r="AK149" s="329" t="s">
        <v>238</v>
      </c>
      <c r="AL149" s="329" t="s">
        <v>237</v>
      </c>
      <c r="AM149" s="118" t="s">
        <v>238</v>
      </c>
      <c r="AN149" s="329" t="s">
        <v>237</v>
      </c>
      <c r="AO149" s="118" t="s">
        <v>238</v>
      </c>
      <c r="AP149" s="329" t="s">
        <v>237</v>
      </c>
      <c r="AQ149" s="329" t="s">
        <v>238</v>
      </c>
      <c r="AR149" s="329" t="s">
        <v>237</v>
      </c>
    </row>
    <row r="150" spans="2:44" x14ac:dyDescent="0.25">
      <c r="B150" s="125" t="s">
        <v>163</v>
      </c>
      <c r="C150" s="118" t="s">
        <v>238</v>
      </c>
      <c r="D150" s="329" t="s">
        <v>237</v>
      </c>
      <c r="E150" s="118" t="s">
        <v>238</v>
      </c>
      <c r="F150" s="329" t="s">
        <v>237</v>
      </c>
      <c r="G150" s="329" t="s">
        <v>238</v>
      </c>
      <c r="H150" s="329" t="s">
        <v>237</v>
      </c>
      <c r="I150" s="118" t="s">
        <v>238</v>
      </c>
      <c r="J150" s="329" t="s">
        <v>237</v>
      </c>
      <c r="K150" s="118" t="s">
        <v>238</v>
      </c>
      <c r="L150" s="329" t="s">
        <v>237</v>
      </c>
      <c r="M150" s="329" t="s">
        <v>238</v>
      </c>
      <c r="N150" s="329" t="s">
        <v>237</v>
      </c>
      <c r="O150" s="118" t="s">
        <v>238</v>
      </c>
      <c r="P150" s="329" t="s">
        <v>237</v>
      </c>
      <c r="Q150" s="118" t="s">
        <v>238</v>
      </c>
      <c r="R150" s="329" t="s">
        <v>237</v>
      </c>
      <c r="S150" s="329" t="s">
        <v>238</v>
      </c>
      <c r="T150" s="329" t="s">
        <v>237</v>
      </c>
      <c r="U150" s="118" t="s">
        <v>238</v>
      </c>
      <c r="V150" s="329" t="s">
        <v>237</v>
      </c>
      <c r="W150" s="118" t="s">
        <v>238</v>
      </c>
      <c r="X150" s="329" t="s">
        <v>237</v>
      </c>
      <c r="Y150" s="329" t="s">
        <v>238</v>
      </c>
      <c r="Z150" s="329" t="s">
        <v>237</v>
      </c>
      <c r="AA150" s="118" t="s">
        <v>238</v>
      </c>
      <c r="AB150" s="329" t="s">
        <v>279</v>
      </c>
      <c r="AC150" s="118" t="s">
        <v>238</v>
      </c>
      <c r="AD150" s="329" t="s">
        <v>279</v>
      </c>
      <c r="AE150" s="329" t="s">
        <v>238</v>
      </c>
      <c r="AF150" s="329" t="s">
        <v>237</v>
      </c>
      <c r="AG150" s="118" t="s">
        <v>238</v>
      </c>
      <c r="AH150" s="329" t="s">
        <v>237</v>
      </c>
      <c r="AI150" s="118" t="s">
        <v>238</v>
      </c>
      <c r="AJ150" s="329" t="s">
        <v>237</v>
      </c>
      <c r="AK150" s="329" t="s">
        <v>238</v>
      </c>
      <c r="AL150" s="329" t="s">
        <v>237</v>
      </c>
      <c r="AM150" s="118" t="s">
        <v>238</v>
      </c>
      <c r="AN150" s="329" t="s">
        <v>237</v>
      </c>
      <c r="AO150" s="118" t="s">
        <v>238</v>
      </c>
      <c r="AP150" s="329" t="s">
        <v>237</v>
      </c>
      <c r="AQ150" s="329" t="s">
        <v>238</v>
      </c>
      <c r="AR150" s="329" t="s">
        <v>237</v>
      </c>
    </row>
    <row r="151" spans="2:44" x14ac:dyDescent="0.25">
      <c r="B151" s="15" t="s">
        <v>164</v>
      </c>
      <c r="C151" s="118" t="s">
        <v>238</v>
      </c>
      <c r="D151" s="329" t="s">
        <v>237</v>
      </c>
      <c r="E151" s="118" t="s">
        <v>238</v>
      </c>
      <c r="F151" s="329" t="s">
        <v>237</v>
      </c>
      <c r="G151" s="329" t="s">
        <v>238</v>
      </c>
      <c r="H151" s="329" t="s">
        <v>237</v>
      </c>
      <c r="I151" s="118" t="s">
        <v>238</v>
      </c>
      <c r="J151" s="329" t="s">
        <v>237</v>
      </c>
      <c r="K151" s="118" t="s">
        <v>238</v>
      </c>
      <c r="L151" s="329" t="s">
        <v>237</v>
      </c>
      <c r="M151" s="329" t="s">
        <v>238</v>
      </c>
      <c r="N151" s="329" t="s">
        <v>237</v>
      </c>
      <c r="O151" s="118" t="s">
        <v>238</v>
      </c>
      <c r="P151" s="329" t="s">
        <v>237</v>
      </c>
      <c r="Q151" s="118" t="s">
        <v>238</v>
      </c>
      <c r="R151" s="329" t="s">
        <v>237</v>
      </c>
      <c r="S151" s="329" t="s">
        <v>238</v>
      </c>
      <c r="T151" s="329" t="s">
        <v>237</v>
      </c>
      <c r="U151" s="118" t="s">
        <v>238</v>
      </c>
      <c r="V151" s="329" t="s">
        <v>237</v>
      </c>
      <c r="W151" s="118" t="s">
        <v>238</v>
      </c>
      <c r="X151" s="329" t="s">
        <v>237</v>
      </c>
      <c r="Y151" s="329" t="s">
        <v>238</v>
      </c>
      <c r="Z151" s="329" t="s">
        <v>237</v>
      </c>
      <c r="AA151" s="118" t="s">
        <v>238</v>
      </c>
      <c r="AB151" s="329" t="s">
        <v>279</v>
      </c>
      <c r="AC151" s="118" t="s">
        <v>238</v>
      </c>
      <c r="AD151" s="329" t="s">
        <v>279</v>
      </c>
      <c r="AE151" s="329" t="s">
        <v>238</v>
      </c>
      <c r="AF151" s="329" t="s">
        <v>237</v>
      </c>
      <c r="AG151" s="118" t="s">
        <v>238</v>
      </c>
      <c r="AH151" s="329" t="s">
        <v>237</v>
      </c>
      <c r="AI151" s="118" t="s">
        <v>238</v>
      </c>
      <c r="AJ151" s="329" t="s">
        <v>237</v>
      </c>
      <c r="AK151" s="329" t="s">
        <v>238</v>
      </c>
      <c r="AL151" s="329" t="s">
        <v>237</v>
      </c>
      <c r="AM151" s="118" t="s">
        <v>238</v>
      </c>
      <c r="AN151" s="329" t="s">
        <v>237</v>
      </c>
      <c r="AO151" s="118" t="s">
        <v>238</v>
      </c>
      <c r="AP151" s="329" t="s">
        <v>237</v>
      </c>
      <c r="AQ151" s="329" t="s">
        <v>238</v>
      </c>
      <c r="AR151" s="329" t="s">
        <v>237</v>
      </c>
    </row>
    <row r="152" spans="2:44" x14ac:dyDescent="0.25">
      <c r="B152" s="15" t="s">
        <v>165</v>
      </c>
      <c r="C152" s="118">
        <v>58.4</v>
      </c>
      <c r="D152" s="329" t="s">
        <v>237</v>
      </c>
      <c r="E152" s="118">
        <v>64.2</v>
      </c>
      <c r="F152" s="329" t="s">
        <v>237</v>
      </c>
      <c r="G152" s="329">
        <v>1.0993150684931507</v>
      </c>
      <c r="H152" s="329" t="s">
        <v>237</v>
      </c>
      <c r="I152" s="118">
        <v>61.2</v>
      </c>
      <c r="J152" s="329" t="s">
        <v>237</v>
      </c>
      <c r="K152" s="118">
        <v>85.9</v>
      </c>
      <c r="L152" s="329" t="s">
        <v>237</v>
      </c>
      <c r="M152" s="329">
        <v>1.4035947712418302</v>
      </c>
      <c r="N152" s="329" t="s">
        <v>237</v>
      </c>
      <c r="O152" s="118">
        <v>15.5</v>
      </c>
      <c r="P152" s="329" t="s">
        <v>237</v>
      </c>
      <c r="Q152" s="118">
        <v>5.2</v>
      </c>
      <c r="R152" s="329" t="s">
        <v>237</v>
      </c>
      <c r="S152" s="329">
        <v>2.9807692307692308</v>
      </c>
      <c r="T152" s="329" t="s">
        <v>237</v>
      </c>
      <c r="U152" s="118">
        <v>21.9</v>
      </c>
      <c r="V152" s="329" t="s">
        <v>237</v>
      </c>
      <c r="W152" s="118">
        <v>37</v>
      </c>
      <c r="X152" s="329" t="s">
        <v>237</v>
      </c>
      <c r="Y152" s="329">
        <v>1.6894977168949772</v>
      </c>
      <c r="Z152" s="329" t="s">
        <v>237</v>
      </c>
      <c r="AA152" s="118">
        <v>86.9</v>
      </c>
      <c r="AB152" s="329" t="s">
        <v>283</v>
      </c>
      <c r="AC152" s="118">
        <v>95.7</v>
      </c>
      <c r="AD152" s="329" t="s">
        <v>283</v>
      </c>
      <c r="AE152" s="329">
        <v>1.10126582278481</v>
      </c>
      <c r="AF152" s="329" t="s">
        <v>283</v>
      </c>
      <c r="AG152" s="118" t="s">
        <v>238</v>
      </c>
      <c r="AH152" s="329" t="s">
        <v>237</v>
      </c>
      <c r="AI152" s="118" t="s">
        <v>238</v>
      </c>
      <c r="AJ152" s="329" t="s">
        <v>237</v>
      </c>
      <c r="AK152" s="329" t="s">
        <v>238</v>
      </c>
      <c r="AL152" s="329" t="s">
        <v>237</v>
      </c>
      <c r="AM152" s="118" t="s">
        <v>238</v>
      </c>
      <c r="AN152" s="329" t="s">
        <v>237</v>
      </c>
      <c r="AO152" s="118" t="s">
        <v>238</v>
      </c>
      <c r="AP152" s="329" t="s">
        <v>237</v>
      </c>
      <c r="AQ152" s="329" t="s">
        <v>238</v>
      </c>
      <c r="AR152" s="329" t="s">
        <v>237</v>
      </c>
    </row>
    <row r="153" spans="2:44" x14ac:dyDescent="0.25">
      <c r="B153" s="15" t="s">
        <v>166</v>
      </c>
      <c r="C153" s="118" t="s">
        <v>238</v>
      </c>
      <c r="D153" s="329" t="s">
        <v>237</v>
      </c>
      <c r="E153" s="118" t="s">
        <v>238</v>
      </c>
      <c r="F153" s="329" t="s">
        <v>237</v>
      </c>
      <c r="G153" s="329" t="s">
        <v>238</v>
      </c>
      <c r="H153" s="329" t="s">
        <v>237</v>
      </c>
      <c r="I153" s="118" t="s">
        <v>238</v>
      </c>
      <c r="J153" s="329" t="s">
        <v>237</v>
      </c>
      <c r="K153" s="118" t="s">
        <v>238</v>
      </c>
      <c r="L153" s="329" t="s">
        <v>237</v>
      </c>
      <c r="M153" s="329" t="s">
        <v>238</v>
      </c>
      <c r="N153" s="329" t="s">
        <v>237</v>
      </c>
      <c r="O153" s="118" t="s">
        <v>238</v>
      </c>
      <c r="P153" s="329" t="s">
        <v>237</v>
      </c>
      <c r="Q153" s="118" t="s">
        <v>238</v>
      </c>
      <c r="R153" s="329" t="s">
        <v>237</v>
      </c>
      <c r="S153" s="329" t="s">
        <v>238</v>
      </c>
      <c r="T153" s="329" t="s">
        <v>237</v>
      </c>
      <c r="U153" s="118" t="s">
        <v>238</v>
      </c>
      <c r="V153" s="329" t="s">
        <v>237</v>
      </c>
      <c r="W153" s="118" t="s">
        <v>238</v>
      </c>
      <c r="X153" s="329" t="s">
        <v>237</v>
      </c>
      <c r="Y153" s="329" t="s">
        <v>238</v>
      </c>
      <c r="Z153" s="329" t="s">
        <v>237</v>
      </c>
      <c r="AA153" s="118" t="s">
        <v>238</v>
      </c>
      <c r="AB153" s="329" t="s">
        <v>279</v>
      </c>
      <c r="AC153" s="118" t="s">
        <v>238</v>
      </c>
      <c r="AD153" s="329" t="s">
        <v>279</v>
      </c>
      <c r="AE153" s="329" t="s">
        <v>238</v>
      </c>
      <c r="AF153" s="329" t="s">
        <v>237</v>
      </c>
      <c r="AG153" s="118" t="s">
        <v>238</v>
      </c>
      <c r="AH153" s="329" t="s">
        <v>237</v>
      </c>
      <c r="AI153" s="118" t="s">
        <v>238</v>
      </c>
      <c r="AJ153" s="329" t="s">
        <v>237</v>
      </c>
      <c r="AK153" s="329" t="s">
        <v>238</v>
      </c>
      <c r="AL153" s="329" t="s">
        <v>237</v>
      </c>
      <c r="AM153" s="118" t="s">
        <v>238</v>
      </c>
      <c r="AN153" s="329" t="s">
        <v>237</v>
      </c>
      <c r="AO153" s="118" t="s">
        <v>238</v>
      </c>
      <c r="AP153" s="329" t="s">
        <v>237</v>
      </c>
      <c r="AQ153" s="329" t="s">
        <v>238</v>
      </c>
      <c r="AR153" s="329" t="s">
        <v>237</v>
      </c>
    </row>
    <row r="154" spans="2:44" x14ac:dyDescent="0.25">
      <c r="B154" s="15" t="s">
        <v>167</v>
      </c>
      <c r="C154" s="118" t="s">
        <v>238</v>
      </c>
      <c r="D154" s="329" t="s">
        <v>237</v>
      </c>
      <c r="E154" s="118" t="s">
        <v>238</v>
      </c>
      <c r="F154" s="329" t="s">
        <v>237</v>
      </c>
      <c r="G154" s="329" t="s">
        <v>238</v>
      </c>
      <c r="H154" s="329" t="s">
        <v>237</v>
      </c>
      <c r="I154" s="118" t="s">
        <v>238</v>
      </c>
      <c r="J154" s="329" t="s">
        <v>237</v>
      </c>
      <c r="K154" s="118" t="s">
        <v>238</v>
      </c>
      <c r="L154" s="329" t="s">
        <v>237</v>
      </c>
      <c r="M154" s="329" t="s">
        <v>238</v>
      </c>
      <c r="N154" s="329" t="s">
        <v>237</v>
      </c>
      <c r="O154" s="118" t="s">
        <v>238</v>
      </c>
      <c r="P154" s="329" t="s">
        <v>237</v>
      </c>
      <c r="Q154" s="118" t="s">
        <v>238</v>
      </c>
      <c r="R154" s="329" t="s">
        <v>237</v>
      </c>
      <c r="S154" s="329" t="s">
        <v>238</v>
      </c>
      <c r="T154" s="329" t="s">
        <v>237</v>
      </c>
      <c r="U154" s="118" t="s">
        <v>238</v>
      </c>
      <c r="V154" s="329" t="s">
        <v>237</v>
      </c>
      <c r="W154" s="118" t="s">
        <v>238</v>
      </c>
      <c r="X154" s="329" t="s">
        <v>237</v>
      </c>
      <c r="Y154" s="329" t="s">
        <v>238</v>
      </c>
      <c r="Z154" s="329" t="s">
        <v>237</v>
      </c>
      <c r="AA154" s="118" t="s">
        <v>238</v>
      </c>
      <c r="AB154" s="329" t="s">
        <v>279</v>
      </c>
      <c r="AC154" s="118" t="s">
        <v>238</v>
      </c>
      <c r="AD154" s="329" t="s">
        <v>279</v>
      </c>
      <c r="AE154" s="329" t="s">
        <v>238</v>
      </c>
      <c r="AF154" s="329" t="s">
        <v>237</v>
      </c>
      <c r="AG154" s="118" t="s">
        <v>238</v>
      </c>
      <c r="AH154" s="329" t="s">
        <v>237</v>
      </c>
      <c r="AI154" s="118" t="s">
        <v>238</v>
      </c>
      <c r="AJ154" s="329" t="s">
        <v>237</v>
      </c>
      <c r="AK154" s="329" t="s">
        <v>238</v>
      </c>
      <c r="AL154" s="329" t="s">
        <v>237</v>
      </c>
      <c r="AM154" s="118" t="s">
        <v>238</v>
      </c>
      <c r="AN154" s="329" t="s">
        <v>237</v>
      </c>
      <c r="AO154" s="118" t="s">
        <v>238</v>
      </c>
      <c r="AP154" s="329" t="s">
        <v>237</v>
      </c>
      <c r="AQ154" s="329" t="s">
        <v>238</v>
      </c>
      <c r="AR154" s="329" t="s">
        <v>237</v>
      </c>
    </row>
    <row r="155" spans="2:44" x14ac:dyDescent="0.25">
      <c r="B155" s="15" t="s">
        <v>168</v>
      </c>
      <c r="C155" s="118" t="s">
        <v>238</v>
      </c>
      <c r="D155" s="329" t="s">
        <v>237</v>
      </c>
      <c r="E155" s="118" t="s">
        <v>238</v>
      </c>
      <c r="F155" s="329" t="s">
        <v>237</v>
      </c>
      <c r="G155" s="329" t="s">
        <v>238</v>
      </c>
      <c r="H155" s="329" t="s">
        <v>237</v>
      </c>
      <c r="I155" s="118" t="s">
        <v>238</v>
      </c>
      <c r="J155" s="329" t="s">
        <v>237</v>
      </c>
      <c r="K155" s="118" t="s">
        <v>238</v>
      </c>
      <c r="L155" s="329" t="s">
        <v>237</v>
      </c>
      <c r="M155" s="329" t="s">
        <v>238</v>
      </c>
      <c r="N155" s="329" t="s">
        <v>237</v>
      </c>
      <c r="O155" s="118" t="s">
        <v>238</v>
      </c>
      <c r="P155" s="329" t="s">
        <v>237</v>
      </c>
      <c r="Q155" s="118" t="s">
        <v>238</v>
      </c>
      <c r="R155" s="329" t="s">
        <v>237</v>
      </c>
      <c r="S155" s="329" t="s">
        <v>238</v>
      </c>
      <c r="T155" s="329" t="s">
        <v>237</v>
      </c>
      <c r="U155" s="118" t="s">
        <v>238</v>
      </c>
      <c r="V155" s="329" t="s">
        <v>237</v>
      </c>
      <c r="W155" s="118" t="s">
        <v>238</v>
      </c>
      <c r="X155" s="329" t="s">
        <v>237</v>
      </c>
      <c r="Y155" s="329" t="s">
        <v>238</v>
      </c>
      <c r="Z155" s="329" t="s">
        <v>237</v>
      </c>
      <c r="AA155" s="118" t="s">
        <v>238</v>
      </c>
      <c r="AB155" s="329" t="s">
        <v>279</v>
      </c>
      <c r="AC155" s="118" t="s">
        <v>238</v>
      </c>
      <c r="AD155" s="329" t="s">
        <v>279</v>
      </c>
      <c r="AE155" s="329" t="s">
        <v>238</v>
      </c>
      <c r="AF155" s="329" t="s">
        <v>237</v>
      </c>
      <c r="AG155" s="118" t="s">
        <v>238</v>
      </c>
      <c r="AH155" s="329" t="s">
        <v>237</v>
      </c>
      <c r="AI155" s="118" t="s">
        <v>238</v>
      </c>
      <c r="AJ155" s="329" t="s">
        <v>237</v>
      </c>
      <c r="AK155" s="329" t="s">
        <v>238</v>
      </c>
      <c r="AL155" s="329" t="s">
        <v>237</v>
      </c>
      <c r="AM155" s="118" t="s">
        <v>238</v>
      </c>
      <c r="AN155" s="329" t="s">
        <v>237</v>
      </c>
      <c r="AO155" s="118" t="s">
        <v>238</v>
      </c>
      <c r="AP155" s="329" t="s">
        <v>237</v>
      </c>
      <c r="AQ155" s="329" t="s">
        <v>238</v>
      </c>
      <c r="AR155" s="329" t="s">
        <v>237</v>
      </c>
    </row>
    <row r="156" spans="2:44" x14ac:dyDescent="0.25">
      <c r="B156" s="15" t="s">
        <v>169</v>
      </c>
      <c r="C156" s="118">
        <v>30.5</v>
      </c>
      <c r="D156" s="329" t="s">
        <v>237</v>
      </c>
      <c r="E156" s="118">
        <v>62.8</v>
      </c>
      <c r="F156" s="329" t="s">
        <v>237</v>
      </c>
      <c r="G156" s="329">
        <v>2.0590163934426227</v>
      </c>
      <c r="H156" s="329" t="s">
        <v>237</v>
      </c>
      <c r="I156" s="118">
        <v>66.099999999999994</v>
      </c>
      <c r="J156" s="329" t="s">
        <v>237</v>
      </c>
      <c r="K156" s="118">
        <v>95</v>
      </c>
      <c r="L156" s="329" t="s">
        <v>237</v>
      </c>
      <c r="M156" s="329">
        <v>1.4372163388804842</v>
      </c>
      <c r="N156" s="329" t="s">
        <v>237</v>
      </c>
      <c r="O156" s="118" t="s">
        <v>238</v>
      </c>
      <c r="P156" s="329" t="s">
        <v>237</v>
      </c>
      <c r="Q156" s="118" t="s">
        <v>238</v>
      </c>
      <c r="R156" s="329" t="s">
        <v>237</v>
      </c>
      <c r="S156" s="329" t="s">
        <v>238</v>
      </c>
      <c r="T156" s="329" t="s">
        <v>237</v>
      </c>
      <c r="U156" s="118" t="s">
        <v>238</v>
      </c>
      <c r="V156" s="329" t="s">
        <v>237</v>
      </c>
      <c r="W156" s="118" t="s">
        <v>238</v>
      </c>
      <c r="X156" s="329" t="s">
        <v>237</v>
      </c>
      <c r="Y156" s="329" t="s">
        <v>238</v>
      </c>
      <c r="Z156" s="329" t="s">
        <v>237</v>
      </c>
      <c r="AA156" s="118">
        <v>85.3</v>
      </c>
      <c r="AB156" s="329" t="s">
        <v>283</v>
      </c>
      <c r="AC156" s="118">
        <v>90.8</v>
      </c>
      <c r="AD156" s="329" t="s">
        <v>283</v>
      </c>
      <c r="AE156" s="329">
        <v>1.0644783118405627</v>
      </c>
      <c r="AF156" s="329" t="s">
        <v>283</v>
      </c>
      <c r="AG156" s="118">
        <v>3.3</v>
      </c>
      <c r="AH156" s="329" t="s">
        <v>237</v>
      </c>
      <c r="AI156" s="118">
        <v>3.4</v>
      </c>
      <c r="AJ156" s="329" t="s">
        <v>237</v>
      </c>
      <c r="AK156" s="329">
        <v>1.0303030303030303</v>
      </c>
      <c r="AL156" s="329" t="s">
        <v>237</v>
      </c>
      <c r="AM156" s="118">
        <v>3.2</v>
      </c>
      <c r="AN156" s="329" t="s">
        <v>237</v>
      </c>
      <c r="AO156" s="118">
        <v>8.6</v>
      </c>
      <c r="AP156" s="329" t="s">
        <v>237</v>
      </c>
      <c r="AQ156" s="329">
        <v>2.6874999999999996</v>
      </c>
      <c r="AR156" s="329" t="s">
        <v>237</v>
      </c>
    </row>
    <row r="157" spans="2:44" x14ac:dyDescent="0.25">
      <c r="B157" s="15" t="s">
        <v>170</v>
      </c>
      <c r="C157" s="118" t="s">
        <v>238</v>
      </c>
      <c r="D157" s="329" t="s">
        <v>237</v>
      </c>
      <c r="E157" s="118" t="s">
        <v>238</v>
      </c>
      <c r="F157" s="329" t="s">
        <v>237</v>
      </c>
      <c r="G157" s="329" t="s">
        <v>238</v>
      </c>
      <c r="H157" s="329" t="s">
        <v>237</v>
      </c>
      <c r="I157" s="118" t="s">
        <v>238</v>
      </c>
      <c r="J157" s="329" t="s">
        <v>237</v>
      </c>
      <c r="K157" s="118" t="s">
        <v>238</v>
      </c>
      <c r="L157" s="329" t="s">
        <v>237</v>
      </c>
      <c r="M157" s="329" t="s">
        <v>238</v>
      </c>
      <c r="N157" s="329" t="s">
        <v>237</v>
      </c>
      <c r="O157" s="118" t="s">
        <v>238</v>
      </c>
      <c r="P157" s="329" t="s">
        <v>237</v>
      </c>
      <c r="Q157" s="118" t="s">
        <v>238</v>
      </c>
      <c r="R157" s="329" t="s">
        <v>237</v>
      </c>
      <c r="S157" s="329" t="s">
        <v>238</v>
      </c>
      <c r="T157" s="329" t="s">
        <v>237</v>
      </c>
      <c r="U157" s="118" t="s">
        <v>238</v>
      </c>
      <c r="V157" s="329" t="s">
        <v>237</v>
      </c>
      <c r="W157" s="118" t="s">
        <v>238</v>
      </c>
      <c r="X157" s="329" t="s">
        <v>237</v>
      </c>
      <c r="Y157" s="329" t="s">
        <v>238</v>
      </c>
      <c r="Z157" s="329" t="s">
        <v>237</v>
      </c>
      <c r="AA157" s="118" t="s">
        <v>238</v>
      </c>
      <c r="AB157" s="329" t="s">
        <v>279</v>
      </c>
      <c r="AC157" s="118" t="s">
        <v>238</v>
      </c>
      <c r="AD157" s="329" t="s">
        <v>279</v>
      </c>
      <c r="AE157" s="329" t="s">
        <v>238</v>
      </c>
      <c r="AF157" s="329" t="s">
        <v>237</v>
      </c>
      <c r="AG157" s="118" t="s">
        <v>238</v>
      </c>
      <c r="AH157" s="329" t="s">
        <v>237</v>
      </c>
      <c r="AI157" s="118" t="s">
        <v>238</v>
      </c>
      <c r="AJ157" s="329" t="s">
        <v>237</v>
      </c>
      <c r="AK157" s="329" t="s">
        <v>238</v>
      </c>
      <c r="AL157" s="329" t="s">
        <v>237</v>
      </c>
      <c r="AM157" s="118" t="s">
        <v>238</v>
      </c>
      <c r="AN157" s="329" t="s">
        <v>237</v>
      </c>
      <c r="AO157" s="118" t="s">
        <v>238</v>
      </c>
      <c r="AP157" s="329" t="s">
        <v>237</v>
      </c>
      <c r="AQ157" s="329" t="s">
        <v>238</v>
      </c>
      <c r="AR157" s="329" t="s">
        <v>237</v>
      </c>
    </row>
    <row r="158" spans="2:44" x14ac:dyDescent="0.25">
      <c r="B158" s="15" t="s">
        <v>171</v>
      </c>
      <c r="C158" s="118">
        <v>74.400000000000006</v>
      </c>
      <c r="D158" s="329" t="s">
        <v>237</v>
      </c>
      <c r="E158" s="118">
        <v>85.5</v>
      </c>
      <c r="F158" s="329" t="s">
        <v>237</v>
      </c>
      <c r="G158" s="329">
        <v>1.1491935483870968</v>
      </c>
      <c r="H158" s="329" t="s">
        <v>237</v>
      </c>
      <c r="I158" s="118">
        <v>73.599999999999994</v>
      </c>
      <c r="J158" s="329" t="s">
        <v>237</v>
      </c>
      <c r="K158" s="118">
        <v>92.9</v>
      </c>
      <c r="L158" s="329" t="s">
        <v>237</v>
      </c>
      <c r="M158" s="329">
        <v>1.2622282608695654</v>
      </c>
      <c r="N158" s="329" t="s">
        <v>237</v>
      </c>
      <c r="O158" s="118">
        <v>17.8</v>
      </c>
      <c r="P158" s="329" t="s">
        <v>237</v>
      </c>
      <c r="Q158" s="118">
        <v>6.8</v>
      </c>
      <c r="R158" s="329" t="s">
        <v>237</v>
      </c>
      <c r="S158" s="329">
        <v>2.6176470588235294</v>
      </c>
      <c r="T158" s="329" t="s">
        <v>237</v>
      </c>
      <c r="U158" s="118" t="s">
        <v>238</v>
      </c>
      <c r="V158" s="329" t="s">
        <v>237</v>
      </c>
      <c r="W158" s="118" t="s">
        <v>238</v>
      </c>
      <c r="X158" s="329" t="s">
        <v>237</v>
      </c>
      <c r="Y158" s="329" t="s">
        <v>238</v>
      </c>
      <c r="Z158" s="329" t="s">
        <v>237</v>
      </c>
      <c r="AA158" s="118">
        <v>88.4</v>
      </c>
      <c r="AB158" s="329" t="s">
        <v>279</v>
      </c>
      <c r="AC158" s="118">
        <v>97</v>
      </c>
      <c r="AD158" s="329" t="s">
        <v>279</v>
      </c>
      <c r="AE158" s="329">
        <v>1.097285067873303</v>
      </c>
      <c r="AF158" s="329" t="s">
        <v>237</v>
      </c>
      <c r="AG158" s="118">
        <v>27.2</v>
      </c>
      <c r="AH158" s="329" t="s">
        <v>237</v>
      </c>
      <c r="AI158" s="118">
        <v>55.7</v>
      </c>
      <c r="AJ158" s="329" t="s">
        <v>237</v>
      </c>
      <c r="AK158" s="329">
        <v>2.0477941176470589</v>
      </c>
      <c r="AL158" s="329" t="s">
        <v>237</v>
      </c>
      <c r="AM158" s="118">
        <v>38.5</v>
      </c>
      <c r="AN158" s="329" t="s">
        <v>237</v>
      </c>
      <c r="AO158" s="118">
        <v>54.6</v>
      </c>
      <c r="AP158" s="329" t="s">
        <v>237</v>
      </c>
      <c r="AQ158" s="329">
        <v>1.4181818181818182</v>
      </c>
      <c r="AR158" s="329" t="s">
        <v>237</v>
      </c>
    </row>
    <row r="159" spans="2:44" x14ac:dyDescent="0.25">
      <c r="B159" s="15" t="s">
        <v>172</v>
      </c>
      <c r="C159" s="118" t="s">
        <v>238</v>
      </c>
      <c r="D159" s="329" t="s">
        <v>237</v>
      </c>
      <c r="E159" s="118" t="s">
        <v>238</v>
      </c>
      <c r="F159" s="329" t="s">
        <v>237</v>
      </c>
      <c r="G159" s="329" t="s">
        <v>238</v>
      </c>
      <c r="H159" s="329" t="s">
        <v>237</v>
      </c>
      <c r="I159" s="118" t="s">
        <v>238</v>
      </c>
      <c r="J159" s="329" t="s">
        <v>237</v>
      </c>
      <c r="K159" s="118" t="s">
        <v>238</v>
      </c>
      <c r="L159" s="329" t="s">
        <v>237</v>
      </c>
      <c r="M159" s="329" t="s">
        <v>238</v>
      </c>
      <c r="N159" s="329" t="s">
        <v>237</v>
      </c>
      <c r="O159" s="118" t="s">
        <v>238</v>
      </c>
      <c r="P159" s="329" t="s">
        <v>237</v>
      </c>
      <c r="Q159" s="118" t="s">
        <v>238</v>
      </c>
      <c r="R159" s="329" t="s">
        <v>237</v>
      </c>
      <c r="S159" s="329" t="s">
        <v>238</v>
      </c>
      <c r="T159" s="329" t="s">
        <v>237</v>
      </c>
      <c r="U159" s="118" t="s">
        <v>238</v>
      </c>
      <c r="V159" s="329" t="s">
        <v>237</v>
      </c>
      <c r="W159" s="118" t="s">
        <v>238</v>
      </c>
      <c r="X159" s="329" t="s">
        <v>237</v>
      </c>
      <c r="Y159" s="329" t="s">
        <v>238</v>
      </c>
      <c r="Z159" s="329" t="s">
        <v>237</v>
      </c>
      <c r="AA159" s="118" t="s">
        <v>238</v>
      </c>
      <c r="AB159" s="329" t="s">
        <v>279</v>
      </c>
      <c r="AC159" s="118" t="s">
        <v>238</v>
      </c>
      <c r="AD159" s="329" t="s">
        <v>279</v>
      </c>
      <c r="AE159" s="329" t="s">
        <v>238</v>
      </c>
      <c r="AF159" s="329" t="s">
        <v>237</v>
      </c>
      <c r="AG159" s="118" t="s">
        <v>238</v>
      </c>
      <c r="AH159" s="329" t="s">
        <v>237</v>
      </c>
      <c r="AI159" s="118" t="s">
        <v>238</v>
      </c>
      <c r="AJ159" s="329" t="s">
        <v>237</v>
      </c>
      <c r="AK159" s="329" t="s">
        <v>238</v>
      </c>
      <c r="AL159" s="329" t="s">
        <v>237</v>
      </c>
      <c r="AM159" s="118" t="s">
        <v>238</v>
      </c>
      <c r="AN159" s="329" t="s">
        <v>237</v>
      </c>
      <c r="AO159" s="118" t="s">
        <v>238</v>
      </c>
      <c r="AP159" s="329" t="s">
        <v>237</v>
      </c>
      <c r="AQ159" s="329" t="s">
        <v>238</v>
      </c>
      <c r="AR159" s="329" t="s">
        <v>237</v>
      </c>
    </row>
    <row r="160" spans="2:44" x14ac:dyDescent="0.25">
      <c r="B160" s="15" t="s">
        <v>173</v>
      </c>
      <c r="C160" s="118">
        <v>46</v>
      </c>
      <c r="D160" s="329" t="s">
        <v>237</v>
      </c>
      <c r="E160" s="118">
        <v>94.1</v>
      </c>
      <c r="F160" s="329" t="s">
        <v>237</v>
      </c>
      <c r="G160" s="329">
        <v>2.0456521739130435</v>
      </c>
      <c r="H160" s="329" t="s">
        <v>237</v>
      </c>
      <c r="I160" s="118">
        <v>29.7</v>
      </c>
      <c r="J160" s="329" t="s">
        <v>237</v>
      </c>
      <c r="K160" s="118">
        <v>95.5</v>
      </c>
      <c r="L160" s="329" t="s">
        <v>237</v>
      </c>
      <c r="M160" s="329">
        <v>3.2154882154882154</v>
      </c>
      <c r="N160" s="329" t="s">
        <v>237</v>
      </c>
      <c r="O160" s="118">
        <v>20.8</v>
      </c>
      <c r="P160" s="329" t="s">
        <v>237</v>
      </c>
      <c r="Q160" s="118">
        <v>9.6</v>
      </c>
      <c r="R160" s="329" t="s">
        <v>237</v>
      </c>
      <c r="S160" s="329">
        <v>2.166666666666667</v>
      </c>
      <c r="T160" s="329" t="s">
        <v>237</v>
      </c>
      <c r="U160" s="118">
        <v>13.3</v>
      </c>
      <c r="V160" s="329" t="s">
        <v>237</v>
      </c>
      <c r="W160" s="118">
        <v>24.6</v>
      </c>
      <c r="X160" s="329" t="s">
        <v>237</v>
      </c>
      <c r="Y160" s="329">
        <v>1.8496240601503759</v>
      </c>
      <c r="Z160" s="329" t="s">
        <v>237</v>
      </c>
      <c r="AA160" s="118">
        <v>47.1</v>
      </c>
      <c r="AB160" s="329" t="s">
        <v>279</v>
      </c>
      <c r="AC160" s="118">
        <v>78.2</v>
      </c>
      <c r="AD160" s="329" t="s">
        <v>279</v>
      </c>
      <c r="AE160" s="329">
        <v>1.6602972399150744</v>
      </c>
      <c r="AF160" s="329" t="s">
        <v>237</v>
      </c>
      <c r="AG160" s="118" t="s">
        <v>238</v>
      </c>
      <c r="AH160" s="329" t="s">
        <v>237</v>
      </c>
      <c r="AI160" s="118" t="s">
        <v>238</v>
      </c>
      <c r="AJ160" s="329" t="s">
        <v>237</v>
      </c>
      <c r="AK160" s="329" t="s">
        <v>238</v>
      </c>
      <c r="AL160" s="329" t="s">
        <v>237</v>
      </c>
      <c r="AM160" s="118" t="s">
        <v>238</v>
      </c>
      <c r="AN160" s="329" t="s">
        <v>237</v>
      </c>
      <c r="AO160" s="118" t="s">
        <v>238</v>
      </c>
      <c r="AP160" s="329" t="s">
        <v>237</v>
      </c>
      <c r="AQ160" s="329" t="s">
        <v>238</v>
      </c>
      <c r="AR160" s="329" t="s">
        <v>237</v>
      </c>
    </row>
    <row r="161" spans="2:44" x14ac:dyDescent="0.25">
      <c r="B161" s="125" t="s">
        <v>174</v>
      </c>
      <c r="C161" s="118">
        <v>96.7</v>
      </c>
      <c r="D161" s="329" t="s">
        <v>237</v>
      </c>
      <c r="E161" s="118">
        <v>99.8</v>
      </c>
      <c r="F161" s="329" t="s">
        <v>237</v>
      </c>
      <c r="G161" s="329">
        <v>1.03205791106515</v>
      </c>
      <c r="H161" s="329" t="s">
        <v>237</v>
      </c>
      <c r="I161" s="118">
        <v>99.3</v>
      </c>
      <c r="J161" s="329" t="s">
        <v>237</v>
      </c>
      <c r="K161" s="118">
        <v>99.6</v>
      </c>
      <c r="L161" s="329" t="s">
        <v>237</v>
      </c>
      <c r="M161" s="329">
        <v>1.0030211480362536</v>
      </c>
      <c r="N161" s="329" t="s">
        <v>237</v>
      </c>
      <c r="O161" s="118">
        <v>3</v>
      </c>
      <c r="P161" s="329" t="s">
        <v>237</v>
      </c>
      <c r="Q161" s="118">
        <v>2.1</v>
      </c>
      <c r="R161" s="329" t="s">
        <v>237</v>
      </c>
      <c r="S161" s="329">
        <v>1.4285714285714286</v>
      </c>
      <c r="T161" s="329" t="s">
        <v>237</v>
      </c>
      <c r="U161" s="118" t="s">
        <v>238</v>
      </c>
      <c r="V161" s="329" t="s">
        <v>237</v>
      </c>
      <c r="W161" s="118" t="s">
        <v>238</v>
      </c>
      <c r="X161" s="329" t="s">
        <v>237</v>
      </c>
      <c r="Y161" s="329" t="s">
        <v>238</v>
      </c>
      <c r="Z161" s="329" t="s">
        <v>237</v>
      </c>
      <c r="AA161" s="118">
        <v>96.2</v>
      </c>
      <c r="AB161" s="329" t="s">
        <v>279</v>
      </c>
      <c r="AC161" s="118">
        <v>98.2</v>
      </c>
      <c r="AD161" s="329" t="s">
        <v>279</v>
      </c>
      <c r="AE161" s="329">
        <v>1.0207900207900207</v>
      </c>
      <c r="AF161" s="329" t="s">
        <v>237</v>
      </c>
      <c r="AG161" s="118">
        <v>28.4</v>
      </c>
      <c r="AH161" s="329" t="s">
        <v>237</v>
      </c>
      <c r="AI161" s="118">
        <v>69</v>
      </c>
      <c r="AJ161" s="329" t="s">
        <v>237</v>
      </c>
      <c r="AK161" s="329">
        <v>2.4295774647887325</v>
      </c>
      <c r="AL161" s="329" t="s">
        <v>237</v>
      </c>
      <c r="AM161" s="118">
        <v>27.7</v>
      </c>
      <c r="AN161" s="329" t="s">
        <v>237</v>
      </c>
      <c r="AO161" s="118">
        <v>65.5</v>
      </c>
      <c r="AP161" s="329" t="s">
        <v>237</v>
      </c>
      <c r="AQ161" s="329">
        <v>2.3646209386281587</v>
      </c>
      <c r="AR161" s="329" t="s">
        <v>237</v>
      </c>
    </row>
    <row r="162" spans="2:44" x14ac:dyDescent="0.25">
      <c r="B162" s="15" t="s">
        <v>175</v>
      </c>
      <c r="C162" s="118" t="s">
        <v>238</v>
      </c>
      <c r="D162" s="329" t="s">
        <v>237</v>
      </c>
      <c r="E162" s="118" t="s">
        <v>238</v>
      </c>
      <c r="F162" s="329" t="s">
        <v>237</v>
      </c>
      <c r="G162" s="329" t="s">
        <v>238</v>
      </c>
      <c r="H162" s="329" t="s">
        <v>237</v>
      </c>
      <c r="I162" s="118" t="s">
        <v>238</v>
      </c>
      <c r="J162" s="329" t="s">
        <v>237</v>
      </c>
      <c r="K162" s="118" t="s">
        <v>238</v>
      </c>
      <c r="L162" s="329" t="s">
        <v>237</v>
      </c>
      <c r="M162" s="329" t="s">
        <v>238</v>
      </c>
      <c r="N162" s="329" t="s">
        <v>237</v>
      </c>
      <c r="O162" s="118" t="s">
        <v>238</v>
      </c>
      <c r="P162" s="329" t="s">
        <v>237</v>
      </c>
      <c r="Q162" s="118" t="s">
        <v>238</v>
      </c>
      <c r="R162" s="329" t="s">
        <v>237</v>
      </c>
      <c r="S162" s="329" t="s">
        <v>238</v>
      </c>
      <c r="T162" s="329" t="s">
        <v>237</v>
      </c>
      <c r="U162" s="118" t="s">
        <v>238</v>
      </c>
      <c r="V162" s="329" t="s">
        <v>237</v>
      </c>
      <c r="W162" s="118" t="s">
        <v>238</v>
      </c>
      <c r="X162" s="329" t="s">
        <v>237</v>
      </c>
      <c r="Y162" s="329" t="s">
        <v>238</v>
      </c>
      <c r="Z162" s="329" t="s">
        <v>237</v>
      </c>
      <c r="AA162" s="118" t="s">
        <v>238</v>
      </c>
      <c r="AB162" s="329" t="s">
        <v>279</v>
      </c>
      <c r="AC162" s="118" t="s">
        <v>238</v>
      </c>
      <c r="AD162" s="329" t="s">
        <v>279</v>
      </c>
      <c r="AE162" s="329" t="s">
        <v>238</v>
      </c>
      <c r="AF162" s="329" t="s">
        <v>237</v>
      </c>
      <c r="AG162" s="118" t="s">
        <v>238</v>
      </c>
      <c r="AH162" s="329" t="s">
        <v>237</v>
      </c>
      <c r="AI162" s="118" t="s">
        <v>238</v>
      </c>
      <c r="AJ162" s="329" t="s">
        <v>237</v>
      </c>
      <c r="AK162" s="329" t="s">
        <v>238</v>
      </c>
      <c r="AL162" s="329" t="s">
        <v>237</v>
      </c>
      <c r="AM162" s="118" t="s">
        <v>238</v>
      </c>
      <c r="AN162" s="329" t="s">
        <v>237</v>
      </c>
      <c r="AO162" s="118" t="s">
        <v>238</v>
      </c>
      <c r="AP162" s="329" t="s">
        <v>237</v>
      </c>
      <c r="AQ162" s="329" t="s">
        <v>238</v>
      </c>
      <c r="AR162" s="329" t="s">
        <v>237</v>
      </c>
    </row>
    <row r="163" spans="2:44" x14ac:dyDescent="0.25">
      <c r="B163" s="15" t="s">
        <v>176</v>
      </c>
      <c r="C163" s="118">
        <v>74</v>
      </c>
      <c r="D163" s="329" t="s">
        <v>237</v>
      </c>
      <c r="E163" s="118">
        <v>87.5</v>
      </c>
      <c r="F163" s="329" t="s">
        <v>237</v>
      </c>
      <c r="G163" s="329">
        <v>1.1824324324324325</v>
      </c>
      <c r="H163" s="329" t="s">
        <v>237</v>
      </c>
      <c r="I163" s="118">
        <v>50.9</v>
      </c>
      <c r="J163" s="329" t="s">
        <v>237</v>
      </c>
      <c r="K163" s="118">
        <v>83.7</v>
      </c>
      <c r="L163" s="329" t="s">
        <v>237</v>
      </c>
      <c r="M163" s="329">
        <v>1.644400785854617</v>
      </c>
      <c r="N163" s="329" t="s">
        <v>237</v>
      </c>
      <c r="O163" s="118">
        <v>21.5</v>
      </c>
      <c r="P163" s="329" t="s">
        <v>237</v>
      </c>
      <c r="Q163" s="118">
        <v>14.9</v>
      </c>
      <c r="R163" s="329" t="s">
        <v>237</v>
      </c>
      <c r="S163" s="329">
        <v>1.4429530201342282</v>
      </c>
      <c r="T163" s="329" t="s">
        <v>237</v>
      </c>
      <c r="U163" s="118">
        <v>86.8</v>
      </c>
      <c r="V163" s="329" t="s">
        <v>237</v>
      </c>
      <c r="W163" s="118">
        <v>88</v>
      </c>
      <c r="X163" s="329" t="s">
        <v>237</v>
      </c>
      <c r="Y163" s="329">
        <v>1.0138248847926268</v>
      </c>
      <c r="Z163" s="329" t="s">
        <v>237</v>
      </c>
      <c r="AA163" s="118">
        <v>58.5</v>
      </c>
      <c r="AB163" s="329" t="s">
        <v>279</v>
      </c>
      <c r="AC163" s="118">
        <v>87.9</v>
      </c>
      <c r="AD163" s="329" t="s">
        <v>279</v>
      </c>
      <c r="AE163" s="329">
        <v>1.5025641025641026</v>
      </c>
      <c r="AF163" s="329" t="s">
        <v>237</v>
      </c>
      <c r="AG163" s="118">
        <v>13.7</v>
      </c>
      <c r="AH163" s="329" t="s">
        <v>237</v>
      </c>
      <c r="AI163" s="118">
        <v>35.5</v>
      </c>
      <c r="AJ163" s="329" t="s">
        <v>237</v>
      </c>
      <c r="AK163" s="329">
        <v>2.5912408759124088</v>
      </c>
      <c r="AL163" s="329" t="s">
        <v>237</v>
      </c>
      <c r="AM163" s="118" t="s">
        <v>238</v>
      </c>
      <c r="AN163" s="329" t="s">
        <v>237</v>
      </c>
      <c r="AO163" s="118" t="s">
        <v>238</v>
      </c>
      <c r="AP163" s="329" t="s">
        <v>237</v>
      </c>
      <c r="AQ163" s="329" t="s">
        <v>238</v>
      </c>
      <c r="AR163" s="329" t="s">
        <v>237</v>
      </c>
    </row>
    <row r="164" spans="2:44" x14ac:dyDescent="0.25">
      <c r="B164" s="15" t="s">
        <v>177</v>
      </c>
      <c r="C164" s="118" t="s">
        <v>238</v>
      </c>
      <c r="D164" s="329" t="s">
        <v>237</v>
      </c>
      <c r="E164" s="118" t="s">
        <v>238</v>
      </c>
      <c r="F164" s="329" t="s">
        <v>237</v>
      </c>
      <c r="G164" s="329" t="s">
        <v>238</v>
      </c>
      <c r="H164" s="329" t="s">
        <v>237</v>
      </c>
      <c r="I164" s="118" t="s">
        <v>238</v>
      </c>
      <c r="J164" s="329" t="s">
        <v>237</v>
      </c>
      <c r="K164" s="118" t="s">
        <v>238</v>
      </c>
      <c r="L164" s="329" t="s">
        <v>237</v>
      </c>
      <c r="M164" s="329" t="s">
        <v>238</v>
      </c>
      <c r="N164" s="329" t="s">
        <v>237</v>
      </c>
      <c r="O164" s="118" t="s">
        <v>238</v>
      </c>
      <c r="P164" s="329" t="s">
        <v>237</v>
      </c>
      <c r="Q164" s="118" t="s">
        <v>238</v>
      </c>
      <c r="R164" s="329" t="s">
        <v>237</v>
      </c>
      <c r="S164" s="329" t="s">
        <v>238</v>
      </c>
      <c r="T164" s="329" t="s">
        <v>237</v>
      </c>
      <c r="U164" s="118" t="s">
        <v>238</v>
      </c>
      <c r="V164" s="329" t="s">
        <v>237</v>
      </c>
      <c r="W164" s="118" t="s">
        <v>238</v>
      </c>
      <c r="X164" s="329" t="s">
        <v>237</v>
      </c>
      <c r="Y164" s="329" t="s">
        <v>238</v>
      </c>
      <c r="Z164" s="329" t="s">
        <v>237</v>
      </c>
      <c r="AA164" s="118" t="s">
        <v>238</v>
      </c>
      <c r="AB164" s="329" t="s">
        <v>279</v>
      </c>
      <c r="AC164" s="118" t="s">
        <v>238</v>
      </c>
      <c r="AD164" s="329" t="s">
        <v>279</v>
      </c>
      <c r="AE164" s="329" t="s">
        <v>238</v>
      </c>
      <c r="AF164" s="329" t="s">
        <v>237</v>
      </c>
      <c r="AG164" s="118" t="s">
        <v>238</v>
      </c>
      <c r="AH164" s="329" t="s">
        <v>237</v>
      </c>
      <c r="AI164" s="118" t="s">
        <v>238</v>
      </c>
      <c r="AJ164" s="329" t="s">
        <v>237</v>
      </c>
      <c r="AK164" s="329" t="s">
        <v>238</v>
      </c>
      <c r="AL164" s="329" t="s">
        <v>237</v>
      </c>
      <c r="AM164" s="118" t="s">
        <v>238</v>
      </c>
      <c r="AN164" s="329" t="s">
        <v>237</v>
      </c>
      <c r="AO164" s="118" t="s">
        <v>238</v>
      </c>
      <c r="AP164" s="329" t="s">
        <v>237</v>
      </c>
      <c r="AQ164" s="329" t="s">
        <v>238</v>
      </c>
      <c r="AR164" s="329" t="s">
        <v>237</v>
      </c>
    </row>
    <row r="165" spans="2:44" x14ac:dyDescent="0.25">
      <c r="B165" s="15" t="s">
        <v>178</v>
      </c>
      <c r="C165" s="118" t="s">
        <v>238</v>
      </c>
      <c r="D165" s="329" t="s">
        <v>237</v>
      </c>
      <c r="E165" s="118" t="s">
        <v>238</v>
      </c>
      <c r="F165" s="329" t="s">
        <v>237</v>
      </c>
      <c r="G165" s="329" t="s">
        <v>238</v>
      </c>
      <c r="H165" s="329" t="s">
        <v>237</v>
      </c>
      <c r="I165" s="118" t="s">
        <v>238</v>
      </c>
      <c r="J165" s="329" t="s">
        <v>237</v>
      </c>
      <c r="K165" s="118" t="s">
        <v>238</v>
      </c>
      <c r="L165" s="329" t="s">
        <v>237</v>
      </c>
      <c r="M165" s="329" t="s">
        <v>238</v>
      </c>
      <c r="N165" s="329" t="s">
        <v>237</v>
      </c>
      <c r="O165" s="118" t="s">
        <v>238</v>
      </c>
      <c r="P165" s="329" t="s">
        <v>237</v>
      </c>
      <c r="Q165" s="118" t="s">
        <v>238</v>
      </c>
      <c r="R165" s="329" t="s">
        <v>237</v>
      </c>
      <c r="S165" s="329" t="s">
        <v>238</v>
      </c>
      <c r="T165" s="329" t="s">
        <v>237</v>
      </c>
      <c r="U165" s="118" t="s">
        <v>238</v>
      </c>
      <c r="V165" s="329" t="s">
        <v>237</v>
      </c>
      <c r="W165" s="118" t="s">
        <v>238</v>
      </c>
      <c r="X165" s="329" t="s">
        <v>237</v>
      </c>
      <c r="Y165" s="329" t="s">
        <v>238</v>
      </c>
      <c r="Z165" s="329" t="s">
        <v>237</v>
      </c>
      <c r="AA165" s="118" t="s">
        <v>238</v>
      </c>
      <c r="AB165" s="329" t="s">
        <v>279</v>
      </c>
      <c r="AC165" s="118" t="s">
        <v>238</v>
      </c>
      <c r="AD165" s="329" t="s">
        <v>279</v>
      </c>
      <c r="AE165" s="329" t="s">
        <v>238</v>
      </c>
      <c r="AF165" s="329" t="s">
        <v>237</v>
      </c>
      <c r="AG165" s="118" t="s">
        <v>238</v>
      </c>
      <c r="AH165" s="329" t="s">
        <v>237</v>
      </c>
      <c r="AI165" s="118" t="s">
        <v>238</v>
      </c>
      <c r="AJ165" s="329" t="s">
        <v>237</v>
      </c>
      <c r="AK165" s="329" t="s">
        <v>238</v>
      </c>
      <c r="AL165" s="329" t="s">
        <v>237</v>
      </c>
      <c r="AM165" s="118" t="s">
        <v>238</v>
      </c>
      <c r="AN165" s="329" t="s">
        <v>237</v>
      </c>
      <c r="AO165" s="118" t="s">
        <v>238</v>
      </c>
      <c r="AP165" s="329" t="s">
        <v>237</v>
      </c>
      <c r="AQ165" s="329" t="s">
        <v>238</v>
      </c>
      <c r="AR165" s="329" t="s">
        <v>237</v>
      </c>
    </row>
    <row r="166" spans="2:44" x14ac:dyDescent="0.25">
      <c r="B166" s="15" t="s">
        <v>179</v>
      </c>
      <c r="C166" s="118" t="s">
        <v>238</v>
      </c>
      <c r="D166" s="329" t="s">
        <v>237</v>
      </c>
      <c r="E166" s="118" t="s">
        <v>238</v>
      </c>
      <c r="F166" s="329" t="s">
        <v>237</v>
      </c>
      <c r="G166" s="329" t="s">
        <v>238</v>
      </c>
      <c r="H166" s="329" t="s">
        <v>237</v>
      </c>
      <c r="I166" s="118" t="s">
        <v>238</v>
      </c>
      <c r="J166" s="329" t="s">
        <v>237</v>
      </c>
      <c r="K166" s="118" t="s">
        <v>238</v>
      </c>
      <c r="L166" s="329" t="s">
        <v>237</v>
      </c>
      <c r="M166" s="329" t="s">
        <v>238</v>
      </c>
      <c r="N166" s="329" t="s">
        <v>237</v>
      </c>
      <c r="O166" s="118" t="s">
        <v>238</v>
      </c>
      <c r="P166" s="329" t="s">
        <v>237</v>
      </c>
      <c r="Q166" s="118" t="s">
        <v>238</v>
      </c>
      <c r="R166" s="329" t="s">
        <v>237</v>
      </c>
      <c r="S166" s="329" t="s">
        <v>238</v>
      </c>
      <c r="T166" s="329" t="s">
        <v>237</v>
      </c>
      <c r="U166" s="118" t="s">
        <v>238</v>
      </c>
      <c r="V166" s="329" t="s">
        <v>237</v>
      </c>
      <c r="W166" s="118" t="s">
        <v>238</v>
      </c>
      <c r="X166" s="329" t="s">
        <v>237</v>
      </c>
      <c r="Y166" s="329" t="s">
        <v>238</v>
      </c>
      <c r="Z166" s="329" t="s">
        <v>237</v>
      </c>
      <c r="AA166" s="118" t="s">
        <v>238</v>
      </c>
      <c r="AB166" s="329" t="s">
        <v>279</v>
      </c>
      <c r="AC166" s="118" t="s">
        <v>238</v>
      </c>
      <c r="AD166" s="329" t="s">
        <v>279</v>
      </c>
      <c r="AE166" s="329" t="s">
        <v>238</v>
      </c>
      <c r="AF166" s="329" t="s">
        <v>237</v>
      </c>
      <c r="AG166" s="118" t="s">
        <v>238</v>
      </c>
      <c r="AH166" s="329" t="s">
        <v>237</v>
      </c>
      <c r="AI166" s="118" t="s">
        <v>238</v>
      </c>
      <c r="AJ166" s="329" t="s">
        <v>237</v>
      </c>
      <c r="AK166" s="329" t="s">
        <v>238</v>
      </c>
      <c r="AL166" s="329" t="s">
        <v>237</v>
      </c>
      <c r="AM166" s="118" t="s">
        <v>238</v>
      </c>
      <c r="AN166" s="329" t="s">
        <v>237</v>
      </c>
      <c r="AO166" s="118" t="s">
        <v>238</v>
      </c>
      <c r="AP166" s="329" t="s">
        <v>237</v>
      </c>
      <c r="AQ166" s="329" t="s">
        <v>238</v>
      </c>
      <c r="AR166" s="329" t="s">
        <v>237</v>
      </c>
    </row>
    <row r="167" spans="2:44" x14ac:dyDescent="0.25">
      <c r="B167" s="15" t="s">
        <v>180</v>
      </c>
      <c r="C167" s="118" t="s">
        <v>238</v>
      </c>
      <c r="D167" s="329" t="s">
        <v>237</v>
      </c>
      <c r="E167" s="118" t="s">
        <v>238</v>
      </c>
      <c r="F167" s="329" t="s">
        <v>237</v>
      </c>
      <c r="G167" s="329" t="s">
        <v>238</v>
      </c>
      <c r="H167" s="329" t="s">
        <v>237</v>
      </c>
      <c r="I167" s="118">
        <v>73.5</v>
      </c>
      <c r="J167" s="329" t="s">
        <v>239</v>
      </c>
      <c r="K167" s="118">
        <v>94.5</v>
      </c>
      <c r="L167" s="329" t="s">
        <v>239</v>
      </c>
      <c r="M167" s="329">
        <v>1.2857142857142858</v>
      </c>
      <c r="N167" s="329" t="s">
        <v>239</v>
      </c>
      <c r="O167" s="118">
        <v>13.7</v>
      </c>
      <c r="P167" s="329" t="s">
        <v>239</v>
      </c>
      <c r="Q167" s="118">
        <v>9.8000000000000007</v>
      </c>
      <c r="R167" s="329" t="s">
        <v>239</v>
      </c>
      <c r="S167" s="329">
        <v>1.3979591836734693</v>
      </c>
      <c r="T167" s="329" t="s">
        <v>239</v>
      </c>
      <c r="U167" s="118" t="s">
        <v>238</v>
      </c>
      <c r="V167" s="329" t="s">
        <v>237</v>
      </c>
      <c r="W167" s="118" t="s">
        <v>238</v>
      </c>
      <c r="X167" s="329" t="s">
        <v>237</v>
      </c>
      <c r="Y167" s="329" t="s">
        <v>238</v>
      </c>
      <c r="Z167" s="329" t="s">
        <v>237</v>
      </c>
      <c r="AA167" s="118">
        <v>58.1</v>
      </c>
      <c r="AB167" s="329" t="s">
        <v>281</v>
      </c>
      <c r="AC167" s="118">
        <v>78</v>
      </c>
      <c r="AD167" s="329" t="s">
        <v>281</v>
      </c>
      <c r="AE167" s="329">
        <v>1.342512908777969</v>
      </c>
      <c r="AF167" s="329" t="s">
        <v>281</v>
      </c>
      <c r="AG167" s="118">
        <v>17.3</v>
      </c>
      <c r="AH167" s="329" t="s">
        <v>239</v>
      </c>
      <c r="AI167" s="118">
        <v>36.5</v>
      </c>
      <c r="AJ167" s="329" t="s">
        <v>239</v>
      </c>
      <c r="AK167" s="329">
        <v>2.1098265895953756</v>
      </c>
      <c r="AL167" s="329" t="s">
        <v>239</v>
      </c>
      <c r="AM167" s="118">
        <v>34.700000000000003</v>
      </c>
      <c r="AN167" s="329" t="s">
        <v>239</v>
      </c>
      <c r="AO167" s="118">
        <v>50.4</v>
      </c>
      <c r="AP167" s="329" t="s">
        <v>239</v>
      </c>
      <c r="AQ167" s="329">
        <v>1.4524495677233429</v>
      </c>
      <c r="AR167" s="329" t="s">
        <v>239</v>
      </c>
    </row>
    <row r="168" spans="2:44" x14ac:dyDescent="0.25">
      <c r="B168" s="15" t="s">
        <v>181</v>
      </c>
      <c r="C168" s="118">
        <v>1</v>
      </c>
      <c r="D168" s="329" t="s">
        <v>237</v>
      </c>
      <c r="E168" s="118">
        <v>6.6</v>
      </c>
      <c r="F168" s="329" t="s">
        <v>237</v>
      </c>
      <c r="G168" s="329">
        <v>6.6</v>
      </c>
      <c r="H168" s="329" t="s">
        <v>237</v>
      </c>
      <c r="I168" s="118">
        <v>10.6</v>
      </c>
      <c r="J168" s="329" t="s">
        <v>239</v>
      </c>
      <c r="K168" s="118">
        <v>76.8</v>
      </c>
      <c r="L168" s="329" t="s">
        <v>239</v>
      </c>
      <c r="M168" s="329">
        <v>7.2452830188679247</v>
      </c>
      <c r="N168" s="329" t="s">
        <v>239</v>
      </c>
      <c r="O168" s="118">
        <v>41.991654145417677</v>
      </c>
      <c r="P168" s="329" t="s">
        <v>239</v>
      </c>
      <c r="Q168" s="118">
        <v>13.851139132881702</v>
      </c>
      <c r="R168" s="329" t="s">
        <v>239</v>
      </c>
      <c r="S168" s="329">
        <v>3.0316390401228608</v>
      </c>
      <c r="T168" s="329" t="s">
        <v>239</v>
      </c>
      <c r="U168" s="118">
        <v>6.5276720583332297</v>
      </c>
      <c r="V168" s="329" t="s">
        <v>239</v>
      </c>
      <c r="W168" s="118">
        <v>31.018435044586301</v>
      </c>
      <c r="X168" s="329" t="s">
        <v>239</v>
      </c>
      <c r="Y168" s="329">
        <v>4.7518372196697829</v>
      </c>
      <c r="Z168" s="329" t="s">
        <v>239</v>
      </c>
      <c r="AA168" s="118">
        <v>4.5</v>
      </c>
      <c r="AB168" s="329" t="s">
        <v>239</v>
      </c>
      <c r="AC168" s="118">
        <v>53.2</v>
      </c>
      <c r="AD168" s="329" t="s">
        <v>239</v>
      </c>
      <c r="AE168" s="329">
        <v>11.822222222222223</v>
      </c>
      <c r="AF168" s="329" t="s">
        <v>239</v>
      </c>
      <c r="AG168" s="118">
        <v>0.6</v>
      </c>
      <c r="AH168" s="329" t="s">
        <v>239</v>
      </c>
      <c r="AI168" s="118">
        <v>8.1</v>
      </c>
      <c r="AJ168" s="329" t="s">
        <v>239</v>
      </c>
      <c r="AK168" s="329">
        <v>13.5</v>
      </c>
      <c r="AL168" s="329" t="s">
        <v>239</v>
      </c>
      <c r="AM168" s="118" t="s">
        <v>238</v>
      </c>
      <c r="AN168" s="329" t="s">
        <v>237</v>
      </c>
      <c r="AO168" s="118" t="s">
        <v>238</v>
      </c>
      <c r="AP168" s="329" t="s">
        <v>237</v>
      </c>
      <c r="AQ168" s="329" t="s">
        <v>238</v>
      </c>
      <c r="AR168" s="329" t="s">
        <v>237</v>
      </c>
    </row>
    <row r="169" spans="2:44" x14ac:dyDescent="0.25">
      <c r="B169" s="15" t="s">
        <v>182</v>
      </c>
      <c r="C169" s="118" t="s">
        <v>238</v>
      </c>
      <c r="D169" s="329" t="s">
        <v>237</v>
      </c>
      <c r="E169" s="118" t="s">
        <v>238</v>
      </c>
      <c r="F169" s="329" t="s">
        <v>237</v>
      </c>
      <c r="G169" s="329" t="s">
        <v>238</v>
      </c>
      <c r="H169" s="329" t="s">
        <v>237</v>
      </c>
      <c r="I169" s="118" t="s">
        <v>238</v>
      </c>
      <c r="J169" s="329" t="s">
        <v>237</v>
      </c>
      <c r="K169" s="118" t="s">
        <v>238</v>
      </c>
      <c r="L169" s="329" t="s">
        <v>237</v>
      </c>
      <c r="M169" s="329" t="s">
        <v>238</v>
      </c>
      <c r="N169" s="329" t="s">
        <v>237</v>
      </c>
      <c r="O169" s="118" t="s">
        <v>238</v>
      </c>
      <c r="P169" s="329" t="s">
        <v>237</v>
      </c>
      <c r="Q169" s="118" t="s">
        <v>238</v>
      </c>
      <c r="R169" s="329" t="s">
        <v>237</v>
      </c>
      <c r="S169" s="329" t="s">
        <v>238</v>
      </c>
      <c r="T169" s="329" t="s">
        <v>237</v>
      </c>
      <c r="U169" s="118" t="s">
        <v>238</v>
      </c>
      <c r="V169" s="329" t="s">
        <v>237</v>
      </c>
      <c r="W169" s="118" t="s">
        <v>238</v>
      </c>
      <c r="X169" s="329" t="s">
        <v>237</v>
      </c>
      <c r="Y169" s="329" t="s">
        <v>238</v>
      </c>
      <c r="Z169" s="329" t="s">
        <v>237</v>
      </c>
      <c r="AA169" s="118" t="s">
        <v>238</v>
      </c>
      <c r="AB169" s="329" t="s">
        <v>279</v>
      </c>
      <c r="AC169" s="118" t="s">
        <v>238</v>
      </c>
      <c r="AD169" s="329" t="s">
        <v>279</v>
      </c>
      <c r="AE169" s="329" t="s">
        <v>238</v>
      </c>
      <c r="AF169" s="329" t="s">
        <v>237</v>
      </c>
      <c r="AG169" s="118" t="s">
        <v>238</v>
      </c>
      <c r="AH169" s="329" t="s">
        <v>237</v>
      </c>
      <c r="AI169" s="118" t="s">
        <v>238</v>
      </c>
      <c r="AJ169" s="329" t="s">
        <v>237</v>
      </c>
      <c r="AK169" s="329" t="s">
        <v>238</v>
      </c>
      <c r="AL169" s="329" t="s">
        <v>237</v>
      </c>
      <c r="AM169" s="118" t="s">
        <v>238</v>
      </c>
      <c r="AN169" s="329" t="s">
        <v>237</v>
      </c>
      <c r="AO169" s="118" t="s">
        <v>238</v>
      </c>
      <c r="AP169" s="329" t="s">
        <v>237</v>
      </c>
      <c r="AQ169" s="329" t="s">
        <v>238</v>
      </c>
      <c r="AR169" s="329" t="s">
        <v>237</v>
      </c>
    </row>
    <row r="170" spans="2:44" x14ac:dyDescent="0.25">
      <c r="B170" s="45" t="s">
        <v>183</v>
      </c>
      <c r="C170" s="118">
        <v>21.2</v>
      </c>
      <c r="D170" s="329" t="s">
        <v>237</v>
      </c>
      <c r="E170" s="118">
        <v>56.5</v>
      </c>
      <c r="F170" s="329" t="s">
        <v>237</v>
      </c>
      <c r="G170" s="329">
        <v>2.6650943396226414</v>
      </c>
      <c r="H170" s="329" t="s">
        <v>237</v>
      </c>
      <c r="I170" s="118">
        <v>8</v>
      </c>
      <c r="J170" s="329" t="s">
        <v>237</v>
      </c>
      <c r="K170" s="118">
        <v>41.1</v>
      </c>
      <c r="L170" s="329" t="s">
        <v>237</v>
      </c>
      <c r="M170" s="329">
        <v>5.1375000000000002</v>
      </c>
      <c r="N170" s="329" t="s">
        <v>237</v>
      </c>
      <c r="O170" s="118">
        <v>32.1</v>
      </c>
      <c r="P170" s="329" t="s">
        <v>237</v>
      </c>
      <c r="Q170" s="118">
        <v>20.5</v>
      </c>
      <c r="R170" s="329" t="s">
        <v>237</v>
      </c>
      <c r="S170" s="329">
        <v>1.5658536585365854</v>
      </c>
      <c r="T170" s="329" t="s">
        <v>237</v>
      </c>
      <c r="U170" s="118">
        <v>27.3</v>
      </c>
      <c r="V170" s="329" t="s">
        <v>237</v>
      </c>
      <c r="W170" s="118">
        <v>52.4</v>
      </c>
      <c r="X170" s="329" t="s">
        <v>237</v>
      </c>
      <c r="Y170" s="329">
        <v>1.9194139194139193</v>
      </c>
      <c r="Z170" s="329" t="s">
        <v>237</v>
      </c>
      <c r="AA170" s="118">
        <v>10.7</v>
      </c>
      <c r="AB170" s="329" t="s">
        <v>279</v>
      </c>
      <c r="AC170" s="118">
        <v>53.7</v>
      </c>
      <c r="AD170" s="329" t="s">
        <v>279</v>
      </c>
      <c r="AE170" s="329">
        <v>5.018691588785047</v>
      </c>
      <c r="AF170" s="329" t="s">
        <v>237</v>
      </c>
      <c r="AG170" s="118">
        <v>3</v>
      </c>
      <c r="AH170" s="329" t="s">
        <v>237</v>
      </c>
      <c r="AI170" s="118">
        <v>18.3</v>
      </c>
      <c r="AJ170" s="329" t="s">
        <v>237</v>
      </c>
      <c r="AK170" s="329">
        <v>6.1000000000000005</v>
      </c>
      <c r="AL170" s="329" t="s">
        <v>237</v>
      </c>
      <c r="AM170" s="118" t="s">
        <v>238</v>
      </c>
      <c r="AN170" s="329" t="s">
        <v>237</v>
      </c>
      <c r="AO170" s="118" t="s">
        <v>238</v>
      </c>
      <c r="AP170" s="329" t="s">
        <v>237</v>
      </c>
      <c r="AQ170" s="329" t="s">
        <v>238</v>
      </c>
      <c r="AR170" s="329" t="s">
        <v>237</v>
      </c>
    </row>
    <row r="171" spans="2:44" x14ac:dyDescent="0.25">
      <c r="B171" s="45" t="s">
        <v>184</v>
      </c>
      <c r="C171" s="118" t="s">
        <v>238</v>
      </c>
      <c r="D171" s="329" t="s">
        <v>237</v>
      </c>
      <c r="E171" s="118" t="s">
        <v>238</v>
      </c>
      <c r="F171" s="329" t="s">
        <v>237</v>
      </c>
      <c r="G171" s="329" t="s">
        <v>238</v>
      </c>
      <c r="H171" s="329" t="s">
        <v>237</v>
      </c>
      <c r="I171" s="118" t="s">
        <v>238</v>
      </c>
      <c r="J171" s="329" t="s">
        <v>237</v>
      </c>
      <c r="K171" s="118" t="s">
        <v>238</v>
      </c>
      <c r="L171" s="329" t="s">
        <v>237</v>
      </c>
      <c r="M171" s="329" t="s">
        <v>238</v>
      </c>
      <c r="N171" s="329" t="s">
        <v>237</v>
      </c>
      <c r="O171" s="118" t="s">
        <v>238</v>
      </c>
      <c r="P171" s="329" t="s">
        <v>237</v>
      </c>
      <c r="Q171" s="118" t="s">
        <v>238</v>
      </c>
      <c r="R171" s="329" t="s">
        <v>237</v>
      </c>
      <c r="S171" s="329" t="s">
        <v>238</v>
      </c>
      <c r="T171" s="329" t="s">
        <v>237</v>
      </c>
      <c r="U171" s="118" t="s">
        <v>238</v>
      </c>
      <c r="V171" s="329" t="s">
        <v>237</v>
      </c>
      <c r="W171" s="118" t="s">
        <v>238</v>
      </c>
      <c r="X171" s="329" t="s">
        <v>237</v>
      </c>
      <c r="Y171" s="329" t="s">
        <v>238</v>
      </c>
      <c r="Z171" s="329" t="s">
        <v>237</v>
      </c>
      <c r="AA171" s="118" t="s">
        <v>238</v>
      </c>
      <c r="AB171" s="329" t="s">
        <v>279</v>
      </c>
      <c r="AC171" s="118" t="s">
        <v>238</v>
      </c>
      <c r="AD171" s="329" t="s">
        <v>279</v>
      </c>
      <c r="AE171" s="329" t="s">
        <v>238</v>
      </c>
      <c r="AF171" s="329" t="s">
        <v>237</v>
      </c>
      <c r="AG171" s="118" t="s">
        <v>238</v>
      </c>
      <c r="AH171" s="329" t="s">
        <v>237</v>
      </c>
      <c r="AI171" s="118" t="s">
        <v>238</v>
      </c>
      <c r="AJ171" s="329" t="s">
        <v>237</v>
      </c>
      <c r="AK171" s="329" t="s">
        <v>238</v>
      </c>
      <c r="AL171" s="329" t="s">
        <v>237</v>
      </c>
      <c r="AM171" s="118" t="s">
        <v>238</v>
      </c>
      <c r="AN171" s="329" t="s">
        <v>237</v>
      </c>
      <c r="AO171" s="118" t="s">
        <v>238</v>
      </c>
      <c r="AP171" s="329" t="s">
        <v>237</v>
      </c>
      <c r="AQ171" s="329" t="s">
        <v>238</v>
      </c>
      <c r="AR171" s="329" t="s">
        <v>237</v>
      </c>
    </row>
    <row r="172" spans="2:44" x14ac:dyDescent="0.25">
      <c r="B172" s="45" t="s">
        <v>185</v>
      </c>
      <c r="C172" s="118">
        <v>96.8</v>
      </c>
      <c r="D172" s="329" t="s">
        <v>237</v>
      </c>
      <c r="E172" s="118">
        <v>97.6</v>
      </c>
      <c r="F172" s="329" t="s">
        <v>237</v>
      </c>
      <c r="G172" s="329">
        <v>1.0082644628099173</v>
      </c>
      <c r="H172" s="329" t="s">
        <v>237</v>
      </c>
      <c r="I172" s="118">
        <v>97.4</v>
      </c>
      <c r="J172" s="329" t="s">
        <v>239</v>
      </c>
      <c r="K172" s="118">
        <v>99.4</v>
      </c>
      <c r="L172" s="329" t="s">
        <v>239</v>
      </c>
      <c r="M172" s="329">
        <v>1.0205338809034907</v>
      </c>
      <c r="N172" s="329" t="s">
        <v>239</v>
      </c>
      <c r="O172" s="118">
        <v>33.4</v>
      </c>
      <c r="P172" s="329" t="s">
        <v>237</v>
      </c>
      <c r="Q172" s="118">
        <v>17.899999999999999</v>
      </c>
      <c r="R172" s="329" t="s">
        <v>237</v>
      </c>
      <c r="S172" s="329">
        <v>1.8659217877094973</v>
      </c>
      <c r="T172" s="329" t="s">
        <v>237</v>
      </c>
      <c r="U172" s="118" t="s">
        <v>238</v>
      </c>
      <c r="V172" s="329" t="s">
        <v>237</v>
      </c>
      <c r="W172" s="118" t="s">
        <v>238</v>
      </c>
      <c r="X172" s="329" t="s">
        <v>237</v>
      </c>
      <c r="Y172" s="329" t="s">
        <v>238</v>
      </c>
      <c r="Z172" s="329" t="s">
        <v>237</v>
      </c>
      <c r="AA172" s="118" t="s">
        <v>238</v>
      </c>
      <c r="AB172" s="329" t="s">
        <v>279</v>
      </c>
      <c r="AC172" s="118" t="s">
        <v>238</v>
      </c>
      <c r="AD172" s="329" t="s">
        <v>279</v>
      </c>
      <c r="AE172" s="329" t="s">
        <v>238</v>
      </c>
      <c r="AF172" s="329" t="s">
        <v>237</v>
      </c>
      <c r="AG172" s="118" t="s">
        <v>238</v>
      </c>
      <c r="AH172" s="329" t="s">
        <v>237</v>
      </c>
      <c r="AI172" s="118" t="s">
        <v>238</v>
      </c>
      <c r="AJ172" s="329" t="s">
        <v>237</v>
      </c>
      <c r="AK172" s="329" t="s">
        <v>238</v>
      </c>
      <c r="AL172" s="329" t="s">
        <v>237</v>
      </c>
      <c r="AM172" s="118" t="s">
        <v>238</v>
      </c>
      <c r="AN172" s="329" t="s">
        <v>237</v>
      </c>
      <c r="AO172" s="118" t="s">
        <v>238</v>
      </c>
      <c r="AP172" s="329" t="s">
        <v>237</v>
      </c>
      <c r="AQ172" s="329" t="s">
        <v>238</v>
      </c>
      <c r="AR172" s="329" t="s">
        <v>237</v>
      </c>
    </row>
    <row r="173" spans="2:44" x14ac:dyDescent="0.25">
      <c r="B173" s="15" t="s">
        <v>186</v>
      </c>
      <c r="C173" s="118">
        <v>99.2</v>
      </c>
      <c r="D173" s="329" t="s">
        <v>237</v>
      </c>
      <c r="E173" s="118">
        <v>99.5</v>
      </c>
      <c r="F173" s="329" t="s">
        <v>237</v>
      </c>
      <c r="G173" s="329">
        <v>1.003024193548387</v>
      </c>
      <c r="H173" s="329" t="s">
        <v>237</v>
      </c>
      <c r="I173" s="330">
        <v>98.4</v>
      </c>
      <c r="J173" s="331" t="s">
        <v>239</v>
      </c>
      <c r="K173" s="330">
        <v>99.8</v>
      </c>
      <c r="L173" s="331" t="s">
        <v>239</v>
      </c>
      <c r="M173" s="331">
        <v>1.0142276422764227</v>
      </c>
      <c r="N173" s="331" t="s">
        <v>239</v>
      </c>
      <c r="O173" s="118">
        <v>4.5999999999999996</v>
      </c>
      <c r="P173" s="329" t="s">
        <v>237</v>
      </c>
      <c r="Q173" s="118">
        <v>2.9</v>
      </c>
      <c r="R173" s="329" t="s">
        <v>237</v>
      </c>
      <c r="S173" s="329">
        <v>1.586206896551724</v>
      </c>
      <c r="T173" s="329" t="s">
        <v>237</v>
      </c>
      <c r="U173" s="118">
        <v>37.6</v>
      </c>
      <c r="V173" s="329" t="s">
        <v>237</v>
      </c>
      <c r="W173" s="118">
        <v>28.6</v>
      </c>
      <c r="X173" s="329" t="s">
        <v>237</v>
      </c>
      <c r="Y173" s="329">
        <v>0.76063829787234039</v>
      </c>
      <c r="Z173" s="329" t="s">
        <v>237</v>
      </c>
      <c r="AA173" s="118">
        <v>90.1</v>
      </c>
      <c r="AB173" s="329" t="s">
        <v>279</v>
      </c>
      <c r="AC173" s="118">
        <v>96.2</v>
      </c>
      <c r="AD173" s="329" t="s">
        <v>279</v>
      </c>
      <c r="AE173" s="329">
        <v>1.067702552719201</v>
      </c>
      <c r="AF173" s="329" t="s">
        <v>237</v>
      </c>
      <c r="AG173" s="118">
        <v>4.8</v>
      </c>
      <c r="AH173" s="329" t="s">
        <v>237</v>
      </c>
      <c r="AI173" s="118">
        <v>10.1</v>
      </c>
      <c r="AJ173" s="329" t="s">
        <v>237</v>
      </c>
      <c r="AK173" s="329">
        <v>2.1041666666666665</v>
      </c>
      <c r="AL173" s="329" t="s">
        <v>237</v>
      </c>
      <c r="AM173" s="118" t="s">
        <v>238</v>
      </c>
      <c r="AN173" s="329" t="s">
        <v>237</v>
      </c>
      <c r="AO173" s="118" t="s">
        <v>238</v>
      </c>
      <c r="AP173" s="329" t="s">
        <v>237</v>
      </c>
      <c r="AQ173" s="329" t="s">
        <v>238</v>
      </c>
      <c r="AR173" s="329" t="s">
        <v>237</v>
      </c>
    </row>
    <row r="174" spans="2:44" x14ac:dyDescent="0.25">
      <c r="B174" s="45" t="s">
        <v>187</v>
      </c>
      <c r="C174" s="118">
        <v>26</v>
      </c>
      <c r="D174" s="329" t="s">
        <v>237</v>
      </c>
      <c r="E174" s="118">
        <v>98</v>
      </c>
      <c r="F174" s="329" t="s">
        <v>237</v>
      </c>
      <c r="G174" s="329">
        <v>3.7692307692307692</v>
      </c>
      <c r="H174" s="329" t="s">
        <v>237</v>
      </c>
      <c r="I174" s="118">
        <v>5.6</v>
      </c>
      <c r="J174" s="329" t="s">
        <v>237</v>
      </c>
      <c r="K174" s="118">
        <v>59</v>
      </c>
      <c r="L174" s="329" t="s">
        <v>237</v>
      </c>
      <c r="M174" s="329">
        <v>10.535714285714286</v>
      </c>
      <c r="N174" s="329" t="s">
        <v>237</v>
      </c>
      <c r="O174" s="118">
        <v>40</v>
      </c>
      <c r="P174" s="329" t="s">
        <v>237</v>
      </c>
      <c r="Q174" s="118">
        <v>16.5</v>
      </c>
      <c r="R174" s="329" t="s">
        <v>237</v>
      </c>
      <c r="S174" s="329">
        <v>2.4242424242424243</v>
      </c>
      <c r="T174" s="329" t="s">
        <v>237</v>
      </c>
      <c r="U174" s="118">
        <v>21.1</v>
      </c>
      <c r="V174" s="329" t="s">
        <v>237</v>
      </c>
      <c r="W174" s="118">
        <v>15.7</v>
      </c>
      <c r="X174" s="329" t="s">
        <v>237</v>
      </c>
      <c r="Y174" s="329">
        <v>0.74407582938388617</v>
      </c>
      <c r="Z174" s="329" t="s">
        <v>237</v>
      </c>
      <c r="AA174" s="118">
        <v>54.7</v>
      </c>
      <c r="AB174" s="329" t="s">
        <v>279</v>
      </c>
      <c r="AC174" s="118">
        <v>97.2</v>
      </c>
      <c r="AD174" s="329" t="s">
        <v>279</v>
      </c>
      <c r="AE174" s="329">
        <v>1.7769652650822669</v>
      </c>
      <c r="AF174" s="329" t="s">
        <v>237</v>
      </c>
      <c r="AG174" s="118">
        <v>0.8</v>
      </c>
      <c r="AH174" s="329" t="s">
        <v>237</v>
      </c>
      <c r="AI174" s="118">
        <v>10.9</v>
      </c>
      <c r="AJ174" s="329" t="s">
        <v>237</v>
      </c>
      <c r="AK174" s="329">
        <v>13.625</v>
      </c>
      <c r="AL174" s="329" t="s">
        <v>237</v>
      </c>
      <c r="AM174" s="118" t="s">
        <v>238</v>
      </c>
      <c r="AN174" s="329" t="s">
        <v>237</v>
      </c>
      <c r="AO174" s="118" t="s">
        <v>238</v>
      </c>
      <c r="AP174" s="329" t="s">
        <v>237</v>
      </c>
      <c r="AQ174" s="329" t="s">
        <v>238</v>
      </c>
      <c r="AR174" s="329" t="s">
        <v>237</v>
      </c>
    </row>
    <row r="175" spans="2:44" x14ac:dyDescent="0.25">
      <c r="B175" s="45" t="s">
        <v>188</v>
      </c>
      <c r="C175" s="118">
        <v>97.9</v>
      </c>
      <c r="D175" s="329" t="s">
        <v>237</v>
      </c>
      <c r="E175" s="118">
        <v>100</v>
      </c>
      <c r="F175" s="329" t="s">
        <v>237</v>
      </c>
      <c r="G175" s="329">
        <v>1.0214504596527068</v>
      </c>
      <c r="H175" s="329" t="s">
        <v>237</v>
      </c>
      <c r="I175" s="118">
        <v>83.8</v>
      </c>
      <c r="J175" s="329" t="s">
        <v>237</v>
      </c>
      <c r="K175" s="118">
        <v>95.3</v>
      </c>
      <c r="L175" s="329" t="s">
        <v>237</v>
      </c>
      <c r="M175" s="329">
        <v>1.1372315035799523</v>
      </c>
      <c r="N175" s="329" t="s">
        <v>237</v>
      </c>
      <c r="O175" s="118">
        <v>6.2</v>
      </c>
      <c r="P175" s="329" t="s">
        <v>237</v>
      </c>
      <c r="Q175" s="118">
        <v>4.2</v>
      </c>
      <c r="R175" s="329" t="s">
        <v>237</v>
      </c>
      <c r="S175" s="329">
        <v>1.4761904761904763</v>
      </c>
      <c r="T175" s="329" t="s">
        <v>237</v>
      </c>
      <c r="U175" s="118" t="s">
        <v>238</v>
      </c>
      <c r="V175" s="329" t="s">
        <v>237</v>
      </c>
      <c r="W175" s="118" t="s">
        <v>238</v>
      </c>
      <c r="X175" s="329" t="s">
        <v>237</v>
      </c>
      <c r="Y175" s="329" t="s">
        <v>238</v>
      </c>
      <c r="Z175" s="329" t="s">
        <v>237</v>
      </c>
      <c r="AA175" s="118">
        <v>91.5</v>
      </c>
      <c r="AB175" s="329" t="s">
        <v>279</v>
      </c>
      <c r="AC175" s="118">
        <v>96.2</v>
      </c>
      <c r="AD175" s="329" t="s">
        <v>279</v>
      </c>
      <c r="AE175" s="329">
        <v>1.0513661202185793</v>
      </c>
      <c r="AF175" s="329" t="s">
        <v>237</v>
      </c>
      <c r="AG175" s="118">
        <v>25.7</v>
      </c>
      <c r="AH175" s="329" t="s">
        <v>237</v>
      </c>
      <c r="AI175" s="118">
        <v>51.5</v>
      </c>
      <c r="AJ175" s="329" t="s">
        <v>237</v>
      </c>
      <c r="AK175" s="329">
        <v>2.0038910505836576</v>
      </c>
      <c r="AL175" s="329" t="s">
        <v>237</v>
      </c>
      <c r="AM175" s="118" t="s">
        <v>238</v>
      </c>
      <c r="AN175" s="329" t="s">
        <v>237</v>
      </c>
      <c r="AO175" s="118" t="s">
        <v>238</v>
      </c>
      <c r="AP175" s="329" t="s">
        <v>237</v>
      </c>
      <c r="AQ175" s="329" t="s">
        <v>238</v>
      </c>
      <c r="AR175" s="329" t="s">
        <v>237</v>
      </c>
    </row>
    <row r="176" spans="2:44" x14ac:dyDescent="0.25">
      <c r="B176" s="45" t="s">
        <v>189</v>
      </c>
      <c r="C176" s="118">
        <v>38.700000000000003</v>
      </c>
      <c r="D176" s="329" t="s">
        <v>237</v>
      </c>
      <c r="E176" s="118">
        <v>73.2</v>
      </c>
      <c r="F176" s="329" t="s">
        <v>237</v>
      </c>
      <c r="G176" s="329">
        <v>1.8914728682170543</v>
      </c>
      <c r="H176" s="329" t="s">
        <v>237</v>
      </c>
      <c r="I176" s="118">
        <v>65</v>
      </c>
      <c r="J176" s="329" t="s">
        <v>237</v>
      </c>
      <c r="K176" s="118">
        <v>94</v>
      </c>
      <c r="L176" s="329" t="s">
        <v>237</v>
      </c>
      <c r="M176" s="329">
        <v>1.4461538461538461</v>
      </c>
      <c r="N176" s="329" t="s">
        <v>237</v>
      </c>
      <c r="O176" s="118">
        <v>8.4</v>
      </c>
      <c r="P176" s="329" t="s">
        <v>237</v>
      </c>
      <c r="Q176" s="118">
        <v>3.6</v>
      </c>
      <c r="R176" s="329" t="s">
        <v>237</v>
      </c>
      <c r="S176" s="329">
        <v>2.3333333333333335</v>
      </c>
      <c r="T176" s="329" t="s">
        <v>237</v>
      </c>
      <c r="U176" s="118">
        <v>58</v>
      </c>
      <c r="V176" s="329" t="s">
        <v>237</v>
      </c>
      <c r="W176" s="118">
        <v>60.3</v>
      </c>
      <c r="X176" s="329" t="s">
        <v>237</v>
      </c>
      <c r="Y176" s="329">
        <v>1.039655172413793</v>
      </c>
      <c r="Z176" s="329" t="s">
        <v>237</v>
      </c>
      <c r="AA176" s="118">
        <v>95.3</v>
      </c>
      <c r="AB176" s="329" t="s">
        <v>279</v>
      </c>
      <c r="AC176" s="118">
        <v>98.6</v>
      </c>
      <c r="AD176" s="329" t="s">
        <v>279</v>
      </c>
      <c r="AE176" s="329">
        <v>1.0346274921301153</v>
      </c>
      <c r="AF176" s="329" t="s">
        <v>237</v>
      </c>
      <c r="AG176" s="118">
        <v>49.1</v>
      </c>
      <c r="AH176" s="329" t="s">
        <v>237</v>
      </c>
      <c r="AI176" s="118">
        <v>71.900000000000006</v>
      </c>
      <c r="AJ176" s="329" t="s">
        <v>237</v>
      </c>
      <c r="AK176" s="329">
        <v>1.4643584521384929</v>
      </c>
      <c r="AL176" s="329" t="s">
        <v>237</v>
      </c>
      <c r="AM176" s="118">
        <v>43.7</v>
      </c>
      <c r="AN176" s="329" t="s">
        <v>237</v>
      </c>
      <c r="AO176" s="118">
        <v>64.3</v>
      </c>
      <c r="AP176" s="329" t="s">
        <v>237</v>
      </c>
      <c r="AQ176" s="329">
        <v>1.4713958810068648</v>
      </c>
      <c r="AR176" s="329" t="s">
        <v>237</v>
      </c>
    </row>
    <row r="177" spans="2:44" x14ac:dyDescent="0.25">
      <c r="B177" s="45" t="s">
        <v>190</v>
      </c>
      <c r="C177" s="118" t="s">
        <v>238</v>
      </c>
      <c r="D177" s="329" t="s">
        <v>237</v>
      </c>
      <c r="E177" s="118" t="s">
        <v>238</v>
      </c>
      <c r="F177" s="329" t="s">
        <v>237</v>
      </c>
      <c r="G177" s="329" t="s">
        <v>238</v>
      </c>
      <c r="H177" s="329" t="s">
        <v>237</v>
      </c>
      <c r="I177" s="118" t="s">
        <v>238</v>
      </c>
      <c r="J177" s="329" t="s">
        <v>237</v>
      </c>
      <c r="K177" s="118" t="s">
        <v>238</v>
      </c>
      <c r="L177" s="329" t="s">
        <v>237</v>
      </c>
      <c r="M177" s="329" t="s">
        <v>238</v>
      </c>
      <c r="N177" s="329" t="s">
        <v>237</v>
      </c>
      <c r="O177" s="118" t="s">
        <v>238</v>
      </c>
      <c r="P177" s="329" t="s">
        <v>237</v>
      </c>
      <c r="Q177" s="118" t="s">
        <v>238</v>
      </c>
      <c r="R177" s="329" t="s">
        <v>237</v>
      </c>
      <c r="S177" s="329" t="s">
        <v>238</v>
      </c>
      <c r="T177" s="329" t="s">
        <v>237</v>
      </c>
      <c r="U177" s="118" t="s">
        <v>238</v>
      </c>
      <c r="V177" s="329" t="s">
        <v>237</v>
      </c>
      <c r="W177" s="118" t="s">
        <v>238</v>
      </c>
      <c r="X177" s="329" t="s">
        <v>237</v>
      </c>
      <c r="Y177" s="329" t="s">
        <v>238</v>
      </c>
      <c r="Z177" s="329" t="s">
        <v>237</v>
      </c>
      <c r="AA177" s="118" t="s">
        <v>238</v>
      </c>
      <c r="AB177" s="329" t="s">
        <v>279</v>
      </c>
      <c r="AC177" s="118" t="s">
        <v>238</v>
      </c>
      <c r="AD177" s="329" t="s">
        <v>279</v>
      </c>
      <c r="AE177" s="329" t="s">
        <v>238</v>
      </c>
      <c r="AF177" s="329" t="s">
        <v>237</v>
      </c>
      <c r="AG177" s="118" t="s">
        <v>238</v>
      </c>
      <c r="AH177" s="329" t="s">
        <v>237</v>
      </c>
      <c r="AI177" s="118" t="s">
        <v>238</v>
      </c>
      <c r="AJ177" s="329" t="s">
        <v>237</v>
      </c>
      <c r="AK177" s="329" t="s">
        <v>238</v>
      </c>
      <c r="AL177" s="329" t="s">
        <v>237</v>
      </c>
      <c r="AM177" s="118" t="s">
        <v>238</v>
      </c>
      <c r="AN177" s="329" t="s">
        <v>237</v>
      </c>
      <c r="AO177" s="118" t="s">
        <v>238</v>
      </c>
      <c r="AP177" s="329" t="s">
        <v>237</v>
      </c>
      <c r="AQ177" s="329" t="s">
        <v>238</v>
      </c>
      <c r="AR177" s="329" t="s">
        <v>237</v>
      </c>
    </row>
    <row r="178" spans="2:44" x14ac:dyDescent="0.25">
      <c r="B178" s="45" t="s">
        <v>191</v>
      </c>
      <c r="C178" s="118" t="s">
        <v>238</v>
      </c>
      <c r="D178" s="329" t="s">
        <v>237</v>
      </c>
      <c r="E178" s="118" t="s">
        <v>238</v>
      </c>
      <c r="F178" s="329" t="s">
        <v>237</v>
      </c>
      <c r="G178" s="329" t="s">
        <v>238</v>
      </c>
      <c r="H178" s="329" t="s">
        <v>237</v>
      </c>
      <c r="I178" s="118" t="s">
        <v>238</v>
      </c>
      <c r="J178" s="329" t="s">
        <v>237</v>
      </c>
      <c r="K178" s="118" t="s">
        <v>238</v>
      </c>
      <c r="L178" s="329" t="s">
        <v>237</v>
      </c>
      <c r="M178" s="329" t="s">
        <v>238</v>
      </c>
      <c r="N178" s="329" t="s">
        <v>237</v>
      </c>
      <c r="O178" s="118" t="s">
        <v>238</v>
      </c>
      <c r="P178" s="329" t="s">
        <v>237</v>
      </c>
      <c r="Q178" s="118" t="s">
        <v>238</v>
      </c>
      <c r="R178" s="329" t="s">
        <v>237</v>
      </c>
      <c r="S178" s="329" t="s">
        <v>238</v>
      </c>
      <c r="T178" s="329" t="s">
        <v>237</v>
      </c>
      <c r="U178" s="118" t="s">
        <v>238</v>
      </c>
      <c r="V178" s="329" t="s">
        <v>237</v>
      </c>
      <c r="W178" s="118" t="s">
        <v>238</v>
      </c>
      <c r="X178" s="329" t="s">
        <v>237</v>
      </c>
      <c r="Y178" s="329" t="s">
        <v>238</v>
      </c>
      <c r="Z178" s="329" t="s">
        <v>237</v>
      </c>
      <c r="AA178" s="118" t="s">
        <v>238</v>
      </c>
      <c r="AB178" s="329" t="s">
        <v>279</v>
      </c>
      <c r="AC178" s="118" t="s">
        <v>238</v>
      </c>
      <c r="AD178" s="329" t="s">
        <v>279</v>
      </c>
      <c r="AE178" s="329" t="s">
        <v>238</v>
      </c>
      <c r="AF178" s="329" t="s">
        <v>237</v>
      </c>
      <c r="AG178" s="118" t="s">
        <v>238</v>
      </c>
      <c r="AH178" s="329" t="s">
        <v>237</v>
      </c>
      <c r="AI178" s="118" t="s">
        <v>238</v>
      </c>
      <c r="AJ178" s="329" t="s">
        <v>237</v>
      </c>
      <c r="AK178" s="329" t="s">
        <v>238</v>
      </c>
      <c r="AL178" s="329" t="s">
        <v>237</v>
      </c>
      <c r="AM178" s="118" t="s">
        <v>238</v>
      </c>
      <c r="AN178" s="329" t="s">
        <v>237</v>
      </c>
      <c r="AO178" s="118" t="s">
        <v>238</v>
      </c>
      <c r="AP178" s="329" t="s">
        <v>237</v>
      </c>
      <c r="AQ178" s="329" t="s">
        <v>238</v>
      </c>
      <c r="AR178" s="329" t="s">
        <v>237</v>
      </c>
    </row>
    <row r="179" spans="2:44" x14ac:dyDescent="0.25">
      <c r="B179" s="45" t="s">
        <v>192</v>
      </c>
      <c r="C179" s="118">
        <v>92.7</v>
      </c>
      <c r="D179" s="329" t="s">
        <v>237</v>
      </c>
      <c r="E179" s="118">
        <v>99</v>
      </c>
      <c r="F179" s="329" t="s">
        <v>237</v>
      </c>
      <c r="G179" s="329">
        <v>1.0679611650485437</v>
      </c>
      <c r="H179" s="329" t="s">
        <v>237</v>
      </c>
      <c r="I179" s="330">
        <v>77.599999999999994</v>
      </c>
      <c r="J179" s="331" t="s">
        <v>239</v>
      </c>
      <c r="K179" s="330">
        <v>98.9</v>
      </c>
      <c r="L179" s="331" t="s">
        <v>239</v>
      </c>
      <c r="M179" s="331">
        <v>1.2744845360824744</v>
      </c>
      <c r="N179" s="331" t="s">
        <v>239</v>
      </c>
      <c r="O179" s="118">
        <v>10</v>
      </c>
      <c r="P179" s="329" t="s">
        <v>237</v>
      </c>
      <c r="Q179" s="118">
        <v>6.9</v>
      </c>
      <c r="R179" s="329" t="s">
        <v>237</v>
      </c>
      <c r="S179" s="329">
        <v>1.4492753623188406</v>
      </c>
      <c r="T179" s="329" t="s">
        <v>237</v>
      </c>
      <c r="U179" s="118">
        <v>45.453708944512101</v>
      </c>
      <c r="V179" s="329" t="s">
        <v>239</v>
      </c>
      <c r="W179" s="118">
        <v>58.8846894495844</v>
      </c>
      <c r="X179" s="329" t="s">
        <v>239</v>
      </c>
      <c r="Y179" s="329">
        <v>1.2954870090242416</v>
      </c>
      <c r="Z179" s="329" t="s">
        <v>239</v>
      </c>
      <c r="AA179" s="118" t="s">
        <v>238</v>
      </c>
      <c r="AB179" s="329" t="s">
        <v>237</v>
      </c>
      <c r="AC179" s="118" t="s">
        <v>238</v>
      </c>
      <c r="AD179" s="329" t="s">
        <v>237</v>
      </c>
      <c r="AE179" s="329" t="s">
        <v>238</v>
      </c>
      <c r="AF179" s="329" t="s">
        <v>237</v>
      </c>
      <c r="AG179" s="118">
        <v>3.6</v>
      </c>
      <c r="AH179" s="329" t="s">
        <v>239</v>
      </c>
      <c r="AI179" s="118">
        <v>10.3</v>
      </c>
      <c r="AJ179" s="329" t="s">
        <v>239</v>
      </c>
      <c r="AK179" s="329">
        <v>2.8611111111111112</v>
      </c>
      <c r="AL179" s="329" t="s">
        <v>239</v>
      </c>
      <c r="AM179" s="118" t="s">
        <v>238</v>
      </c>
      <c r="AN179" s="329" t="s">
        <v>237</v>
      </c>
      <c r="AO179" s="118" t="s">
        <v>238</v>
      </c>
      <c r="AP179" s="329" t="s">
        <v>237</v>
      </c>
      <c r="AQ179" s="329" t="s">
        <v>238</v>
      </c>
      <c r="AR179" s="329" t="s">
        <v>237</v>
      </c>
    </row>
    <row r="180" spans="2:44" x14ac:dyDescent="0.25">
      <c r="B180" s="45" t="s">
        <v>193</v>
      </c>
      <c r="C180" s="118">
        <v>86.1</v>
      </c>
      <c r="D180" s="329" t="s">
        <v>237</v>
      </c>
      <c r="E180" s="118">
        <v>89.6</v>
      </c>
      <c r="F180" s="329" t="s">
        <v>237</v>
      </c>
      <c r="G180" s="329">
        <v>1.0406504065040652</v>
      </c>
      <c r="H180" s="329" t="s">
        <v>237</v>
      </c>
      <c r="I180" s="118">
        <v>73.900000000000006</v>
      </c>
      <c r="J180" s="329" t="s">
        <v>237</v>
      </c>
      <c r="K180" s="118">
        <v>96.1</v>
      </c>
      <c r="L180" s="329" t="s">
        <v>237</v>
      </c>
      <c r="M180" s="329">
        <v>1.3004059539918806</v>
      </c>
      <c r="N180" s="329" t="s">
        <v>237</v>
      </c>
      <c r="O180" s="118">
        <v>15.8</v>
      </c>
      <c r="P180" s="329" t="s">
        <v>237</v>
      </c>
      <c r="Q180" s="118">
        <v>9.3000000000000007</v>
      </c>
      <c r="R180" s="329" t="s">
        <v>237</v>
      </c>
      <c r="S180" s="329">
        <v>1.6989247311827957</v>
      </c>
      <c r="T180" s="329" t="s">
        <v>237</v>
      </c>
      <c r="U180" s="118">
        <v>53</v>
      </c>
      <c r="V180" s="329" t="s">
        <v>237</v>
      </c>
      <c r="W180" s="118">
        <v>62.1</v>
      </c>
      <c r="X180" s="329" t="s">
        <v>237</v>
      </c>
      <c r="Y180" s="329">
        <v>1.1716981132075472</v>
      </c>
      <c r="Z180" s="329" t="s">
        <v>237</v>
      </c>
      <c r="AA180" s="118">
        <v>95.2</v>
      </c>
      <c r="AB180" s="329" t="s">
        <v>279</v>
      </c>
      <c r="AC180" s="118">
        <v>98.5</v>
      </c>
      <c r="AD180" s="329" t="s">
        <v>279</v>
      </c>
      <c r="AE180" s="329">
        <v>1.0346638655462184</v>
      </c>
      <c r="AF180" s="329" t="s">
        <v>237</v>
      </c>
      <c r="AG180" s="118" t="s">
        <v>238</v>
      </c>
      <c r="AH180" s="329" t="s">
        <v>237</v>
      </c>
      <c r="AI180" s="118" t="s">
        <v>238</v>
      </c>
      <c r="AJ180" s="329" t="s">
        <v>237</v>
      </c>
      <c r="AK180" s="329" t="s">
        <v>238</v>
      </c>
      <c r="AL180" s="329" t="s">
        <v>237</v>
      </c>
      <c r="AM180" s="118" t="s">
        <v>238</v>
      </c>
      <c r="AN180" s="329" t="s">
        <v>237</v>
      </c>
      <c r="AO180" s="118" t="s">
        <v>238</v>
      </c>
      <c r="AP180" s="329" t="s">
        <v>237</v>
      </c>
      <c r="AQ180" s="329" t="s">
        <v>238</v>
      </c>
      <c r="AR180" s="329" t="s">
        <v>237</v>
      </c>
    </row>
    <row r="181" spans="2:44" x14ac:dyDescent="0.25">
      <c r="B181" s="45" t="s">
        <v>194</v>
      </c>
      <c r="C181" s="118">
        <v>98.6</v>
      </c>
      <c r="D181" s="329" t="s">
        <v>283</v>
      </c>
      <c r="E181" s="118">
        <v>99.7</v>
      </c>
      <c r="F181" s="329" t="s">
        <v>283</v>
      </c>
      <c r="G181" s="329">
        <v>1.0111561866125762</v>
      </c>
      <c r="H181" s="329" t="s">
        <v>283</v>
      </c>
      <c r="I181" s="118">
        <v>98.4</v>
      </c>
      <c r="J181" s="329" t="s">
        <v>237</v>
      </c>
      <c r="K181" s="118">
        <v>99.9</v>
      </c>
      <c r="L181" s="329" t="s">
        <v>237</v>
      </c>
      <c r="M181" s="329">
        <v>1.0152439024390243</v>
      </c>
      <c r="N181" s="329" t="s">
        <v>237</v>
      </c>
      <c r="O181" s="118">
        <v>13.5</v>
      </c>
      <c r="P181" s="329" t="s">
        <v>237</v>
      </c>
      <c r="Q181" s="118">
        <v>3.7</v>
      </c>
      <c r="R181" s="329" t="s">
        <v>237</v>
      </c>
      <c r="S181" s="329">
        <v>3.6486486486486487</v>
      </c>
      <c r="T181" s="329" t="s">
        <v>237</v>
      </c>
      <c r="U181" s="118">
        <v>70.900000000000006</v>
      </c>
      <c r="V181" s="329" t="s">
        <v>237</v>
      </c>
      <c r="W181" s="118">
        <v>52.7</v>
      </c>
      <c r="X181" s="329" t="s">
        <v>237</v>
      </c>
      <c r="Y181" s="329">
        <v>0.74330042313117062</v>
      </c>
      <c r="Z181" s="329" t="s">
        <v>237</v>
      </c>
      <c r="AA181" s="118">
        <v>94.4</v>
      </c>
      <c r="AB181" s="329" t="s">
        <v>279</v>
      </c>
      <c r="AC181" s="118">
        <v>96.8</v>
      </c>
      <c r="AD181" s="329" t="s">
        <v>279</v>
      </c>
      <c r="AE181" s="329">
        <v>1.0254237288135593</v>
      </c>
      <c r="AF181" s="329" t="s">
        <v>237</v>
      </c>
      <c r="AG181" s="118">
        <v>48.4</v>
      </c>
      <c r="AH181" s="329" t="s">
        <v>237</v>
      </c>
      <c r="AI181" s="118">
        <v>58.8</v>
      </c>
      <c r="AJ181" s="329" t="s">
        <v>237</v>
      </c>
      <c r="AK181" s="329">
        <v>1.2148760330578512</v>
      </c>
      <c r="AL181" s="329" t="s">
        <v>237</v>
      </c>
      <c r="AM181" s="118" t="s">
        <v>238</v>
      </c>
      <c r="AN181" s="329" t="s">
        <v>237</v>
      </c>
      <c r="AO181" s="118" t="s">
        <v>238</v>
      </c>
      <c r="AP181" s="329" t="s">
        <v>237</v>
      </c>
      <c r="AQ181" s="329" t="s">
        <v>238</v>
      </c>
      <c r="AR181" s="329" t="s">
        <v>237</v>
      </c>
    </row>
    <row r="182" spans="2:44" x14ac:dyDescent="0.25">
      <c r="B182" s="45" t="s">
        <v>195</v>
      </c>
      <c r="C182" s="118">
        <v>99.2</v>
      </c>
      <c r="D182" s="329" t="s">
        <v>237</v>
      </c>
      <c r="E182" s="118">
        <v>100</v>
      </c>
      <c r="F182" s="329" t="s">
        <v>237</v>
      </c>
      <c r="G182" s="329">
        <v>1.0080645161290323</v>
      </c>
      <c r="H182" s="329" t="s">
        <v>237</v>
      </c>
      <c r="I182" s="118">
        <v>97.5</v>
      </c>
      <c r="J182" s="329" t="s">
        <v>237</v>
      </c>
      <c r="K182" s="118">
        <v>98</v>
      </c>
      <c r="L182" s="329" t="s">
        <v>237</v>
      </c>
      <c r="M182" s="329">
        <v>1.0051282051282051</v>
      </c>
      <c r="N182" s="329" t="s">
        <v>237</v>
      </c>
      <c r="O182" s="118">
        <v>1.9</v>
      </c>
      <c r="P182" s="329" t="s">
        <v>237</v>
      </c>
      <c r="Q182" s="118">
        <v>0</v>
      </c>
      <c r="R182" s="329" t="s">
        <v>237</v>
      </c>
      <c r="S182" s="329" t="s">
        <v>238</v>
      </c>
      <c r="T182" s="329" t="s">
        <v>237</v>
      </c>
      <c r="U182" s="118" t="s">
        <v>238</v>
      </c>
      <c r="V182" s="329" t="s">
        <v>237</v>
      </c>
      <c r="W182" s="118" t="s">
        <v>238</v>
      </c>
      <c r="X182" s="329" t="s">
        <v>237</v>
      </c>
      <c r="Y182" s="329" t="s">
        <v>238</v>
      </c>
      <c r="Z182" s="329" t="s">
        <v>237</v>
      </c>
      <c r="AA182" s="118">
        <v>96</v>
      </c>
      <c r="AB182" s="329" t="s">
        <v>279</v>
      </c>
      <c r="AC182" s="118">
        <v>99.7</v>
      </c>
      <c r="AD182" s="329" t="s">
        <v>279</v>
      </c>
      <c r="AE182" s="329">
        <v>1.0385416666666667</v>
      </c>
      <c r="AF182" s="329" t="s">
        <v>237</v>
      </c>
      <c r="AG182" s="118">
        <v>9</v>
      </c>
      <c r="AH182" s="329" t="s">
        <v>239</v>
      </c>
      <c r="AI182" s="118">
        <v>44.7</v>
      </c>
      <c r="AJ182" s="329" t="s">
        <v>239</v>
      </c>
      <c r="AK182" s="329">
        <v>4.9666666666666668</v>
      </c>
      <c r="AL182" s="329" t="s">
        <v>239</v>
      </c>
      <c r="AM182" s="118" t="s">
        <v>238</v>
      </c>
      <c r="AN182" s="329" t="s">
        <v>237</v>
      </c>
      <c r="AO182" s="118" t="s">
        <v>238</v>
      </c>
      <c r="AP182" s="329" t="s">
        <v>237</v>
      </c>
      <c r="AQ182" s="329" t="s">
        <v>238</v>
      </c>
      <c r="AR182" s="329" t="s">
        <v>237</v>
      </c>
    </row>
    <row r="183" spans="2:44" x14ac:dyDescent="0.25">
      <c r="B183" s="45" t="s">
        <v>196</v>
      </c>
      <c r="C183" s="118">
        <v>50</v>
      </c>
      <c r="D183" s="329" t="s">
        <v>237</v>
      </c>
      <c r="E183" s="118">
        <v>56.1</v>
      </c>
      <c r="F183" s="329" t="s">
        <v>237</v>
      </c>
      <c r="G183" s="329">
        <v>1.1220000000000001</v>
      </c>
      <c r="H183" s="329" t="s">
        <v>237</v>
      </c>
      <c r="I183" s="118">
        <v>10</v>
      </c>
      <c r="J183" s="329" t="s">
        <v>237</v>
      </c>
      <c r="K183" s="118">
        <v>68.599999999999994</v>
      </c>
      <c r="L183" s="329" t="s">
        <v>237</v>
      </c>
      <c r="M183" s="329">
        <v>6.8599999999999994</v>
      </c>
      <c r="N183" s="329" t="s">
        <v>237</v>
      </c>
      <c r="O183" s="118">
        <v>49.4</v>
      </c>
      <c r="P183" s="329" t="s">
        <v>237</v>
      </c>
      <c r="Q183" s="118">
        <v>35.299999999999997</v>
      </c>
      <c r="R183" s="329" t="s">
        <v>237</v>
      </c>
      <c r="S183" s="329">
        <v>1.3994334277620397</v>
      </c>
      <c r="T183" s="329" t="s">
        <v>237</v>
      </c>
      <c r="U183" s="118">
        <v>69.599999999999994</v>
      </c>
      <c r="V183" s="329" t="s">
        <v>237</v>
      </c>
      <c r="W183" s="118">
        <v>70.599999999999994</v>
      </c>
      <c r="X183" s="329" t="s">
        <v>237</v>
      </c>
      <c r="Y183" s="329">
        <v>1.014367816091954</v>
      </c>
      <c r="Z183" s="329" t="s">
        <v>237</v>
      </c>
      <c r="AA183" s="118">
        <v>59.814144217820854</v>
      </c>
      <c r="AB183" s="329" t="s">
        <v>279</v>
      </c>
      <c r="AC183" s="118">
        <v>83.788980485934033</v>
      </c>
      <c r="AD183" s="329" t="s">
        <v>279</v>
      </c>
      <c r="AE183" s="329">
        <v>1.4008221898286424</v>
      </c>
      <c r="AF183" s="329" t="s">
        <v>237</v>
      </c>
      <c r="AG183" s="118">
        <v>8.9</v>
      </c>
      <c r="AH183" s="329" t="s">
        <v>237</v>
      </c>
      <c r="AI183" s="118">
        <v>15.8</v>
      </c>
      <c r="AJ183" s="329" t="s">
        <v>237</v>
      </c>
      <c r="AK183" s="329">
        <v>1.7752808988764046</v>
      </c>
      <c r="AL183" s="329" t="s">
        <v>237</v>
      </c>
      <c r="AM183" s="118">
        <v>11.4</v>
      </c>
      <c r="AN183" s="329" t="s">
        <v>237</v>
      </c>
      <c r="AO183" s="118">
        <v>34.6</v>
      </c>
      <c r="AP183" s="329" t="s">
        <v>237</v>
      </c>
      <c r="AQ183" s="329">
        <v>3.0350877192982457</v>
      </c>
      <c r="AR183" s="329" t="s">
        <v>237</v>
      </c>
    </row>
    <row r="184" spans="2:44" x14ac:dyDescent="0.25">
      <c r="B184" s="45" t="s">
        <v>197</v>
      </c>
      <c r="C184" s="118">
        <v>58.6</v>
      </c>
      <c r="D184" s="329" t="s">
        <v>237</v>
      </c>
      <c r="E184" s="118">
        <v>97.2</v>
      </c>
      <c r="F184" s="329" t="s">
        <v>237</v>
      </c>
      <c r="G184" s="329">
        <v>1.658703071672355</v>
      </c>
      <c r="H184" s="329" t="s">
        <v>237</v>
      </c>
      <c r="I184" s="118">
        <v>27.7</v>
      </c>
      <c r="J184" s="329" t="s">
        <v>237</v>
      </c>
      <c r="K184" s="118">
        <v>94.1</v>
      </c>
      <c r="L184" s="329" t="s">
        <v>237</v>
      </c>
      <c r="M184" s="329">
        <v>3.3971119133574006</v>
      </c>
      <c r="N184" s="329" t="s">
        <v>237</v>
      </c>
      <c r="O184" s="118">
        <v>21</v>
      </c>
      <c r="P184" s="329" t="s">
        <v>237</v>
      </c>
      <c r="Q184" s="118">
        <v>8.8000000000000007</v>
      </c>
      <c r="R184" s="329" t="s">
        <v>237</v>
      </c>
      <c r="S184" s="329">
        <v>2.3863636363636362</v>
      </c>
      <c r="T184" s="329" t="s">
        <v>237</v>
      </c>
      <c r="U184" s="118">
        <v>7.5</v>
      </c>
      <c r="V184" s="329" t="s">
        <v>237</v>
      </c>
      <c r="W184" s="118">
        <v>18.600000000000001</v>
      </c>
      <c r="X184" s="329" t="s">
        <v>237</v>
      </c>
      <c r="Y184" s="329">
        <v>2.48</v>
      </c>
      <c r="Z184" s="329" t="s">
        <v>237</v>
      </c>
      <c r="AA184" s="118">
        <v>79.900000000000006</v>
      </c>
      <c r="AB184" s="329" t="s">
        <v>279</v>
      </c>
      <c r="AC184" s="118">
        <v>96.2</v>
      </c>
      <c r="AD184" s="329" t="s">
        <v>279</v>
      </c>
      <c r="AE184" s="329">
        <v>1.2040050062578223</v>
      </c>
      <c r="AF184" s="329" t="s">
        <v>237</v>
      </c>
      <c r="AG184" s="118">
        <v>18.399999999999999</v>
      </c>
      <c r="AH184" s="329" t="s">
        <v>237</v>
      </c>
      <c r="AI184" s="118">
        <v>41.7</v>
      </c>
      <c r="AJ184" s="329" t="s">
        <v>237</v>
      </c>
      <c r="AK184" s="329">
        <v>2.2663043478260874</v>
      </c>
      <c r="AL184" s="329" t="s">
        <v>237</v>
      </c>
      <c r="AM184" s="118">
        <v>20.3</v>
      </c>
      <c r="AN184" s="329" t="s">
        <v>237</v>
      </c>
      <c r="AO184" s="118">
        <v>55.4</v>
      </c>
      <c r="AP184" s="329" t="s">
        <v>237</v>
      </c>
      <c r="AQ184" s="329">
        <v>2.729064039408867</v>
      </c>
      <c r="AR184" s="329" t="s">
        <v>237</v>
      </c>
    </row>
    <row r="185" spans="2:44" x14ac:dyDescent="0.25">
      <c r="B185" s="45" t="s">
        <v>198</v>
      </c>
      <c r="C185" s="118" t="s">
        <v>238</v>
      </c>
      <c r="D185" s="329" t="s">
        <v>237</v>
      </c>
      <c r="E185" s="118" t="s">
        <v>238</v>
      </c>
      <c r="F185" s="329" t="s">
        <v>237</v>
      </c>
      <c r="G185" s="329" t="s">
        <v>238</v>
      </c>
      <c r="H185" s="329" t="s">
        <v>237</v>
      </c>
      <c r="I185" s="118" t="s">
        <v>238</v>
      </c>
      <c r="J185" s="329" t="s">
        <v>237</v>
      </c>
      <c r="K185" s="118" t="s">
        <v>238</v>
      </c>
      <c r="L185" s="329" t="s">
        <v>237</v>
      </c>
      <c r="M185" s="329" t="s">
        <v>238</v>
      </c>
      <c r="N185" s="329" t="s">
        <v>237</v>
      </c>
      <c r="O185" s="118" t="s">
        <v>238</v>
      </c>
      <c r="P185" s="329" t="s">
        <v>237</v>
      </c>
      <c r="Q185" s="118" t="s">
        <v>238</v>
      </c>
      <c r="R185" s="329" t="s">
        <v>237</v>
      </c>
      <c r="S185" s="329" t="s">
        <v>238</v>
      </c>
      <c r="T185" s="329" t="s">
        <v>237</v>
      </c>
      <c r="U185" s="118" t="s">
        <v>238</v>
      </c>
      <c r="V185" s="329" t="s">
        <v>237</v>
      </c>
      <c r="W185" s="118" t="s">
        <v>238</v>
      </c>
      <c r="X185" s="329" t="s">
        <v>237</v>
      </c>
      <c r="Y185" s="329" t="s">
        <v>238</v>
      </c>
      <c r="Z185" s="329" t="s">
        <v>237</v>
      </c>
      <c r="AA185" s="118" t="s">
        <v>238</v>
      </c>
      <c r="AB185" s="329" t="s">
        <v>279</v>
      </c>
      <c r="AC185" s="118" t="s">
        <v>238</v>
      </c>
      <c r="AD185" s="329" t="s">
        <v>279</v>
      </c>
      <c r="AE185" s="329" t="s">
        <v>238</v>
      </c>
      <c r="AF185" s="329" t="s">
        <v>237</v>
      </c>
      <c r="AG185" s="118" t="s">
        <v>238</v>
      </c>
      <c r="AH185" s="329" t="s">
        <v>237</v>
      </c>
      <c r="AI185" s="118" t="s">
        <v>238</v>
      </c>
      <c r="AJ185" s="329" t="s">
        <v>237</v>
      </c>
      <c r="AK185" s="329" t="s">
        <v>238</v>
      </c>
      <c r="AL185" s="329" t="s">
        <v>237</v>
      </c>
      <c r="AM185" s="118" t="s">
        <v>238</v>
      </c>
      <c r="AN185" s="329" t="s">
        <v>237</v>
      </c>
      <c r="AO185" s="118" t="s">
        <v>238</v>
      </c>
      <c r="AP185" s="329" t="s">
        <v>237</v>
      </c>
      <c r="AQ185" s="329" t="s">
        <v>238</v>
      </c>
      <c r="AR185" s="329" t="s">
        <v>237</v>
      </c>
    </row>
    <row r="186" spans="2:44" x14ac:dyDescent="0.25">
      <c r="B186" s="45" t="s">
        <v>199</v>
      </c>
      <c r="C186" s="118">
        <v>95.8</v>
      </c>
      <c r="D186" s="329" t="s">
        <v>237</v>
      </c>
      <c r="E186" s="118">
        <v>98.5</v>
      </c>
      <c r="F186" s="329" t="s">
        <v>237</v>
      </c>
      <c r="G186" s="329">
        <v>1.0281837160751566</v>
      </c>
      <c r="H186" s="329" t="s">
        <v>237</v>
      </c>
      <c r="I186" s="330">
        <v>97.7</v>
      </c>
      <c r="J186" s="331" t="s">
        <v>239</v>
      </c>
      <c r="K186" s="330">
        <v>100</v>
      </c>
      <c r="L186" s="331" t="s">
        <v>239</v>
      </c>
      <c r="M186" s="331">
        <v>1.0235414534288638</v>
      </c>
      <c r="N186" s="331" t="s">
        <v>239</v>
      </c>
      <c r="O186" s="118" t="s">
        <v>238</v>
      </c>
      <c r="P186" s="329" t="s">
        <v>237</v>
      </c>
      <c r="Q186" s="118" t="s">
        <v>238</v>
      </c>
      <c r="R186" s="329" t="s">
        <v>237</v>
      </c>
      <c r="S186" s="329" t="s">
        <v>238</v>
      </c>
      <c r="T186" s="329" t="s">
        <v>237</v>
      </c>
      <c r="U186" s="118" t="s">
        <v>238</v>
      </c>
      <c r="V186" s="329" t="s">
        <v>237</v>
      </c>
      <c r="W186" s="118" t="s">
        <v>238</v>
      </c>
      <c r="X186" s="329" t="s">
        <v>237</v>
      </c>
      <c r="Y186" s="329" t="s">
        <v>238</v>
      </c>
      <c r="Z186" s="329" t="s">
        <v>237</v>
      </c>
      <c r="AA186" s="118">
        <v>94.5</v>
      </c>
      <c r="AB186" s="329" t="s">
        <v>239</v>
      </c>
      <c r="AC186" s="118">
        <v>98.3</v>
      </c>
      <c r="AD186" s="329" t="s">
        <v>239</v>
      </c>
      <c r="AE186" s="329">
        <v>1.0402116402116401</v>
      </c>
      <c r="AF186" s="329" t="s">
        <v>239</v>
      </c>
      <c r="AG186" s="118">
        <v>48.3</v>
      </c>
      <c r="AH186" s="329" t="s">
        <v>239</v>
      </c>
      <c r="AI186" s="118">
        <v>62.1</v>
      </c>
      <c r="AJ186" s="329" t="s">
        <v>239</v>
      </c>
      <c r="AK186" s="329">
        <v>1.2857142857142858</v>
      </c>
      <c r="AL186" s="329" t="s">
        <v>239</v>
      </c>
      <c r="AM186" s="118" t="s">
        <v>238</v>
      </c>
      <c r="AN186" s="329" t="s">
        <v>237</v>
      </c>
      <c r="AO186" s="118" t="s">
        <v>238</v>
      </c>
      <c r="AP186" s="329" t="s">
        <v>237</v>
      </c>
      <c r="AQ186" s="329" t="s">
        <v>238</v>
      </c>
      <c r="AR186" s="329" t="s">
        <v>237</v>
      </c>
    </row>
    <row r="187" spans="2:44" x14ac:dyDescent="0.25">
      <c r="B187" s="45" t="s">
        <v>200</v>
      </c>
      <c r="C187" s="118">
        <v>97.6</v>
      </c>
      <c r="D187" s="329" t="s">
        <v>237</v>
      </c>
      <c r="E187" s="118">
        <v>99.5</v>
      </c>
      <c r="F187" s="329" t="s">
        <v>237</v>
      </c>
      <c r="G187" s="329">
        <v>1.0194672131147542</v>
      </c>
      <c r="H187" s="329" t="s">
        <v>237</v>
      </c>
      <c r="I187" s="118">
        <v>93.8</v>
      </c>
      <c r="J187" s="329" t="s">
        <v>237</v>
      </c>
      <c r="K187" s="118">
        <v>99.7</v>
      </c>
      <c r="L187" s="329" t="s">
        <v>237</v>
      </c>
      <c r="M187" s="329">
        <v>1.0628997867803838</v>
      </c>
      <c r="N187" s="329" t="s">
        <v>237</v>
      </c>
      <c r="O187" s="118">
        <v>3.2</v>
      </c>
      <c r="P187" s="329" t="s">
        <v>237</v>
      </c>
      <c r="Q187" s="118">
        <v>2.2000000000000002</v>
      </c>
      <c r="R187" s="329" t="s">
        <v>237</v>
      </c>
      <c r="S187" s="329">
        <v>1.4545454545454546</v>
      </c>
      <c r="T187" s="329" t="s">
        <v>237</v>
      </c>
      <c r="U187" s="118" t="s">
        <v>238</v>
      </c>
      <c r="V187" s="329" t="s">
        <v>237</v>
      </c>
      <c r="W187" s="118" t="s">
        <v>238</v>
      </c>
      <c r="X187" s="329" t="s">
        <v>237</v>
      </c>
      <c r="Y187" s="329" t="s">
        <v>238</v>
      </c>
      <c r="Z187" s="329" t="s">
        <v>237</v>
      </c>
      <c r="AA187" s="118">
        <v>96.2</v>
      </c>
      <c r="AB187" s="329" t="s">
        <v>279</v>
      </c>
      <c r="AC187" s="118">
        <v>98.4</v>
      </c>
      <c r="AD187" s="329" t="s">
        <v>279</v>
      </c>
      <c r="AE187" s="329">
        <v>1.0228690228690229</v>
      </c>
      <c r="AF187" s="329" t="s">
        <v>237</v>
      </c>
      <c r="AG187" s="118">
        <v>10.4</v>
      </c>
      <c r="AH187" s="329" t="s">
        <v>237</v>
      </c>
      <c r="AI187" s="118">
        <v>28.8</v>
      </c>
      <c r="AJ187" s="329" t="s">
        <v>237</v>
      </c>
      <c r="AK187" s="329">
        <v>2.7692307692307692</v>
      </c>
      <c r="AL187" s="329" t="s">
        <v>237</v>
      </c>
      <c r="AM187" s="118" t="s">
        <v>238</v>
      </c>
      <c r="AN187" s="329" t="s">
        <v>237</v>
      </c>
      <c r="AO187" s="118" t="s">
        <v>238</v>
      </c>
      <c r="AP187" s="329" t="s">
        <v>237</v>
      </c>
      <c r="AQ187" s="329" t="s">
        <v>238</v>
      </c>
      <c r="AR187" s="329" t="s">
        <v>237</v>
      </c>
    </row>
    <row r="188" spans="2:44" x14ac:dyDescent="0.25">
      <c r="B188" s="45" t="s">
        <v>201</v>
      </c>
      <c r="C188" s="118">
        <v>88.8</v>
      </c>
      <c r="D188" s="329" t="s">
        <v>237</v>
      </c>
      <c r="E188" s="118">
        <v>98.5</v>
      </c>
      <c r="F188" s="329" t="s">
        <v>237</v>
      </c>
      <c r="G188" s="329">
        <v>1.1092342342342343</v>
      </c>
      <c r="H188" s="329" t="s">
        <v>237</v>
      </c>
      <c r="I188" s="118">
        <v>73.400000000000006</v>
      </c>
      <c r="J188" s="329" t="s">
        <v>239</v>
      </c>
      <c r="K188" s="118">
        <v>99.5</v>
      </c>
      <c r="L188" s="329" t="s">
        <v>239</v>
      </c>
      <c r="M188" s="329">
        <v>1.3555858310626703</v>
      </c>
      <c r="N188" s="329" t="s">
        <v>239</v>
      </c>
      <c r="O188" s="118">
        <v>4.2</v>
      </c>
      <c r="P188" s="329" t="s">
        <v>239</v>
      </c>
      <c r="Q188" s="118">
        <v>0.5</v>
      </c>
      <c r="R188" s="329" t="s">
        <v>239</v>
      </c>
      <c r="S188" s="329">
        <v>8.4</v>
      </c>
      <c r="T188" s="329" t="s">
        <v>239</v>
      </c>
      <c r="U188" s="118" t="s">
        <v>238</v>
      </c>
      <c r="V188" s="329" t="s">
        <v>237</v>
      </c>
      <c r="W188" s="118" t="s">
        <v>238</v>
      </c>
      <c r="X188" s="329" t="s">
        <v>237</v>
      </c>
      <c r="Y188" s="329" t="s">
        <v>238</v>
      </c>
      <c r="Z188" s="329" t="s">
        <v>237</v>
      </c>
      <c r="AA188" s="118">
        <v>86.6</v>
      </c>
      <c r="AB188" s="329" t="s">
        <v>283</v>
      </c>
      <c r="AC188" s="118">
        <v>96.5</v>
      </c>
      <c r="AD188" s="329" t="s">
        <v>283</v>
      </c>
      <c r="AE188" s="329">
        <v>1.1143187066974596</v>
      </c>
      <c r="AF188" s="329" t="s">
        <v>283</v>
      </c>
      <c r="AG188" s="118" t="s">
        <v>238</v>
      </c>
      <c r="AH188" s="329" t="s">
        <v>237</v>
      </c>
      <c r="AI188" s="118" t="s">
        <v>238</v>
      </c>
      <c r="AJ188" s="329" t="s">
        <v>237</v>
      </c>
      <c r="AK188" s="329" t="s">
        <v>238</v>
      </c>
      <c r="AL188" s="329" t="s">
        <v>237</v>
      </c>
      <c r="AM188" s="118" t="s">
        <v>238</v>
      </c>
      <c r="AN188" s="329" t="s">
        <v>237</v>
      </c>
      <c r="AO188" s="118" t="s">
        <v>238</v>
      </c>
      <c r="AP188" s="329" t="s">
        <v>237</v>
      </c>
      <c r="AQ188" s="329" t="s">
        <v>238</v>
      </c>
      <c r="AR188" s="329" t="s">
        <v>237</v>
      </c>
    </row>
    <row r="189" spans="2:44" x14ac:dyDescent="0.25">
      <c r="B189" s="45" t="s">
        <v>202</v>
      </c>
      <c r="C189" s="118" t="s">
        <v>238</v>
      </c>
      <c r="D189" s="329" t="s">
        <v>237</v>
      </c>
      <c r="E189" s="118" t="s">
        <v>238</v>
      </c>
      <c r="F189" s="329" t="s">
        <v>237</v>
      </c>
      <c r="G189" s="329" t="s">
        <v>238</v>
      </c>
      <c r="H189" s="329" t="s">
        <v>237</v>
      </c>
      <c r="I189" s="118" t="s">
        <v>238</v>
      </c>
      <c r="J189" s="329" t="s">
        <v>237</v>
      </c>
      <c r="K189" s="118" t="s">
        <v>238</v>
      </c>
      <c r="L189" s="329" t="s">
        <v>237</v>
      </c>
      <c r="M189" s="329" t="s">
        <v>238</v>
      </c>
      <c r="N189" s="329" t="s">
        <v>237</v>
      </c>
      <c r="O189" s="118" t="s">
        <v>238</v>
      </c>
      <c r="P189" s="329" t="s">
        <v>237</v>
      </c>
      <c r="Q189" s="118" t="s">
        <v>238</v>
      </c>
      <c r="R189" s="329" t="s">
        <v>237</v>
      </c>
      <c r="S189" s="329" t="s">
        <v>238</v>
      </c>
      <c r="T189" s="329" t="s">
        <v>237</v>
      </c>
      <c r="U189" s="118" t="s">
        <v>238</v>
      </c>
      <c r="V189" s="329" t="s">
        <v>237</v>
      </c>
      <c r="W189" s="118" t="s">
        <v>238</v>
      </c>
      <c r="X189" s="329" t="s">
        <v>237</v>
      </c>
      <c r="Y189" s="329" t="s">
        <v>238</v>
      </c>
      <c r="Z189" s="329" t="s">
        <v>237</v>
      </c>
      <c r="AA189" s="118" t="s">
        <v>238</v>
      </c>
      <c r="AB189" s="329" t="s">
        <v>237</v>
      </c>
      <c r="AC189" s="118" t="s">
        <v>238</v>
      </c>
      <c r="AD189" s="329" t="s">
        <v>237</v>
      </c>
      <c r="AE189" s="329" t="s">
        <v>238</v>
      </c>
      <c r="AF189" s="329" t="s">
        <v>237</v>
      </c>
      <c r="AG189" s="118" t="s">
        <v>238</v>
      </c>
      <c r="AH189" s="329" t="s">
        <v>237</v>
      </c>
      <c r="AI189" s="118" t="s">
        <v>238</v>
      </c>
      <c r="AJ189" s="329" t="s">
        <v>237</v>
      </c>
      <c r="AK189" s="329" t="s">
        <v>238</v>
      </c>
      <c r="AL189" s="329" t="s">
        <v>237</v>
      </c>
      <c r="AM189" s="118" t="s">
        <v>238</v>
      </c>
      <c r="AN189" s="329" t="s">
        <v>237</v>
      </c>
      <c r="AO189" s="118" t="s">
        <v>238</v>
      </c>
      <c r="AP189" s="329" t="s">
        <v>237</v>
      </c>
      <c r="AQ189" s="329" t="s">
        <v>238</v>
      </c>
      <c r="AR189" s="329" t="s">
        <v>237</v>
      </c>
    </row>
    <row r="190" spans="2:44" x14ac:dyDescent="0.25">
      <c r="B190" s="45" t="s">
        <v>203</v>
      </c>
      <c r="C190" s="118">
        <v>38.9</v>
      </c>
      <c r="D190" s="329" t="s">
        <v>237</v>
      </c>
      <c r="E190" s="118">
        <v>70.599999999999994</v>
      </c>
      <c r="F190" s="329" t="s">
        <v>237</v>
      </c>
      <c r="G190" s="329">
        <v>1.8149100257069408</v>
      </c>
      <c r="H190" s="329" t="s">
        <v>237</v>
      </c>
      <c r="I190" s="118">
        <v>99.1</v>
      </c>
      <c r="J190" s="329" t="s">
        <v>239</v>
      </c>
      <c r="K190" s="118">
        <v>97.5</v>
      </c>
      <c r="L190" s="329" t="s">
        <v>239</v>
      </c>
      <c r="M190" s="329">
        <v>0.98385469223007072</v>
      </c>
      <c r="N190" s="329" t="s">
        <v>239</v>
      </c>
      <c r="O190" s="118">
        <v>0.7</v>
      </c>
      <c r="P190" s="329" t="s">
        <v>239</v>
      </c>
      <c r="Q190" s="118">
        <v>0</v>
      </c>
      <c r="R190" s="329" t="s">
        <v>239</v>
      </c>
      <c r="S190" s="329" t="s">
        <v>238</v>
      </c>
      <c r="T190" s="329" t="s">
        <v>237</v>
      </c>
      <c r="U190" s="118" t="s">
        <v>238</v>
      </c>
      <c r="V190" s="329" t="s">
        <v>237</v>
      </c>
      <c r="W190" s="118" t="s">
        <v>238</v>
      </c>
      <c r="X190" s="329" t="s">
        <v>237</v>
      </c>
      <c r="Y190" s="329" t="s">
        <v>238</v>
      </c>
      <c r="Z190" s="329" t="s">
        <v>237</v>
      </c>
      <c r="AA190" s="118">
        <v>99</v>
      </c>
      <c r="AB190" s="329" t="s">
        <v>281</v>
      </c>
      <c r="AC190" s="118">
        <v>100</v>
      </c>
      <c r="AD190" s="329" t="s">
        <v>281</v>
      </c>
      <c r="AE190" s="329">
        <v>1.0101010101010102</v>
      </c>
      <c r="AF190" s="329" t="s">
        <v>281</v>
      </c>
      <c r="AG190" s="118">
        <v>33.5</v>
      </c>
      <c r="AH190" s="329" t="s">
        <v>239</v>
      </c>
      <c r="AI190" s="118">
        <v>39.1</v>
      </c>
      <c r="AJ190" s="329" t="s">
        <v>239</v>
      </c>
      <c r="AK190" s="329">
        <v>1.1671641791044776</v>
      </c>
      <c r="AL190" s="329" t="s">
        <v>239</v>
      </c>
      <c r="AM190" s="118" t="s">
        <v>238</v>
      </c>
      <c r="AN190" s="329" t="s">
        <v>237</v>
      </c>
      <c r="AO190" s="118">
        <v>66.5</v>
      </c>
      <c r="AP190" s="329" t="s">
        <v>239</v>
      </c>
      <c r="AQ190" s="329" t="s">
        <v>238</v>
      </c>
      <c r="AR190" s="329" t="s">
        <v>237</v>
      </c>
    </row>
    <row r="191" spans="2:44" x14ac:dyDescent="0.25">
      <c r="B191" s="45" t="s">
        <v>204</v>
      </c>
      <c r="C191" s="118">
        <v>27.2</v>
      </c>
      <c r="D191" s="329" t="s">
        <v>237</v>
      </c>
      <c r="E191" s="118">
        <v>44</v>
      </c>
      <c r="F191" s="329" t="s">
        <v>237</v>
      </c>
      <c r="G191" s="329">
        <v>1.6176470588235294</v>
      </c>
      <c r="H191" s="329" t="s">
        <v>237</v>
      </c>
      <c r="I191" s="118">
        <v>43.3</v>
      </c>
      <c r="J191" s="329" t="s">
        <v>237</v>
      </c>
      <c r="K191" s="118">
        <v>87.5</v>
      </c>
      <c r="L191" s="329" t="s">
        <v>237</v>
      </c>
      <c r="M191" s="329">
        <v>2.0207852193995381</v>
      </c>
      <c r="N191" s="329" t="s">
        <v>237</v>
      </c>
      <c r="O191" s="118">
        <v>18.100000000000001</v>
      </c>
      <c r="P191" s="329" t="s">
        <v>237</v>
      </c>
      <c r="Q191" s="118">
        <v>8.4</v>
      </c>
      <c r="R191" s="329" t="s">
        <v>237</v>
      </c>
      <c r="S191" s="329">
        <v>2.1547619047619047</v>
      </c>
      <c r="T191" s="329" t="s">
        <v>237</v>
      </c>
      <c r="U191" s="118">
        <v>42.9</v>
      </c>
      <c r="V191" s="329" t="s">
        <v>237</v>
      </c>
      <c r="W191" s="118">
        <v>45.4</v>
      </c>
      <c r="X191" s="329" t="s">
        <v>237</v>
      </c>
      <c r="Y191" s="329">
        <v>1.0582750582750582</v>
      </c>
      <c r="Z191" s="329" t="s">
        <v>237</v>
      </c>
      <c r="AA191" s="118">
        <v>73.223952642471943</v>
      </c>
      <c r="AB191" s="329" t="s">
        <v>279</v>
      </c>
      <c r="AC191" s="118">
        <v>86.906388739038064</v>
      </c>
      <c r="AD191" s="329" t="s">
        <v>279</v>
      </c>
      <c r="AE191" s="329">
        <v>1.186857382083331</v>
      </c>
      <c r="AF191" s="329" t="s">
        <v>237</v>
      </c>
      <c r="AG191" s="118" t="s">
        <v>238</v>
      </c>
      <c r="AH191" s="329" t="s">
        <v>237</v>
      </c>
      <c r="AI191" s="118" t="s">
        <v>238</v>
      </c>
      <c r="AJ191" s="329" t="s">
        <v>237</v>
      </c>
      <c r="AK191" s="329" t="s">
        <v>238</v>
      </c>
      <c r="AL191" s="329" t="s">
        <v>237</v>
      </c>
      <c r="AM191" s="118" t="s">
        <v>238</v>
      </c>
      <c r="AN191" s="329" t="s">
        <v>237</v>
      </c>
      <c r="AO191" s="118" t="s">
        <v>238</v>
      </c>
      <c r="AP191" s="329" t="s">
        <v>237</v>
      </c>
      <c r="AQ191" s="329" t="s">
        <v>238</v>
      </c>
      <c r="AR191" s="329" t="s">
        <v>237</v>
      </c>
    </row>
    <row r="192" spans="2:44" x14ac:dyDescent="0.25">
      <c r="B192" s="45" t="s">
        <v>205</v>
      </c>
      <c r="C192" s="118">
        <v>99.9</v>
      </c>
      <c r="D192" s="329" t="s">
        <v>237</v>
      </c>
      <c r="E192" s="118">
        <v>99.1</v>
      </c>
      <c r="F192" s="329" t="s">
        <v>237</v>
      </c>
      <c r="G192" s="329">
        <v>0.99199199199199184</v>
      </c>
      <c r="H192" s="329" t="s">
        <v>237</v>
      </c>
      <c r="I192" s="118">
        <v>99.4</v>
      </c>
      <c r="J192" s="329" t="s">
        <v>237</v>
      </c>
      <c r="K192" s="118">
        <v>99.5</v>
      </c>
      <c r="L192" s="329" t="s">
        <v>237</v>
      </c>
      <c r="M192" s="329">
        <v>1.0010060362173037</v>
      </c>
      <c r="N192" s="329" t="s">
        <v>237</v>
      </c>
      <c r="O192" s="118" t="s">
        <v>238</v>
      </c>
      <c r="P192" s="329" t="s">
        <v>237</v>
      </c>
      <c r="Q192" s="118" t="s">
        <v>238</v>
      </c>
      <c r="R192" s="329" t="s">
        <v>237</v>
      </c>
      <c r="S192" s="329" t="s">
        <v>238</v>
      </c>
      <c r="T192" s="329" t="s">
        <v>237</v>
      </c>
      <c r="U192" s="118" t="s">
        <v>238</v>
      </c>
      <c r="V192" s="329" t="s">
        <v>237</v>
      </c>
      <c r="W192" s="118" t="s">
        <v>238</v>
      </c>
      <c r="X192" s="329" t="s">
        <v>237</v>
      </c>
      <c r="Y192" s="329" t="s">
        <v>238</v>
      </c>
      <c r="Z192" s="329" t="s">
        <v>237</v>
      </c>
      <c r="AA192" s="118">
        <v>99.8</v>
      </c>
      <c r="AB192" s="329" t="s">
        <v>279</v>
      </c>
      <c r="AC192" s="118">
        <v>100</v>
      </c>
      <c r="AD192" s="329" t="s">
        <v>279</v>
      </c>
      <c r="AE192" s="329">
        <v>1.0020040080160322</v>
      </c>
      <c r="AF192" s="329" t="s">
        <v>237</v>
      </c>
      <c r="AG192" s="118">
        <v>40.5</v>
      </c>
      <c r="AH192" s="329" t="s">
        <v>237</v>
      </c>
      <c r="AI192" s="118">
        <v>53.3</v>
      </c>
      <c r="AJ192" s="329" t="s">
        <v>237</v>
      </c>
      <c r="AK192" s="329">
        <v>1.3160493827160493</v>
      </c>
      <c r="AL192" s="329" t="s">
        <v>237</v>
      </c>
      <c r="AM192" s="118">
        <v>40.299999999999997</v>
      </c>
      <c r="AN192" s="329" t="s">
        <v>237</v>
      </c>
      <c r="AO192" s="118">
        <v>53.8</v>
      </c>
      <c r="AP192" s="329" t="s">
        <v>237</v>
      </c>
      <c r="AQ192" s="329">
        <v>1.3349875930521091</v>
      </c>
      <c r="AR192" s="329" t="s">
        <v>237</v>
      </c>
    </row>
    <row r="193" spans="2:44" x14ac:dyDescent="0.25">
      <c r="B193" s="45" t="s">
        <v>206</v>
      </c>
      <c r="C193" s="118" t="s">
        <v>238</v>
      </c>
      <c r="D193" s="329" t="s">
        <v>237</v>
      </c>
      <c r="E193" s="118" t="s">
        <v>238</v>
      </c>
      <c r="F193" s="329" t="s">
        <v>237</v>
      </c>
      <c r="G193" s="329" t="s">
        <v>238</v>
      </c>
      <c r="H193" s="329" t="s">
        <v>237</v>
      </c>
      <c r="I193" s="118" t="s">
        <v>238</v>
      </c>
      <c r="J193" s="329" t="s">
        <v>237</v>
      </c>
      <c r="K193" s="118" t="s">
        <v>238</v>
      </c>
      <c r="L193" s="329" t="s">
        <v>237</v>
      </c>
      <c r="M193" s="329" t="s">
        <v>238</v>
      </c>
      <c r="N193" s="329" t="s">
        <v>237</v>
      </c>
      <c r="O193" s="118" t="s">
        <v>238</v>
      </c>
      <c r="P193" s="329" t="s">
        <v>237</v>
      </c>
      <c r="Q193" s="118" t="s">
        <v>238</v>
      </c>
      <c r="R193" s="329" t="s">
        <v>237</v>
      </c>
      <c r="S193" s="329" t="s">
        <v>238</v>
      </c>
      <c r="T193" s="329" t="s">
        <v>237</v>
      </c>
      <c r="U193" s="118" t="s">
        <v>238</v>
      </c>
      <c r="V193" s="329" t="s">
        <v>237</v>
      </c>
      <c r="W193" s="118" t="s">
        <v>238</v>
      </c>
      <c r="X193" s="329" t="s">
        <v>237</v>
      </c>
      <c r="Y193" s="329" t="s">
        <v>238</v>
      </c>
      <c r="Z193" s="329" t="s">
        <v>237</v>
      </c>
      <c r="AA193" s="118" t="s">
        <v>238</v>
      </c>
      <c r="AB193" s="329" t="s">
        <v>279</v>
      </c>
      <c r="AC193" s="118" t="s">
        <v>238</v>
      </c>
      <c r="AD193" s="329" t="s">
        <v>279</v>
      </c>
      <c r="AE193" s="329" t="s">
        <v>238</v>
      </c>
      <c r="AF193" s="329" t="s">
        <v>237</v>
      </c>
      <c r="AG193" s="118" t="s">
        <v>238</v>
      </c>
      <c r="AH193" s="329" t="s">
        <v>237</v>
      </c>
      <c r="AI193" s="118" t="s">
        <v>238</v>
      </c>
      <c r="AJ193" s="329" t="s">
        <v>237</v>
      </c>
      <c r="AK193" s="329" t="s">
        <v>238</v>
      </c>
      <c r="AL193" s="329" t="s">
        <v>237</v>
      </c>
      <c r="AM193" s="118" t="s">
        <v>238</v>
      </c>
      <c r="AN193" s="329" t="s">
        <v>237</v>
      </c>
      <c r="AO193" s="118" t="s">
        <v>238</v>
      </c>
      <c r="AP193" s="329" t="s">
        <v>237</v>
      </c>
      <c r="AQ193" s="329" t="s">
        <v>238</v>
      </c>
      <c r="AR193" s="329" t="s">
        <v>237</v>
      </c>
    </row>
    <row r="194" spans="2:44" x14ac:dyDescent="0.25">
      <c r="B194" s="45" t="s">
        <v>207</v>
      </c>
      <c r="C194" s="118" t="s">
        <v>238</v>
      </c>
      <c r="D194" s="329" t="s">
        <v>237</v>
      </c>
      <c r="E194" s="118" t="s">
        <v>238</v>
      </c>
      <c r="F194" s="329" t="s">
        <v>237</v>
      </c>
      <c r="G194" s="329" t="s">
        <v>238</v>
      </c>
      <c r="H194" s="329" t="s">
        <v>237</v>
      </c>
      <c r="I194" s="118" t="s">
        <v>238</v>
      </c>
      <c r="J194" s="329" t="s">
        <v>237</v>
      </c>
      <c r="K194" s="118" t="s">
        <v>238</v>
      </c>
      <c r="L194" s="329" t="s">
        <v>237</v>
      </c>
      <c r="M194" s="329" t="s">
        <v>238</v>
      </c>
      <c r="N194" s="329" t="s">
        <v>237</v>
      </c>
      <c r="O194" s="118" t="s">
        <v>238</v>
      </c>
      <c r="P194" s="329" t="s">
        <v>237</v>
      </c>
      <c r="Q194" s="118" t="s">
        <v>238</v>
      </c>
      <c r="R194" s="329" t="s">
        <v>237</v>
      </c>
      <c r="S194" s="329" t="s">
        <v>238</v>
      </c>
      <c r="T194" s="329" t="s">
        <v>237</v>
      </c>
      <c r="U194" s="118" t="s">
        <v>238</v>
      </c>
      <c r="V194" s="329" t="s">
        <v>237</v>
      </c>
      <c r="W194" s="118" t="s">
        <v>238</v>
      </c>
      <c r="X194" s="329" t="s">
        <v>237</v>
      </c>
      <c r="Y194" s="329" t="s">
        <v>238</v>
      </c>
      <c r="Z194" s="329" t="s">
        <v>237</v>
      </c>
      <c r="AA194" s="118" t="s">
        <v>238</v>
      </c>
      <c r="AB194" s="329" t="s">
        <v>279</v>
      </c>
      <c r="AC194" s="118" t="s">
        <v>238</v>
      </c>
      <c r="AD194" s="329" t="s">
        <v>279</v>
      </c>
      <c r="AE194" s="329" t="s">
        <v>238</v>
      </c>
      <c r="AF194" s="329" t="s">
        <v>237</v>
      </c>
      <c r="AG194" s="118" t="s">
        <v>238</v>
      </c>
      <c r="AH194" s="329" t="s">
        <v>237</v>
      </c>
      <c r="AI194" s="118" t="s">
        <v>238</v>
      </c>
      <c r="AJ194" s="329" t="s">
        <v>237</v>
      </c>
      <c r="AK194" s="329" t="s">
        <v>238</v>
      </c>
      <c r="AL194" s="329" t="s">
        <v>237</v>
      </c>
      <c r="AM194" s="118" t="s">
        <v>238</v>
      </c>
      <c r="AN194" s="329" t="s">
        <v>237</v>
      </c>
      <c r="AO194" s="118" t="s">
        <v>238</v>
      </c>
      <c r="AP194" s="329" t="s">
        <v>237</v>
      </c>
      <c r="AQ194" s="329" t="s">
        <v>238</v>
      </c>
      <c r="AR194" s="329" t="s">
        <v>237</v>
      </c>
    </row>
    <row r="195" spans="2:44" x14ac:dyDescent="0.25">
      <c r="B195" s="45" t="s">
        <v>208</v>
      </c>
      <c r="C195" s="118">
        <v>4.4000000000000004</v>
      </c>
      <c r="D195" s="329" t="s">
        <v>237</v>
      </c>
      <c r="E195" s="118">
        <v>55.8</v>
      </c>
      <c r="F195" s="329" t="s">
        <v>237</v>
      </c>
      <c r="G195" s="329">
        <v>12.68181818181818</v>
      </c>
      <c r="H195" s="329" t="s">
        <v>237</v>
      </c>
      <c r="I195" s="118">
        <v>31.1</v>
      </c>
      <c r="J195" s="329" t="s">
        <v>237</v>
      </c>
      <c r="K195" s="118">
        <v>89.7</v>
      </c>
      <c r="L195" s="329" t="s">
        <v>237</v>
      </c>
      <c r="M195" s="329">
        <v>2.8842443729903535</v>
      </c>
      <c r="N195" s="329" t="s">
        <v>237</v>
      </c>
      <c r="O195" s="118">
        <v>21.5</v>
      </c>
      <c r="P195" s="329" t="s">
        <v>237</v>
      </c>
      <c r="Q195" s="118">
        <v>9.3000000000000007</v>
      </c>
      <c r="R195" s="329" t="s">
        <v>237</v>
      </c>
      <c r="S195" s="329">
        <v>2.311827956989247</v>
      </c>
      <c r="T195" s="329" t="s">
        <v>237</v>
      </c>
      <c r="U195" s="118">
        <v>40.799999999999997</v>
      </c>
      <c r="V195" s="329" t="s">
        <v>237</v>
      </c>
      <c r="W195" s="118">
        <v>38.299999999999997</v>
      </c>
      <c r="X195" s="329" t="s">
        <v>237</v>
      </c>
      <c r="Y195" s="329">
        <v>0.93872549019607843</v>
      </c>
      <c r="Z195" s="329" t="s">
        <v>237</v>
      </c>
      <c r="AA195" s="118">
        <v>67.534641186541307</v>
      </c>
      <c r="AB195" s="329" t="s">
        <v>279</v>
      </c>
      <c r="AC195" s="118">
        <v>93.404059013773235</v>
      </c>
      <c r="AD195" s="329" t="s">
        <v>279</v>
      </c>
      <c r="AE195" s="329">
        <v>1.3830540500804103</v>
      </c>
      <c r="AF195" s="329" t="s">
        <v>237</v>
      </c>
      <c r="AG195" s="118" t="s">
        <v>238</v>
      </c>
      <c r="AH195" s="329" t="s">
        <v>237</v>
      </c>
      <c r="AI195" s="118" t="s">
        <v>238</v>
      </c>
      <c r="AJ195" s="329" t="s">
        <v>237</v>
      </c>
      <c r="AK195" s="329" t="s">
        <v>238</v>
      </c>
      <c r="AL195" s="329" t="s">
        <v>237</v>
      </c>
      <c r="AM195" s="118" t="s">
        <v>238</v>
      </c>
      <c r="AN195" s="329" t="s">
        <v>237</v>
      </c>
      <c r="AO195" s="118" t="s">
        <v>238</v>
      </c>
      <c r="AP195" s="329" t="s">
        <v>237</v>
      </c>
      <c r="AQ195" s="329" t="s">
        <v>238</v>
      </c>
      <c r="AR195" s="329" t="s">
        <v>237</v>
      </c>
    </row>
    <row r="196" spans="2:44" x14ac:dyDescent="0.25">
      <c r="B196" s="45" t="s">
        <v>209</v>
      </c>
      <c r="C196" s="118" t="s">
        <v>238</v>
      </c>
      <c r="D196" s="329" t="s">
        <v>237</v>
      </c>
      <c r="E196" s="118" t="s">
        <v>238</v>
      </c>
      <c r="F196" s="329" t="s">
        <v>237</v>
      </c>
      <c r="G196" s="329" t="s">
        <v>238</v>
      </c>
      <c r="H196" s="329" t="s">
        <v>237</v>
      </c>
      <c r="I196" s="118" t="s">
        <v>238</v>
      </c>
      <c r="J196" s="329" t="s">
        <v>237</v>
      </c>
      <c r="K196" s="118" t="s">
        <v>238</v>
      </c>
      <c r="L196" s="329" t="s">
        <v>237</v>
      </c>
      <c r="M196" s="329" t="s">
        <v>238</v>
      </c>
      <c r="N196" s="329" t="s">
        <v>237</v>
      </c>
      <c r="O196" s="118" t="s">
        <v>238</v>
      </c>
      <c r="P196" s="329" t="s">
        <v>237</v>
      </c>
      <c r="Q196" s="118" t="s">
        <v>238</v>
      </c>
      <c r="R196" s="329" t="s">
        <v>237</v>
      </c>
      <c r="S196" s="329" t="s">
        <v>238</v>
      </c>
      <c r="T196" s="329" t="s">
        <v>237</v>
      </c>
      <c r="U196" s="118" t="s">
        <v>238</v>
      </c>
      <c r="V196" s="329" t="s">
        <v>237</v>
      </c>
      <c r="W196" s="118" t="s">
        <v>238</v>
      </c>
      <c r="X196" s="329" t="s">
        <v>237</v>
      </c>
      <c r="Y196" s="329" t="s">
        <v>238</v>
      </c>
      <c r="Z196" s="329" t="s">
        <v>237</v>
      </c>
      <c r="AA196" s="118" t="s">
        <v>238</v>
      </c>
      <c r="AB196" s="329" t="s">
        <v>279</v>
      </c>
      <c r="AC196" s="118" t="s">
        <v>238</v>
      </c>
      <c r="AD196" s="329" t="s">
        <v>279</v>
      </c>
      <c r="AE196" s="329" t="s">
        <v>238</v>
      </c>
      <c r="AF196" s="329" t="s">
        <v>237</v>
      </c>
      <c r="AG196" s="118" t="s">
        <v>238</v>
      </c>
      <c r="AH196" s="329" t="s">
        <v>237</v>
      </c>
      <c r="AI196" s="118" t="s">
        <v>238</v>
      </c>
      <c r="AJ196" s="329" t="s">
        <v>237</v>
      </c>
      <c r="AK196" s="329" t="s">
        <v>238</v>
      </c>
      <c r="AL196" s="329" t="s">
        <v>237</v>
      </c>
      <c r="AM196" s="118" t="s">
        <v>238</v>
      </c>
      <c r="AN196" s="329" t="s">
        <v>237</v>
      </c>
      <c r="AO196" s="118" t="s">
        <v>238</v>
      </c>
      <c r="AP196" s="329" t="s">
        <v>237</v>
      </c>
      <c r="AQ196" s="329" t="s">
        <v>238</v>
      </c>
      <c r="AR196" s="329" t="s">
        <v>237</v>
      </c>
    </row>
    <row r="197" spans="2:44" x14ac:dyDescent="0.25">
      <c r="B197" s="45" t="s">
        <v>210</v>
      </c>
      <c r="C197" s="118" t="s">
        <v>238</v>
      </c>
      <c r="D197" s="329" t="s">
        <v>237</v>
      </c>
      <c r="E197" s="118" t="s">
        <v>238</v>
      </c>
      <c r="F197" s="329" t="s">
        <v>237</v>
      </c>
      <c r="G197" s="329" t="s">
        <v>238</v>
      </c>
      <c r="H197" s="329" t="s">
        <v>237</v>
      </c>
      <c r="I197" s="118" t="s">
        <v>238</v>
      </c>
      <c r="J197" s="329" t="s">
        <v>237</v>
      </c>
      <c r="K197" s="118" t="s">
        <v>238</v>
      </c>
      <c r="L197" s="329" t="s">
        <v>237</v>
      </c>
      <c r="M197" s="329" t="s">
        <v>238</v>
      </c>
      <c r="N197" s="329" t="s">
        <v>237</v>
      </c>
      <c r="O197" s="118" t="s">
        <v>238</v>
      </c>
      <c r="P197" s="329" t="s">
        <v>237</v>
      </c>
      <c r="Q197" s="118" t="s">
        <v>238</v>
      </c>
      <c r="R197" s="329" t="s">
        <v>237</v>
      </c>
      <c r="S197" s="329" t="s">
        <v>238</v>
      </c>
      <c r="T197" s="329" t="s">
        <v>237</v>
      </c>
      <c r="U197" s="118" t="s">
        <v>238</v>
      </c>
      <c r="V197" s="329" t="s">
        <v>237</v>
      </c>
      <c r="W197" s="118" t="s">
        <v>238</v>
      </c>
      <c r="X197" s="329" t="s">
        <v>237</v>
      </c>
      <c r="Y197" s="329" t="s">
        <v>238</v>
      </c>
      <c r="Z197" s="329" t="s">
        <v>237</v>
      </c>
      <c r="AA197" s="118" t="s">
        <v>238</v>
      </c>
      <c r="AB197" s="329" t="s">
        <v>279</v>
      </c>
      <c r="AC197" s="118" t="s">
        <v>238</v>
      </c>
      <c r="AD197" s="329" t="s">
        <v>279</v>
      </c>
      <c r="AE197" s="329" t="s">
        <v>238</v>
      </c>
      <c r="AF197" s="329" t="s">
        <v>237</v>
      </c>
      <c r="AG197" s="118" t="s">
        <v>238</v>
      </c>
      <c r="AH197" s="329" t="s">
        <v>237</v>
      </c>
      <c r="AI197" s="118" t="s">
        <v>238</v>
      </c>
      <c r="AJ197" s="329" t="s">
        <v>237</v>
      </c>
      <c r="AK197" s="329" t="s">
        <v>238</v>
      </c>
      <c r="AL197" s="329" t="s">
        <v>237</v>
      </c>
      <c r="AM197" s="118" t="s">
        <v>238</v>
      </c>
      <c r="AN197" s="329" t="s">
        <v>237</v>
      </c>
      <c r="AO197" s="118" t="s">
        <v>238</v>
      </c>
      <c r="AP197" s="329" t="s">
        <v>237</v>
      </c>
      <c r="AQ197" s="329" t="s">
        <v>238</v>
      </c>
      <c r="AR197" s="329" t="s">
        <v>237</v>
      </c>
    </row>
    <row r="198" spans="2:44" x14ac:dyDescent="0.25">
      <c r="B198" s="45" t="s">
        <v>211</v>
      </c>
      <c r="C198" s="118">
        <v>99.9</v>
      </c>
      <c r="D198" s="329" t="s">
        <v>237</v>
      </c>
      <c r="E198" s="118">
        <v>100</v>
      </c>
      <c r="F198" s="329" t="s">
        <v>237</v>
      </c>
      <c r="G198" s="329">
        <v>1.0010010010010009</v>
      </c>
      <c r="H198" s="329" t="s">
        <v>237</v>
      </c>
      <c r="I198" s="118">
        <v>100</v>
      </c>
      <c r="J198" s="329" t="s">
        <v>239</v>
      </c>
      <c r="K198" s="118">
        <v>100</v>
      </c>
      <c r="L198" s="329" t="s">
        <v>239</v>
      </c>
      <c r="M198" s="329">
        <v>1</v>
      </c>
      <c r="N198" s="329" t="s">
        <v>239</v>
      </c>
      <c r="O198" s="118">
        <v>4.5369003807900325</v>
      </c>
      <c r="P198" s="329" t="s">
        <v>239</v>
      </c>
      <c r="Q198" s="118">
        <v>3.0830921148619854</v>
      </c>
      <c r="R198" s="329" t="s">
        <v>239</v>
      </c>
      <c r="S198" s="329">
        <v>1.471542273719294</v>
      </c>
      <c r="T198" s="329" t="s">
        <v>239</v>
      </c>
      <c r="U198" s="118" t="s">
        <v>238</v>
      </c>
      <c r="V198" s="329" t="s">
        <v>237</v>
      </c>
      <c r="W198" s="118" t="s">
        <v>238</v>
      </c>
      <c r="X198" s="329" t="s">
        <v>237</v>
      </c>
      <c r="Y198" s="329" t="s">
        <v>238</v>
      </c>
      <c r="Z198" s="329" t="s">
        <v>237</v>
      </c>
      <c r="AA198" s="118">
        <v>94.4</v>
      </c>
      <c r="AB198" s="329" t="s">
        <v>239</v>
      </c>
      <c r="AC198" s="118">
        <v>97</v>
      </c>
      <c r="AD198" s="329" t="s">
        <v>239</v>
      </c>
      <c r="AE198" s="329">
        <v>1.027542372881356</v>
      </c>
      <c r="AF198" s="329" t="s">
        <v>239</v>
      </c>
      <c r="AG198" s="118">
        <v>25</v>
      </c>
      <c r="AH198" s="329" t="s">
        <v>239</v>
      </c>
      <c r="AI198" s="118">
        <v>33.1</v>
      </c>
      <c r="AJ198" s="329" t="s">
        <v>239</v>
      </c>
      <c r="AK198" s="329">
        <v>1.3240000000000001</v>
      </c>
      <c r="AL198" s="329" t="s">
        <v>239</v>
      </c>
      <c r="AM198" s="118" t="s">
        <v>238</v>
      </c>
      <c r="AN198" s="329" t="s">
        <v>237</v>
      </c>
      <c r="AO198" s="118" t="s">
        <v>238</v>
      </c>
      <c r="AP198" s="329" t="s">
        <v>237</v>
      </c>
      <c r="AQ198" s="329" t="s">
        <v>238</v>
      </c>
      <c r="AR198" s="329" t="s">
        <v>237</v>
      </c>
    </row>
    <row r="199" spans="2:44" x14ac:dyDescent="0.25">
      <c r="B199" s="45" t="s">
        <v>212</v>
      </c>
      <c r="C199" s="118">
        <v>33.200000000000003</v>
      </c>
      <c r="D199" s="329" t="s">
        <v>283</v>
      </c>
      <c r="E199" s="118">
        <v>58.7</v>
      </c>
      <c r="F199" s="329" t="s">
        <v>283</v>
      </c>
      <c r="G199" s="329">
        <v>1.7680722891566265</v>
      </c>
      <c r="H199" s="329" t="s">
        <v>283</v>
      </c>
      <c r="I199" s="118">
        <v>77.2</v>
      </c>
      <c r="J199" s="329" t="s">
        <v>237</v>
      </c>
      <c r="K199" s="118">
        <v>95.2</v>
      </c>
      <c r="L199" s="329" t="s">
        <v>237</v>
      </c>
      <c r="M199" s="329">
        <v>1.233160621761658</v>
      </c>
      <c r="N199" s="329" t="s">
        <v>237</v>
      </c>
      <c r="O199" s="118">
        <v>12.2</v>
      </c>
      <c r="P199" s="329" t="s">
        <v>239</v>
      </c>
      <c r="Q199" s="118">
        <v>10.3</v>
      </c>
      <c r="R199" s="329" t="s">
        <v>239</v>
      </c>
      <c r="S199" s="329">
        <v>1.1844660194174756</v>
      </c>
      <c r="T199" s="329" t="s">
        <v>239</v>
      </c>
      <c r="U199" s="118">
        <v>60.4</v>
      </c>
      <c r="V199" s="329" t="s">
        <v>237</v>
      </c>
      <c r="W199" s="118">
        <v>36</v>
      </c>
      <c r="X199" s="329" t="s">
        <v>237</v>
      </c>
      <c r="Y199" s="329">
        <v>0.59602649006622521</v>
      </c>
      <c r="Z199" s="329" t="s">
        <v>237</v>
      </c>
      <c r="AA199" s="118">
        <v>75.2</v>
      </c>
      <c r="AB199" s="329" t="s">
        <v>283</v>
      </c>
      <c r="AC199" s="118">
        <v>80.400000000000006</v>
      </c>
      <c r="AD199" s="329" t="s">
        <v>283</v>
      </c>
      <c r="AE199" s="329">
        <v>1.0691489361702129</v>
      </c>
      <c r="AF199" s="329" t="s">
        <v>283</v>
      </c>
      <c r="AG199" s="118">
        <v>8.8000000000000007</v>
      </c>
      <c r="AH199" s="329" t="s">
        <v>239</v>
      </c>
      <c r="AI199" s="118">
        <v>23.4</v>
      </c>
      <c r="AJ199" s="329" t="s">
        <v>239</v>
      </c>
      <c r="AK199" s="329">
        <v>2.6590909090909087</v>
      </c>
      <c r="AL199" s="329" t="s">
        <v>239</v>
      </c>
      <c r="AM199" s="118" t="s">
        <v>238</v>
      </c>
      <c r="AN199" s="329" t="s">
        <v>237</v>
      </c>
      <c r="AO199" s="118" t="s">
        <v>238</v>
      </c>
      <c r="AP199" s="329" t="s">
        <v>237</v>
      </c>
      <c r="AQ199" s="329" t="s">
        <v>238</v>
      </c>
      <c r="AR199" s="329" t="s">
        <v>237</v>
      </c>
    </row>
    <row r="200" spans="2:44" x14ac:dyDescent="0.25">
      <c r="B200" s="45" t="s">
        <v>213</v>
      </c>
      <c r="C200" s="118" t="s">
        <v>238</v>
      </c>
      <c r="D200" s="329" t="s">
        <v>237</v>
      </c>
      <c r="E200" s="118" t="s">
        <v>238</v>
      </c>
      <c r="F200" s="329" t="s">
        <v>237</v>
      </c>
      <c r="G200" s="329" t="s">
        <v>238</v>
      </c>
      <c r="H200" s="329" t="s">
        <v>237</v>
      </c>
      <c r="I200" s="330">
        <v>95</v>
      </c>
      <c r="J200" s="331" t="s">
        <v>239</v>
      </c>
      <c r="K200" s="330">
        <v>91.7</v>
      </c>
      <c r="L200" s="331" t="s">
        <v>239</v>
      </c>
      <c r="M200" s="331">
        <v>0.96526315789473682</v>
      </c>
      <c r="N200" s="331" t="s">
        <v>239</v>
      </c>
      <c r="O200" s="118" t="s">
        <v>238</v>
      </c>
      <c r="P200" s="329" t="s">
        <v>237</v>
      </c>
      <c r="Q200" s="118" t="s">
        <v>238</v>
      </c>
      <c r="R200" s="329" t="s">
        <v>237</v>
      </c>
      <c r="S200" s="329" t="s">
        <v>238</v>
      </c>
      <c r="T200" s="329" t="s">
        <v>237</v>
      </c>
      <c r="U200" s="118" t="s">
        <v>238</v>
      </c>
      <c r="V200" s="329" t="s">
        <v>237</v>
      </c>
      <c r="W200" s="118" t="s">
        <v>238</v>
      </c>
      <c r="X200" s="329" t="s">
        <v>237</v>
      </c>
      <c r="Y200" s="329" t="s">
        <v>238</v>
      </c>
      <c r="Z200" s="329" t="s">
        <v>237</v>
      </c>
      <c r="AA200" s="118">
        <v>85.6</v>
      </c>
      <c r="AB200" s="329" t="s">
        <v>239</v>
      </c>
      <c r="AC200" s="118">
        <v>98.5</v>
      </c>
      <c r="AD200" s="329" t="s">
        <v>239</v>
      </c>
      <c r="AE200" s="329">
        <v>1.1507009345794392</v>
      </c>
      <c r="AF200" s="329" t="s">
        <v>239</v>
      </c>
      <c r="AG200" s="118" t="s">
        <v>238</v>
      </c>
      <c r="AH200" s="329" t="s">
        <v>237</v>
      </c>
      <c r="AI200" s="118" t="s">
        <v>238</v>
      </c>
      <c r="AJ200" s="329" t="s">
        <v>237</v>
      </c>
      <c r="AK200" s="329" t="s">
        <v>238</v>
      </c>
      <c r="AL200" s="329" t="s">
        <v>237</v>
      </c>
      <c r="AM200" s="118" t="s">
        <v>238</v>
      </c>
      <c r="AN200" s="329" t="s">
        <v>237</v>
      </c>
      <c r="AO200" s="118" t="s">
        <v>238</v>
      </c>
      <c r="AP200" s="329" t="s">
        <v>237</v>
      </c>
      <c r="AQ200" s="329" t="s">
        <v>238</v>
      </c>
      <c r="AR200" s="329" t="s">
        <v>237</v>
      </c>
    </row>
    <row r="201" spans="2:44" x14ac:dyDescent="0.25">
      <c r="B201" s="45" t="s">
        <v>214</v>
      </c>
      <c r="C201" s="118">
        <v>86.8</v>
      </c>
      <c r="D201" s="329" t="s">
        <v>237</v>
      </c>
      <c r="E201" s="118">
        <v>98.2</v>
      </c>
      <c r="F201" s="329" t="s">
        <v>237</v>
      </c>
      <c r="G201" s="329">
        <v>1.131336405529954</v>
      </c>
      <c r="H201" s="329" t="s">
        <v>237</v>
      </c>
      <c r="I201" s="118">
        <v>71.900000000000006</v>
      </c>
      <c r="J201" s="329" t="s">
        <v>237</v>
      </c>
      <c r="K201" s="118">
        <v>99.2</v>
      </c>
      <c r="L201" s="329" t="s">
        <v>237</v>
      </c>
      <c r="M201" s="329">
        <v>1.3796940194714882</v>
      </c>
      <c r="N201" s="329" t="s">
        <v>237</v>
      </c>
      <c r="O201" s="118">
        <v>20.6</v>
      </c>
      <c r="P201" s="329" t="s">
        <v>237</v>
      </c>
      <c r="Q201" s="118">
        <v>3.1</v>
      </c>
      <c r="R201" s="329" t="s">
        <v>237</v>
      </c>
      <c r="S201" s="329">
        <v>6.645161290322581</v>
      </c>
      <c r="T201" s="329" t="s">
        <v>237</v>
      </c>
      <c r="U201" s="118" t="s">
        <v>238</v>
      </c>
      <c r="V201" s="329" t="s">
        <v>237</v>
      </c>
      <c r="W201" s="118" t="s">
        <v>238</v>
      </c>
      <c r="X201" s="329" t="s">
        <v>237</v>
      </c>
      <c r="Y201" s="329" t="s">
        <v>238</v>
      </c>
      <c r="Z201" s="329" t="s">
        <v>237</v>
      </c>
      <c r="AA201" s="118">
        <v>95.3</v>
      </c>
      <c r="AB201" s="329" t="s">
        <v>279</v>
      </c>
      <c r="AC201" s="118">
        <v>98.5</v>
      </c>
      <c r="AD201" s="329" t="s">
        <v>279</v>
      </c>
      <c r="AE201" s="329">
        <v>1.0335781741867787</v>
      </c>
      <c r="AF201" s="329" t="s">
        <v>237</v>
      </c>
      <c r="AG201" s="118">
        <v>37.6</v>
      </c>
      <c r="AH201" s="329" t="s">
        <v>237</v>
      </c>
      <c r="AI201" s="118">
        <v>68</v>
      </c>
      <c r="AJ201" s="329" t="s">
        <v>237</v>
      </c>
      <c r="AK201" s="329">
        <v>1.8085106382978722</v>
      </c>
      <c r="AL201" s="329" t="s">
        <v>237</v>
      </c>
      <c r="AM201" s="118" t="s">
        <v>238</v>
      </c>
      <c r="AN201" s="329" t="s">
        <v>237</v>
      </c>
      <c r="AO201" s="118" t="s">
        <v>238</v>
      </c>
      <c r="AP201" s="329" t="s">
        <v>237</v>
      </c>
      <c r="AQ201" s="329" t="s">
        <v>238</v>
      </c>
      <c r="AR201" s="329" t="s">
        <v>237</v>
      </c>
    </row>
    <row r="202" spans="2:44" x14ac:dyDescent="0.25">
      <c r="B202" s="45" t="s">
        <v>215</v>
      </c>
      <c r="C202" s="118">
        <v>3.3</v>
      </c>
      <c r="D202" s="329" t="s">
        <v>283</v>
      </c>
      <c r="E202" s="118">
        <v>51.2</v>
      </c>
      <c r="F202" s="329" t="s">
        <v>283</v>
      </c>
      <c r="G202" s="329">
        <v>15.515151515151517</v>
      </c>
      <c r="H202" s="329" t="s">
        <v>283</v>
      </c>
      <c r="I202" s="118">
        <v>17.100000000000001</v>
      </c>
      <c r="J202" s="329" t="s">
        <v>239</v>
      </c>
      <c r="K202" s="118">
        <v>73.599999999999994</v>
      </c>
      <c r="L202" s="329" t="s">
        <v>239</v>
      </c>
      <c r="M202" s="329">
        <v>4.3040935672514609</v>
      </c>
      <c r="N202" s="329" t="s">
        <v>239</v>
      </c>
      <c r="O202" s="118" t="s">
        <v>238</v>
      </c>
      <c r="P202" s="329" t="s">
        <v>237</v>
      </c>
      <c r="Q202" s="118" t="s">
        <v>238</v>
      </c>
      <c r="R202" s="329" t="s">
        <v>237</v>
      </c>
      <c r="S202" s="329" t="s">
        <v>238</v>
      </c>
      <c r="T202" s="329" t="s">
        <v>237</v>
      </c>
      <c r="U202" s="118">
        <v>30.5</v>
      </c>
      <c r="V202" s="329" t="s">
        <v>239</v>
      </c>
      <c r="W202" s="118">
        <v>36.5</v>
      </c>
      <c r="X202" s="329" t="s">
        <v>239</v>
      </c>
      <c r="Y202" s="329">
        <v>1.1967213114754098</v>
      </c>
      <c r="Z202" s="329" t="s">
        <v>239</v>
      </c>
      <c r="AA202" s="118">
        <v>44.2</v>
      </c>
      <c r="AB202" s="329" t="s">
        <v>239</v>
      </c>
      <c r="AC202" s="118">
        <v>86.5</v>
      </c>
      <c r="AD202" s="329" t="s">
        <v>239</v>
      </c>
      <c r="AE202" s="329">
        <v>1.9570135746606334</v>
      </c>
      <c r="AF202" s="329" t="s">
        <v>239</v>
      </c>
      <c r="AG202" s="118">
        <v>0</v>
      </c>
      <c r="AH202" s="329" t="s">
        <v>239</v>
      </c>
      <c r="AI202" s="118">
        <v>4.2</v>
      </c>
      <c r="AJ202" s="329" t="s">
        <v>239</v>
      </c>
      <c r="AK202" s="329" t="s">
        <v>238</v>
      </c>
      <c r="AL202" s="329" t="s">
        <v>237</v>
      </c>
      <c r="AM202" s="118" t="s">
        <v>238</v>
      </c>
      <c r="AN202" s="329" t="s">
        <v>237</v>
      </c>
      <c r="AO202" s="118" t="s">
        <v>238</v>
      </c>
      <c r="AP202" s="329" t="s">
        <v>237</v>
      </c>
      <c r="AQ202" s="329" t="s">
        <v>238</v>
      </c>
      <c r="AR202" s="329" t="s">
        <v>237</v>
      </c>
    </row>
    <row r="203" spans="2:44" x14ac:dyDescent="0.25">
      <c r="B203" s="45" t="s">
        <v>216</v>
      </c>
      <c r="C203" s="118">
        <v>5.3</v>
      </c>
      <c r="D203" s="329" t="s">
        <v>237</v>
      </c>
      <c r="E203" s="118">
        <v>30.9</v>
      </c>
      <c r="F203" s="329" t="s">
        <v>237</v>
      </c>
      <c r="G203" s="329">
        <v>5.8301886792452828</v>
      </c>
      <c r="H203" s="329" t="s">
        <v>237</v>
      </c>
      <c r="I203" s="118">
        <v>26.9</v>
      </c>
      <c r="J203" s="329" t="s">
        <v>239</v>
      </c>
      <c r="K203" s="118">
        <v>91.3</v>
      </c>
      <c r="L203" s="329" t="s">
        <v>239</v>
      </c>
      <c r="M203" s="329">
        <v>3.3940520446096656</v>
      </c>
      <c r="N203" s="329" t="s">
        <v>239</v>
      </c>
      <c r="O203" s="118">
        <v>15.7</v>
      </c>
      <c r="P203" s="329" t="s">
        <v>239</v>
      </c>
      <c r="Q203" s="118">
        <v>10.7</v>
      </c>
      <c r="R203" s="329" t="s">
        <v>239</v>
      </c>
      <c r="S203" s="329">
        <v>1.4672897196261683</v>
      </c>
      <c r="T203" s="329" t="s">
        <v>239</v>
      </c>
      <c r="U203" s="118">
        <v>61.1</v>
      </c>
      <c r="V203" s="329" t="s">
        <v>239</v>
      </c>
      <c r="W203" s="118">
        <v>60.5</v>
      </c>
      <c r="X203" s="329" t="s">
        <v>239</v>
      </c>
      <c r="Y203" s="329">
        <v>0.99018003273322419</v>
      </c>
      <c r="Z203" s="329" t="s">
        <v>239</v>
      </c>
      <c r="AA203" s="118" t="s">
        <v>238</v>
      </c>
      <c r="AB203" s="329" t="s">
        <v>237</v>
      </c>
      <c r="AC203" s="118" t="s">
        <v>238</v>
      </c>
      <c r="AD203" s="329" t="s">
        <v>237</v>
      </c>
      <c r="AE203" s="329" t="s">
        <v>238</v>
      </c>
      <c r="AF203" s="329" t="s">
        <v>237</v>
      </c>
      <c r="AG203" s="118" t="s">
        <v>238</v>
      </c>
      <c r="AH203" s="329" t="s">
        <v>237</v>
      </c>
      <c r="AI203" s="118" t="s">
        <v>238</v>
      </c>
      <c r="AJ203" s="329" t="s">
        <v>237</v>
      </c>
      <c r="AK203" s="329" t="s">
        <v>238</v>
      </c>
      <c r="AL203" s="329" t="s">
        <v>237</v>
      </c>
      <c r="AM203" s="118" t="s">
        <v>238</v>
      </c>
      <c r="AN203" s="329" t="s">
        <v>237</v>
      </c>
      <c r="AO203" s="118" t="s">
        <v>238</v>
      </c>
      <c r="AP203" s="329" t="s">
        <v>237</v>
      </c>
      <c r="AQ203" s="329" t="s">
        <v>238</v>
      </c>
      <c r="AR203" s="329" t="s">
        <v>237</v>
      </c>
    </row>
    <row r="204" spans="2:44" x14ac:dyDescent="0.25">
      <c r="B204" s="45" t="s">
        <v>217</v>
      </c>
      <c r="C204" s="118">
        <v>35.4</v>
      </c>
      <c r="D204" s="329" t="s">
        <v>237</v>
      </c>
      <c r="E204" s="118">
        <v>74.900000000000006</v>
      </c>
      <c r="F204" s="329" t="s">
        <v>237</v>
      </c>
      <c r="G204" s="329">
        <v>2.1158192090395485</v>
      </c>
      <c r="H204" s="329" t="s">
        <v>237</v>
      </c>
      <c r="I204" s="118">
        <v>47.5</v>
      </c>
      <c r="J204" s="329" t="s">
        <v>237</v>
      </c>
      <c r="K204" s="118">
        <v>90.6</v>
      </c>
      <c r="L204" s="329" t="s">
        <v>237</v>
      </c>
      <c r="M204" s="329">
        <v>1.9073684210526314</v>
      </c>
      <c r="N204" s="329" t="s">
        <v>237</v>
      </c>
      <c r="O204" s="118">
        <v>12</v>
      </c>
      <c r="P204" s="329" t="s">
        <v>237</v>
      </c>
      <c r="Q204" s="118">
        <v>5.7</v>
      </c>
      <c r="R204" s="329" t="s">
        <v>237</v>
      </c>
      <c r="S204" s="329">
        <v>2.1052631578947367</v>
      </c>
      <c r="T204" s="329" t="s">
        <v>237</v>
      </c>
      <c r="U204" s="118">
        <v>17.8</v>
      </c>
      <c r="V204" s="329" t="s">
        <v>237</v>
      </c>
      <c r="W204" s="118">
        <v>27.6</v>
      </c>
      <c r="X204" s="329" t="s">
        <v>237</v>
      </c>
      <c r="Y204" s="329">
        <v>1.550561797752809</v>
      </c>
      <c r="Z204" s="329" t="s">
        <v>237</v>
      </c>
      <c r="AA204" s="330">
        <v>84.179988392321107</v>
      </c>
      <c r="AB204" s="331" t="s">
        <v>237</v>
      </c>
      <c r="AC204" s="330">
        <v>91.140667887207897</v>
      </c>
      <c r="AD204" s="331" t="s">
        <v>237</v>
      </c>
      <c r="AE204" s="331">
        <v>1.0826880548194724</v>
      </c>
      <c r="AF204" s="331" t="s">
        <v>237</v>
      </c>
      <c r="AG204" s="118" t="s">
        <v>238</v>
      </c>
      <c r="AH204" s="329" t="s">
        <v>237</v>
      </c>
      <c r="AI204" s="118" t="s">
        <v>238</v>
      </c>
      <c r="AJ204" s="329" t="s">
        <v>237</v>
      </c>
      <c r="AK204" s="329" t="s">
        <v>238</v>
      </c>
      <c r="AL204" s="329" t="s">
        <v>237</v>
      </c>
      <c r="AM204" s="118" t="s">
        <v>238</v>
      </c>
      <c r="AN204" s="329" t="s">
        <v>237</v>
      </c>
      <c r="AO204" s="118" t="s">
        <v>238</v>
      </c>
      <c r="AP204" s="329" t="s">
        <v>237</v>
      </c>
      <c r="AQ204" s="329" t="s">
        <v>238</v>
      </c>
      <c r="AR204" s="329" t="s">
        <v>237</v>
      </c>
    </row>
    <row r="205" spans="2:44" x14ac:dyDescent="0.25">
      <c r="B205" s="15"/>
      <c r="C205" s="131"/>
      <c r="D205" s="131"/>
      <c r="E205" s="131"/>
      <c r="F205" s="131"/>
      <c r="G205" s="132"/>
      <c r="H205" s="132"/>
      <c r="I205" s="53"/>
      <c r="J205" s="83"/>
      <c r="K205" s="53"/>
      <c r="L205" s="83"/>
      <c r="N205" s="83"/>
      <c r="O205" s="69"/>
      <c r="P205" s="15"/>
      <c r="Q205" s="69"/>
      <c r="R205" s="15"/>
      <c r="S205" s="69"/>
      <c r="T205" s="15"/>
      <c r="U205" s="69"/>
      <c r="W205" s="69"/>
      <c r="AA205" s="15"/>
      <c r="AB205" s="15"/>
      <c r="AC205" s="15"/>
      <c r="AD205" s="15"/>
      <c r="AE205" s="15"/>
      <c r="AF205" s="15"/>
      <c r="AG205" s="21"/>
      <c r="AH205" s="86"/>
      <c r="AI205" s="86"/>
      <c r="AJ205" s="70"/>
      <c r="AK205" s="70"/>
      <c r="AL205" s="70"/>
      <c r="AM205" s="146"/>
      <c r="AN205" s="146"/>
      <c r="AO205" s="146"/>
      <c r="AP205" s="15"/>
    </row>
    <row r="206" spans="2:44" x14ac:dyDescent="0.25">
      <c r="B206" s="56" t="s">
        <v>243</v>
      </c>
      <c r="C206" s="131"/>
      <c r="D206" s="131"/>
      <c r="E206" s="131"/>
      <c r="F206" s="131"/>
      <c r="G206" s="132"/>
      <c r="H206" s="132"/>
      <c r="I206" s="53"/>
      <c r="J206" s="83"/>
      <c r="K206" s="53"/>
      <c r="L206" s="83"/>
      <c r="N206" s="83"/>
      <c r="P206" s="3"/>
      <c r="R206" s="3"/>
      <c r="T206" s="3"/>
      <c r="U206" s="69"/>
      <c r="W206" s="69"/>
      <c r="AA206" s="3"/>
      <c r="AB206" s="3"/>
      <c r="AC206" s="3"/>
      <c r="AD206" s="3"/>
      <c r="AE206" s="3"/>
      <c r="AF206" s="3"/>
      <c r="AG206" s="70"/>
      <c r="AH206" s="86"/>
      <c r="AI206" s="123"/>
      <c r="AJ206" s="70"/>
      <c r="AK206" s="70"/>
      <c r="AL206" s="70"/>
      <c r="AM206" s="146"/>
      <c r="AN206" s="146"/>
      <c r="AO206" s="146"/>
      <c r="AP206" s="15"/>
    </row>
    <row r="207" spans="2:44" x14ac:dyDescent="0.25">
      <c r="B207" s="15" t="s">
        <v>218</v>
      </c>
      <c r="C207" s="118">
        <v>26.05378466972671</v>
      </c>
      <c r="D207" s="118" t="s">
        <v>237</v>
      </c>
      <c r="E207" s="118">
        <v>61.77270184143724</v>
      </c>
      <c r="F207" s="118" t="s">
        <v>237</v>
      </c>
      <c r="G207" s="329">
        <v>2.3709684648316856</v>
      </c>
      <c r="H207" s="118" t="s">
        <v>237</v>
      </c>
      <c r="I207" s="118">
        <v>25.994210767162389</v>
      </c>
      <c r="J207" s="118" t="s">
        <v>237</v>
      </c>
      <c r="K207" s="118">
        <v>81.874316902585065</v>
      </c>
      <c r="L207" s="118" t="s">
        <v>237</v>
      </c>
      <c r="M207" s="329">
        <v>3.1497135125954325</v>
      </c>
      <c r="N207" s="118" t="s">
        <v>237</v>
      </c>
      <c r="O207" s="118">
        <v>30.757651189032028</v>
      </c>
      <c r="P207" s="118" t="s">
        <v>237</v>
      </c>
      <c r="Q207" s="118">
        <v>12.680212900218386</v>
      </c>
      <c r="R207" s="118" t="s">
        <v>237</v>
      </c>
      <c r="S207" s="329">
        <v>2.4256415433294736</v>
      </c>
      <c r="T207" s="118" t="s">
        <v>237</v>
      </c>
      <c r="U207" s="118">
        <v>26.284470908661206</v>
      </c>
      <c r="V207" s="118" t="s">
        <v>237</v>
      </c>
      <c r="W207" s="118">
        <v>40.891313748003952</v>
      </c>
      <c r="X207" s="118" t="s">
        <v>237</v>
      </c>
      <c r="Y207" s="329">
        <v>1.5557213949674569</v>
      </c>
      <c r="Z207" s="118" t="s">
        <v>237</v>
      </c>
      <c r="AA207" s="118">
        <v>53.070600046949679</v>
      </c>
      <c r="AB207" s="118" t="s">
        <v>237</v>
      </c>
      <c r="AC207" s="118">
        <v>85.104771178850342</v>
      </c>
      <c r="AD207" s="118" t="s">
        <v>237</v>
      </c>
      <c r="AE207" s="329">
        <v>1.6036142629546521</v>
      </c>
      <c r="AF207" s="118" t="s">
        <v>237</v>
      </c>
      <c r="AG207" s="118">
        <v>13.604557223724965</v>
      </c>
      <c r="AH207" s="118" t="s">
        <v>237</v>
      </c>
      <c r="AI207" s="118">
        <v>33.52028713821263</v>
      </c>
      <c r="AJ207" s="118" t="s">
        <v>237</v>
      </c>
      <c r="AK207" s="329">
        <v>2.4639013667976388</v>
      </c>
      <c r="AL207" s="118" t="s">
        <v>237</v>
      </c>
      <c r="AM207" s="118" t="s">
        <v>238</v>
      </c>
      <c r="AN207" s="118" t="s">
        <v>237</v>
      </c>
      <c r="AO207" s="118" t="s">
        <v>238</v>
      </c>
      <c r="AP207" s="118" t="s">
        <v>237</v>
      </c>
      <c r="AQ207" s="329" t="s">
        <v>238</v>
      </c>
      <c r="AR207" s="118" t="s">
        <v>237</v>
      </c>
    </row>
    <row r="208" spans="2:44" ht="15" customHeight="1" x14ac:dyDescent="0.25">
      <c r="B208" s="135" t="s">
        <v>219</v>
      </c>
      <c r="C208" s="118">
        <v>24.910236210137267</v>
      </c>
      <c r="D208" s="118" t="s">
        <v>237</v>
      </c>
      <c r="E208" s="118">
        <v>49.982905556410174</v>
      </c>
      <c r="F208" s="118" t="s">
        <v>237</v>
      </c>
      <c r="G208" s="329">
        <v>2.0065207384934207</v>
      </c>
      <c r="H208" s="118" t="s">
        <v>237</v>
      </c>
      <c r="I208" s="118">
        <v>26.874287189956224</v>
      </c>
      <c r="J208" s="118" t="s">
        <v>237</v>
      </c>
      <c r="K208" s="118">
        <v>74.579226921905047</v>
      </c>
      <c r="L208" s="118" t="s">
        <v>237</v>
      </c>
      <c r="M208" s="329">
        <v>2.775114606566297</v>
      </c>
      <c r="N208" s="118" t="s">
        <v>237</v>
      </c>
      <c r="O208" s="118">
        <v>26.014385638495806</v>
      </c>
      <c r="P208" s="118" t="s">
        <v>237</v>
      </c>
      <c r="Q208" s="118">
        <v>11.061649220172388</v>
      </c>
      <c r="R208" s="118" t="s">
        <v>237</v>
      </c>
      <c r="S208" s="329">
        <v>2.3517637488499559</v>
      </c>
      <c r="T208" s="118" t="s">
        <v>237</v>
      </c>
      <c r="U208" s="118">
        <v>32.622559941058775</v>
      </c>
      <c r="V208" s="118" t="s">
        <v>237</v>
      </c>
      <c r="W208" s="118">
        <v>43.944910220726392</v>
      </c>
      <c r="X208" s="118" t="s">
        <v>237</v>
      </c>
      <c r="Y208" s="329">
        <v>1.3470711771278654</v>
      </c>
      <c r="Z208" s="118" t="s">
        <v>237</v>
      </c>
      <c r="AA208" s="118">
        <v>64.360252537064625</v>
      </c>
      <c r="AB208" s="118" t="s">
        <v>237</v>
      </c>
      <c r="AC208" s="118">
        <v>89.16100104292677</v>
      </c>
      <c r="AD208" s="118" t="s">
        <v>237</v>
      </c>
      <c r="AE208" s="329">
        <v>1.3853426226315624</v>
      </c>
      <c r="AF208" s="118" t="s">
        <v>237</v>
      </c>
      <c r="AG208" s="118" t="s">
        <v>238</v>
      </c>
      <c r="AH208" s="118" t="s">
        <v>237</v>
      </c>
      <c r="AI208" s="118" t="s">
        <v>238</v>
      </c>
      <c r="AJ208" s="118" t="s">
        <v>237</v>
      </c>
      <c r="AK208" s="329" t="s">
        <v>238</v>
      </c>
      <c r="AL208" s="118" t="s">
        <v>237</v>
      </c>
      <c r="AM208" s="118" t="s">
        <v>238</v>
      </c>
      <c r="AN208" s="118" t="s">
        <v>237</v>
      </c>
      <c r="AO208" s="118" t="s">
        <v>238</v>
      </c>
      <c r="AP208" s="118" t="s">
        <v>237</v>
      </c>
      <c r="AQ208" s="329" t="s">
        <v>238</v>
      </c>
      <c r="AR208" s="118" t="s">
        <v>237</v>
      </c>
    </row>
    <row r="209" spans="2:44" x14ac:dyDescent="0.25">
      <c r="B209" s="135" t="s">
        <v>220</v>
      </c>
      <c r="C209" s="118">
        <v>26.921391441727778</v>
      </c>
      <c r="D209" s="118" t="s">
        <v>237</v>
      </c>
      <c r="E209" s="118">
        <v>67.972367489643375</v>
      </c>
      <c r="F209" s="118" t="s">
        <v>237</v>
      </c>
      <c r="G209" s="329">
        <v>2.5248459997608874</v>
      </c>
      <c r="H209" s="118" t="s">
        <v>237</v>
      </c>
      <c r="I209" s="118">
        <v>26.823242961884667</v>
      </c>
      <c r="J209" s="118" t="s">
        <v>237</v>
      </c>
      <c r="K209" s="118">
        <v>88.723521025005368</v>
      </c>
      <c r="L209" s="118" t="s">
        <v>237</v>
      </c>
      <c r="M209" s="329">
        <v>3.3077104491459086</v>
      </c>
      <c r="N209" s="118" t="s">
        <v>237</v>
      </c>
      <c r="O209" s="118">
        <v>33.579362774162384</v>
      </c>
      <c r="P209" s="118" t="s">
        <v>237</v>
      </c>
      <c r="Q209" s="118">
        <v>13.589684826620285</v>
      </c>
      <c r="R209" s="118" t="s">
        <v>237</v>
      </c>
      <c r="S209" s="329">
        <v>2.4709449264331078</v>
      </c>
      <c r="T209" s="118" t="s">
        <v>237</v>
      </c>
      <c r="U209" s="118">
        <v>21.915682636690597</v>
      </c>
      <c r="V209" s="118" t="s">
        <v>237</v>
      </c>
      <c r="W209" s="118">
        <v>40.498804297570445</v>
      </c>
      <c r="X209" s="118" t="s">
        <v>237</v>
      </c>
      <c r="Y209" s="329">
        <v>1.8479371584697311</v>
      </c>
      <c r="Z209" s="118" t="s">
        <v>237</v>
      </c>
      <c r="AA209" s="118">
        <v>43.201053159592604</v>
      </c>
      <c r="AB209" s="118" t="s">
        <v>237</v>
      </c>
      <c r="AC209" s="118">
        <v>80.59359736139686</v>
      </c>
      <c r="AD209" s="118" t="s">
        <v>237</v>
      </c>
      <c r="AE209" s="329">
        <v>1.8655470519125852</v>
      </c>
      <c r="AF209" s="118" t="s">
        <v>237</v>
      </c>
      <c r="AG209" s="118">
        <v>12.4509780108149</v>
      </c>
      <c r="AH209" s="118" t="s">
        <v>237</v>
      </c>
      <c r="AI209" s="118">
        <v>30.966016917511965</v>
      </c>
      <c r="AJ209" s="118" t="s">
        <v>237</v>
      </c>
      <c r="AK209" s="329">
        <v>2.487034905259244</v>
      </c>
      <c r="AL209" s="118" t="s">
        <v>237</v>
      </c>
      <c r="AM209" s="118">
        <v>20.637771945016326</v>
      </c>
      <c r="AN209" s="118" t="s">
        <v>237</v>
      </c>
      <c r="AO209" s="118">
        <v>43.786662421770366</v>
      </c>
      <c r="AP209" s="118" t="s">
        <v>237</v>
      </c>
      <c r="AQ209" s="329">
        <v>2.1216758542747685</v>
      </c>
      <c r="AR209" s="118" t="s">
        <v>237</v>
      </c>
    </row>
    <row r="210" spans="2:44" ht="13.5" customHeight="1" x14ac:dyDescent="0.25">
      <c r="B210" s="15" t="s">
        <v>221</v>
      </c>
      <c r="C210" s="118">
        <v>75.487968332968236</v>
      </c>
      <c r="D210" s="118" t="s">
        <v>237</v>
      </c>
      <c r="E210" s="118">
        <v>94.362462009645128</v>
      </c>
      <c r="F210" s="118" t="s">
        <v>237</v>
      </c>
      <c r="G210" s="329">
        <v>1.250033138968899</v>
      </c>
      <c r="H210" s="118" t="s">
        <v>237</v>
      </c>
      <c r="I210" s="118" t="s">
        <v>238</v>
      </c>
      <c r="J210" s="118" t="s">
        <v>237</v>
      </c>
      <c r="K210" s="118" t="s">
        <v>238</v>
      </c>
      <c r="L210" s="118" t="s">
        <v>237</v>
      </c>
      <c r="M210" s="329" t="s">
        <v>238</v>
      </c>
      <c r="N210" s="118" t="s">
        <v>237</v>
      </c>
      <c r="O210" s="118" t="s">
        <v>238</v>
      </c>
      <c r="P210" s="118" t="s">
        <v>237</v>
      </c>
      <c r="Q210" s="118" t="s">
        <v>238</v>
      </c>
      <c r="R210" s="118" t="s">
        <v>237</v>
      </c>
      <c r="S210" s="329" t="s">
        <v>238</v>
      </c>
      <c r="T210" s="118" t="s">
        <v>237</v>
      </c>
      <c r="U210" s="118" t="s">
        <v>238</v>
      </c>
      <c r="V210" s="118" t="s">
        <v>237</v>
      </c>
      <c r="W210" s="118" t="s">
        <v>238</v>
      </c>
      <c r="X210" s="118" t="s">
        <v>237</v>
      </c>
      <c r="Y210" s="329" t="s">
        <v>238</v>
      </c>
      <c r="Z210" s="118" t="s">
        <v>237</v>
      </c>
      <c r="AA210" s="118" t="s">
        <v>238</v>
      </c>
      <c r="AB210" s="118" t="s">
        <v>237</v>
      </c>
      <c r="AC210" s="118" t="s">
        <v>238</v>
      </c>
      <c r="AD210" s="118" t="s">
        <v>237</v>
      </c>
      <c r="AE210" s="329" t="s">
        <v>238</v>
      </c>
      <c r="AF210" s="118" t="s">
        <v>237</v>
      </c>
      <c r="AG210" s="118" t="s">
        <v>238</v>
      </c>
      <c r="AH210" s="118" t="s">
        <v>237</v>
      </c>
      <c r="AI210" s="118" t="s">
        <v>238</v>
      </c>
      <c r="AJ210" s="118" t="s">
        <v>237</v>
      </c>
      <c r="AK210" s="329" t="s">
        <v>238</v>
      </c>
      <c r="AL210" s="118" t="s">
        <v>237</v>
      </c>
      <c r="AM210" s="118" t="s">
        <v>238</v>
      </c>
      <c r="AN210" s="118" t="s">
        <v>237</v>
      </c>
      <c r="AO210" s="118" t="s">
        <v>238</v>
      </c>
      <c r="AP210" s="118" t="s">
        <v>237</v>
      </c>
      <c r="AQ210" s="329" t="s">
        <v>238</v>
      </c>
      <c r="AR210" s="118" t="s">
        <v>237</v>
      </c>
    </row>
    <row r="211" spans="2:44" x14ac:dyDescent="0.25">
      <c r="B211" s="45" t="s">
        <v>222</v>
      </c>
      <c r="C211" s="118" t="s">
        <v>238</v>
      </c>
      <c r="D211" s="118" t="s">
        <v>237</v>
      </c>
      <c r="E211" s="118" t="s">
        <v>238</v>
      </c>
      <c r="F211" s="118" t="s">
        <v>237</v>
      </c>
      <c r="G211" s="329" t="s">
        <v>238</v>
      </c>
      <c r="H211" s="118" t="s">
        <v>237</v>
      </c>
      <c r="I211" s="118">
        <v>23.244549238888983</v>
      </c>
      <c r="J211" s="118" t="s">
        <v>237</v>
      </c>
      <c r="K211" s="118">
        <v>82.364478138512354</v>
      </c>
      <c r="L211" s="118" t="s">
        <v>237</v>
      </c>
      <c r="M211" s="329">
        <v>3.5433889163448935</v>
      </c>
      <c r="N211" s="118" t="s">
        <v>237</v>
      </c>
      <c r="O211" s="118">
        <v>54.257545271311471</v>
      </c>
      <c r="P211" s="118" t="s">
        <v>237</v>
      </c>
      <c r="Q211" s="118">
        <v>19.062808135138575</v>
      </c>
      <c r="R211" s="118" t="s">
        <v>237</v>
      </c>
      <c r="S211" s="329">
        <v>2.8462514487200998</v>
      </c>
      <c r="T211" s="118" t="s">
        <v>237</v>
      </c>
      <c r="U211" s="118">
        <v>28.033547801160914</v>
      </c>
      <c r="V211" s="118" t="s">
        <v>237</v>
      </c>
      <c r="W211" s="118">
        <v>47.392957769335474</v>
      </c>
      <c r="X211" s="118" t="s">
        <v>237</v>
      </c>
      <c r="Y211" s="329">
        <v>1.6905800901651433</v>
      </c>
      <c r="Z211" s="118" t="s">
        <v>237</v>
      </c>
      <c r="AA211" s="118">
        <v>65.632859776721148</v>
      </c>
      <c r="AB211" s="118" t="s">
        <v>237</v>
      </c>
      <c r="AC211" s="118">
        <v>92.744976135550516</v>
      </c>
      <c r="AD211" s="118" t="s">
        <v>237</v>
      </c>
      <c r="AE211" s="329">
        <v>1.4130875365032558</v>
      </c>
      <c r="AF211" s="118" t="s">
        <v>237</v>
      </c>
      <c r="AG211" s="118">
        <v>3.7110546524185337</v>
      </c>
      <c r="AH211" s="118" t="s">
        <v>237</v>
      </c>
      <c r="AI211" s="118">
        <v>43.413304516521414</v>
      </c>
      <c r="AJ211" s="118" t="s">
        <v>237</v>
      </c>
      <c r="AK211" s="329">
        <v>11.69837380008093</v>
      </c>
      <c r="AL211" s="118" t="s">
        <v>237</v>
      </c>
      <c r="AM211" s="118">
        <v>14.7</v>
      </c>
      <c r="AN211" s="118" t="s">
        <v>237</v>
      </c>
      <c r="AO211" s="118">
        <v>55.3</v>
      </c>
      <c r="AP211" s="118" t="s">
        <v>237</v>
      </c>
      <c r="AQ211" s="329">
        <v>3.7619047619047619</v>
      </c>
      <c r="AR211" s="118" t="s">
        <v>237</v>
      </c>
    </row>
    <row r="212" spans="2:44" x14ac:dyDescent="0.25">
      <c r="B212" s="45" t="s">
        <v>480</v>
      </c>
      <c r="C212" s="118">
        <v>55.643895704698309</v>
      </c>
      <c r="D212" s="118" t="s">
        <v>285</v>
      </c>
      <c r="E212" s="118">
        <v>91.092150753520116</v>
      </c>
      <c r="F212" s="118" t="s">
        <v>285</v>
      </c>
      <c r="G212" s="329">
        <v>1.6370555943269214</v>
      </c>
      <c r="H212" s="118" t="s">
        <v>285</v>
      </c>
      <c r="I212" s="118">
        <v>61.262429181890553</v>
      </c>
      <c r="J212" s="118" t="s">
        <v>285</v>
      </c>
      <c r="K212" s="118">
        <v>97.01523407148639</v>
      </c>
      <c r="L212" s="118" t="s">
        <v>285</v>
      </c>
      <c r="M212" s="329">
        <v>1.5836008360596403</v>
      </c>
      <c r="N212" s="118" t="s">
        <v>285</v>
      </c>
      <c r="O212" s="118">
        <v>26.323131179767348</v>
      </c>
      <c r="P212" s="118" t="s">
        <v>285</v>
      </c>
      <c r="Q212" s="118">
        <v>11.199651238141044</v>
      </c>
      <c r="R212" s="118" t="s">
        <v>285</v>
      </c>
      <c r="S212" s="329">
        <v>2.3503527583182624</v>
      </c>
      <c r="T212" s="118" t="s">
        <v>285</v>
      </c>
      <c r="U212" s="118">
        <v>43.698690735502829</v>
      </c>
      <c r="V212" s="118" t="s">
        <v>285</v>
      </c>
      <c r="W212" s="118">
        <v>42.496068621517004</v>
      </c>
      <c r="X212" s="118" t="s">
        <v>285</v>
      </c>
      <c r="Y212" s="329">
        <v>0.9724792186277389</v>
      </c>
      <c r="Z212" s="118" t="s">
        <v>285</v>
      </c>
      <c r="AA212" s="118">
        <v>90.343391889248196</v>
      </c>
      <c r="AB212" s="118" t="s">
        <v>285</v>
      </c>
      <c r="AC212" s="118">
        <v>96.983260014428282</v>
      </c>
      <c r="AD212" s="118" t="s">
        <v>285</v>
      </c>
      <c r="AE212" s="329">
        <v>1.0734958914684085</v>
      </c>
      <c r="AF212" s="118" t="s">
        <v>285</v>
      </c>
      <c r="AG212" s="118" t="s">
        <v>238</v>
      </c>
      <c r="AH212" s="118" t="s">
        <v>237</v>
      </c>
      <c r="AI212" s="118" t="s">
        <v>238</v>
      </c>
      <c r="AJ212" s="118" t="s">
        <v>237</v>
      </c>
      <c r="AK212" s="329" t="s">
        <v>238</v>
      </c>
      <c r="AL212" s="118" t="s">
        <v>237</v>
      </c>
      <c r="AM212" s="118" t="s">
        <v>238</v>
      </c>
      <c r="AN212" s="118" t="s">
        <v>237</v>
      </c>
      <c r="AO212" s="118" t="s">
        <v>238</v>
      </c>
      <c r="AP212" s="118" t="s">
        <v>237</v>
      </c>
      <c r="AQ212" s="329" t="s">
        <v>238</v>
      </c>
      <c r="AR212" s="118" t="s">
        <v>237</v>
      </c>
    </row>
    <row r="213" spans="2:44" x14ac:dyDescent="0.25">
      <c r="B213" s="15" t="s">
        <v>481</v>
      </c>
      <c r="C213" s="118" t="s">
        <v>238</v>
      </c>
      <c r="D213" s="118" t="s">
        <v>237</v>
      </c>
      <c r="E213" s="118" t="s">
        <v>238</v>
      </c>
      <c r="F213" s="118" t="s">
        <v>237</v>
      </c>
      <c r="G213" s="329" t="s">
        <v>238</v>
      </c>
      <c r="H213" s="118" t="s">
        <v>237</v>
      </c>
      <c r="I213" s="118" t="s">
        <v>238</v>
      </c>
      <c r="J213" s="118" t="s">
        <v>237</v>
      </c>
      <c r="K213" s="118" t="s">
        <v>238</v>
      </c>
      <c r="L213" s="118" t="s">
        <v>237</v>
      </c>
      <c r="M213" s="329" t="s">
        <v>238</v>
      </c>
      <c r="N213" s="118" t="s">
        <v>237</v>
      </c>
      <c r="O213" s="118" t="s">
        <v>238</v>
      </c>
      <c r="P213" s="118" t="s">
        <v>237</v>
      </c>
      <c r="Q213" s="118" t="s">
        <v>238</v>
      </c>
      <c r="R213" s="118" t="s">
        <v>237</v>
      </c>
      <c r="S213" s="329" t="s">
        <v>238</v>
      </c>
      <c r="T213" s="118" t="s">
        <v>237</v>
      </c>
      <c r="U213" s="118" t="s">
        <v>238</v>
      </c>
      <c r="V213" s="118" t="s">
        <v>237</v>
      </c>
      <c r="W213" s="118" t="s">
        <v>238</v>
      </c>
      <c r="X213" s="118" t="s">
        <v>237</v>
      </c>
      <c r="Y213" s="329" t="s">
        <v>238</v>
      </c>
      <c r="Z213" s="118" t="s">
        <v>237</v>
      </c>
      <c r="AA213" s="118" t="s">
        <v>238</v>
      </c>
      <c r="AB213" s="118" t="s">
        <v>237</v>
      </c>
      <c r="AC213" s="118" t="s">
        <v>238</v>
      </c>
      <c r="AD213" s="118" t="s">
        <v>237</v>
      </c>
      <c r="AE213" s="329" t="s">
        <v>238</v>
      </c>
      <c r="AF213" s="118" t="s">
        <v>237</v>
      </c>
      <c r="AG213" s="118" t="s">
        <v>238</v>
      </c>
      <c r="AH213" s="118" t="s">
        <v>237</v>
      </c>
      <c r="AI213" s="118" t="s">
        <v>238</v>
      </c>
      <c r="AJ213" s="118" t="s">
        <v>237</v>
      </c>
      <c r="AK213" s="329" t="s">
        <v>238</v>
      </c>
      <c r="AL213" s="118" t="s">
        <v>237</v>
      </c>
      <c r="AM213" s="118" t="s">
        <v>238</v>
      </c>
      <c r="AN213" s="118" t="s">
        <v>237</v>
      </c>
      <c r="AO213" s="118" t="s">
        <v>238</v>
      </c>
      <c r="AP213" s="118" t="s">
        <v>237</v>
      </c>
      <c r="AQ213" s="329" t="s">
        <v>238</v>
      </c>
      <c r="AR213" s="118" t="s">
        <v>237</v>
      </c>
    </row>
    <row r="214" spans="2:44" x14ac:dyDescent="0.25">
      <c r="B214" s="15" t="s">
        <v>225</v>
      </c>
      <c r="C214" s="118">
        <v>94.469597657167725</v>
      </c>
      <c r="D214" s="118" t="s">
        <v>237</v>
      </c>
      <c r="E214" s="118">
        <v>98.454321919542167</v>
      </c>
      <c r="F214" s="118" t="s">
        <v>237</v>
      </c>
      <c r="G214" s="329">
        <v>1.0421799643609693</v>
      </c>
      <c r="H214" s="118" t="s">
        <v>237</v>
      </c>
      <c r="I214" s="118" t="s">
        <v>238</v>
      </c>
      <c r="J214" s="118" t="s">
        <v>237</v>
      </c>
      <c r="K214" s="118" t="s">
        <v>238</v>
      </c>
      <c r="L214" s="118" t="s">
        <v>237</v>
      </c>
      <c r="M214" s="329" t="s">
        <v>238</v>
      </c>
      <c r="N214" s="118" t="s">
        <v>237</v>
      </c>
      <c r="O214" s="118" t="s">
        <v>238</v>
      </c>
      <c r="P214" s="118" t="s">
        <v>237</v>
      </c>
      <c r="Q214" s="118" t="s">
        <v>238</v>
      </c>
      <c r="R214" s="118" t="s">
        <v>237</v>
      </c>
      <c r="S214" s="329" t="s">
        <v>238</v>
      </c>
      <c r="T214" s="118" t="s">
        <v>237</v>
      </c>
      <c r="U214" s="118" t="s">
        <v>238</v>
      </c>
      <c r="V214" s="118" t="s">
        <v>237</v>
      </c>
      <c r="W214" s="118" t="s">
        <v>238</v>
      </c>
      <c r="X214" s="118" t="s">
        <v>237</v>
      </c>
      <c r="Y214" s="329" t="s">
        <v>238</v>
      </c>
      <c r="Z214" s="118" t="s">
        <v>237</v>
      </c>
      <c r="AA214" s="118">
        <v>91.453384040379305</v>
      </c>
      <c r="AB214" s="118" t="s">
        <v>237</v>
      </c>
      <c r="AC214" s="118">
        <v>97.270711882778684</v>
      </c>
      <c r="AD214" s="118" t="s">
        <v>237</v>
      </c>
      <c r="AE214" s="329">
        <v>1.063609760354312</v>
      </c>
      <c r="AF214" s="118" t="s">
        <v>237</v>
      </c>
      <c r="AG214" s="118" t="s">
        <v>238</v>
      </c>
      <c r="AH214" s="118" t="s">
        <v>237</v>
      </c>
      <c r="AI214" s="118" t="s">
        <v>238</v>
      </c>
      <c r="AJ214" s="118" t="s">
        <v>237</v>
      </c>
      <c r="AK214" s="329" t="s">
        <v>238</v>
      </c>
      <c r="AL214" s="118" t="s">
        <v>237</v>
      </c>
      <c r="AM214" s="118" t="s">
        <v>238</v>
      </c>
      <c r="AN214" s="118" t="s">
        <v>237</v>
      </c>
      <c r="AO214" s="118" t="s">
        <v>238</v>
      </c>
      <c r="AP214" s="118" t="s">
        <v>237</v>
      </c>
      <c r="AQ214" s="329" t="s">
        <v>238</v>
      </c>
      <c r="AR214" s="118" t="s">
        <v>237</v>
      </c>
    </row>
    <row r="215" spans="2:44" x14ac:dyDescent="0.25">
      <c r="B215" s="15" t="s">
        <v>226</v>
      </c>
      <c r="C215" s="118">
        <v>29.288982893610072</v>
      </c>
      <c r="D215" s="118" t="s">
        <v>237</v>
      </c>
      <c r="E215" s="118">
        <v>56.148695347039784</v>
      </c>
      <c r="F215" s="118" t="s">
        <v>237</v>
      </c>
      <c r="G215" s="329">
        <v>1.9170585592198781</v>
      </c>
      <c r="H215" s="118" t="s">
        <v>237</v>
      </c>
      <c r="I215" s="118">
        <v>29.472479711995405</v>
      </c>
      <c r="J215" s="118" t="s">
        <v>237</v>
      </c>
      <c r="K215" s="118">
        <v>77.352581009739936</v>
      </c>
      <c r="L215" s="118" t="s">
        <v>237</v>
      </c>
      <c r="M215" s="329">
        <v>2.6245698280439278</v>
      </c>
      <c r="N215" s="118" t="s">
        <v>237</v>
      </c>
      <c r="O215" s="118">
        <v>32.321851625186412</v>
      </c>
      <c r="P215" s="118" t="s">
        <v>237</v>
      </c>
      <c r="Q215" s="118">
        <v>14.040923258953244</v>
      </c>
      <c r="R215" s="118" t="s">
        <v>237</v>
      </c>
      <c r="S215" s="329">
        <v>2.3019748081434939</v>
      </c>
      <c r="T215" s="118" t="s">
        <v>237</v>
      </c>
      <c r="U215" s="118">
        <v>37.654675443504374</v>
      </c>
      <c r="V215" s="118" t="s">
        <v>237</v>
      </c>
      <c r="W215" s="118">
        <v>46.569920066791511</v>
      </c>
      <c r="X215" s="118" t="s">
        <v>237</v>
      </c>
      <c r="Y215" s="329">
        <v>1.2367632841946341</v>
      </c>
      <c r="Z215" s="118" t="s">
        <v>237</v>
      </c>
      <c r="AA215" s="118">
        <v>61.08463328864508</v>
      </c>
      <c r="AB215" s="118" t="s">
        <v>237</v>
      </c>
      <c r="AC215" s="118">
        <v>87.594786991064282</v>
      </c>
      <c r="AD215" s="118" t="s">
        <v>237</v>
      </c>
      <c r="AE215" s="329">
        <v>1.4339905517178104</v>
      </c>
      <c r="AF215" s="118" t="s">
        <v>237</v>
      </c>
      <c r="AG215" s="118" t="s">
        <v>238</v>
      </c>
      <c r="AH215" s="118" t="s">
        <v>237</v>
      </c>
      <c r="AI215" s="118" t="s">
        <v>238</v>
      </c>
      <c r="AJ215" s="118" t="s">
        <v>237</v>
      </c>
      <c r="AK215" s="329" t="s">
        <v>238</v>
      </c>
      <c r="AL215" s="118" t="s">
        <v>237</v>
      </c>
      <c r="AM215" s="118" t="s">
        <v>238</v>
      </c>
      <c r="AN215" s="118" t="s">
        <v>237</v>
      </c>
      <c r="AO215" s="118" t="s">
        <v>238</v>
      </c>
      <c r="AP215" s="118" t="s">
        <v>237</v>
      </c>
      <c r="AQ215" s="329" t="s">
        <v>238</v>
      </c>
      <c r="AR215" s="118" t="s">
        <v>237</v>
      </c>
    </row>
    <row r="216" spans="2:44" x14ac:dyDescent="0.25">
      <c r="B216" s="15" t="s">
        <v>227</v>
      </c>
      <c r="C216" s="118">
        <v>49.436010914703274</v>
      </c>
      <c r="D216" s="118" t="s">
        <v>285</v>
      </c>
      <c r="E216" s="118">
        <v>77.739355362290368</v>
      </c>
      <c r="F216" s="118" t="s">
        <v>285</v>
      </c>
      <c r="G216" s="329">
        <v>1.5725248442157194</v>
      </c>
      <c r="H216" s="118" t="s">
        <v>285</v>
      </c>
      <c r="I216" s="118">
        <v>32.729475686765674</v>
      </c>
      <c r="J216" s="118" t="s">
        <v>285</v>
      </c>
      <c r="K216" s="118">
        <v>85.005552921414093</v>
      </c>
      <c r="L216" s="118" t="s">
        <v>285</v>
      </c>
      <c r="M216" s="329">
        <v>2.5972170692543819</v>
      </c>
      <c r="N216" s="118" t="s">
        <v>285</v>
      </c>
      <c r="O216" s="118">
        <v>38.906710989197329</v>
      </c>
      <c r="P216" s="118" t="s">
        <v>285</v>
      </c>
      <c r="Q216" s="118">
        <v>14.615731476200844</v>
      </c>
      <c r="R216" s="118" t="s">
        <v>285</v>
      </c>
      <c r="S216" s="329">
        <v>2.6619749447744088</v>
      </c>
      <c r="T216" s="118" t="s">
        <v>285</v>
      </c>
      <c r="U216" s="118">
        <v>29.136184823923681</v>
      </c>
      <c r="V216" s="118" t="s">
        <v>285</v>
      </c>
      <c r="W216" s="118">
        <v>43.553906882888491</v>
      </c>
      <c r="X216" s="118" t="s">
        <v>285</v>
      </c>
      <c r="Y216" s="329">
        <v>1.4948390513752658</v>
      </c>
      <c r="Z216" s="118" t="s">
        <v>285</v>
      </c>
      <c r="AA216" s="118">
        <v>66.991186942822978</v>
      </c>
      <c r="AB216" s="118" t="s">
        <v>285</v>
      </c>
      <c r="AC216" s="118">
        <v>91.038063227575918</v>
      </c>
      <c r="AD216" s="118" t="s">
        <v>285</v>
      </c>
      <c r="AE216" s="329">
        <v>1.3589558176551935</v>
      </c>
      <c r="AF216" s="118" t="s">
        <v>285</v>
      </c>
      <c r="AG216" s="118" t="s">
        <v>238</v>
      </c>
      <c r="AH216" s="118" t="s">
        <v>237</v>
      </c>
      <c r="AI216" s="118" t="s">
        <v>238</v>
      </c>
      <c r="AJ216" s="118" t="s">
        <v>237</v>
      </c>
      <c r="AK216" s="329" t="s">
        <v>238</v>
      </c>
      <c r="AL216" s="118" t="s">
        <v>237</v>
      </c>
      <c r="AM216" s="118" t="s">
        <v>238</v>
      </c>
      <c r="AN216" s="118" t="s">
        <v>237</v>
      </c>
      <c r="AO216" s="118" t="s">
        <v>238</v>
      </c>
      <c r="AP216" s="118" t="s">
        <v>237</v>
      </c>
      <c r="AQ216" s="329" t="s">
        <v>238</v>
      </c>
      <c r="AR216" s="118" t="s">
        <v>237</v>
      </c>
    </row>
    <row r="217" spans="2:44" ht="12.75" customHeight="1" x14ac:dyDescent="0.25">
      <c r="B217" s="15"/>
      <c r="C217" s="3"/>
      <c r="D217" s="3"/>
      <c r="E217" s="3"/>
      <c r="F217" s="3"/>
      <c r="G217" s="3"/>
      <c r="H217" s="3"/>
      <c r="I217" s="15"/>
      <c r="J217" s="15"/>
      <c r="K217" s="15"/>
      <c r="L217" s="15"/>
      <c r="M217" s="98"/>
      <c r="N217" s="69"/>
      <c r="P217" s="3"/>
      <c r="R217" s="3"/>
      <c r="T217" s="3"/>
      <c r="AA217" s="3"/>
      <c r="AB217" s="3"/>
      <c r="AC217" s="3"/>
      <c r="AD217" s="3"/>
      <c r="AE217" s="3"/>
      <c r="AF217" s="3"/>
      <c r="AM217" s="15"/>
      <c r="AN217" s="15"/>
      <c r="AO217" s="15"/>
      <c r="AP217" s="15"/>
    </row>
    <row r="218" spans="2:44" s="3" customFormat="1" x14ac:dyDescent="0.25">
      <c r="B218" s="57" t="s">
        <v>259</v>
      </c>
      <c r="C218" s="86"/>
      <c r="D218" s="86"/>
      <c r="E218" s="86"/>
      <c r="F218" s="86"/>
      <c r="G218" s="86"/>
      <c r="H218" s="86"/>
      <c r="I218" s="15"/>
      <c r="J218" s="15"/>
      <c r="K218" s="21"/>
      <c r="L218" s="21"/>
      <c r="M218" s="21"/>
      <c r="N218" s="21"/>
      <c r="O218" s="21"/>
      <c r="P218" s="21"/>
      <c r="Q218" s="21"/>
      <c r="R218" s="21"/>
      <c r="S218" s="21"/>
      <c r="T218" s="21"/>
      <c r="U218" s="15"/>
      <c r="V218" s="21"/>
      <c r="W218" s="15"/>
      <c r="X218" s="21"/>
      <c r="Y218" s="15"/>
      <c r="Z218" s="21"/>
      <c r="AA218" s="15"/>
      <c r="AB218" s="21"/>
      <c r="AC218" s="15"/>
      <c r="AD218" s="21"/>
      <c r="AE218" s="15"/>
      <c r="AG218" s="99"/>
      <c r="AH218" s="99"/>
      <c r="AI218" s="99"/>
      <c r="AJ218" s="99"/>
      <c r="AK218" s="99"/>
      <c r="AL218" s="99"/>
      <c r="AM218" s="15"/>
      <c r="AN218" s="15"/>
      <c r="AO218" s="15"/>
      <c r="AP218" s="15"/>
    </row>
    <row r="219" spans="2:44" x14ac:dyDescent="0.25">
      <c r="B219" s="3" t="s">
        <v>242</v>
      </c>
      <c r="C219" s="1"/>
      <c r="D219" s="1"/>
      <c r="E219" s="1"/>
      <c r="F219" s="1"/>
      <c r="G219" s="208"/>
      <c r="H219" s="208"/>
      <c r="I219" s="208"/>
      <c r="J219" s="208"/>
      <c r="K219" s="1"/>
      <c r="L219" s="1"/>
      <c r="M219" s="1"/>
      <c r="N219" s="1"/>
      <c r="O219" s="1"/>
      <c r="P219" s="1"/>
      <c r="Q219" s="1"/>
      <c r="R219" s="1"/>
      <c r="S219" s="1"/>
      <c r="T219" s="1"/>
      <c r="U219" s="1"/>
      <c r="V219" s="1"/>
      <c r="W219" s="1"/>
      <c r="X219" s="1"/>
      <c r="Y219" s="1"/>
      <c r="Z219" s="1"/>
      <c r="AA219" s="1"/>
      <c r="AB219" s="1"/>
      <c r="AC219" s="1"/>
      <c r="AD219" s="1"/>
      <c r="AE219" s="1"/>
      <c r="AF219" s="283"/>
      <c r="AG219" s="332"/>
      <c r="AH219" s="332"/>
      <c r="AI219" s="332"/>
      <c r="AJ219" s="332"/>
      <c r="AK219" s="332"/>
      <c r="AL219" s="332"/>
      <c r="AM219" s="43"/>
      <c r="AN219" s="43"/>
      <c r="AO219" s="43"/>
      <c r="AP219" s="15"/>
    </row>
    <row r="220" spans="2:44" x14ac:dyDescent="0.25">
      <c r="C220" s="1"/>
      <c r="D220" s="1"/>
      <c r="E220" s="1"/>
      <c r="F220" s="1"/>
      <c r="G220" s="208"/>
      <c r="H220" s="208"/>
      <c r="I220" s="208"/>
      <c r="J220" s="208"/>
      <c r="K220" s="1"/>
      <c r="L220" s="1"/>
      <c r="M220" s="1"/>
      <c r="N220" s="1"/>
      <c r="O220" s="1"/>
      <c r="P220" s="1"/>
      <c r="Q220" s="1"/>
      <c r="R220" s="1"/>
      <c r="S220" s="1"/>
      <c r="T220" s="1"/>
      <c r="U220" s="1"/>
      <c r="V220" s="1"/>
      <c r="W220" s="1"/>
      <c r="X220" s="1"/>
      <c r="Y220" s="1"/>
      <c r="Z220" s="1"/>
      <c r="AA220" s="1"/>
      <c r="AB220" s="1"/>
      <c r="AC220" s="1"/>
      <c r="AD220" s="1"/>
      <c r="AE220" s="1"/>
      <c r="AF220" s="283"/>
      <c r="AG220" s="332"/>
      <c r="AH220" s="332"/>
      <c r="AI220" s="332"/>
      <c r="AJ220" s="332"/>
      <c r="AK220" s="332"/>
      <c r="AL220" s="332"/>
      <c r="AM220" s="43"/>
      <c r="AN220" s="43"/>
      <c r="AO220" s="43"/>
      <c r="AP220" s="15"/>
    </row>
    <row r="221" spans="2:44" x14ac:dyDescent="0.25">
      <c r="B221" s="45" t="s">
        <v>228</v>
      </c>
      <c r="C221" s="43"/>
      <c r="D221" s="43"/>
      <c r="E221" s="43"/>
      <c r="F221" s="43"/>
      <c r="G221" s="43"/>
      <c r="H221" s="43"/>
      <c r="I221" s="1"/>
      <c r="J221" s="1"/>
      <c r="K221" s="46"/>
      <c r="L221" s="46"/>
      <c r="M221" s="46"/>
      <c r="N221" s="46"/>
      <c r="O221" s="46"/>
      <c r="P221" s="46"/>
      <c r="Q221" s="46"/>
      <c r="R221" s="46"/>
      <c r="S221" s="46"/>
      <c r="T221" s="46"/>
      <c r="U221" s="43"/>
      <c r="V221" s="46"/>
      <c r="W221" s="43"/>
      <c r="X221" s="46"/>
      <c r="Y221" s="43"/>
      <c r="Z221" s="1"/>
      <c r="AA221" s="1"/>
      <c r="AB221" s="1"/>
      <c r="AC221" s="1"/>
      <c r="AD221" s="1"/>
      <c r="AE221" s="1"/>
      <c r="AF221" s="283"/>
      <c r="AG221" s="332"/>
      <c r="AH221" s="332"/>
      <c r="AI221" s="332"/>
      <c r="AJ221" s="332"/>
      <c r="AK221" s="332"/>
      <c r="AL221" s="332"/>
      <c r="AM221" s="43"/>
      <c r="AN221" s="43"/>
      <c r="AO221" s="43"/>
      <c r="AP221" s="15"/>
    </row>
    <row r="222" spans="2:44" x14ac:dyDescent="0.25">
      <c r="B222" s="52" t="s">
        <v>377</v>
      </c>
      <c r="C222" s="43"/>
      <c r="D222" s="43"/>
      <c r="E222" s="43"/>
      <c r="F222" s="43"/>
      <c r="G222" s="43"/>
      <c r="H222" s="43"/>
      <c r="I222" s="1"/>
      <c r="J222" s="1"/>
      <c r="K222" s="46"/>
      <c r="L222" s="46"/>
      <c r="M222" s="46"/>
      <c r="N222" s="46"/>
      <c r="O222" s="46"/>
      <c r="P222" s="46"/>
      <c r="Q222" s="46"/>
      <c r="R222" s="46"/>
      <c r="S222" s="46"/>
      <c r="T222" s="46"/>
      <c r="U222" s="43"/>
      <c r="V222" s="46"/>
      <c r="W222" s="43"/>
      <c r="X222" s="46"/>
      <c r="Y222" s="43"/>
      <c r="Z222" s="1"/>
      <c r="AA222" s="1"/>
      <c r="AB222" s="1"/>
      <c r="AC222" s="1"/>
      <c r="AD222" s="1"/>
      <c r="AE222" s="1"/>
      <c r="AF222" s="283"/>
      <c r="AG222" s="332"/>
      <c r="AH222" s="332"/>
      <c r="AI222" s="332"/>
      <c r="AJ222" s="332"/>
      <c r="AK222" s="332"/>
      <c r="AL222" s="332"/>
      <c r="AM222" s="43"/>
      <c r="AN222" s="43"/>
      <c r="AO222" s="43"/>
      <c r="AP222" s="15"/>
    </row>
    <row r="223" spans="2:44" x14ac:dyDescent="0.25">
      <c r="B223" s="45" t="s">
        <v>355</v>
      </c>
      <c r="C223" s="43"/>
      <c r="D223" s="43"/>
      <c r="E223" s="43"/>
      <c r="F223" s="43"/>
      <c r="G223" s="43"/>
      <c r="H223" s="43"/>
      <c r="I223" s="1"/>
      <c r="J223" s="1"/>
      <c r="K223" s="46"/>
      <c r="L223" s="46"/>
      <c r="M223" s="46"/>
      <c r="N223" s="46"/>
      <c r="O223" s="46"/>
      <c r="P223" s="46"/>
      <c r="Q223" s="46"/>
      <c r="R223" s="46"/>
      <c r="S223" s="46"/>
      <c r="T223" s="46"/>
      <c r="U223" s="43"/>
      <c r="V223" s="46"/>
      <c r="W223" s="43"/>
      <c r="X223" s="46"/>
      <c r="Y223" s="43"/>
      <c r="Z223" s="1"/>
      <c r="AA223" s="1"/>
      <c r="AB223" s="1"/>
      <c r="AC223" s="1"/>
      <c r="AD223" s="1"/>
      <c r="AE223" s="1"/>
      <c r="AF223" s="283"/>
      <c r="AG223" s="332"/>
      <c r="AH223" s="332"/>
      <c r="AI223" s="332"/>
      <c r="AJ223" s="332"/>
      <c r="AK223" s="332"/>
      <c r="AL223" s="332"/>
      <c r="AM223" s="43"/>
      <c r="AN223" s="43"/>
      <c r="AO223" s="43"/>
      <c r="AP223" s="15"/>
    </row>
    <row r="224" spans="2:44" x14ac:dyDescent="0.25">
      <c r="B224" s="3" t="s">
        <v>356</v>
      </c>
      <c r="C224" s="43"/>
      <c r="D224" s="43"/>
      <c r="E224" s="43"/>
      <c r="F224" s="43"/>
      <c r="G224" s="43"/>
      <c r="H224" s="43"/>
      <c r="I224" s="1"/>
      <c r="J224" s="1"/>
      <c r="K224" s="46"/>
      <c r="L224" s="46"/>
      <c r="M224" s="46"/>
      <c r="N224" s="46"/>
      <c r="O224" s="46"/>
      <c r="P224" s="46"/>
      <c r="Q224" s="46"/>
      <c r="R224" s="46"/>
      <c r="S224" s="46"/>
      <c r="T224" s="46"/>
      <c r="U224" s="43"/>
      <c r="V224" s="46"/>
      <c r="W224" s="43"/>
      <c r="X224" s="46"/>
      <c r="Y224" s="43"/>
      <c r="Z224" s="1"/>
      <c r="AA224" s="1"/>
      <c r="AB224" s="1"/>
      <c r="AC224" s="1"/>
      <c r="AD224" s="1"/>
      <c r="AE224" s="1"/>
      <c r="AF224" s="283"/>
      <c r="AG224" s="332"/>
      <c r="AH224" s="332"/>
      <c r="AI224" s="332"/>
      <c r="AJ224" s="332"/>
      <c r="AK224" s="332"/>
      <c r="AL224" s="332"/>
      <c r="AM224" s="43"/>
      <c r="AN224" s="43"/>
      <c r="AO224" s="43"/>
      <c r="AP224" s="15"/>
    </row>
    <row r="225" spans="2:42" x14ac:dyDescent="0.25">
      <c r="B225" s="183" t="s">
        <v>452</v>
      </c>
      <c r="C225" s="43"/>
      <c r="D225" s="43"/>
      <c r="E225" s="43"/>
      <c r="F225" s="43"/>
      <c r="G225" s="43"/>
      <c r="H225" s="43"/>
      <c r="I225" s="1"/>
      <c r="J225" s="1"/>
      <c r="K225" s="46"/>
      <c r="L225" s="46"/>
      <c r="M225" s="46"/>
      <c r="N225" s="46"/>
      <c r="O225" s="46"/>
      <c r="P225" s="46"/>
      <c r="Q225" s="46"/>
      <c r="R225" s="46"/>
      <c r="S225" s="46"/>
      <c r="T225" s="46"/>
      <c r="U225" s="43"/>
      <c r="V225" s="46"/>
      <c r="W225" s="43"/>
      <c r="X225" s="46"/>
      <c r="Y225" s="43"/>
      <c r="Z225" s="1"/>
      <c r="AA225" s="1"/>
      <c r="AB225" s="1"/>
      <c r="AC225" s="1"/>
      <c r="AD225" s="1"/>
      <c r="AE225" s="1"/>
      <c r="AF225" s="283"/>
      <c r="AG225" s="332"/>
      <c r="AH225" s="332"/>
      <c r="AI225" s="332"/>
      <c r="AJ225" s="332"/>
      <c r="AK225" s="332"/>
      <c r="AL225" s="332"/>
      <c r="AM225" s="43"/>
      <c r="AN225" s="43"/>
      <c r="AO225" s="43"/>
      <c r="AP225" s="15"/>
    </row>
    <row r="226" spans="2:42" s="3" customFormat="1" x14ac:dyDescent="0.25">
      <c r="B226" s="45" t="s">
        <v>236</v>
      </c>
      <c r="C226" s="15"/>
      <c r="D226" s="15"/>
      <c r="E226" s="15"/>
      <c r="F226" s="15"/>
      <c r="G226" s="15"/>
      <c r="H226" s="15"/>
      <c r="K226" s="21"/>
      <c r="L226" s="21"/>
      <c r="M226" s="21"/>
      <c r="N226" s="21"/>
      <c r="O226" s="21"/>
      <c r="P226" s="21"/>
      <c r="Q226" s="21"/>
      <c r="R226" s="21"/>
      <c r="S226" s="21"/>
      <c r="T226" s="21"/>
      <c r="U226" s="55"/>
      <c r="V226" s="122"/>
      <c r="W226" s="55"/>
      <c r="X226" s="122"/>
      <c r="Y226" s="98"/>
      <c r="AF226" s="69"/>
      <c r="AG226" s="99"/>
      <c r="AH226" s="99"/>
      <c r="AI226" s="99"/>
      <c r="AJ226" s="99"/>
      <c r="AK226" s="99"/>
      <c r="AL226" s="99"/>
      <c r="AM226" s="15"/>
      <c r="AN226" s="15"/>
      <c r="AO226" s="15"/>
      <c r="AP226" s="15"/>
    </row>
    <row r="227" spans="2:42" x14ac:dyDescent="0.25">
      <c r="B227" s="45" t="s">
        <v>290</v>
      </c>
      <c r="C227" s="43"/>
      <c r="D227" s="43"/>
      <c r="E227" s="43"/>
      <c r="F227" s="43"/>
      <c r="G227" s="43"/>
      <c r="H227" s="43"/>
      <c r="I227" s="1"/>
      <c r="J227" s="1"/>
      <c r="K227" s="46"/>
      <c r="L227" s="46"/>
      <c r="M227" s="46"/>
      <c r="N227" s="46"/>
      <c r="O227" s="46"/>
      <c r="P227" s="46"/>
      <c r="Q227" s="46"/>
      <c r="R227" s="46"/>
      <c r="S227" s="46"/>
      <c r="T227" s="46"/>
      <c r="U227" s="333"/>
      <c r="V227" s="334"/>
      <c r="W227" s="333"/>
      <c r="X227" s="334"/>
      <c r="Y227" s="335"/>
      <c r="Z227" s="1"/>
      <c r="AA227" s="1"/>
      <c r="AB227" s="1"/>
      <c r="AC227" s="1"/>
      <c r="AD227" s="1"/>
      <c r="AE227" s="1"/>
      <c r="AF227" s="283"/>
      <c r="AG227" s="332"/>
      <c r="AH227" s="332"/>
      <c r="AI227" s="332"/>
      <c r="AJ227" s="332"/>
      <c r="AK227" s="332"/>
      <c r="AL227" s="332"/>
      <c r="AM227" s="43"/>
      <c r="AN227" s="43"/>
      <c r="AO227" s="43"/>
      <c r="AP227" s="15"/>
    </row>
    <row r="228" spans="2:42" x14ac:dyDescent="0.25">
      <c r="B228" s="15"/>
      <c r="C228" s="140"/>
      <c r="D228" s="140"/>
      <c r="E228" s="140"/>
      <c r="F228" s="140"/>
      <c r="G228" s="3"/>
      <c r="H228" s="3"/>
      <c r="I228" s="55"/>
      <c r="J228" s="15"/>
      <c r="K228" s="55"/>
      <c r="L228" s="15"/>
      <c r="M228" s="98"/>
      <c r="N228" s="69"/>
      <c r="O228" s="139"/>
      <c r="P228" s="138"/>
      <c r="Q228" s="139"/>
      <c r="R228" s="138"/>
      <c r="S228" s="69"/>
      <c r="T228" s="69"/>
      <c r="Z228" s="97"/>
      <c r="AA228" s="139"/>
      <c r="AB228" s="139"/>
      <c r="AC228" s="139"/>
      <c r="AD228" s="139"/>
      <c r="AE228" s="69"/>
      <c r="AF228" s="69"/>
      <c r="AM228" s="15"/>
      <c r="AN228" s="15"/>
      <c r="AO228" s="15"/>
      <c r="AP228" s="15"/>
    </row>
    <row r="229" spans="2:42" x14ac:dyDescent="0.25">
      <c r="B229" s="15"/>
      <c r="C229" s="140"/>
      <c r="D229" s="140"/>
      <c r="E229" s="140"/>
      <c r="F229" s="140"/>
      <c r="G229" s="3"/>
      <c r="H229" s="3"/>
      <c r="I229" s="55"/>
      <c r="J229" s="15"/>
      <c r="K229" s="55"/>
      <c r="L229" s="15"/>
      <c r="M229" s="98"/>
      <c r="N229" s="69"/>
      <c r="O229" s="137"/>
      <c r="P229" s="138"/>
      <c r="Q229" s="139"/>
      <c r="R229" s="138"/>
      <c r="S229" s="69"/>
      <c r="T229" s="69"/>
      <c r="Z229" s="122"/>
      <c r="AA229" s="139"/>
      <c r="AB229" s="139"/>
      <c r="AC229" s="139"/>
      <c r="AD229" s="139"/>
      <c r="AE229" s="69"/>
      <c r="AF229" s="69"/>
      <c r="AM229" s="15"/>
      <c r="AN229" s="15"/>
      <c r="AO229" s="15"/>
      <c r="AP229" s="15"/>
    </row>
    <row r="230" spans="2:42" x14ac:dyDescent="0.25">
      <c r="B230" s="15"/>
      <c r="C230" s="3"/>
      <c r="D230" s="3"/>
      <c r="E230" s="3"/>
      <c r="F230" s="3"/>
      <c r="G230" s="3"/>
      <c r="H230" s="3"/>
      <c r="I230" s="55"/>
      <c r="J230" s="15"/>
      <c r="K230" s="55"/>
      <c r="L230" s="15"/>
      <c r="M230" s="98"/>
      <c r="N230" s="69"/>
      <c r="O230" s="69"/>
      <c r="P230" s="97"/>
      <c r="Q230" s="69"/>
      <c r="R230" s="97"/>
      <c r="S230" s="69"/>
      <c r="T230" s="69"/>
      <c r="AA230" s="69"/>
      <c r="AB230" s="69"/>
      <c r="AC230" s="69"/>
      <c r="AD230" s="69"/>
      <c r="AE230" s="69"/>
      <c r="AF230" s="69"/>
      <c r="AM230" s="15"/>
      <c r="AN230" s="15"/>
      <c r="AO230" s="15"/>
      <c r="AP230" s="15"/>
    </row>
    <row r="231" spans="2:42" x14ac:dyDescent="0.25">
      <c r="B231" s="15"/>
      <c r="C231" s="3"/>
      <c r="D231" s="3"/>
      <c r="E231" s="3"/>
      <c r="F231" s="3"/>
      <c r="G231" s="3"/>
      <c r="H231" s="3"/>
      <c r="I231" s="55"/>
      <c r="J231" s="15"/>
      <c r="K231" s="55"/>
      <c r="L231" s="15"/>
      <c r="M231" s="98"/>
      <c r="N231" s="69"/>
      <c r="O231" s="69"/>
      <c r="P231" s="97"/>
      <c r="Q231" s="69"/>
      <c r="R231" s="97"/>
      <c r="S231" s="69"/>
      <c r="T231" s="69"/>
      <c r="Z231" s="122"/>
      <c r="AA231" s="69"/>
      <c r="AB231" s="69"/>
      <c r="AC231" s="69"/>
      <c r="AD231" s="69"/>
      <c r="AE231" s="69"/>
      <c r="AF231" s="69"/>
      <c r="AM231" s="15"/>
      <c r="AN231" s="15"/>
      <c r="AO231" s="15"/>
      <c r="AP231" s="15"/>
    </row>
    <row r="232" spans="2:42" x14ac:dyDescent="0.25">
      <c r="B232" s="15"/>
      <c r="C232" s="3"/>
      <c r="D232" s="3"/>
      <c r="E232" s="3"/>
      <c r="F232" s="3"/>
      <c r="G232" s="3"/>
      <c r="H232" s="3"/>
      <c r="I232" s="55"/>
      <c r="J232" s="15"/>
      <c r="K232" s="55"/>
      <c r="L232" s="15"/>
      <c r="M232" s="98"/>
      <c r="N232" s="69"/>
      <c r="O232" s="69"/>
      <c r="P232" s="97"/>
      <c r="Q232" s="69"/>
      <c r="R232" s="97"/>
      <c r="S232" s="69"/>
      <c r="T232" s="69"/>
      <c r="Z232" s="97"/>
      <c r="AA232" s="69"/>
      <c r="AB232" s="69"/>
      <c r="AC232" s="69"/>
      <c r="AD232" s="69"/>
      <c r="AE232" s="69"/>
      <c r="AF232" s="69"/>
      <c r="AM232" s="15"/>
      <c r="AN232" s="15"/>
      <c r="AO232" s="15"/>
      <c r="AP232" s="15"/>
    </row>
    <row r="233" spans="2:42" x14ac:dyDescent="0.25">
      <c r="B233" s="15"/>
      <c r="C233" s="3"/>
      <c r="D233" s="3"/>
      <c r="E233" s="3"/>
      <c r="F233" s="3"/>
      <c r="G233" s="3"/>
      <c r="H233" s="3"/>
      <c r="I233" s="55"/>
      <c r="J233" s="15"/>
      <c r="K233" s="55"/>
      <c r="L233" s="15"/>
      <c r="M233" s="98"/>
      <c r="N233" s="69"/>
      <c r="O233" s="69"/>
      <c r="P233" s="97"/>
      <c r="Q233" s="69"/>
      <c r="R233" s="97"/>
      <c r="S233" s="69"/>
      <c r="T233" s="69"/>
      <c r="Z233" s="97"/>
      <c r="AA233" s="69"/>
      <c r="AB233" s="69"/>
      <c r="AC233" s="69"/>
      <c r="AD233" s="69"/>
      <c r="AE233" s="69"/>
      <c r="AF233" s="69"/>
      <c r="AM233" s="15"/>
      <c r="AN233" s="15"/>
      <c r="AO233" s="15"/>
      <c r="AP233" s="15"/>
    </row>
    <row r="234" spans="2:42" x14ac:dyDescent="0.25">
      <c r="B234" s="15"/>
      <c r="C234" s="3"/>
      <c r="D234" s="3"/>
      <c r="E234" s="3"/>
      <c r="F234" s="3"/>
      <c r="G234" s="3"/>
      <c r="H234" s="3"/>
      <c r="I234" s="55"/>
      <c r="J234" s="15"/>
      <c r="K234" s="55"/>
      <c r="L234" s="15"/>
      <c r="M234" s="98"/>
      <c r="N234" s="69"/>
      <c r="O234" s="69"/>
      <c r="P234" s="97"/>
      <c r="Q234" s="69"/>
      <c r="R234" s="97"/>
      <c r="S234" s="69"/>
      <c r="T234" s="69"/>
      <c r="Z234" s="97"/>
      <c r="AA234" s="69"/>
      <c r="AB234" s="69"/>
      <c r="AC234" s="69"/>
      <c r="AD234" s="69"/>
      <c r="AE234" s="69"/>
      <c r="AF234" s="69"/>
      <c r="AM234" s="15"/>
      <c r="AN234" s="15"/>
      <c r="AO234" s="15"/>
      <c r="AP234" s="15"/>
    </row>
    <row r="235" spans="2:42" x14ac:dyDescent="0.25">
      <c r="B235" s="15"/>
      <c r="C235" s="3"/>
      <c r="D235" s="3"/>
      <c r="E235" s="3"/>
      <c r="F235" s="3"/>
      <c r="G235" s="3"/>
      <c r="H235" s="3"/>
      <c r="I235" s="55"/>
      <c r="J235" s="15"/>
      <c r="K235" s="55"/>
      <c r="L235" s="15"/>
      <c r="M235" s="98"/>
      <c r="N235" s="69"/>
      <c r="O235" s="69"/>
      <c r="P235" s="97"/>
      <c r="Q235" s="69"/>
      <c r="R235" s="97"/>
      <c r="S235" s="69"/>
      <c r="T235" s="69"/>
      <c r="Z235" s="122"/>
      <c r="AA235" s="69"/>
      <c r="AB235" s="69"/>
      <c r="AC235" s="69"/>
      <c r="AD235" s="69"/>
      <c r="AE235" s="69"/>
      <c r="AF235" s="69"/>
      <c r="AM235" s="15"/>
      <c r="AN235" s="15"/>
      <c r="AO235" s="15"/>
      <c r="AP235" s="15"/>
    </row>
    <row r="236" spans="2:42" x14ac:dyDescent="0.25">
      <c r="B236" s="15"/>
      <c r="C236" s="3"/>
      <c r="D236" s="3"/>
      <c r="E236" s="3"/>
      <c r="F236" s="3"/>
      <c r="G236" s="3"/>
      <c r="H236" s="3"/>
      <c r="I236" s="55"/>
      <c r="J236" s="15"/>
      <c r="K236" s="55"/>
      <c r="L236" s="15"/>
      <c r="M236" s="98"/>
      <c r="N236" s="69"/>
      <c r="O236" s="69"/>
      <c r="P236" s="97"/>
      <c r="Q236" s="69"/>
      <c r="R236" s="97"/>
      <c r="S236" s="69"/>
      <c r="T236" s="69"/>
      <c r="AA236" s="69"/>
      <c r="AB236" s="69"/>
      <c r="AC236" s="69"/>
      <c r="AD236" s="69"/>
      <c r="AE236" s="69"/>
      <c r="AF236" s="69"/>
      <c r="AM236" s="15"/>
      <c r="AN236" s="15"/>
      <c r="AO236" s="15"/>
      <c r="AP236" s="15"/>
    </row>
    <row r="237" spans="2:42" x14ac:dyDescent="0.25">
      <c r="B237" s="15"/>
      <c r="C237" s="3"/>
      <c r="D237" s="3"/>
      <c r="E237" s="3"/>
      <c r="F237" s="3"/>
      <c r="G237" s="3"/>
      <c r="H237" s="3"/>
      <c r="I237" s="55"/>
      <c r="J237" s="15"/>
      <c r="K237" s="55"/>
      <c r="L237" s="15"/>
      <c r="M237" s="98"/>
      <c r="N237" s="69"/>
      <c r="O237" s="69"/>
      <c r="P237" s="97"/>
      <c r="Q237" s="69"/>
      <c r="R237" s="97"/>
      <c r="S237" s="69"/>
      <c r="T237" s="69"/>
      <c r="Z237" s="122"/>
      <c r="AA237" s="69"/>
      <c r="AB237" s="69"/>
      <c r="AC237" s="69"/>
      <c r="AD237" s="69"/>
      <c r="AE237" s="69"/>
      <c r="AF237" s="69"/>
      <c r="AM237" s="15"/>
      <c r="AN237" s="15"/>
      <c r="AO237" s="15"/>
      <c r="AP237" s="15"/>
    </row>
    <row r="238" spans="2:42" x14ac:dyDescent="0.25">
      <c r="B238" s="15"/>
      <c r="C238" s="3"/>
      <c r="D238" s="3"/>
      <c r="E238" s="3"/>
      <c r="F238" s="3"/>
      <c r="G238" s="3"/>
      <c r="H238" s="3"/>
      <c r="I238" s="55"/>
      <c r="J238" s="15"/>
      <c r="K238" s="55"/>
      <c r="L238" s="15"/>
      <c r="M238" s="98"/>
      <c r="N238" s="69"/>
      <c r="O238" s="69"/>
      <c r="P238" s="97"/>
      <c r="Q238" s="69"/>
      <c r="R238" s="97"/>
      <c r="S238" s="69"/>
      <c r="T238" s="69"/>
      <c r="AA238" s="69"/>
      <c r="AB238" s="69"/>
      <c r="AC238" s="69"/>
      <c r="AD238" s="69"/>
      <c r="AE238" s="69"/>
      <c r="AF238" s="69"/>
      <c r="AM238" s="15"/>
      <c r="AN238" s="15"/>
      <c r="AO238" s="15"/>
      <c r="AP238" s="15"/>
    </row>
    <row r="239" spans="2:42" x14ac:dyDescent="0.25">
      <c r="B239" s="15"/>
      <c r="C239" s="3"/>
      <c r="D239" s="3"/>
      <c r="E239" s="3"/>
      <c r="F239" s="3"/>
      <c r="G239" s="3"/>
      <c r="H239" s="3"/>
      <c r="I239" s="55"/>
      <c r="J239" s="15"/>
      <c r="K239" s="55"/>
      <c r="L239" s="15"/>
      <c r="M239" s="98"/>
      <c r="N239" s="69"/>
      <c r="O239" s="69"/>
      <c r="P239" s="97"/>
      <c r="Q239" s="69"/>
      <c r="R239" s="97"/>
      <c r="S239" s="69"/>
      <c r="T239" s="69"/>
      <c r="AA239" s="69"/>
      <c r="AB239" s="69"/>
      <c r="AC239" s="69"/>
      <c r="AD239" s="69"/>
      <c r="AE239" s="69"/>
      <c r="AF239" s="69"/>
      <c r="AM239" s="15"/>
      <c r="AN239" s="15"/>
      <c r="AO239" s="15"/>
      <c r="AP239" s="15"/>
    </row>
    <row r="240" spans="2:42" x14ac:dyDescent="0.25">
      <c r="B240" s="15"/>
      <c r="C240" s="3"/>
      <c r="D240" s="3"/>
      <c r="E240" s="3"/>
      <c r="F240" s="3"/>
      <c r="G240" s="3"/>
      <c r="H240" s="3"/>
      <c r="I240" s="55"/>
      <c r="J240" s="15"/>
      <c r="K240" s="55"/>
      <c r="L240" s="15"/>
      <c r="M240" s="98"/>
      <c r="N240" s="69"/>
      <c r="O240" s="69"/>
      <c r="P240" s="97"/>
      <c r="Q240" s="69"/>
      <c r="R240" s="97"/>
      <c r="S240" s="69"/>
      <c r="T240" s="69"/>
      <c r="AA240" s="69"/>
      <c r="AB240" s="69"/>
      <c r="AC240" s="69"/>
      <c r="AD240" s="69"/>
      <c r="AE240" s="69"/>
      <c r="AF240" s="69"/>
      <c r="AM240" s="15"/>
      <c r="AN240" s="15"/>
      <c r="AO240" s="15"/>
      <c r="AP240" s="15"/>
    </row>
    <row r="241" spans="2:42" x14ac:dyDescent="0.25">
      <c r="B241" s="15"/>
      <c r="C241" s="3"/>
      <c r="D241" s="3"/>
      <c r="E241" s="3"/>
      <c r="F241" s="3"/>
      <c r="G241" s="3"/>
      <c r="H241" s="3"/>
      <c r="I241" s="15"/>
      <c r="J241" s="15"/>
      <c r="K241" s="15"/>
      <c r="L241" s="15"/>
      <c r="M241" s="98"/>
      <c r="N241" s="69"/>
      <c r="O241" s="69"/>
      <c r="P241" s="97"/>
      <c r="Q241" s="69"/>
      <c r="R241" s="97"/>
      <c r="S241" s="69"/>
      <c r="T241" s="69"/>
      <c r="AA241" s="69"/>
      <c r="AB241" s="69"/>
      <c r="AC241" s="69"/>
      <c r="AD241" s="69"/>
      <c r="AE241" s="69"/>
      <c r="AF241" s="69"/>
      <c r="AM241" s="15"/>
      <c r="AN241" s="15"/>
      <c r="AO241" s="15"/>
      <c r="AP241" s="15"/>
    </row>
    <row r="242" spans="2:42" x14ac:dyDescent="0.25">
      <c r="B242" s="15"/>
      <c r="C242" s="3"/>
      <c r="D242" s="3"/>
      <c r="E242" s="3"/>
      <c r="F242" s="3"/>
      <c r="G242" s="3"/>
      <c r="H242" s="3"/>
      <c r="I242" s="15"/>
      <c r="J242" s="15"/>
      <c r="K242" s="15"/>
      <c r="L242" s="15"/>
      <c r="M242" s="98"/>
      <c r="N242" s="69"/>
      <c r="O242" s="69"/>
      <c r="P242" s="97"/>
      <c r="Q242" s="69"/>
      <c r="R242" s="97"/>
      <c r="S242" s="69"/>
      <c r="T242" s="69"/>
      <c r="AA242" s="69"/>
      <c r="AB242" s="69"/>
      <c r="AC242" s="69"/>
      <c r="AD242" s="69"/>
      <c r="AE242" s="69"/>
      <c r="AF242" s="69"/>
      <c r="AM242" s="15"/>
      <c r="AN242" s="15"/>
      <c r="AO242" s="15"/>
      <c r="AP242" s="15"/>
    </row>
    <row r="243" spans="2:42" x14ac:dyDescent="0.25">
      <c r="B243" s="15"/>
      <c r="C243" s="3"/>
      <c r="D243" s="3"/>
      <c r="E243" s="3"/>
      <c r="F243" s="3"/>
      <c r="G243" s="3"/>
      <c r="H243" s="3"/>
      <c r="I243" s="15"/>
      <c r="J243" s="15"/>
      <c r="K243" s="15"/>
      <c r="L243" s="15"/>
      <c r="M243" s="98"/>
      <c r="N243" s="69"/>
      <c r="O243" s="69"/>
      <c r="P243" s="97"/>
      <c r="Q243" s="69"/>
      <c r="R243" s="97"/>
      <c r="S243" s="69"/>
      <c r="T243" s="69"/>
      <c r="AA243" s="69"/>
      <c r="AB243" s="69"/>
      <c r="AC243" s="69"/>
      <c r="AD243" s="69"/>
      <c r="AE243" s="69"/>
      <c r="AF243" s="69"/>
      <c r="AM243" s="15"/>
      <c r="AN243" s="15"/>
      <c r="AO243" s="15"/>
      <c r="AP243" s="15"/>
    </row>
    <row r="244" spans="2:42" x14ac:dyDescent="0.25">
      <c r="B244" s="15"/>
      <c r="C244" s="3"/>
      <c r="D244" s="3"/>
      <c r="E244" s="3"/>
      <c r="F244" s="3"/>
      <c r="G244" s="3"/>
      <c r="H244" s="3"/>
      <c r="I244" s="15"/>
      <c r="J244" s="15"/>
      <c r="K244" s="15"/>
      <c r="L244" s="15"/>
      <c r="M244" s="98"/>
      <c r="N244" s="69"/>
      <c r="O244" s="69"/>
      <c r="P244" s="97"/>
      <c r="Q244" s="69"/>
      <c r="R244" s="97"/>
      <c r="S244" s="69"/>
      <c r="T244" s="69"/>
      <c r="AA244" s="69"/>
      <c r="AB244" s="69"/>
      <c r="AC244" s="69"/>
      <c r="AD244" s="69"/>
      <c r="AE244" s="69"/>
      <c r="AF244" s="69"/>
      <c r="AM244" s="15"/>
      <c r="AN244" s="15"/>
      <c r="AO244" s="15"/>
      <c r="AP244" s="15"/>
    </row>
    <row r="245" spans="2:42" x14ac:dyDescent="0.25">
      <c r="B245" s="15"/>
      <c r="C245" s="3"/>
      <c r="D245" s="3"/>
      <c r="E245" s="3"/>
      <c r="F245" s="3"/>
      <c r="G245" s="3"/>
      <c r="H245" s="3"/>
      <c r="I245" s="15"/>
      <c r="J245" s="15"/>
      <c r="K245" s="15"/>
      <c r="L245" s="15"/>
      <c r="M245" s="98"/>
      <c r="N245" s="69"/>
      <c r="O245" s="69"/>
      <c r="P245" s="97"/>
      <c r="Q245" s="69"/>
      <c r="R245" s="97"/>
      <c r="S245" s="69"/>
      <c r="T245" s="69"/>
      <c r="AA245" s="69"/>
      <c r="AB245" s="69"/>
      <c r="AC245" s="69"/>
      <c r="AD245" s="69"/>
      <c r="AE245" s="69"/>
      <c r="AF245" s="69"/>
      <c r="AM245" s="15"/>
      <c r="AN245" s="15"/>
      <c r="AO245" s="15"/>
      <c r="AP245" s="15"/>
    </row>
    <row r="246" spans="2:42" x14ac:dyDescent="0.25">
      <c r="B246" s="15"/>
      <c r="C246" s="3"/>
      <c r="D246" s="3"/>
      <c r="E246" s="3"/>
      <c r="F246" s="3"/>
      <c r="G246" s="3"/>
      <c r="H246" s="3"/>
      <c r="I246" s="15"/>
      <c r="J246" s="15"/>
      <c r="K246" s="15"/>
      <c r="L246" s="15"/>
      <c r="M246" s="98"/>
      <c r="N246" s="69"/>
      <c r="O246" s="69"/>
      <c r="P246" s="97"/>
      <c r="Q246" s="69"/>
      <c r="R246" s="97"/>
      <c r="S246" s="69"/>
      <c r="T246" s="69"/>
      <c r="AA246" s="69"/>
      <c r="AB246" s="69"/>
      <c r="AC246" s="69"/>
      <c r="AD246" s="69"/>
      <c r="AE246" s="69"/>
      <c r="AF246" s="69"/>
      <c r="AM246" s="15"/>
      <c r="AN246" s="15"/>
      <c r="AO246" s="15"/>
      <c r="AP246" s="15"/>
    </row>
    <row r="247" spans="2:42" x14ac:dyDescent="0.25">
      <c r="B247" s="15"/>
      <c r="C247" s="3"/>
      <c r="D247" s="3"/>
      <c r="E247" s="3"/>
      <c r="F247" s="3"/>
      <c r="G247" s="3"/>
      <c r="H247" s="3"/>
      <c r="I247" s="15"/>
      <c r="J247" s="15"/>
      <c r="K247" s="15"/>
      <c r="L247" s="15"/>
      <c r="M247" s="98"/>
      <c r="N247" s="69"/>
      <c r="O247" s="69"/>
      <c r="P247" s="97"/>
      <c r="Q247" s="69"/>
      <c r="R247" s="97"/>
      <c r="S247" s="69"/>
      <c r="T247" s="69"/>
      <c r="AA247" s="69"/>
      <c r="AB247" s="69"/>
      <c r="AC247" s="69"/>
      <c r="AD247" s="69"/>
      <c r="AE247" s="69"/>
      <c r="AF247" s="69"/>
      <c r="AM247" s="15"/>
      <c r="AN247" s="15"/>
      <c r="AO247" s="15"/>
      <c r="AP247" s="15"/>
    </row>
    <row r="248" spans="2:42" x14ac:dyDescent="0.25">
      <c r="B248" s="15"/>
      <c r="C248" s="3"/>
      <c r="D248" s="3"/>
      <c r="E248" s="3"/>
      <c r="F248" s="3"/>
      <c r="G248" s="3"/>
      <c r="H248" s="3"/>
      <c r="I248" s="15"/>
      <c r="J248" s="15"/>
      <c r="K248" s="15"/>
      <c r="L248" s="15"/>
      <c r="M248" s="98"/>
      <c r="N248" s="69"/>
      <c r="O248" s="69"/>
      <c r="P248" s="97"/>
      <c r="Q248" s="69"/>
      <c r="R248" s="97"/>
      <c r="S248" s="69"/>
      <c r="T248" s="69"/>
      <c r="AA248" s="69"/>
      <c r="AB248" s="69"/>
      <c r="AC248" s="69"/>
      <c r="AD248" s="69"/>
      <c r="AE248" s="69"/>
      <c r="AF248" s="69"/>
      <c r="AM248" s="15"/>
      <c r="AN248" s="15"/>
      <c r="AO248" s="15"/>
      <c r="AP248" s="15"/>
    </row>
    <row r="249" spans="2:42" x14ac:dyDescent="0.25">
      <c r="B249" s="15"/>
      <c r="C249" s="3"/>
      <c r="D249" s="3"/>
      <c r="E249" s="3"/>
      <c r="F249" s="3"/>
      <c r="G249" s="3"/>
      <c r="H249" s="3"/>
      <c r="I249" s="15"/>
      <c r="J249" s="15"/>
      <c r="K249" s="15"/>
      <c r="L249" s="15"/>
      <c r="M249" s="98"/>
      <c r="N249" s="69"/>
      <c r="O249" s="69"/>
      <c r="P249" s="97"/>
      <c r="Q249" s="69"/>
      <c r="R249" s="97"/>
      <c r="S249" s="69"/>
      <c r="T249" s="69"/>
      <c r="AA249" s="69"/>
      <c r="AB249" s="69"/>
      <c r="AC249" s="69"/>
      <c r="AD249" s="69"/>
      <c r="AE249" s="69"/>
      <c r="AF249" s="69"/>
      <c r="AM249" s="15"/>
      <c r="AN249" s="15"/>
      <c r="AO249" s="15"/>
      <c r="AP249" s="15"/>
    </row>
    <row r="250" spans="2:42" x14ac:dyDescent="0.25">
      <c r="B250" s="15"/>
      <c r="C250" s="3"/>
      <c r="D250" s="3"/>
      <c r="E250" s="3"/>
      <c r="F250" s="3"/>
      <c r="G250" s="3"/>
      <c r="H250" s="3"/>
      <c r="I250" s="15"/>
      <c r="J250" s="15"/>
      <c r="K250" s="15"/>
      <c r="L250" s="15"/>
      <c r="M250" s="98"/>
      <c r="N250" s="69"/>
      <c r="O250" s="69"/>
      <c r="P250" s="97"/>
      <c r="Q250" s="69"/>
      <c r="R250" s="97"/>
      <c r="S250" s="69"/>
      <c r="T250" s="69"/>
      <c r="AA250" s="69"/>
      <c r="AB250" s="69"/>
      <c r="AC250" s="69"/>
      <c r="AD250" s="69"/>
      <c r="AE250" s="69"/>
      <c r="AF250" s="69"/>
      <c r="AM250" s="15"/>
      <c r="AN250" s="15"/>
      <c r="AO250" s="15"/>
      <c r="AP250" s="15"/>
    </row>
    <row r="251" spans="2:42" x14ac:dyDescent="0.25">
      <c r="B251" s="15"/>
      <c r="C251" s="3"/>
      <c r="D251" s="3"/>
      <c r="E251" s="3"/>
      <c r="F251" s="3"/>
      <c r="G251" s="3"/>
      <c r="H251" s="3"/>
      <c r="I251" s="15"/>
      <c r="J251" s="15"/>
      <c r="K251" s="15"/>
      <c r="L251" s="15"/>
      <c r="M251" s="98"/>
      <c r="N251" s="69"/>
      <c r="O251" s="69"/>
      <c r="P251" s="97"/>
      <c r="Q251" s="69"/>
      <c r="R251" s="97"/>
      <c r="S251" s="69"/>
      <c r="T251" s="69"/>
      <c r="AA251" s="69"/>
      <c r="AB251" s="69"/>
      <c r="AC251" s="69"/>
      <c r="AD251" s="69"/>
      <c r="AE251" s="69"/>
      <c r="AF251" s="69"/>
      <c r="AM251" s="15"/>
      <c r="AN251" s="15"/>
      <c r="AO251" s="15"/>
      <c r="AP251" s="15"/>
    </row>
    <row r="252" spans="2:42" x14ac:dyDescent="0.25">
      <c r="B252" s="15"/>
      <c r="C252" s="3"/>
      <c r="D252" s="3"/>
      <c r="E252" s="3"/>
      <c r="F252" s="3"/>
      <c r="G252" s="3"/>
      <c r="H252" s="3"/>
      <c r="I252" s="15"/>
      <c r="J252" s="15"/>
      <c r="K252" s="15"/>
      <c r="L252" s="15"/>
      <c r="M252" s="98"/>
      <c r="N252" s="69"/>
      <c r="O252" s="69"/>
      <c r="P252" s="97"/>
      <c r="Q252" s="69"/>
      <c r="R252" s="97"/>
      <c r="S252" s="69"/>
      <c r="T252" s="69"/>
      <c r="AA252" s="69"/>
      <c r="AB252" s="69"/>
      <c r="AC252" s="69"/>
      <c r="AD252" s="69"/>
      <c r="AE252" s="69"/>
      <c r="AF252" s="69"/>
      <c r="AM252" s="15"/>
      <c r="AN252" s="15"/>
      <c r="AO252" s="15"/>
      <c r="AP252" s="15"/>
    </row>
    <row r="253" spans="2:42" x14ac:dyDescent="0.25">
      <c r="B253" s="15"/>
      <c r="C253" s="3"/>
      <c r="D253" s="3"/>
      <c r="E253" s="3"/>
      <c r="F253" s="3"/>
      <c r="G253" s="3"/>
      <c r="H253" s="3"/>
      <c r="I253" s="15"/>
      <c r="J253" s="15"/>
      <c r="K253" s="15"/>
      <c r="L253" s="15"/>
      <c r="M253" s="98"/>
      <c r="N253" s="69"/>
      <c r="O253" s="69"/>
      <c r="P253" s="97"/>
      <c r="Q253" s="69"/>
      <c r="R253" s="97"/>
      <c r="S253" s="69"/>
      <c r="T253" s="69"/>
      <c r="AA253" s="69"/>
      <c r="AB253" s="69"/>
      <c r="AC253" s="69"/>
      <c r="AD253" s="69"/>
      <c r="AE253" s="69"/>
      <c r="AF253" s="69"/>
      <c r="AM253" s="15"/>
      <c r="AN253" s="15"/>
      <c r="AO253" s="15"/>
      <c r="AP253" s="15"/>
    </row>
    <row r="254" spans="2:42" x14ac:dyDescent="0.25">
      <c r="B254" s="15"/>
      <c r="C254" s="3"/>
      <c r="D254" s="3"/>
      <c r="E254" s="3"/>
      <c r="F254" s="3"/>
      <c r="G254" s="3"/>
      <c r="H254" s="3"/>
      <c r="I254" s="15"/>
      <c r="J254" s="15"/>
      <c r="K254" s="15"/>
      <c r="L254" s="15"/>
      <c r="M254" s="98"/>
      <c r="N254" s="69"/>
      <c r="O254" s="69"/>
      <c r="P254" s="97"/>
      <c r="Q254" s="69"/>
      <c r="R254" s="97"/>
      <c r="S254" s="69"/>
      <c r="T254" s="69"/>
      <c r="AA254" s="69"/>
      <c r="AB254" s="69"/>
      <c r="AC254" s="69"/>
      <c r="AD254" s="69"/>
      <c r="AE254" s="69"/>
      <c r="AF254" s="69"/>
      <c r="AM254" s="15"/>
      <c r="AN254" s="15"/>
      <c r="AO254" s="15"/>
      <c r="AP254" s="15"/>
    </row>
    <row r="255" spans="2:42" x14ac:dyDescent="0.25">
      <c r="B255" s="15"/>
      <c r="C255" s="3"/>
      <c r="D255" s="3"/>
      <c r="E255" s="3"/>
      <c r="F255" s="3"/>
      <c r="G255" s="3"/>
      <c r="H255" s="3"/>
      <c r="I255" s="15"/>
      <c r="J255" s="15"/>
      <c r="K255" s="15"/>
      <c r="L255" s="15"/>
      <c r="M255" s="98"/>
      <c r="N255" s="69"/>
      <c r="O255" s="69"/>
      <c r="P255" s="97"/>
      <c r="Q255" s="69"/>
      <c r="R255" s="97"/>
      <c r="S255" s="69"/>
      <c r="T255" s="69"/>
      <c r="AA255" s="69"/>
      <c r="AB255" s="69"/>
      <c r="AC255" s="69"/>
      <c r="AD255" s="69"/>
      <c r="AE255" s="69"/>
      <c r="AF255" s="69"/>
      <c r="AM255" s="15"/>
      <c r="AN255" s="15"/>
      <c r="AO255" s="15"/>
      <c r="AP255" s="15"/>
    </row>
    <row r="256" spans="2:42" x14ac:dyDescent="0.25">
      <c r="B256" s="15"/>
      <c r="C256" s="3"/>
      <c r="D256" s="3"/>
      <c r="E256" s="3"/>
      <c r="F256" s="3"/>
      <c r="G256" s="3"/>
      <c r="H256" s="3"/>
      <c r="I256" s="15"/>
      <c r="J256" s="15"/>
      <c r="K256" s="15"/>
      <c r="L256" s="15"/>
      <c r="M256" s="98"/>
      <c r="N256" s="69"/>
      <c r="O256" s="69"/>
      <c r="P256" s="97"/>
      <c r="Q256" s="69"/>
      <c r="R256" s="97"/>
      <c r="S256" s="69"/>
      <c r="T256" s="69"/>
      <c r="AA256" s="69"/>
      <c r="AB256" s="69"/>
      <c r="AC256" s="69"/>
      <c r="AD256" s="69"/>
      <c r="AE256" s="69"/>
      <c r="AF256" s="69"/>
      <c r="AM256" s="15"/>
      <c r="AN256" s="15"/>
      <c r="AO256" s="15"/>
      <c r="AP256" s="15"/>
    </row>
    <row r="257" spans="2:42" x14ac:dyDescent="0.25">
      <c r="B257" s="15"/>
      <c r="C257" s="3"/>
      <c r="D257" s="3"/>
      <c r="E257" s="3"/>
      <c r="F257" s="3"/>
      <c r="G257" s="3"/>
      <c r="H257" s="3"/>
      <c r="I257" s="15"/>
      <c r="J257" s="15"/>
      <c r="K257" s="15"/>
      <c r="L257" s="15"/>
      <c r="M257" s="98"/>
      <c r="N257" s="69"/>
      <c r="O257" s="69"/>
      <c r="P257" s="97"/>
      <c r="Q257" s="69"/>
      <c r="R257" s="97"/>
      <c r="S257" s="69"/>
      <c r="T257" s="69"/>
      <c r="AA257" s="69"/>
      <c r="AB257" s="69"/>
      <c r="AC257" s="69"/>
      <c r="AD257" s="69"/>
      <c r="AE257" s="69"/>
      <c r="AF257" s="69"/>
      <c r="AM257" s="15"/>
      <c r="AN257" s="15"/>
      <c r="AO257" s="15"/>
      <c r="AP257" s="15"/>
    </row>
    <row r="258" spans="2:42" x14ac:dyDescent="0.25">
      <c r="B258" s="15"/>
      <c r="C258" s="3"/>
      <c r="D258" s="3"/>
      <c r="E258" s="3"/>
      <c r="F258" s="3"/>
      <c r="G258" s="3"/>
      <c r="H258" s="3"/>
      <c r="I258" s="15"/>
      <c r="J258" s="15"/>
      <c r="K258" s="15"/>
      <c r="L258" s="15"/>
      <c r="M258" s="98"/>
      <c r="N258" s="69"/>
      <c r="O258" s="69"/>
      <c r="P258" s="97"/>
      <c r="Q258" s="69"/>
      <c r="R258" s="97"/>
      <c r="S258" s="69"/>
      <c r="T258" s="69"/>
      <c r="AA258" s="69"/>
      <c r="AB258" s="69"/>
      <c r="AC258" s="69"/>
      <c r="AD258" s="69"/>
      <c r="AE258" s="69"/>
      <c r="AF258" s="69"/>
      <c r="AM258" s="15"/>
      <c r="AN258" s="15"/>
      <c r="AO258" s="15"/>
      <c r="AP258" s="15"/>
    </row>
    <row r="259" spans="2:42" x14ac:dyDescent="0.25">
      <c r="B259" s="15"/>
      <c r="C259" s="3"/>
      <c r="D259" s="3"/>
      <c r="E259" s="3"/>
      <c r="F259" s="3"/>
      <c r="G259" s="3"/>
      <c r="H259" s="3"/>
      <c r="I259" s="15"/>
      <c r="J259" s="15"/>
      <c r="K259" s="15"/>
      <c r="L259" s="15"/>
      <c r="M259" s="98"/>
      <c r="N259" s="69"/>
      <c r="O259" s="69"/>
      <c r="P259" s="97"/>
      <c r="Q259" s="69"/>
      <c r="R259" s="97"/>
      <c r="S259" s="69"/>
      <c r="T259" s="69"/>
      <c r="AA259" s="69"/>
      <c r="AB259" s="69"/>
      <c r="AC259" s="69"/>
      <c r="AD259" s="69"/>
      <c r="AE259" s="69"/>
      <c r="AF259" s="69"/>
      <c r="AM259" s="15"/>
      <c r="AN259" s="15"/>
      <c r="AO259" s="15"/>
      <c r="AP259" s="15"/>
    </row>
    <row r="260" spans="2:42" x14ac:dyDescent="0.25">
      <c r="B260" s="15"/>
      <c r="C260" s="3"/>
      <c r="D260" s="3"/>
      <c r="E260" s="3"/>
      <c r="F260" s="3"/>
      <c r="G260" s="3"/>
      <c r="H260" s="3"/>
      <c r="I260" s="15"/>
      <c r="J260" s="15"/>
      <c r="K260" s="15"/>
      <c r="L260" s="15"/>
      <c r="M260" s="98"/>
      <c r="N260" s="69"/>
      <c r="O260" s="69"/>
      <c r="P260" s="97"/>
      <c r="Q260" s="69"/>
      <c r="R260" s="97"/>
      <c r="S260" s="69"/>
      <c r="T260" s="69"/>
      <c r="AA260" s="69"/>
      <c r="AB260" s="69"/>
      <c r="AC260" s="69"/>
      <c r="AD260" s="69"/>
      <c r="AE260" s="69"/>
      <c r="AF260" s="69"/>
      <c r="AM260" s="15"/>
      <c r="AN260" s="15"/>
      <c r="AO260" s="15"/>
      <c r="AP260" s="15"/>
    </row>
    <row r="261" spans="2:42" x14ac:dyDescent="0.25">
      <c r="B261" s="15"/>
      <c r="C261" s="3"/>
      <c r="D261" s="3"/>
      <c r="E261" s="3"/>
      <c r="F261" s="3"/>
      <c r="G261" s="3"/>
      <c r="H261" s="3"/>
      <c r="I261" s="15"/>
      <c r="J261" s="15"/>
      <c r="K261" s="15"/>
      <c r="L261" s="15"/>
      <c r="M261" s="98"/>
      <c r="N261" s="69"/>
      <c r="O261" s="69"/>
      <c r="P261" s="97"/>
      <c r="Q261" s="69"/>
      <c r="R261" s="97"/>
      <c r="S261" s="69"/>
      <c r="T261" s="69"/>
      <c r="AA261" s="69"/>
      <c r="AB261" s="69"/>
      <c r="AC261" s="69"/>
      <c r="AD261" s="69"/>
      <c r="AE261" s="69"/>
      <c r="AF261" s="69"/>
      <c r="AM261" s="15"/>
      <c r="AN261" s="15"/>
      <c r="AO261" s="15"/>
      <c r="AP261" s="15"/>
    </row>
    <row r="262" spans="2:42" x14ac:dyDescent="0.25">
      <c r="B262" s="15"/>
      <c r="C262" s="3"/>
      <c r="D262" s="3"/>
      <c r="E262" s="3"/>
      <c r="F262" s="3"/>
      <c r="G262" s="3"/>
      <c r="H262" s="3"/>
      <c r="I262" s="15"/>
      <c r="J262" s="15"/>
      <c r="K262" s="15"/>
      <c r="L262" s="15"/>
      <c r="M262" s="98"/>
      <c r="N262" s="69"/>
      <c r="O262" s="69"/>
      <c r="P262" s="97"/>
      <c r="Q262" s="69"/>
      <c r="R262" s="97"/>
      <c r="S262" s="69"/>
      <c r="T262" s="69"/>
      <c r="AA262" s="69"/>
      <c r="AB262" s="69"/>
      <c r="AC262" s="69"/>
      <c r="AD262" s="69"/>
      <c r="AE262" s="69"/>
      <c r="AF262" s="69"/>
      <c r="AM262" s="15"/>
      <c r="AN262" s="15"/>
      <c r="AO262" s="15"/>
      <c r="AP262" s="15"/>
    </row>
    <row r="263" spans="2:42" x14ac:dyDescent="0.25">
      <c r="B263" s="15"/>
      <c r="C263" s="3"/>
      <c r="D263" s="3"/>
      <c r="E263" s="3"/>
      <c r="F263" s="3"/>
      <c r="G263" s="3"/>
      <c r="H263" s="3"/>
      <c r="I263" s="15"/>
      <c r="J263" s="15"/>
      <c r="K263" s="15"/>
      <c r="L263" s="15"/>
      <c r="M263" s="98"/>
      <c r="N263" s="69"/>
      <c r="O263" s="69"/>
      <c r="P263" s="97"/>
      <c r="Q263" s="69"/>
      <c r="R263" s="97"/>
      <c r="S263" s="69"/>
      <c r="T263" s="69"/>
      <c r="AA263" s="69"/>
      <c r="AB263" s="69"/>
      <c r="AC263" s="69"/>
      <c r="AD263" s="69"/>
      <c r="AE263" s="69"/>
      <c r="AF263" s="69"/>
      <c r="AM263" s="15"/>
      <c r="AN263" s="15"/>
      <c r="AO263" s="15"/>
      <c r="AP263" s="15"/>
    </row>
    <row r="264" spans="2:42" x14ac:dyDescent="0.25">
      <c r="B264" s="15"/>
      <c r="C264" s="3"/>
      <c r="D264" s="3"/>
      <c r="E264" s="3"/>
      <c r="F264" s="3"/>
      <c r="G264" s="3"/>
      <c r="H264" s="3"/>
      <c r="I264" s="15"/>
      <c r="J264" s="15"/>
      <c r="K264" s="15"/>
      <c r="L264" s="15"/>
      <c r="M264" s="98"/>
      <c r="N264" s="69"/>
      <c r="O264" s="69"/>
      <c r="P264" s="97"/>
      <c r="Q264" s="69"/>
      <c r="R264" s="97"/>
      <c r="S264" s="69"/>
      <c r="T264" s="69"/>
      <c r="AA264" s="69"/>
      <c r="AB264" s="69"/>
      <c r="AC264" s="69"/>
      <c r="AD264" s="69"/>
      <c r="AE264" s="69"/>
      <c r="AF264" s="69"/>
      <c r="AM264" s="15"/>
      <c r="AN264" s="15"/>
      <c r="AO264" s="15"/>
      <c r="AP264" s="15"/>
    </row>
    <row r="265" spans="2:42" x14ac:dyDescent="0.25">
      <c r="B265" s="15"/>
      <c r="C265" s="3"/>
      <c r="D265" s="3"/>
      <c r="E265" s="3"/>
      <c r="F265" s="3"/>
      <c r="G265" s="3"/>
      <c r="H265" s="3"/>
      <c r="I265" s="15"/>
      <c r="J265" s="15"/>
      <c r="K265" s="15"/>
      <c r="L265" s="15"/>
      <c r="M265" s="98"/>
      <c r="N265" s="69"/>
      <c r="O265" s="69"/>
      <c r="P265" s="97"/>
      <c r="Q265" s="69"/>
      <c r="R265" s="97"/>
      <c r="S265" s="69"/>
      <c r="T265" s="69"/>
      <c r="AA265" s="69"/>
      <c r="AB265" s="69"/>
      <c r="AC265" s="69"/>
      <c r="AD265" s="69"/>
      <c r="AE265" s="69"/>
      <c r="AF265" s="69"/>
      <c r="AM265" s="15"/>
      <c r="AN265" s="15"/>
      <c r="AO265" s="15"/>
      <c r="AP265" s="15"/>
    </row>
    <row r="266" spans="2:42" x14ac:dyDescent="0.25">
      <c r="B266" s="15"/>
      <c r="C266" s="3"/>
      <c r="D266" s="3"/>
      <c r="E266" s="3"/>
      <c r="F266" s="3"/>
      <c r="G266" s="3"/>
      <c r="H266" s="3"/>
      <c r="I266" s="15"/>
      <c r="J266" s="15"/>
      <c r="K266" s="15"/>
      <c r="L266" s="15"/>
      <c r="M266" s="98"/>
      <c r="N266" s="69"/>
      <c r="O266" s="69"/>
      <c r="P266" s="97"/>
      <c r="Q266" s="69"/>
      <c r="R266" s="97"/>
      <c r="S266" s="69"/>
      <c r="T266" s="69"/>
      <c r="AA266" s="69"/>
      <c r="AB266" s="69"/>
      <c r="AC266" s="69"/>
      <c r="AD266" s="69"/>
      <c r="AE266" s="69"/>
      <c r="AF266" s="69"/>
      <c r="AM266" s="15"/>
      <c r="AN266" s="15"/>
      <c r="AO266" s="15"/>
      <c r="AP266" s="15"/>
    </row>
    <row r="267" spans="2:42" x14ac:dyDescent="0.25">
      <c r="B267" s="15"/>
      <c r="C267" s="3"/>
      <c r="D267" s="3"/>
      <c r="E267" s="3"/>
      <c r="F267" s="3"/>
      <c r="G267" s="3"/>
      <c r="H267" s="3"/>
      <c r="I267" s="15"/>
      <c r="J267" s="15"/>
      <c r="K267" s="15"/>
      <c r="L267" s="15"/>
      <c r="M267" s="98"/>
      <c r="N267" s="69"/>
      <c r="O267" s="69"/>
      <c r="P267" s="97"/>
      <c r="Q267" s="69"/>
      <c r="R267" s="97"/>
      <c r="S267" s="69"/>
      <c r="T267" s="69"/>
      <c r="AA267" s="69"/>
      <c r="AB267" s="69"/>
      <c r="AC267" s="69"/>
      <c r="AD267" s="69"/>
      <c r="AE267" s="69"/>
      <c r="AF267" s="69"/>
      <c r="AM267" s="15"/>
      <c r="AN267" s="15"/>
      <c r="AO267" s="15"/>
      <c r="AP267" s="15"/>
    </row>
    <row r="268" spans="2:42" x14ac:dyDescent="0.25">
      <c r="B268" s="15"/>
      <c r="C268" s="3"/>
      <c r="D268" s="3"/>
      <c r="E268" s="3"/>
      <c r="F268" s="3"/>
      <c r="G268" s="3"/>
      <c r="H268" s="3"/>
      <c r="I268" s="15"/>
      <c r="J268" s="15"/>
      <c r="K268" s="15"/>
      <c r="L268" s="15"/>
      <c r="M268" s="98"/>
      <c r="N268" s="69"/>
      <c r="O268" s="69"/>
      <c r="P268" s="97"/>
      <c r="Q268" s="69"/>
      <c r="R268" s="97"/>
      <c r="S268" s="69"/>
      <c r="T268" s="69"/>
      <c r="AA268" s="69"/>
      <c r="AB268" s="69"/>
      <c r="AC268" s="69"/>
      <c r="AD268" s="69"/>
      <c r="AE268" s="69"/>
      <c r="AF268" s="69"/>
      <c r="AM268" s="15"/>
      <c r="AN268" s="15"/>
      <c r="AO268" s="15"/>
      <c r="AP268" s="15"/>
    </row>
    <row r="269" spans="2:42" x14ac:dyDescent="0.25">
      <c r="B269" s="15"/>
      <c r="C269" s="3"/>
      <c r="D269" s="3"/>
      <c r="E269" s="3"/>
      <c r="F269" s="3"/>
      <c r="G269" s="3"/>
      <c r="H269" s="3"/>
      <c r="I269" s="15"/>
      <c r="J269" s="15"/>
      <c r="K269" s="15"/>
      <c r="L269" s="15"/>
      <c r="M269" s="98"/>
      <c r="N269" s="69"/>
      <c r="O269" s="69"/>
      <c r="P269" s="97"/>
      <c r="Q269" s="69"/>
      <c r="R269" s="97"/>
      <c r="S269" s="69"/>
      <c r="T269" s="69"/>
      <c r="AA269" s="69"/>
      <c r="AB269" s="69"/>
      <c r="AC269" s="69"/>
      <c r="AD269" s="69"/>
      <c r="AE269" s="69"/>
      <c r="AF269" s="69"/>
      <c r="AM269" s="15"/>
      <c r="AN269" s="15"/>
      <c r="AO269" s="15"/>
      <c r="AP269" s="15"/>
    </row>
    <row r="270" spans="2:42" x14ac:dyDescent="0.25">
      <c r="B270" s="15"/>
      <c r="C270" s="3"/>
      <c r="D270" s="3"/>
      <c r="E270" s="3"/>
      <c r="F270" s="3"/>
      <c r="G270" s="3"/>
      <c r="H270" s="3"/>
      <c r="I270" s="15"/>
      <c r="J270" s="15"/>
      <c r="K270" s="15"/>
      <c r="L270" s="15"/>
      <c r="M270" s="98"/>
      <c r="N270" s="69"/>
      <c r="O270" s="69"/>
      <c r="P270" s="97"/>
      <c r="Q270" s="69"/>
      <c r="R270" s="97"/>
      <c r="S270" s="69"/>
      <c r="T270" s="69"/>
      <c r="AA270" s="69"/>
      <c r="AB270" s="69"/>
      <c r="AC270" s="69"/>
      <c r="AD270" s="69"/>
      <c r="AE270" s="69"/>
      <c r="AF270" s="69"/>
      <c r="AM270" s="15"/>
      <c r="AN270" s="15"/>
      <c r="AO270" s="15"/>
      <c r="AP270" s="15"/>
    </row>
    <row r="271" spans="2:42" x14ac:dyDescent="0.25">
      <c r="B271" s="15"/>
      <c r="C271" s="3"/>
      <c r="D271" s="3"/>
      <c r="E271" s="3"/>
      <c r="F271" s="3"/>
      <c r="G271" s="3"/>
      <c r="H271" s="3"/>
      <c r="I271" s="15"/>
      <c r="J271" s="15"/>
      <c r="K271" s="15"/>
      <c r="L271" s="15"/>
      <c r="M271" s="98"/>
      <c r="N271" s="69"/>
      <c r="O271" s="69"/>
      <c r="P271" s="97"/>
      <c r="Q271" s="69"/>
      <c r="R271" s="97"/>
      <c r="S271" s="69"/>
      <c r="T271" s="69"/>
      <c r="AA271" s="69"/>
      <c r="AB271" s="69"/>
      <c r="AC271" s="69"/>
      <c r="AD271" s="69"/>
      <c r="AE271" s="69"/>
      <c r="AF271" s="69"/>
      <c r="AM271" s="15"/>
      <c r="AN271" s="15"/>
      <c r="AO271" s="15"/>
      <c r="AP271" s="15"/>
    </row>
    <row r="272" spans="2:42" x14ac:dyDescent="0.25">
      <c r="B272" s="15"/>
      <c r="C272" s="3"/>
      <c r="D272" s="3"/>
      <c r="E272" s="3"/>
      <c r="F272" s="3"/>
      <c r="G272" s="3"/>
      <c r="H272" s="3"/>
      <c r="I272" s="15"/>
      <c r="J272" s="15"/>
      <c r="K272" s="15"/>
      <c r="L272" s="15"/>
      <c r="M272" s="98"/>
      <c r="N272" s="69"/>
      <c r="O272" s="69"/>
      <c r="P272" s="97"/>
      <c r="Q272" s="69"/>
      <c r="R272" s="97"/>
      <c r="S272" s="69"/>
      <c r="T272" s="69"/>
      <c r="AA272" s="69"/>
      <c r="AB272" s="69"/>
      <c r="AC272" s="69"/>
      <c r="AD272" s="69"/>
      <c r="AE272" s="69"/>
      <c r="AF272" s="69"/>
      <c r="AM272" s="15"/>
      <c r="AN272" s="15"/>
      <c r="AO272" s="15"/>
      <c r="AP272" s="15"/>
    </row>
    <row r="273" spans="2:42" x14ac:dyDescent="0.25">
      <c r="B273" s="15"/>
      <c r="C273" s="3"/>
      <c r="D273" s="3"/>
      <c r="E273" s="3"/>
      <c r="F273" s="3"/>
      <c r="G273" s="3"/>
      <c r="H273" s="3"/>
      <c r="I273" s="15"/>
      <c r="J273" s="15"/>
      <c r="K273" s="15"/>
      <c r="L273" s="15"/>
      <c r="M273" s="98"/>
      <c r="N273" s="69"/>
      <c r="O273" s="69"/>
      <c r="P273" s="97"/>
      <c r="Q273" s="69"/>
      <c r="R273" s="97"/>
      <c r="S273" s="69"/>
      <c r="T273" s="69"/>
      <c r="AA273" s="69"/>
      <c r="AB273" s="69"/>
      <c r="AC273" s="69"/>
      <c r="AD273" s="69"/>
      <c r="AE273" s="69"/>
      <c r="AF273" s="69"/>
      <c r="AM273" s="15"/>
      <c r="AN273" s="15"/>
      <c r="AO273" s="15"/>
      <c r="AP273" s="15"/>
    </row>
    <row r="274" spans="2:42" x14ac:dyDescent="0.25">
      <c r="B274" s="15"/>
      <c r="C274" s="3"/>
      <c r="D274" s="3"/>
      <c r="E274" s="3"/>
      <c r="F274" s="3"/>
      <c r="G274" s="3"/>
      <c r="H274" s="3"/>
      <c r="I274" s="15"/>
      <c r="J274" s="15"/>
      <c r="K274" s="15"/>
      <c r="L274" s="15"/>
      <c r="M274" s="98"/>
      <c r="N274" s="69"/>
      <c r="O274" s="69"/>
      <c r="P274" s="97"/>
      <c r="Q274" s="69"/>
      <c r="R274" s="97"/>
      <c r="S274" s="69"/>
      <c r="T274" s="69"/>
      <c r="AA274" s="69"/>
      <c r="AB274" s="69"/>
      <c r="AC274" s="69"/>
      <c r="AD274" s="69"/>
      <c r="AE274" s="69"/>
      <c r="AF274" s="69"/>
      <c r="AM274" s="15"/>
      <c r="AN274" s="15"/>
      <c r="AO274" s="15"/>
      <c r="AP274" s="15"/>
    </row>
    <row r="275" spans="2:42" x14ac:dyDescent="0.25">
      <c r="B275" s="15"/>
      <c r="C275" s="3"/>
      <c r="D275" s="3"/>
      <c r="E275" s="3"/>
      <c r="F275" s="3"/>
      <c r="G275" s="3"/>
      <c r="H275" s="3"/>
      <c r="I275" s="15"/>
      <c r="J275" s="15"/>
      <c r="K275" s="15"/>
      <c r="L275" s="15"/>
      <c r="M275" s="98"/>
      <c r="N275" s="69"/>
      <c r="O275" s="69"/>
      <c r="P275" s="97"/>
      <c r="Q275" s="69"/>
      <c r="R275" s="97"/>
      <c r="S275" s="69"/>
      <c r="T275" s="69"/>
      <c r="AA275" s="69"/>
      <c r="AB275" s="69"/>
      <c r="AC275" s="69"/>
      <c r="AD275" s="69"/>
      <c r="AE275" s="69"/>
      <c r="AF275" s="69"/>
      <c r="AM275" s="15"/>
      <c r="AN275" s="15"/>
      <c r="AO275" s="15"/>
      <c r="AP275" s="15"/>
    </row>
    <row r="276" spans="2:42" x14ac:dyDescent="0.25">
      <c r="B276" s="15"/>
      <c r="C276" s="3"/>
      <c r="D276" s="3"/>
      <c r="E276" s="3"/>
      <c r="F276" s="3"/>
      <c r="G276" s="3"/>
      <c r="H276" s="3"/>
      <c r="I276" s="15"/>
      <c r="J276" s="15"/>
      <c r="K276" s="15"/>
      <c r="L276" s="15"/>
      <c r="M276" s="98"/>
      <c r="N276" s="69"/>
      <c r="O276" s="69"/>
      <c r="P276" s="97"/>
      <c r="Q276" s="69"/>
      <c r="R276" s="97"/>
      <c r="S276" s="69"/>
      <c r="T276" s="69"/>
      <c r="AA276" s="69"/>
      <c r="AB276" s="69"/>
      <c r="AC276" s="69"/>
      <c r="AD276" s="69"/>
      <c r="AE276" s="69"/>
      <c r="AF276" s="69"/>
      <c r="AM276" s="15"/>
      <c r="AN276" s="15"/>
      <c r="AO276" s="15"/>
      <c r="AP276" s="15"/>
    </row>
    <row r="277" spans="2:42" x14ac:dyDescent="0.25">
      <c r="B277" s="15"/>
      <c r="C277" s="3"/>
      <c r="D277" s="3"/>
      <c r="E277" s="3"/>
      <c r="F277" s="3"/>
      <c r="G277" s="3"/>
      <c r="H277" s="3"/>
      <c r="I277" s="15"/>
      <c r="J277" s="15"/>
      <c r="K277" s="15"/>
      <c r="L277" s="15"/>
      <c r="M277" s="98"/>
      <c r="N277" s="69"/>
      <c r="O277" s="69"/>
      <c r="P277" s="97"/>
      <c r="Q277" s="69"/>
      <c r="R277" s="97"/>
      <c r="S277" s="69"/>
      <c r="T277" s="69"/>
      <c r="AA277" s="69"/>
      <c r="AB277" s="69"/>
      <c r="AC277" s="69"/>
      <c r="AD277" s="69"/>
      <c r="AE277" s="69"/>
      <c r="AF277" s="69"/>
      <c r="AM277" s="15"/>
      <c r="AN277" s="15"/>
      <c r="AO277" s="15"/>
      <c r="AP277" s="15"/>
    </row>
    <row r="278" spans="2:42" x14ac:dyDescent="0.25">
      <c r="B278" s="15"/>
      <c r="C278" s="3"/>
      <c r="D278" s="3"/>
      <c r="E278" s="3"/>
      <c r="F278" s="3"/>
      <c r="G278" s="3"/>
      <c r="H278" s="3"/>
      <c r="I278" s="15"/>
      <c r="J278" s="15"/>
      <c r="K278" s="15"/>
      <c r="L278" s="15"/>
      <c r="M278" s="98"/>
      <c r="N278" s="69"/>
      <c r="O278" s="69"/>
      <c r="P278" s="97"/>
      <c r="Q278" s="69"/>
      <c r="R278" s="97"/>
      <c r="S278" s="69"/>
      <c r="T278" s="69"/>
      <c r="AA278" s="69"/>
      <c r="AB278" s="69"/>
      <c r="AC278" s="69"/>
      <c r="AD278" s="69"/>
      <c r="AE278" s="69"/>
      <c r="AF278" s="69"/>
      <c r="AM278" s="15"/>
      <c r="AN278" s="15"/>
      <c r="AO278" s="15"/>
      <c r="AP278" s="15"/>
    </row>
    <row r="279" spans="2:42" x14ac:dyDescent="0.25">
      <c r="B279" s="15"/>
      <c r="C279" s="3"/>
      <c r="D279" s="3"/>
      <c r="E279" s="3"/>
      <c r="F279" s="3"/>
      <c r="G279" s="3"/>
      <c r="H279" s="3"/>
      <c r="I279" s="15"/>
      <c r="J279" s="15"/>
      <c r="K279" s="15"/>
      <c r="L279" s="15"/>
      <c r="M279" s="98"/>
      <c r="N279" s="69"/>
      <c r="O279" s="69"/>
      <c r="P279" s="97"/>
      <c r="Q279" s="69"/>
      <c r="R279" s="97"/>
      <c r="S279" s="69"/>
      <c r="T279" s="69"/>
      <c r="AA279" s="69"/>
      <c r="AB279" s="69"/>
      <c r="AC279" s="69"/>
      <c r="AD279" s="69"/>
      <c r="AE279" s="69"/>
      <c r="AF279" s="69"/>
      <c r="AM279" s="15"/>
      <c r="AN279" s="15"/>
      <c r="AO279" s="15"/>
      <c r="AP279" s="15"/>
    </row>
    <row r="280" spans="2:42" x14ac:dyDescent="0.25">
      <c r="B280" s="15"/>
      <c r="C280" s="3"/>
      <c r="D280" s="3"/>
      <c r="E280" s="3"/>
      <c r="F280" s="3"/>
      <c r="G280" s="3"/>
      <c r="H280" s="3"/>
      <c r="I280" s="15"/>
      <c r="J280" s="15"/>
      <c r="K280" s="15"/>
      <c r="L280" s="15"/>
      <c r="M280" s="98"/>
      <c r="N280" s="69"/>
      <c r="O280" s="69"/>
      <c r="P280" s="97"/>
      <c r="Q280" s="69"/>
      <c r="R280" s="97"/>
      <c r="S280" s="69"/>
      <c r="T280" s="69"/>
      <c r="AA280" s="69"/>
      <c r="AB280" s="69"/>
      <c r="AC280" s="69"/>
      <c r="AD280" s="69"/>
      <c r="AE280" s="69"/>
      <c r="AF280" s="69"/>
      <c r="AM280" s="15"/>
      <c r="AN280" s="15"/>
      <c r="AO280" s="15"/>
      <c r="AP280" s="15"/>
    </row>
    <row r="281" spans="2:42" x14ac:dyDescent="0.25">
      <c r="B281" s="15"/>
      <c r="C281" s="3"/>
      <c r="D281" s="3"/>
      <c r="E281" s="3"/>
      <c r="F281" s="3"/>
      <c r="G281" s="3"/>
      <c r="H281" s="3"/>
      <c r="I281" s="15"/>
      <c r="J281" s="15"/>
      <c r="K281" s="15"/>
      <c r="L281" s="15"/>
      <c r="M281" s="98"/>
      <c r="N281" s="69"/>
      <c r="O281" s="69"/>
      <c r="P281" s="97"/>
      <c r="Q281" s="69"/>
      <c r="R281" s="97"/>
      <c r="S281" s="69"/>
      <c r="T281" s="69"/>
      <c r="AA281" s="69"/>
      <c r="AB281" s="69"/>
      <c r="AC281" s="69"/>
      <c r="AD281" s="69"/>
      <c r="AE281" s="69"/>
      <c r="AF281" s="69"/>
      <c r="AM281" s="15"/>
      <c r="AN281" s="15"/>
      <c r="AO281" s="15"/>
      <c r="AP281" s="15"/>
    </row>
    <row r="282" spans="2:42" x14ac:dyDescent="0.25">
      <c r="B282" s="15"/>
      <c r="C282" s="3"/>
      <c r="D282" s="3"/>
      <c r="E282" s="3"/>
      <c r="F282" s="3"/>
      <c r="G282" s="3"/>
      <c r="H282" s="3"/>
      <c r="I282" s="15"/>
      <c r="J282" s="15"/>
      <c r="K282" s="15"/>
      <c r="L282" s="15"/>
      <c r="M282" s="98"/>
      <c r="N282" s="69"/>
      <c r="O282" s="69"/>
      <c r="P282" s="97"/>
      <c r="Q282" s="69"/>
      <c r="R282" s="97"/>
      <c r="S282" s="69"/>
      <c r="T282" s="69"/>
      <c r="AA282" s="69"/>
      <c r="AB282" s="69"/>
      <c r="AC282" s="69"/>
      <c r="AD282" s="69"/>
      <c r="AE282" s="69"/>
      <c r="AF282" s="69"/>
      <c r="AM282" s="15"/>
      <c r="AN282" s="15"/>
      <c r="AO282" s="15"/>
      <c r="AP282" s="15"/>
    </row>
    <row r="283" spans="2:42" x14ac:dyDescent="0.25">
      <c r="B283" s="15"/>
      <c r="C283" s="3"/>
      <c r="D283" s="3"/>
      <c r="E283" s="3"/>
      <c r="F283" s="3"/>
      <c r="G283" s="3"/>
      <c r="H283" s="3"/>
      <c r="I283" s="15"/>
      <c r="J283" s="15"/>
      <c r="K283" s="15"/>
      <c r="L283" s="15"/>
      <c r="M283" s="98"/>
      <c r="N283" s="69"/>
      <c r="O283" s="69"/>
      <c r="P283" s="97"/>
      <c r="Q283" s="69"/>
      <c r="R283" s="97"/>
      <c r="S283" s="69"/>
      <c r="T283" s="69"/>
      <c r="AA283" s="69"/>
      <c r="AB283" s="69"/>
      <c r="AC283" s="69"/>
      <c r="AD283" s="69"/>
      <c r="AE283" s="69"/>
      <c r="AF283" s="69"/>
      <c r="AM283" s="15"/>
      <c r="AN283" s="15"/>
      <c r="AO283" s="15"/>
      <c r="AP283" s="15"/>
    </row>
    <row r="284" spans="2:42" x14ac:dyDescent="0.25">
      <c r="B284" s="15"/>
      <c r="C284" s="3"/>
      <c r="D284" s="3"/>
      <c r="E284" s="3"/>
      <c r="F284" s="3"/>
      <c r="G284" s="3"/>
      <c r="H284" s="3"/>
      <c r="I284" s="15"/>
      <c r="J284" s="15"/>
      <c r="K284" s="15"/>
      <c r="L284" s="15"/>
      <c r="M284" s="98"/>
      <c r="N284" s="69"/>
      <c r="O284" s="69"/>
      <c r="P284" s="97"/>
      <c r="Q284" s="69"/>
      <c r="R284" s="97"/>
      <c r="S284" s="69"/>
      <c r="T284" s="69"/>
      <c r="AA284" s="69"/>
      <c r="AB284" s="69"/>
      <c r="AC284" s="69"/>
      <c r="AD284" s="69"/>
      <c r="AE284" s="69"/>
      <c r="AF284" s="69"/>
      <c r="AM284" s="15"/>
      <c r="AN284" s="15"/>
      <c r="AO284" s="15"/>
      <c r="AP284" s="15"/>
    </row>
    <row r="285" spans="2:42" x14ac:dyDescent="0.25">
      <c r="C285" s="3"/>
      <c r="D285" s="3"/>
      <c r="E285" s="3"/>
      <c r="F285" s="3"/>
      <c r="G285" s="3"/>
      <c r="H285" s="3"/>
    </row>
    <row r="286" spans="2:42" x14ac:dyDescent="0.25">
      <c r="C286" s="3"/>
      <c r="D286" s="3"/>
      <c r="E286" s="3"/>
      <c r="F286" s="3"/>
      <c r="G286" s="3"/>
      <c r="H286" s="3"/>
    </row>
  </sheetData>
  <mergeCells count="29">
    <mergeCell ref="AG6:AH6"/>
    <mergeCell ref="AI6:AJ6"/>
    <mergeCell ref="AK6:AL6"/>
    <mergeCell ref="AG5:AL5"/>
    <mergeCell ref="AM5:AR5"/>
    <mergeCell ref="C6:D6"/>
    <mergeCell ref="E6:F6"/>
    <mergeCell ref="G6:H6"/>
    <mergeCell ref="I6:J6"/>
    <mergeCell ref="K6:L6"/>
    <mergeCell ref="M6:N6"/>
    <mergeCell ref="O6:P6"/>
    <mergeCell ref="Q6:R6"/>
    <mergeCell ref="AA5:AF5"/>
    <mergeCell ref="AM6:AN6"/>
    <mergeCell ref="AO6:AP6"/>
    <mergeCell ref="AQ6:AR6"/>
    <mergeCell ref="AA6:AB6"/>
    <mergeCell ref="AC6:AD6"/>
    <mergeCell ref="AE6:AF6"/>
    <mergeCell ref="B5:B6"/>
    <mergeCell ref="C5:H5"/>
    <mergeCell ref="I5:N5"/>
    <mergeCell ref="O5:T5"/>
    <mergeCell ref="U5:Z5"/>
    <mergeCell ref="S6:T6"/>
    <mergeCell ref="U6:V6"/>
    <mergeCell ref="W6:X6"/>
    <mergeCell ref="Y6:Z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W376"/>
  <sheetViews>
    <sheetView workbookViewId="0">
      <selection activeCell="B2" sqref="B2:AT6"/>
    </sheetView>
  </sheetViews>
  <sheetFormatPr defaultRowHeight="13.5" x14ac:dyDescent="0.25"/>
  <cols>
    <col min="1" max="1" width="2.5703125" style="337" customWidth="1"/>
    <col min="2" max="2" width="27.85546875" style="3" customWidth="1"/>
    <col min="3" max="3" width="3.85546875" style="4" customWidth="1"/>
    <col min="4" max="4" width="2.28515625" style="83" customWidth="1"/>
    <col min="5" max="5" width="3.7109375" style="4" customWidth="1"/>
    <col min="6" max="6" width="2.42578125" style="3" customWidth="1"/>
    <col min="7" max="7" width="3.7109375" style="4" customWidth="1"/>
    <col min="8" max="8" width="2.28515625" style="3" customWidth="1"/>
    <col min="9" max="9" width="4.85546875" style="4" customWidth="1"/>
    <col min="10" max="10" width="3.28515625" style="3" customWidth="1"/>
    <col min="11" max="11" width="4.42578125" style="4" customWidth="1"/>
    <col min="12" max="12" width="1.85546875" style="3" customWidth="1"/>
    <col min="13" max="13" width="4.42578125" style="4" customWidth="1"/>
    <col min="14" max="14" width="1.85546875" style="3" customWidth="1"/>
    <col min="15" max="15" width="3.85546875" style="4" customWidth="1"/>
    <col min="16" max="16" width="2.140625" style="4" customWidth="1"/>
    <col min="17" max="17" width="4" style="4" customWidth="1"/>
    <col min="18" max="18" width="1.85546875" style="3" customWidth="1"/>
    <col min="19" max="19" width="4.28515625" style="3" customWidth="1"/>
    <col min="20" max="20" width="1.85546875" style="3" customWidth="1"/>
    <col min="21" max="21" width="3.5703125" style="4" customWidth="1"/>
    <col min="22" max="22" width="1.85546875" style="3" customWidth="1"/>
    <col min="23" max="23" width="6.42578125" style="3" customWidth="1"/>
    <col min="24" max="24" width="1.85546875" style="3" customWidth="1"/>
    <col min="25" max="25" width="4.85546875" style="3" customWidth="1"/>
    <col min="26" max="26" width="1.85546875" style="3" customWidth="1"/>
    <col min="27" max="27" width="5.140625" style="3" customWidth="1"/>
    <col min="28" max="28" width="2" style="4" customWidth="1"/>
    <col min="29" max="29" width="4.85546875" style="3" customWidth="1"/>
    <col min="30" max="30" width="1.5703125" style="3" customWidth="1"/>
    <col min="31" max="31" width="4.5703125" style="3" customWidth="1"/>
    <col min="32" max="32" width="2.5703125" style="3" customWidth="1"/>
    <col min="33" max="33" width="4" style="3" customWidth="1"/>
    <col min="34" max="34" width="2" style="3" customWidth="1"/>
    <col min="35" max="35" width="4.7109375" style="3" customWidth="1"/>
    <col min="36" max="36" width="2.42578125" style="3" customWidth="1"/>
    <col min="37" max="37" width="4.140625" style="3" customWidth="1"/>
    <col min="38" max="38" width="2.140625" style="3" customWidth="1"/>
    <col min="39" max="39" width="5.5703125" style="3" customWidth="1"/>
    <col min="40" max="40" width="2.42578125" style="3" customWidth="1"/>
    <col min="41" max="41" width="4.28515625" style="3" customWidth="1"/>
    <col min="42" max="42" width="2.5703125" style="3" customWidth="1"/>
    <col min="43" max="43" width="4.5703125" style="3" customWidth="1"/>
    <col min="44" max="44" width="2.42578125" style="3" customWidth="1"/>
    <col min="45" max="45" width="4.85546875" style="3" customWidth="1"/>
    <col min="46" max="46" width="2.5703125" style="3" customWidth="1"/>
    <col min="47" max="16384" width="9.140625" style="3"/>
  </cols>
  <sheetData>
    <row r="1" spans="1:49" ht="20.25" x14ac:dyDescent="0.3">
      <c r="A1" s="336">
        <v>1</v>
      </c>
      <c r="B1" s="100">
        <v>2</v>
      </c>
      <c r="C1" s="336">
        <v>3</v>
      </c>
      <c r="D1" s="100">
        <v>4</v>
      </c>
      <c r="E1" s="336">
        <v>5</v>
      </c>
      <c r="F1" s="100">
        <v>6</v>
      </c>
      <c r="G1" s="336">
        <v>7</v>
      </c>
      <c r="H1" s="100">
        <v>8</v>
      </c>
      <c r="I1" s="336">
        <v>9</v>
      </c>
      <c r="J1" s="100">
        <v>10</v>
      </c>
      <c r="K1" s="336">
        <v>11</v>
      </c>
      <c r="L1" s="100">
        <v>12</v>
      </c>
      <c r="M1" s="336">
        <v>13</v>
      </c>
      <c r="N1" s="100">
        <v>14</v>
      </c>
      <c r="O1" s="336">
        <v>15</v>
      </c>
      <c r="P1" s="100">
        <v>16</v>
      </c>
      <c r="Q1" s="336">
        <v>17</v>
      </c>
      <c r="R1" s="100">
        <v>18</v>
      </c>
      <c r="S1" s="336">
        <v>19</v>
      </c>
      <c r="T1" s="100">
        <v>20</v>
      </c>
      <c r="U1" s="336">
        <v>21</v>
      </c>
      <c r="V1" s="100">
        <v>22</v>
      </c>
      <c r="W1" s="336">
        <v>23</v>
      </c>
      <c r="X1" s="100">
        <v>24</v>
      </c>
      <c r="Y1" s="336">
        <v>25</v>
      </c>
      <c r="Z1" s="100">
        <v>26</v>
      </c>
      <c r="AA1" s="336">
        <v>27</v>
      </c>
      <c r="AB1" s="100">
        <v>28</v>
      </c>
      <c r="AC1" s="336">
        <v>29</v>
      </c>
      <c r="AD1" s="100">
        <v>30</v>
      </c>
      <c r="AE1" s="336">
        <v>31</v>
      </c>
      <c r="AF1" s="100">
        <v>32</v>
      </c>
      <c r="AG1" s="336">
        <v>33</v>
      </c>
      <c r="AH1" s="100">
        <v>34</v>
      </c>
      <c r="AI1" s="336">
        <v>35</v>
      </c>
      <c r="AJ1" s="100">
        <v>36</v>
      </c>
      <c r="AK1" s="336">
        <v>37</v>
      </c>
      <c r="AL1" s="100">
        <v>38</v>
      </c>
      <c r="AM1" s="336">
        <v>39</v>
      </c>
      <c r="AN1" s="100">
        <v>40</v>
      </c>
      <c r="AO1" s="336">
        <v>41</v>
      </c>
      <c r="AP1" s="100">
        <v>42</v>
      </c>
      <c r="AQ1" s="336">
        <v>43</v>
      </c>
      <c r="AR1" s="100">
        <v>44</v>
      </c>
      <c r="AS1" s="336">
        <v>45</v>
      </c>
      <c r="AT1" s="100">
        <v>46</v>
      </c>
      <c r="AU1" s="336">
        <v>47</v>
      </c>
      <c r="AV1" s="100">
        <v>48</v>
      </c>
      <c r="AW1" s="336">
        <v>49</v>
      </c>
    </row>
    <row r="2" spans="1:49" s="62" customFormat="1" ht="20.25" x14ac:dyDescent="0.3">
      <c r="A2" s="336"/>
      <c r="B2" s="142" t="s">
        <v>488</v>
      </c>
      <c r="C2" s="146"/>
      <c r="D2" s="191"/>
      <c r="E2" s="146"/>
      <c r="G2" s="146"/>
      <c r="I2" s="83"/>
      <c r="J2" s="83"/>
      <c r="K2" s="83"/>
      <c r="L2" s="83"/>
      <c r="M2" s="146"/>
      <c r="O2" s="146"/>
      <c r="P2" s="146"/>
      <c r="Q2" s="146"/>
      <c r="U2" s="285"/>
      <c r="AB2" s="146"/>
    </row>
    <row r="3" spans="1:49" x14ac:dyDescent="0.25">
      <c r="AB3" s="21"/>
    </row>
    <row r="4" spans="1:49" ht="28.5" customHeight="1" x14ac:dyDescent="0.25">
      <c r="B4" s="672" t="s">
        <v>1</v>
      </c>
      <c r="C4" s="674" t="s">
        <v>489</v>
      </c>
      <c r="D4" s="674"/>
      <c r="E4" s="674"/>
      <c r="F4" s="674"/>
      <c r="G4" s="674"/>
      <c r="H4" s="674"/>
      <c r="I4" s="674"/>
      <c r="J4" s="674"/>
      <c r="K4" s="674"/>
      <c r="L4" s="674"/>
      <c r="M4" s="605" t="s">
        <v>490</v>
      </c>
      <c r="N4" s="605"/>
      <c r="O4" s="605"/>
      <c r="P4" s="605"/>
      <c r="Q4" s="605"/>
      <c r="R4" s="605"/>
      <c r="S4" s="605"/>
      <c r="T4" s="605"/>
      <c r="U4" s="605"/>
      <c r="V4" s="606"/>
      <c r="W4" s="675" t="s">
        <v>491</v>
      </c>
      <c r="X4" s="676"/>
      <c r="Y4" s="681" t="s">
        <v>492</v>
      </c>
      <c r="Z4" s="682"/>
      <c r="AA4" s="682"/>
      <c r="AB4" s="682"/>
      <c r="AC4" s="682"/>
      <c r="AD4" s="682"/>
      <c r="AE4" s="682"/>
      <c r="AF4" s="682"/>
      <c r="AG4" s="682"/>
      <c r="AH4" s="682"/>
      <c r="AI4" s="682"/>
      <c r="AJ4" s="682"/>
      <c r="AK4" s="683" t="s">
        <v>493</v>
      </c>
      <c r="AL4" s="684"/>
      <c r="AM4" s="684"/>
      <c r="AN4" s="684"/>
      <c r="AO4" s="684"/>
      <c r="AP4" s="684"/>
      <c r="AQ4" s="684"/>
      <c r="AR4" s="684"/>
      <c r="AS4" s="684"/>
      <c r="AT4" s="685"/>
    </row>
    <row r="5" spans="1:49" ht="18" customHeight="1" x14ac:dyDescent="0.25">
      <c r="B5" s="673"/>
      <c r="C5" s="674"/>
      <c r="D5" s="674"/>
      <c r="E5" s="674"/>
      <c r="F5" s="674"/>
      <c r="G5" s="674"/>
      <c r="H5" s="674"/>
      <c r="I5" s="674"/>
      <c r="J5" s="674"/>
      <c r="K5" s="674"/>
      <c r="L5" s="674"/>
      <c r="M5" s="608"/>
      <c r="N5" s="608"/>
      <c r="O5" s="608"/>
      <c r="P5" s="608"/>
      <c r="Q5" s="608"/>
      <c r="R5" s="608"/>
      <c r="S5" s="608"/>
      <c r="T5" s="608"/>
      <c r="U5" s="608"/>
      <c r="V5" s="609"/>
      <c r="W5" s="677"/>
      <c r="X5" s="678"/>
      <c r="Y5" s="655" t="s">
        <v>494</v>
      </c>
      <c r="Z5" s="655"/>
      <c r="AA5" s="655"/>
      <c r="AB5" s="655"/>
      <c r="AC5" s="655"/>
      <c r="AD5" s="655"/>
      <c r="AE5" s="655" t="s">
        <v>495</v>
      </c>
      <c r="AF5" s="655"/>
      <c r="AG5" s="655"/>
      <c r="AH5" s="655"/>
      <c r="AI5" s="655"/>
      <c r="AJ5" s="655"/>
      <c r="AK5" s="686"/>
      <c r="AL5" s="687"/>
      <c r="AM5" s="687"/>
      <c r="AN5" s="687"/>
      <c r="AO5" s="687"/>
      <c r="AP5" s="687"/>
      <c r="AQ5" s="687"/>
      <c r="AR5" s="687"/>
      <c r="AS5" s="687"/>
      <c r="AT5" s="688"/>
    </row>
    <row r="6" spans="1:49" ht="29.25" customHeight="1" x14ac:dyDescent="0.25">
      <c r="B6" s="673"/>
      <c r="C6" s="649" t="s">
        <v>496</v>
      </c>
      <c r="D6" s="651"/>
      <c r="E6" s="666" t="s">
        <v>497</v>
      </c>
      <c r="F6" s="667"/>
      <c r="G6" s="668" t="s">
        <v>498</v>
      </c>
      <c r="H6" s="667"/>
      <c r="I6" s="658" t="s">
        <v>485</v>
      </c>
      <c r="J6" s="659"/>
      <c r="K6" s="658" t="s">
        <v>403</v>
      </c>
      <c r="L6" s="659"/>
      <c r="M6" s="649" t="s">
        <v>496</v>
      </c>
      <c r="N6" s="650"/>
      <c r="O6" s="649" t="s">
        <v>497</v>
      </c>
      <c r="P6" s="650"/>
      <c r="Q6" s="649" t="s">
        <v>498</v>
      </c>
      <c r="R6" s="651"/>
      <c r="S6" s="649" t="s">
        <v>485</v>
      </c>
      <c r="T6" s="651"/>
      <c r="U6" s="652" t="s">
        <v>403</v>
      </c>
      <c r="V6" s="651"/>
      <c r="W6" s="679"/>
      <c r="X6" s="680"/>
      <c r="Y6" s="671" t="s">
        <v>496</v>
      </c>
      <c r="Z6" s="671"/>
      <c r="AA6" s="661" t="s">
        <v>485</v>
      </c>
      <c r="AB6" s="662"/>
      <c r="AC6" s="661" t="s">
        <v>403</v>
      </c>
      <c r="AD6" s="662"/>
      <c r="AE6" s="663" t="s">
        <v>496</v>
      </c>
      <c r="AF6" s="664"/>
      <c r="AG6" s="665" t="s">
        <v>485</v>
      </c>
      <c r="AH6" s="650"/>
      <c r="AI6" s="665" t="s">
        <v>403</v>
      </c>
      <c r="AJ6" s="650"/>
      <c r="AK6" s="666" t="s">
        <v>496</v>
      </c>
      <c r="AL6" s="667"/>
      <c r="AM6" s="668" t="s">
        <v>497</v>
      </c>
      <c r="AN6" s="667"/>
      <c r="AO6" s="666" t="s">
        <v>498</v>
      </c>
      <c r="AP6" s="667"/>
      <c r="AQ6" s="658" t="s">
        <v>485</v>
      </c>
      <c r="AR6" s="659"/>
      <c r="AS6" s="660" t="s">
        <v>403</v>
      </c>
      <c r="AT6" s="659"/>
    </row>
    <row r="7" spans="1:49" ht="9.75" customHeight="1" x14ac:dyDescent="0.25">
      <c r="A7" s="338"/>
      <c r="B7" s="286"/>
      <c r="C7" s="339"/>
      <c r="D7" s="339"/>
      <c r="E7" s="340"/>
      <c r="F7" s="340"/>
      <c r="G7" s="340"/>
      <c r="H7" s="340"/>
      <c r="I7" s="341"/>
      <c r="J7" s="341"/>
      <c r="K7" s="341"/>
      <c r="L7" s="341"/>
      <c r="M7" s="339"/>
      <c r="N7" s="120"/>
      <c r="O7" s="339"/>
      <c r="P7" s="120"/>
      <c r="Q7" s="339"/>
      <c r="R7" s="339"/>
      <c r="S7" s="339"/>
      <c r="T7" s="339"/>
      <c r="U7" s="339"/>
      <c r="V7" s="339"/>
      <c r="W7" s="342"/>
      <c r="X7" s="342"/>
      <c r="Y7" s="343"/>
      <c r="Z7" s="343"/>
      <c r="AA7" s="342"/>
      <c r="AB7" s="342"/>
      <c r="AC7" s="342"/>
      <c r="AD7" s="342"/>
      <c r="AE7" s="344"/>
      <c r="AF7" s="344"/>
      <c r="AG7" s="120"/>
      <c r="AH7" s="120"/>
      <c r="AI7" s="120"/>
      <c r="AJ7" s="120"/>
      <c r="AK7" s="340"/>
      <c r="AL7" s="340"/>
      <c r="AM7" s="340"/>
      <c r="AN7" s="340"/>
      <c r="AO7" s="340"/>
      <c r="AP7" s="340"/>
      <c r="AQ7" s="341"/>
      <c r="AR7" s="341"/>
      <c r="AS7" s="341"/>
      <c r="AT7" s="341"/>
    </row>
    <row r="8" spans="1:49" s="15" customFormat="1" x14ac:dyDescent="0.25">
      <c r="A8" s="345">
        <v>1</v>
      </c>
      <c r="B8" s="45" t="s">
        <v>17</v>
      </c>
      <c r="C8" s="31">
        <v>1</v>
      </c>
      <c r="D8" s="31" t="s">
        <v>237</v>
      </c>
      <c r="E8" s="31">
        <v>1</v>
      </c>
      <c r="F8" s="31" t="s">
        <v>237</v>
      </c>
      <c r="G8" s="31">
        <v>1.1000000000000001</v>
      </c>
      <c r="H8" s="31" t="s">
        <v>237</v>
      </c>
      <c r="I8" s="31">
        <v>0.2</v>
      </c>
      <c r="J8" s="31" t="s">
        <v>237</v>
      </c>
      <c r="K8" s="31">
        <v>3.9</v>
      </c>
      <c r="L8" s="31" t="s">
        <v>237</v>
      </c>
      <c r="M8" s="31">
        <v>73.099999999999994</v>
      </c>
      <c r="N8" s="31" t="s">
        <v>237</v>
      </c>
      <c r="O8" s="31">
        <v>73.599999999999994</v>
      </c>
      <c r="P8" s="31" t="s">
        <v>237</v>
      </c>
      <c r="Q8" s="31">
        <v>72.7</v>
      </c>
      <c r="R8" s="31" t="s">
        <v>237</v>
      </c>
      <c r="S8" s="31">
        <v>72.3</v>
      </c>
      <c r="T8" s="31" t="s">
        <v>237</v>
      </c>
      <c r="U8" s="31">
        <v>80.2</v>
      </c>
      <c r="V8" s="31" t="s">
        <v>237</v>
      </c>
      <c r="W8" s="31">
        <v>61.8</v>
      </c>
      <c r="X8" s="31" t="s">
        <v>237</v>
      </c>
      <c r="Y8" s="31">
        <v>2.2000000000000002</v>
      </c>
      <c r="Z8" s="31" t="s">
        <v>237</v>
      </c>
      <c r="AA8" s="31">
        <v>1.4</v>
      </c>
      <c r="AB8" s="31" t="s">
        <v>237</v>
      </c>
      <c r="AC8" s="31">
        <v>5.2</v>
      </c>
      <c r="AD8" s="31" t="s">
        <v>237</v>
      </c>
      <c r="AE8" s="31">
        <v>52.6</v>
      </c>
      <c r="AF8" s="31" t="s">
        <v>237</v>
      </c>
      <c r="AG8" s="31">
        <v>52.2</v>
      </c>
      <c r="AH8" s="31" t="s">
        <v>237</v>
      </c>
      <c r="AI8" s="31">
        <v>56.8</v>
      </c>
      <c r="AJ8" s="31" t="s">
        <v>237</v>
      </c>
      <c r="AK8" s="31">
        <v>40.200000000000003</v>
      </c>
      <c r="AL8" s="31" t="s">
        <v>237</v>
      </c>
      <c r="AM8" s="31">
        <v>41.5</v>
      </c>
      <c r="AN8" s="31" t="s">
        <v>237</v>
      </c>
      <c r="AO8" s="31">
        <v>38.799999999999997</v>
      </c>
      <c r="AP8" s="31" t="s">
        <v>237</v>
      </c>
      <c r="AQ8" s="31">
        <v>43.3</v>
      </c>
      <c r="AR8" s="31" t="s">
        <v>237</v>
      </c>
      <c r="AS8" s="31">
        <v>27.3</v>
      </c>
      <c r="AT8" s="31" t="s">
        <v>237</v>
      </c>
    </row>
    <row r="9" spans="1:49" s="15" customFormat="1" x14ac:dyDescent="0.25">
      <c r="A9" s="345">
        <v>1</v>
      </c>
      <c r="B9" s="45" t="s">
        <v>18</v>
      </c>
      <c r="C9" s="31">
        <v>39.799999999999997</v>
      </c>
      <c r="D9" s="31" t="s">
        <v>237</v>
      </c>
      <c r="E9" s="31">
        <v>38.6</v>
      </c>
      <c r="F9" s="31" t="s">
        <v>237</v>
      </c>
      <c r="G9" s="31">
        <v>41.5</v>
      </c>
      <c r="H9" s="31" t="s">
        <v>237</v>
      </c>
      <c r="I9" s="31">
        <v>25.7</v>
      </c>
      <c r="J9" s="31" t="s">
        <v>237</v>
      </c>
      <c r="K9" s="31">
        <v>60</v>
      </c>
      <c r="L9" s="31" t="s">
        <v>237</v>
      </c>
      <c r="M9" s="31">
        <v>86</v>
      </c>
      <c r="N9" s="31" t="s">
        <v>237</v>
      </c>
      <c r="O9" s="31">
        <v>85.3</v>
      </c>
      <c r="P9" s="31" t="s">
        <v>237</v>
      </c>
      <c r="Q9" s="31">
        <v>86.9</v>
      </c>
      <c r="R9" s="31" t="s">
        <v>237</v>
      </c>
      <c r="S9" s="31">
        <v>68.099999999999994</v>
      </c>
      <c r="T9" s="31" t="s">
        <v>237</v>
      </c>
      <c r="U9" s="31">
        <v>96.2</v>
      </c>
      <c r="V9" s="31" t="s">
        <v>237</v>
      </c>
      <c r="W9" s="31">
        <v>52.8</v>
      </c>
      <c r="X9" s="31" t="s">
        <v>237</v>
      </c>
      <c r="Y9" s="31">
        <v>32.299999999999997</v>
      </c>
      <c r="Z9" s="31" t="s">
        <v>237</v>
      </c>
      <c r="AA9" s="31">
        <v>15.5</v>
      </c>
      <c r="AB9" s="31" t="s">
        <v>237</v>
      </c>
      <c r="AC9" s="31">
        <v>52.3</v>
      </c>
      <c r="AD9" s="31" t="s">
        <v>237</v>
      </c>
      <c r="AE9" s="31">
        <v>53.3</v>
      </c>
      <c r="AF9" s="31" t="s">
        <v>237</v>
      </c>
      <c r="AG9" s="31">
        <v>57.3</v>
      </c>
      <c r="AH9" s="31" t="s">
        <v>237</v>
      </c>
      <c r="AI9" s="31">
        <v>47.5</v>
      </c>
      <c r="AJ9" s="31" t="s">
        <v>237</v>
      </c>
      <c r="AK9" s="31">
        <v>12.9</v>
      </c>
      <c r="AL9" s="31" t="s">
        <v>237</v>
      </c>
      <c r="AM9" s="31">
        <v>14.3</v>
      </c>
      <c r="AN9" s="31" t="s">
        <v>237</v>
      </c>
      <c r="AO9" s="31">
        <v>11.2</v>
      </c>
      <c r="AP9" s="31" t="s">
        <v>237</v>
      </c>
      <c r="AQ9" s="31">
        <v>8.8000000000000007</v>
      </c>
      <c r="AR9" s="31" t="s">
        <v>237</v>
      </c>
      <c r="AS9" s="31">
        <v>15.7</v>
      </c>
      <c r="AT9" s="31" t="s">
        <v>237</v>
      </c>
    </row>
    <row r="10" spans="1:49" s="15" customFormat="1" x14ac:dyDescent="0.25">
      <c r="A10" s="346"/>
      <c r="B10" s="347" t="s">
        <v>19</v>
      </c>
      <c r="C10" s="31" t="s">
        <v>238</v>
      </c>
      <c r="D10" s="31" t="s">
        <v>237</v>
      </c>
      <c r="E10" s="31" t="s">
        <v>238</v>
      </c>
      <c r="F10" s="31" t="s">
        <v>237</v>
      </c>
      <c r="G10" s="31" t="s">
        <v>238</v>
      </c>
      <c r="H10" s="31" t="s">
        <v>237</v>
      </c>
      <c r="I10" s="31" t="s">
        <v>238</v>
      </c>
      <c r="J10" s="31" t="s">
        <v>237</v>
      </c>
      <c r="K10" s="31" t="s">
        <v>238</v>
      </c>
      <c r="L10" s="31" t="s">
        <v>237</v>
      </c>
      <c r="M10" s="31" t="s">
        <v>238</v>
      </c>
      <c r="N10" s="31" t="s">
        <v>237</v>
      </c>
      <c r="O10" s="31" t="s">
        <v>238</v>
      </c>
      <c r="P10" s="31" t="s">
        <v>237</v>
      </c>
      <c r="Q10" s="31" t="s">
        <v>238</v>
      </c>
      <c r="R10" s="31" t="s">
        <v>237</v>
      </c>
      <c r="S10" s="31" t="s">
        <v>238</v>
      </c>
      <c r="T10" s="31" t="s">
        <v>237</v>
      </c>
      <c r="U10" s="31" t="s">
        <v>238</v>
      </c>
      <c r="V10" s="31" t="s">
        <v>237</v>
      </c>
      <c r="W10" s="31" t="s">
        <v>238</v>
      </c>
      <c r="X10" s="31" t="s">
        <v>237</v>
      </c>
      <c r="Y10" s="31" t="s">
        <v>238</v>
      </c>
      <c r="Z10" s="31" t="s">
        <v>237</v>
      </c>
      <c r="AA10" s="31" t="s">
        <v>238</v>
      </c>
      <c r="AB10" s="31" t="s">
        <v>237</v>
      </c>
      <c r="AC10" s="31" t="s">
        <v>238</v>
      </c>
      <c r="AD10" s="31" t="s">
        <v>237</v>
      </c>
      <c r="AE10" s="31" t="s">
        <v>238</v>
      </c>
      <c r="AF10" s="31" t="s">
        <v>237</v>
      </c>
      <c r="AG10" s="31" t="s">
        <v>238</v>
      </c>
      <c r="AH10" s="31" t="s">
        <v>237</v>
      </c>
      <c r="AI10" s="31" t="s">
        <v>238</v>
      </c>
      <c r="AJ10" s="31" t="s">
        <v>237</v>
      </c>
      <c r="AK10" s="31" t="s">
        <v>238</v>
      </c>
      <c r="AL10" s="31" t="s">
        <v>237</v>
      </c>
      <c r="AM10" s="31" t="s">
        <v>238</v>
      </c>
      <c r="AN10" s="31" t="s">
        <v>237</v>
      </c>
      <c r="AO10" s="31" t="s">
        <v>238</v>
      </c>
      <c r="AP10" s="31" t="s">
        <v>237</v>
      </c>
      <c r="AQ10" s="31" t="s">
        <v>238</v>
      </c>
      <c r="AR10" s="31" t="s">
        <v>237</v>
      </c>
      <c r="AS10" s="31" t="s">
        <v>238</v>
      </c>
      <c r="AT10" s="31" t="s">
        <v>237</v>
      </c>
    </row>
    <row r="11" spans="1:49" s="15" customFormat="1" x14ac:dyDescent="0.25">
      <c r="A11" s="346"/>
      <c r="B11" s="348" t="s">
        <v>20</v>
      </c>
      <c r="C11" s="31" t="s">
        <v>238</v>
      </c>
      <c r="D11" s="31" t="s">
        <v>237</v>
      </c>
      <c r="E11" s="31" t="s">
        <v>238</v>
      </c>
      <c r="F11" s="31" t="s">
        <v>237</v>
      </c>
      <c r="G11" s="31" t="s">
        <v>238</v>
      </c>
      <c r="H11" s="31" t="s">
        <v>237</v>
      </c>
      <c r="I11" s="31" t="s">
        <v>238</v>
      </c>
      <c r="J11" s="31" t="s">
        <v>237</v>
      </c>
      <c r="K11" s="31" t="s">
        <v>238</v>
      </c>
      <c r="L11" s="31" t="s">
        <v>237</v>
      </c>
      <c r="M11" s="31" t="s">
        <v>238</v>
      </c>
      <c r="N11" s="31" t="s">
        <v>237</v>
      </c>
      <c r="O11" s="31" t="s">
        <v>238</v>
      </c>
      <c r="P11" s="31" t="s">
        <v>237</v>
      </c>
      <c r="Q11" s="31" t="s">
        <v>238</v>
      </c>
      <c r="R11" s="31" t="s">
        <v>237</v>
      </c>
      <c r="S11" s="31" t="s">
        <v>238</v>
      </c>
      <c r="T11" s="31" t="s">
        <v>237</v>
      </c>
      <c r="U11" s="31" t="s">
        <v>238</v>
      </c>
      <c r="V11" s="31" t="s">
        <v>237</v>
      </c>
      <c r="W11" s="31" t="s">
        <v>238</v>
      </c>
      <c r="X11" s="31" t="s">
        <v>237</v>
      </c>
      <c r="Y11" s="31" t="s">
        <v>238</v>
      </c>
      <c r="Z11" s="31" t="s">
        <v>237</v>
      </c>
      <c r="AA11" s="31" t="s">
        <v>238</v>
      </c>
      <c r="AB11" s="31" t="s">
        <v>237</v>
      </c>
      <c r="AC11" s="31" t="s">
        <v>238</v>
      </c>
      <c r="AD11" s="31" t="s">
        <v>237</v>
      </c>
      <c r="AE11" s="31" t="s">
        <v>238</v>
      </c>
      <c r="AF11" s="31" t="s">
        <v>237</v>
      </c>
      <c r="AG11" s="31" t="s">
        <v>238</v>
      </c>
      <c r="AH11" s="31" t="s">
        <v>237</v>
      </c>
      <c r="AI11" s="31" t="s">
        <v>238</v>
      </c>
      <c r="AJ11" s="31" t="s">
        <v>237</v>
      </c>
      <c r="AK11" s="31" t="s">
        <v>238</v>
      </c>
      <c r="AL11" s="31" t="s">
        <v>237</v>
      </c>
      <c r="AM11" s="31" t="s">
        <v>238</v>
      </c>
      <c r="AN11" s="31" t="s">
        <v>237</v>
      </c>
      <c r="AO11" s="31" t="s">
        <v>238</v>
      </c>
      <c r="AP11" s="31" t="s">
        <v>237</v>
      </c>
      <c r="AQ11" s="31" t="s">
        <v>238</v>
      </c>
      <c r="AR11" s="31" t="s">
        <v>237</v>
      </c>
      <c r="AS11" s="31" t="s">
        <v>238</v>
      </c>
      <c r="AT11" s="31" t="s">
        <v>237</v>
      </c>
    </row>
    <row r="12" spans="1:49" s="15" customFormat="1" x14ac:dyDescent="0.25">
      <c r="A12" s="346"/>
      <c r="B12" s="348" t="s">
        <v>22</v>
      </c>
      <c r="C12" s="31" t="s">
        <v>238</v>
      </c>
      <c r="D12" s="31" t="s">
        <v>237</v>
      </c>
      <c r="E12" s="31" t="s">
        <v>238</v>
      </c>
      <c r="F12" s="31" t="s">
        <v>237</v>
      </c>
      <c r="G12" s="31" t="s">
        <v>238</v>
      </c>
      <c r="H12" s="31" t="s">
        <v>237</v>
      </c>
      <c r="I12" s="31" t="s">
        <v>238</v>
      </c>
      <c r="J12" s="31" t="s">
        <v>237</v>
      </c>
      <c r="K12" s="31" t="s">
        <v>238</v>
      </c>
      <c r="L12" s="31" t="s">
        <v>237</v>
      </c>
      <c r="M12" s="31" t="s">
        <v>238</v>
      </c>
      <c r="N12" s="31" t="s">
        <v>237</v>
      </c>
      <c r="O12" s="31" t="s">
        <v>238</v>
      </c>
      <c r="P12" s="31" t="s">
        <v>237</v>
      </c>
      <c r="Q12" s="31" t="s">
        <v>238</v>
      </c>
      <c r="R12" s="31" t="s">
        <v>237</v>
      </c>
      <c r="S12" s="31" t="s">
        <v>238</v>
      </c>
      <c r="T12" s="31" t="s">
        <v>237</v>
      </c>
      <c r="U12" s="31" t="s">
        <v>238</v>
      </c>
      <c r="V12" s="31" t="s">
        <v>237</v>
      </c>
      <c r="W12" s="31" t="s">
        <v>238</v>
      </c>
      <c r="X12" s="31" t="s">
        <v>237</v>
      </c>
      <c r="Y12" s="31" t="s">
        <v>238</v>
      </c>
      <c r="Z12" s="31" t="s">
        <v>237</v>
      </c>
      <c r="AA12" s="31" t="s">
        <v>238</v>
      </c>
      <c r="AB12" s="31" t="s">
        <v>237</v>
      </c>
      <c r="AC12" s="31" t="s">
        <v>238</v>
      </c>
      <c r="AD12" s="31" t="s">
        <v>237</v>
      </c>
      <c r="AE12" s="31" t="s">
        <v>238</v>
      </c>
      <c r="AF12" s="31" t="s">
        <v>237</v>
      </c>
      <c r="AG12" s="31" t="s">
        <v>238</v>
      </c>
      <c r="AH12" s="31" t="s">
        <v>237</v>
      </c>
      <c r="AI12" s="31" t="s">
        <v>238</v>
      </c>
      <c r="AJ12" s="31" t="s">
        <v>237</v>
      </c>
      <c r="AK12" s="31" t="s">
        <v>238</v>
      </c>
      <c r="AL12" s="31" t="s">
        <v>237</v>
      </c>
      <c r="AM12" s="31" t="s">
        <v>238</v>
      </c>
      <c r="AN12" s="31" t="s">
        <v>237</v>
      </c>
      <c r="AO12" s="31" t="s">
        <v>238</v>
      </c>
      <c r="AP12" s="31" t="s">
        <v>237</v>
      </c>
      <c r="AQ12" s="31" t="s">
        <v>238</v>
      </c>
      <c r="AR12" s="31" t="s">
        <v>237</v>
      </c>
      <c r="AS12" s="31" t="s">
        <v>238</v>
      </c>
      <c r="AT12" s="31" t="s">
        <v>237</v>
      </c>
    </row>
    <row r="13" spans="1:49" s="15" customFormat="1" x14ac:dyDescent="0.25">
      <c r="A13" s="346"/>
      <c r="B13" s="349" t="s">
        <v>23</v>
      </c>
      <c r="C13" s="31" t="s">
        <v>238</v>
      </c>
      <c r="D13" s="31" t="s">
        <v>237</v>
      </c>
      <c r="E13" s="31" t="s">
        <v>238</v>
      </c>
      <c r="F13" s="31" t="s">
        <v>237</v>
      </c>
      <c r="G13" s="31" t="s">
        <v>238</v>
      </c>
      <c r="H13" s="31" t="s">
        <v>237</v>
      </c>
      <c r="I13" s="31" t="s">
        <v>238</v>
      </c>
      <c r="J13" s="31" t="s">
        <v>237</v>
      </c>
      <c r="K13" s="31" t="s">
        <v>238</v>
      </c>
      <c r="L13" s="31" t="s">
        <v>237</v>
      </c>
      <c r="M13" s="31" t="s">
        <v>238</v>
      </c>
      <c r="N13" s="31" t="s">
        <v>237</v>
      </c>
      <c r="O13" s="31" t="s">
        <v>238</v>
      </c>
      <c r="P13" s="31" t="s">
        <v>237</v>
      </c>
      <c r="Q13" s="31" t="s">
        <v>238</v>
      </c>
      <c r="R13" s="31" t="s">
        <v>237</v>
      </c>
      <c r="S13" s="31" t="s">
        <v>238</v>
      </c>
      <c r="T13" s="31" t="s">
        <v>237</v>
      </c>
      <c r="U13" s="31" t="s">
        <v>238</v>
      </c>
      <c r="V13" s="31" t="s">
        <v>237</v>
      </c>
      <c r="W13" s="31" t="s">
        <v>238</v>
      </c>
      <c r="X13" s="31" t="s">
        <v>237</v>
      </c>
      <c r="Y13" s="31" t="s">
        <v>238</v>
      </c>
      <c r="Z13" s="31" t="s">
        <v>237</v>
      </c>
      <c r="AA13" s="31" t="s">
        <v>238</v>
      </c>
      <c r="AB13" s="31" t="s">
        <v>237</v>
      </c>
      <c r="AC13" s="31" t="s">
        <v>238</v>
      </c>
      <c r="AD13" s="31" t="s">
        <v>237</v>
      </c>
      <c r="AE13" s="31" t="s">
        <v>238</v>
      </c>
      <c r="AF13" s="31" t="s">
        <v>237</v>
      </c>
      <c r="AG13" s="31" t="s">
        <v>238</v>
      </c>
      <c r="AH13" s="31" t="s">
        <v>237</v>
      </c>
      <c r="AI13" s="31" t="s">
        <v>238</v>
      </c>
      <c r="AJ13" s="31" t="s">
        <v>237</v>
      </c>
      <c r="AK13" s="31" t="s">
        <v>238</v>
      </c>
      <c r="AL13" s="31" t="s">
        <v>237</v>
      </c>
      <c r="AM13" s="31" t="s">
        <v>238</v>
      </c>
      <c r="AN13" s="31" t="s">
        <v>237</v>
      </c>
      <c r="AO13" s="31" t="s">
        <v>238</v>
      </c>
      <c r="AP13" s="31" t="s">
        <v>237</v>
      </c>
      <c r="AQ13" s="31" t="s">
        <v>238</v>
      </c>
      <c r="AR13" s="31" t="s">
        <v>237</v>
      </c>
      <c r="AS13" s="31" t="s">
        <v>238</v>
      </c>
      <c r="AT13" s="31" t="s">
        <v>237</v>
      </c>
    </row>
    <row r="14" spans="1:49" s="15" customFormat="1" x14ac:dyDescent="0.25">
      <c r="A14" s="345">
        <v>1</v>
      </c>
      <c r="B14" s="45" t="s">
        <v>24</v>
      </c>
      <c r="C14" s="31">
        <v>63.3</v>
      </c>
      <c r="D14" s="31" t="s">
        <v>237</v>
      </c>
      <c r="E14" s="31">
        <v>61.2</v>
      </c>
      <c r="F14" s="31" t="s">
        <v>237</v>
      </c>
      <c r="G14" s="31">
        <v>65.5</v>
      </c>
      <c r="H14" s="31" t="s">
        <v>237</v>
      </c>
      <c r="I14" s="31">
        <v>45.5</v>
      </c>
      <c r="J14" s="31" t="s">
        <v>237</v>
      </c>
      <c r="K14" s="31">
        <v>85.3</v>
      </c>
      <c r="L14" s="31" t="s">
        <v>237</v>
      </c>
      <c r="M14" s="31">
        <v>83.8</v>
      </c>
      <c r="N14" s="31" t="s">
        <v>237</v>
      </c>
      <c r="O14" s="31">
        <v>82.7</v>
      </c>
      <c r="P14" s="31" t="s">
        <v>237</v>
      </c>
      <c r="Q14" s="31">
        <v>85</v>
      </c>
      <c r="R14" s="31" t="s">
        <v>237</v>
      </c>
      <c r="S14" s="31">
        <v>73.099999999999994</v>
      </c>
      <c r="T14" s="31" t="s">
        <v>237</v>
      </c>
      <c r="U14" s="31">
        <v>94.5</v>
      </c>
      <c r="V14" s="31" t="s">
        <v>237</v>
      </c>
      <c r="W14" s="31">
        <v>56.7</v>
      </c>
      <c r="X14" s="31" t="s">
        <v>237</v>
      </c>
      <c r="Y14" s="31">
        <v>61.2</v>
      </c>
      <c r="Z14" s="31" t="s">
        <v>237</v>
      </c>
      <c r="AA14" s="31">
        <v>40.1</v>
      </c>
      <c r="AB14" s="31" t="s">
        <v>237</v>
      </c>
      <c r="AC14" s="31">
        <v>82.5</v>
      </c>
      <c r="AD14" s="31" t="s">
        <v>237</v>
      </c>
      <c r="AE14" s="31">
        <v>60.6</v>
      </c>
      <c r="AF14" s="31" t="s">
        <v>237</v>
      </c>
      <c r="AG14" s="31">
        <v>58</v>
      </c>
      <c r="AH14" s="31" t="s">
        <v>237</v>
      </c>
      <c r="AI14" s="31">
        <v>62.5</v>
      </c>
      <c r="AJ14" s="31" t="s">
        <v>237</v>
      </c>
      <c r="AK14" s="31">
        <v>8.1999999999999993</v>
      </c>
      <c r="AL14" s="31" t="s">
        <v>237</v>
      </c>
      <c r="AM14" s="31">
        <v>8.9</v>
      </c>
      <c r="AN14" s="31" t="s">
        <v>237</v>
      </c>
      <c r="AO14" s="31">
        <v>7.5</v>
      </c>
      <c r="AP14" s="31" t="s">
        <v>237</v>
      </c>
      <c r="AQ14" s="31">
        <v>10.3</v>
      </c>
      <c r="AR14" s="31" t="s">
        <v>237</v>
      </c>
      <c r="AS14" s="31">
        <v>5.4</v>
      </c>
      <c r="AT14" s="31" t="s">
        <v>237</v>
      </c>
    </row>
    <row r="15" spans="1:49" s="15" customFormat="1" x14ac:dyDescent="0.25">
      <c r="A15" s="346"/>
      <c r="B15" s="347" t="s">
        <v>26</v>
      </c>
      <c r="C15" s="31" t="s">
        <v>238</v>
      </c>
      <c r="D15" s="31" t="s">
        <v>237</v>
      </c>
      <c r="E15" s="31" t="s">
        <v>238</v>
      </c>
      <c r="F15" s="31" t="s">
        <v>237</v>
      </c>
      <c r="G15" s="31" t="s">
        <v>238</v>
      </c>
      <c r="H15" s="31" t="s">
        <v>237</v>
      </c>
      <c r="I15" s="31" t="s">
        <v>238</v>
      </c>
      <c r="J15" s="31" t="s">
        <v>237</v>
      </c>
      <c r="K15" s="31" t="s">
        <v>238</v>
      </c>
      <c r="L15" s="31" t="s">
        <v>237</v>
      </c>
      <c r="M15" s="31" t="s">
        <v>238</v>
      </c>
      <c r="N15" s="31" t="s">
        <v>237</v>
      </c>
      <c r="O15" s="31" t="s">
        <v>238</v>
      </c>
      <c r="P15" s="31" t="s">
        <v>237</v>
      </c>
      <c r="Q15" s="31" t="s">
        <v>238</v>
      </c>
      <c r="R15" s="31" t="s">
        <v>237</v>
      </c>
      <c r="S15" s="31" t="s">
        <v>238</v>
      </c>
      <c r="T15" s="31" t="s">
        <v>237</v>
      </c>
      <c r="U15" s="31" t="s">
        <v>238</v>
      </c>
      <c r="V15" s="31" t="s">
        <v>237</v>
      </c>
      <c r="W15" s="31" t="s">
        <v>238</v>
      </c>
      <c r="X15" s="31" t="s">
        <v>237</v>
      </c>
      <c r="Y15" s="31" t="s">
        <v>238</v>
      </c>
      <c r="Z15" s="31" t="s">
        <v>237</v>
      </c>
      <c r="AA15" s="31" t="s">
        <v>238</v>
      </c>
      <c r="AB15" s="31" t="s">
        <v>237</v>
      </c>
      <c r="AC15" s="31" t="s">
        <v>238</v>
      </c>
      <c r="AD15" s="31" t="s">
        <v>237</v>
      </c>
      <c r="AE15" s="31" t="s">
        <v>238</v>
      </c>
      <c r="AF15" s="31" t="s">
        <v>237</v>
      </c>
      <c r="AG15" s="31" t="s">
        <v>238</v>
      </c>
      <c r="AH15" s="31" t="s">
        <v>237</v>
      </c>
      <c r="AI15" s="31" t="s">
        <v>238</v>
      </c>
      <c r="AJ15" s="31" t="s">
        <v>237</v>
      </c>
      <c r="AK15" s="31" t="s">
        <v>238</v>
      </c>
      <c r="AL15" s="31" t="s">
        <v>237</v>
      </c>
      <c r="AM15" s="31" t="s">
        <v>238</v>
      </c>
      <c r="AN15" s="31" t="s">
        <v>237</v>
      </c>
      <c r="AO15" s="31" t="s">
        <v>238</v>
      </c>
      <c r="AP15" s="31" t="s">
        <v>237</v>
      </c>
      <c r="AQ15" s="31" t="s">
        <v>238</v>
      </c>
      <c r="AR15" s="31" t="s">
        <v>237</v>
      </c>
      <c r="AS15" s="31" t="s">
        <v>238</v>
      </c>
      <c r="AT15" s="31" t="s">
        <v>237</v>
      </c>
    </row>
    <row r="16" spans="1:49" s="15" customFormat="1" x14ac:dyDescent="0.25">
      <c r="A16" s="346"/>
      <c r="B16" s="348" t="s">
        <v>27</v>
      </c>
      <c r="C16" s="31" t="s">
        <v>238</v>
      </c>
      <c r="D16" s="31" t="s">
        <v>237</v>
      </c>
      <c r="E16" s="31" t="s">
        <v>238</v>
      </c>
      <c r="F16" s="31" t="s">
        <v>237</v>
      </c>
      <c r="G16" s="31" t="s">
        <v>238</v>
      </c>
      <c r="H16" s="31" t="s">
        <v>237</v>
      </c>
      <c r="I16" s="31" t="s">
        <v>238</v>
      </c>
      <c r="J16" s="31" t="s">
        <v>237</v>
      </c>
      <c r="K16" s="31" t="s">
        <v>238</v>
      </c>
      <c r="L16" s="31" t="s">
        <v>237</v>
      </c>
      <c r="M16" s="31" t="s">
        <v>238</v>
      </c>
      <c r="N16" s="31" t="s">
        <v>237</v>
      </c>
      <c r="O16" s="31" t="s">
        <v>238</v>
      </c>
      <c r="P16" s="31" t="s">
        <v>237</v>
      </c>
      <c r="Q16" s="31" t="s">
        <v>238</v>
      </c>
      <c r="R16" s="31" t="s">
        <v>237</v>
      </c>
      <c r="S16" s="31" t="s">
        <v>238</v>
      </c>
      <c r="T16" s="31" t="s">
        <v>237</v>
      </c>
      <c r="U16" s="31" t="s">
        <v>238</v>
      </c>
      <c r="V16" s="31" t="s">
        <v>237</v>
      </c>
      <c r="W16" s="31" t="s">
        <v>238</v>
      </c>
      <c r="X16" s="31" t="s">
        <v>237</v>
      </c>
      <c r="Y16" s="31" t="s">
        <v>238</v>
      </c>
      <c r="Z16" s="31" t="s">
        <v>237</v>
      </c>
      <c r="AA16" s="31" t="s">
        <v>238</v>
      </c>
      <c r="AB16" s="31" t="s">
        <v>237</v>
      </c>
      <c r="AC16" s="31" t="s">
        <v>238</v>
      </c>
      <c r="AD16" s="31" t="s">
        <v>237</v>
      </c>
      <c r="AE16" s="31" t="s">
        <v>238</v>
      </c>
      <c r="AF16" s="31" t="s">
        <v>237</v>
      </c>
      <c r="AG16" s="31" t="s">
        <v>238</v>
      </c>
      <c r="AH16" s="31" t="s">
        <v>237</v>
      </c>
      <c r="AI16" s="31" t="s">
        <v>238</v>
      </c>
      <c r="AJ16" s="31" t="s">
        <v>237</v>
      </c>
      <c r="AK16" s="31" t="s">
        <v>238</v>
      </c>
      <c r="AL16" s="31" t="s">
        <v>237</v>
      </c>
      <c r="AM16" s="31" t="s">
        <v>238</v>
      </c>
      <c r="AN16" s="31" t="s">
        <v>237</v>
      </c>
      <c r="AO16" s="31" t="s">
        <v>238</v>
      </c>
      <c r="AP16" s="31" t="s">
        <v>237</v>
      </c>
      <c r="AQ16" s="31" t="s">
        <v>238</v>
      </c>
      <c r="AR16" s="31" t="s">
        <v>237</v>
      </c>
      <c r="AS16" s="31" t="s">
        <v>238</v>
      </c>
      <c r="AT16" s="31" t="s">
        <v>237</v>
      </c>
    </row>
    <row r="17" spans="1:46" s="15" customFormat="1" x14ac:dyDescent="0.25">
      <c r="A17" s="346"/>
      <c r="B17" s="348" t="s">
        <v>28</v>
      </c>
      <c r="C17" s="31" t="s">
        <v>238</v>
      </c>
      <c r="D17" s="31" t="s">
        <v>237</v>
      </c>
      <c r="E17" s="31" t="s">
        <v>238</v>
      </c>
      <c r="F17" s="31" t="s">
        <v>237</v>
      </c>
      <c r="G17" s="31" t="s">
        <v>238</v>
      </c>
      <c r="H17" s="31" t="s">
        <v>237</v>
      </c>
      <c r="I17" s="31" t="s">
        <v>238</v>
      </c>
      <c r="J17" s="31" t="s">
        <v>237</v>
      </c>
      <c r="K17" s="31" t="s">
        <v>238</v>
      </c>
      <c r="L17" s="31" t="s">
        <v>237</v>
      </c>
      <c r="M17" s="31" t="s">
        <v>238</v>
      </c>
      <c r="N17" s="31" t="s">
        <v>237</v>
      </c>
      <c r="O17" s="31" t="s">
        <v>238</v>
      </c>
      <c r="P17" s="31" t="s">
        <v>237</v>
      </c>
      <c r="Q17" s="31" t="s">
        <v>238</v>
      </c>
      <c r="R17" s="31" t="s">
        <v>237</v>
      </c>
      <c r="S17" s="31" t="s">
        <v>238</v>
      </c>
      <c r="T17" s="31" t="s">
        <v>237</v>
      </c>
      <c r="U17" s="31" t="s">
        <v>238</v>
      </c>
      <c r="V17" s="31" t="s">
        <v>237</v>
      </c>
      <c r="W17" s="31" t="s">
        <v>238</v>
      </c>
      <c r="X17" s="31" t="s">
        <v>237</v>
      </c>
      <c r="Y17" s="31" t="s">
        <v>238</v>
      </c>
      <c r="Z17" s="31" t="s">
        <v>237</v>
      </c>
      <c r="AA17" s="31" t="s">
        <v>238</v>
      </c>
      <c r="AB17" s="31" t="s">
        <v>237</v>
      </c>
      <c r="AC17" s="31" t="s">
        <v>238</v>
      </c>
      <c r="AD17" s="31" t="s">
        <v>237</v>
      </c>
      <c r="AE17" s="31" t="s">
        <v>238</v>
      </c>
      <c r="AF17" s="31" t="s">
        <v>237</v>
      </c>
      <c r="AG17" s="31" t="s">
        <v>238</v>
      </c>
      <c r="AH17" s="31" t="s">
        <v>237</v>
      </c>
      <c r="AI17" s="31" t="s">
        <v>238</v>
      </c>
      <c r="AJ17" s="31" t="s">
        <v>237</v>
      </c>
      <c r="AK17" s="31" t="s">
        <v>238</v>
      </c>
      <c r="AL17" s="31" t="s">
        <v>237</v>
      </c>
      <c r="AM17" s="31" t="s">
        <v>238</v>
      </c>
      <c r="AN17" s="31" t="s">
        <v>237</v>
      </c>
      <c r="AO17" s="31" t="s">
        <v>238</v>
      </c>
      <c r="AP17" s="31" t="s">
        <v>237</v>
      </c>
      <c r="AQ17" s="31" t="s">
        <v>238</v>
      </c>
      <c r="AR17" s="31" t="s">
        <v>237</v>
      </c>
      <c r="AS17" s="31" t="s">
        <v>238</v>
      </c>
      <c r="AT17" s="31" t="s">
        <v>237</v>
      </c>
    </row>
    <row r="18" spans="1:46" s="15" customFormat="1" x14ac:dyDescent="0.25">
      <c r="A18" s="346"/>
      <c r="B18" s="348" t="s">
        <v>29</v>
      </c>
      <c r="C18" s="31" t="s">
        <v>238</v>
      </c>
      <c r="D18" s="31" t="s">
        <v>237</v>
      </c>
      <c r="E18" s="31" t="s">
        <v>238</v>
      </c>
      <c r="F18" s="31" t="s">
        <v>237</v>
      </c>
      <c r="G18" s="31" t="s">
        <v>238</v>
      </c>
      <c r="H18" s="31" t="s">
        <v>237</v>
      </c>
      <c r="I18" s="31" t="s">
        <v>238</v>
      </c>
      <c r="J18" s="31" t="s">
        <v>237</v>
      </c>
      <c r="K18" s="31" t="s">
        <v>238</v>
      </c>
      <c r="L18" s="31" t="s">
        <v>237</v>
      </c>
      <c r="M18" s="31" t="s">
        <v>238</v>
      </c>
      <c r="N18" s="31" t="s">
        <v>237</v>
      </c>
      <c r="O18" s="31" t="s">
        <v>238</v>
      </c>
      <c r="P18" s="31" t="s">
        <v>237</v>
      </c>
      <c r="Q18" s="31" t="s">
        <v>238</v>
      </c>
      <c r="R18" s="31" t="s">
        <v>237</v>
      </c>
      <c r="S18" s="31" t="s">
        <v>238</v>
      </c>
      <c r="T18" s="31" t="s">
        <v>237</v>
      </c>
      <c r="U18" s="31" t="s">
        <v>238</v>
      </c>
      <c r="V18" s="31" t="s">
        <v>237</v>
      </c>
      <c r="W18" s="31" t="s">
        <v>238</v>
      </c>
      <c r="X18" s="31" t="s">
        <v>237</v>
      </c>
      <c r="Y18" s="31" t="s">
        <v>238</v>
      </c>
      <c r="Z18" s="31" t="s">
        <v>237</v>
      </c>
      <c r="AA18" s="31" t="s">
        <v>238</v>
      </c>
      <c r="AB18" s="31" t="s">
        <v>237</v>
      </c>
      <c r="AC18" s="31" t="s">
        <v>238</v>
      </c>
      <c r="AD18" s="31" t="s">
        <v>237</v>
      </c>
      <c r="AE18" s="31" t="s">
        <v>238</v>
      </c>
      <c r="AF18" s="31" t="s">
        <v>237</v>
      </c>
      <c r="AG18" s="31" t="s">
        <v>238</v>
      </c>
      <c r="AH18" s="31" t="s">
        <v>237</v>
      </c>
      <c r="AI18" s="31" t="s">
        <v>238</v>
      </c>
      <c r="AJ18" s="31" t="s">
        <v>237</v>
      </c>
      <c r="AK18" s="31" t="s">
        <v>238</v>
      </c>
      <c r="AL18" s="31" t="s">
        <v>237</v>
      </c>
      <c r="AM18" s="31" t="s">
        <v>238</v>
      </c>
      <c r="AN18" s="31" t="s">
        <v>237</v>
      </c>
      <c r="AO18" s="31" t="s">
        <v>238</v>
      </c>
      <c r="AP18" s="31" t="s">
        <v>237</v>
      </c>
      <c r="AQ18" s="31" t="s">
        <v>238</v>
      </c>
      <c r="AR18" s="31" t="s">
        <v>237</v>
      </c>
      <c r="AS18" s="31" t="s">
        <v>238</v>
      </c>
      <c r="AT18" s="31" t="s">
        <v>237</v>
      </c>
    </row>
    <row r="19" spans="1:46" s="15" customFormat="1" x14ac:dyDescent="0.25">
      <c r="A19" s="346"/>
      <c r="B19" s="348" t="s">
        <v>30</v>
      </c>
      <c r="C19" s="31" t="s">
        <v>238</v>
      </c>
      <c r="D19" s="31" t="s">
        <v>237</v>
      </c>
      <c r="E19" s="31" t="s">
        <v>238</v>
      </c>
      <c r="F19" s="31" t="s">
        <v>237</v>
      </c>
      <c r="G19" s="31" t="s">
        <v>238</v>
      </c>
      <c r="H19" s="31" t="s">
        <v>237</v>
      </c>
      <c r="I19" s="31" t="s">
        <v>238</v>
      </c>
      <c r="J19" s="31" t="s">
        <v>237</v>
      </c>
      <c r="K19" s="31" t="s">
        <v>238</v>
      </c>
      <c r="L19" s="31" t="s">
        <v>237</v>
      </c>
      <c r="M19" s="31" t="s">
        <v>238</v>
      </c>
      <c r="N19" s="31" t="s">
        <v>237</v>
      </c>
      <c r="O19" s="31" t="s">
        <v>238</v>
      </c>
      <c r="P19" s="31" t="s">
        <v>237</v>
      </c>
      <c r="Q19" s="31" t="s">
        <v>238</v>
      </c>
      <c r="R19" s="31" t="s">
        <v>237</v>
      </c>
      <c r="S19" s="31" t="s">
        <v>238</v>
      </c>
      <c r="T19" s="31" t="s">
        <v>237</v>
      </c>
      <c r="U19" s="31" t="s">
        <v>238</v>
      </c>
      <c r="V19" s="31" t="s">
        <v>237</v>
      </c>
      <c r="W19" s="31" t="s">
        <v>238</v>
      </c>
      <c r="X19" s="31" t="s">
        <v>237</v>
      </c>
      <c r="Y19" s="31" t="s">
        <v>238</v>
      </c>
      <c r="Z19" s="31" t="s">
        <v>237</v>
      </c>
      <c r="AA19" s="31" t="s">
        <v>238</v>
      </c>
      <c r="AB19" s="31" t="s">
        <v>237</v>
      </c>
      <c r="AC19" s="31" t="s">
        <v>238</v>
      </c>
      <c r="AD19" s="31" t="s">
        <v>237</v>
      </c>
      <c r="AE19" s="31" t="s">
        <v>238</v>
      </c>
      <c r="AF19" s="31" t="s">
        <v>237</v>
      </c>
      <c r="AG19" s="31" t="s">
        <v>238</v>
      </c>
      <c r="AH19" s="31" t="s">
        <v>237</v>
      </c>
      <c r="AI19" s="31" t="s">
        <v>238</v>
      </c>
      <c r="AJ19" s="31" t="s">
        <v>237</v>
      </c>
      <c r="AK19" s="31" t="s">
        <v>238</v>
      </c>
      <c r="AL19" s="31" t="s">
        <v>237</v>
      </c>
      <c r="AM19" s="31" t="s">
        <v>238</v>
      </c>
      <c r="AN19" s="31" t="s">
        <v>237</v>
      </c>
      <c r="AO19" s="31" t="s">
        <v>238</v>
      </c>
      <c r="AP19" s="31" t="s">
        <v>237</v>
      </c>
      <c r="AQ19" s="31" t="s">
        <v>238</v>
      </c>
      <c r="AR19" s="31" t="s">
        <v>237</v>
      </c>
      <c r="AS19" s="31" t="s">
        <v>238</v>
      </c>
      <c r="AT19" s="31" t="s">
        <v>237</v>
      </c>
    </row>
    <row r="20" spans="1:46" s="15" customFormat="1" x14ac:dyDescent="0.25">
      <c r="A20" s="346"/>
      <c r="B20" s="349" t="s">
        <v>31</v>
      </c>
      <c r="C20" s="31" t="s">
        <v>238</v>
      </c>
      <c r="D20" s="31" t="s">
        <v>237</v>
      </c>
      <c r="E20" s="31" t="s">
        <v>238</v>
      </c>
      <c r="F20" s="31" t="s">
        <v>237</v>
      </c>
      <c r="G20" s="31" t="s">
        <v>238</v>
      </c>
      <c r="H20" s="31" t="s">
        <v>237</v>
      </c>
      <c r="I20" s="31" t="s">
        <v>238</v>
      </c>
      <c r="J20" s="31" t="s">
        <v>237</v>
      </c>
      <c r="K20" s="31" t="s">
        <v>238</v>
      </c>
      <c r="L20" s="31" t="s">
        <v>237</v>
      </c>
      <c r="M20" s="31" t="s">
        <v>238</v>
      </c>
      <c r="N20" s="31" t="s">
        <v>237</v>
      </c>
      <c r="O20" s="31" t="s">
        <v>238</v>
      </c>
      <c r="P20" s="31" t="s">
        <v>237</v>
      </c>
      <c r="Q20" s="31" t="s">
        <v>238</v>
      </c>
      <c r="R20" s="31" t="s">
        <v>237</v>
      </c>
      <c r="S20" s="31" t="s">
        <v>238</v>
      </c>
      <c r="T20" s="31" t="s">
        <v>237</v>
      </c>
      <c r="U20" s="31" t="s">
        <v>238</v>
      </c>
      <c r="V20" s="31" t="s">
        <v>237</v>
      </c>
      <c r="W20" s="31" t="s">
        <v>238</v>
      </c>
      <c r="X20" s="31" t="s">
        <v>237</v>
      </c>
      <c r="Y20" s="31" t="s">
        <v>238</v>
      </c>
      <c r="Z20" s="31" t="s">
        <v>237</v>
      </c>
      <c r="AA20" s="31" t="s">
        <v>238</v>
      </c>
      <c r="AB20" s="31" t="s">
        <v>237</v>
      </c>
      <c r="AC20" s="31" t="s">
        <v>238</v>
      </c>
      <c r="AD20" s="31" t="s">
        <v>237</v>
      </c>
      <c r="AE20" s="31" t="s">
        <v>238</v>
      </c>
      <c r="AF20" s="31" t="s">
        <v>237</v>
      </c>
      <c r="AG20" s="31" t="s">
        <v>238</v>
      </c>
      <c r="AH20" s="31" t="s">
        <v>237</v>
      </c>
      <c r="AI20" s="31" t="s">
        <v>238</v>
      </c>
      <c r="AJ20" s="31" t="s">
        <v>237</v>
      </c>
      <c r="AK20" s="31" t="s">
        <v>238</v>
      </c>
      <c r="AL20" s="31" t="s">
        <v>237</v>
      </c>
      <c r="AM20" s="31" t="s">
        <v>238</v>
      </c>
      <c r="AN20" s="31" t="s">
        <v>237</v>
      </c>
      <c r="AO20" s="31" t="s">
        <v>238</v>
      </c>
      <c r="AP20" s="31" t="s">
        <v>237</v>
      </c>
      <c r="AQ20" s="31" t="s">
        <v>238</v>
      </c>
      <c r="AR20" s="31" t="s">
        <v>237</v>
      </c>
      <c r="AS20" s="31" t="s">
        <v>238</v>
      </c>
      <c r="AT20" s="31" t="s">
        <v>237</v>
      </c>
    </row>
    <row r="21" spans="1:46" s="15" customFormat="1" x14ac:dyDescent="0.25">
      <c r="A21" s="345">
        <v>1</v>
      </c>
      <c r="B21" s="45" t="s">
        <v>32</v>
      </c>
      <c r="C21" s="31">
        <v>14.6</v>
      </c>
      <c r="D21" s="31" t="s">
        <v>237</v>
      </c>
      <c r="E21" s="31">
        <v>14</v>
      </c>
      <c r="F21" s="31" t="s">
        <v>237</v>
      </c>
      <c r="G21" s="31">
        <v>15.3</v>
      </c>
      <c r="H21" s="31" t="s">
        <v>237</v>
      </c>
      <c r="I21" s="31">
        <v>11.4</v>
      </c>
      <c r="J21" s="31" t="s">
        <v>237</v>
      </c>
      <c r="K21" s="31">
        <v>16.2</v>
      </c>
      <c r="L21" s="31" t="s">
        <v>237</v>
      </c>
      <c r="M21" s="31">
        <v>60.6</v>
      </c>
      <c r="N21" s="31" t="s">
        <v>237</v>
      </c>
      <c r="O21" s="31">
        <v>60.8</v>
      </c>
      <c r="P21" s="31" t="s">
        <v>237</v>
      </c>
      <c r="Q21" s="31">
        <v>60.3</v>
      </c>
      <c r="R21" s="31" t="s">
        <v>237</v>
      </c>
      <c r="S21" s="31">
        <v>42.2</v>
      </c>
      <c r="T21" s="31" t="s">
        <v>237</v>
      </c>
      <c r="U21" s="31">
        <v>84.9</v>
      </c>
      <c r="V21" s="31" t="s">
        <v>237</v>
      </c>
      <c r="W21" s="31">
        <v>53.4</v>
      </c>
      <c r="X21" s="31" t="s">
        <v>237</v>
      </c>
      <c r="Y21" s="31" t="s">
        <v>238</v>
      </c>
      <c r="Z21" s="31" t="s">
        <v>237</v>
      </c>
      <c r="AA21" s="31" t="s">
        <v>238</v>
      </c>
      <c r="AB21" s="31" t="s">
        <v>237</v>
      </c>
      <c r="AC21" s="31" t="s">
        <v>238</v>
      </c>
      <c r="AD21" s="31" t="s">
        <v>237</v>
      </c>
      <c r="AE21" s="31" t="s">
        <v>238</v>
      </c>
      <c r="AF21" s="31" t="s">
        <v>237</v>
      </c>
      <c r="AG21" s="31" t="s">
        <v>238</v>
      </c>
      <c r="AH21" s="31" t="s">
        <v>237</v>
      </c>
      <c r="AI21" s="31" t="s">
        <v>238</v>
      </c>
      <c r="AJ21" s="31" t="s">
        <v>237</v>
      </c>
      <c r="AK21" s="31" t="s">
        <v>238</v>
      </c>
      <c r="AL21" s="31" t="s">
        <v>237</v>
      </c>
      <c r="AM21" s="31" t="s">
        <v>238</v>
      </c>
      <c r="AN21" s="31" t="s">
        <v>237</v>
      </c>
      <c r="AO21" s="31" t="s">
        <v>238</v>
      </c>
      <c r="AP21" s="31" t="s">
        <v>237</v>
      </c>
      <c r="AQ21" s="31" t="s">
        <v>238</v>
      </c>
      <c r="AR21" s="31" t="s">
        <v>237</v>
      </c>
      <c r="AS21" s="31" t="s">
        <v>238</v>
      </c>
      <c r="AT21" s="31" t="s">
        <v>237</v>
      </c>
    </row>
    <row r="22" spans="1:46" s="15" customFormat="1" x14ac:dyDescent="0.25">
      <c r="A22" s="346"/>
      <c r="B22" s="350" t="s">
        <v>33</v>
      </c>
      <c r="C22" s="31" t="s">
        <v>238</v>
      </c>
      <c r="D22" s="31" t="s">
        <v>237</v>
      </c>
      <c r="E22" s="31" t="s">
        <v>238</v>
      </c>
      <c r="F22" s="31" t="s">
        <v>237</v>
      </c>
      <c r="G22" s="31" t="s">
        <v>238</v>
      </c>
      <c r="H22" s="31" t="s">
        <v>237</v>
      </c>
      <c r="I22" s="31" t="s">
        <v>238</v>
      </c>
      <c r="J22" s="31" t="s">
        <v>237</v>
      </c>
      <c r="K22" s="31" t="s">
        <v>238</v>
      </c>
      <c r="L22" s="31" t="s">
        <v>237</v>
      </c>
      <c r="M22" s="31" t="s">
        <v>238</v>
      </c>
      <c r="N22" s="31" t="s">
        <v>237</v>
      </c>
      <c r="O22" s="31" t="s">
        <v>238</v>
      </c>
      <c r="P22" s="31" t="s">
        <v>237</v>
      </c>
      <c r="Q22" s="31" t="s">
        <v>238</v>
      </c>
      <c r="R22" s="31" t="s">
        <v>237</v>
      </c>
      <c r="S22" s="31" t="s">
        <v>238</v>
      </c>
      <c r="T22" s="31" t="s">
        <v>237</v>
      </c>
      <c r="U22" s="31" t="s">
        <v>238</v>
      </c>
      <c r="V22" s="31" t="s">
        <v>237</v>
      </c>
      <c r="W22" s="31" t="s">
        <v>238</v>
      </c>
      <c r="X22" s="31" t="s">
        <v>237</v>
      </c>
      <c r="Y22" s="31" t="s">
        <v>238</v>
      </c>
      <c r="Z22" s="31" t="s">
        <v>237</v>
      </c>
      <c r="AA22" s="31" t="s">
        <v>238</v>
      </c>
      <c r="AB22" s="31" t="s">
        <v>237</v>
      </c>
      <c r="AC22" s="31" t="s">
        <v>238</v>
      </c>
      <c r="AD22" s="31" t="s">
        <v>237</v>
      </c>
      <c r="AE22" s="31" t="s">
        <v>238</v>
      </c>
      <c r="AF22" s="31" t="s">
        <v>237</v>
      </c>
      <c r="AG22" s="31" t="s">
        <v>238</v>
      </c>
      <c r="AH22" s="31" t="s">
        <v>237</v>
      </c>
      <c r="AI22" s="31" t="s">
        <v>238</v>
      </c>
      <c r="AJ22" s="31" t="s">
        <v>237</v>
      </c>
      <c r="AK22" s="31" t="s">
        <v>238</v>
      </c>
      <c r="AL22" s="31" t="s">
        <v>237</v>
      </c>
      <c r="AM22" s="31" t="s">
        <v>238</v>
      </c>
      <c r="AN22" s="31" t="s">
        <v>237</v>
      </c>
      <c r="AO22" s="31" t="s">
        <v>238</v>
      </c>
      <c r="AP22" s="31" t="s">
        <v>237</v>
      </c>
      <c r="AQ22" s="31" t="s">
        <v>238</v>
      </c>
      <c r="AR22" s="31" t="s">
        <v>237</v>
      </c>
      <c r="AS22" s="31" t="s">
        <v>238</v>
      </c>
      <c r="AT22" s="31" t="s">
        <v>237</v>
      </c>
    </row>
    <row r="23" spans="1:46" s="15" customFormat="1" x14ac:dyDescent="0.25">
      <c r="A23" s="345">
        <v>1</v>
      </c>
      <c r="B23" s="45" t="s">
        <v>34</v>
      </c>
      <c r="C23" s="31">
        <v>87.6</v>
      </c>
      <c r="D23" s="31" t="s">
        <v>237</v>
      </c>
      <c r="E23" s="31">
        <v>86.4</v>
      </c>
      <c r="F23" s="31" t="s">
        <v>237</v>
      </c>
      <c r="G23" s="31">
        <v>88.8</v>
      </c>
      <c r="H23" s="31" t="s">
        <v>237</v>
      </c>
      <c r="I23" s="31">
        <v>74.8</v>
      </c>
      <c r="J23" s="31" t="s">
        <v>237</v>
      </c>
      <c r="K23" s="31">
        <v>91.3</v>
      </c>
      <c r="L23" s="31" t="s">
        <v>237</v>
      </c>
      <c r="M23" s="31">
        <v>95.7</v>
      </c>
      <c r="N23" s="31" t="s">
        <v>237</v>
      </c>
      <c r="O23" s="31">
        <v>94.4</v>
      </c>
      <c r="P23" s="31" t="s">
        <v>237</v>
      </c>
      <c r="Q23" s="31">
        <v>97</v>
      </c>
      <c r="R23" s="31" t="s">
        <v>237</v>
      </c>
      <c r="S23" s="31">
        <v>90.3</v>
      </c>
      <c r="T23" s="31" t="s">
        <v>237</v>
      </c>
      <c r="U23" s="31">
        <v>99</v>
      </c>
      <c r="V23" s="31" t="s">
        <v>237</v>
      </c>
      <c r="W23" s="31">
        <v>68.400000000000006</v>
      </c>
      <c r="X23" s="31" t="s">
        <v>237</v>
      </c>
      <c r="Y23" s="31">
        <v>92</v>
      </c>
      <c r="Z23" s="31" t="s">
        <v>237</v>
      </c>
      <c r="AA23" s="31">
        <v>82.8</v>
      </c>
      <c r="AB23" s="31" t="s">
        <v>237</v>
      </c>
      <c r="AC23" s="31">
        <v>96</v>
      </c>
      <c r="AD23" s="31" t="s">
        <v>237</v>
      </c>
      <c r="AE23" s="31">
        <v>78.900000000000006</v>
      </c>
      <c r="AF23" s="31" t="s">
        <v>237</v>
      </c>
      <c r="AG23" s="31">
        <v>76.599999999999994</v>
      </c>
      <c r="AH23" s="31" t="s">
        <v>237</v>
      </c>
      <c r="AI23" s="31">
        <v>78.5</v>
      </c>
      <c r="AJ23" s="31" t="s">
        <v>237</v>
      </c>
      <c r="AK23" s="31">
        <v>4</v>
      </c>
      <c r="AL23" s="31" t="s">
        <v>237</v>
      </c>
      <c r="AM23" s="31">
        <v>4.3</v>
      </c>
      <c r="AN23" s="31" t="s">
        <v>237</v>
      </c>
      <c r="AO23" s="31">
        <v>3.7</v>
      </c>
      <c r="AP23" s="31" t="s">
        <v>237</v>
      </c>
      <c r="AQ23" s="31">
        <v>4.2</v>
      </c>
      <c r="AR23" s="31" t="s">
        <v>237</v>
      </c>
      <c r="AS23" s="31">
        <v>4.5</v>
      </c>
      <c r="AT23" s="31" t="s">
        <v>237</v>
      </c>
    </row>
    <row r="24" spans="1:46" s="15" customFormat="1" x14ac:dyDescent="0.25">
      <c r="A24" s="346"/>
      <c r="B24" s="350" t="s">
        <v>35</v>
      </c>
      <c r="C24" s="31" t="s">
        <v>238</v>
      </c>
      <c r="D24" s="31" t="s">
        <v>237</v>
      </c>
      <c r="E24" s="31" t="s">
        <v>238</v>
      </c>
      <c r="F24" s="31" t="s">
        <v>237</v>
      </c>
      <c r="G24" s="31" t="s">
        <v>238</v>
      </c>
      <c r="H24" s="31" t="s">
        <v>237</v>
      </c>
      <c r="I24" s="31" t="s">
        <v>238</v>
      </c>
      <c r="J24" s="31" t="s">
        <v>237</v>
      </c>
      <c r="K24" s="31" t="s">
        <v>238</v>
      </c>
      <c r="L24" s="31" t="s">
        <v>237</v>
      </c>
      <c r="M24" s="31" t="s">
        <v>238</v>
      </c>
      <c r="N24" s="31" t="s">
        <v>237</v>
      </c>
      <c r="O24" s="31" t="s">
        <v>238</v>
      </c>
      <c r="P24" s="31" t="s">
        <v>237</v>
      </c>
      <c r="Q24" s="31" t="s">
        <v>238</v>
      </c>
      <c r="R24" s="31" t="s">
        <v>237</v>
      </c>
      <c r="S24" s="31" t="s">
        <v>238</v>
      </c>
      <c r="T24" s="31" t="s">
        <v>237</v>
      </c>
      <c r="U24" s="31" t="s">
        <v>238</v>
      </c>
      <c r="V24" s="31" t="s">
        <v>237</v>
      </c>
      <c r="W24" s="31" t="s">
        <v>238</v>
      </c>
      <c r="X24" s="31" t="s">
        <v>237</v>
      </c>
      <c r="Y24" s="31" t="s">
        <v>238</v>
      </c>
      <c r="Z24" s="31" t="s">
        <v>237</v>
      </c>
      <c r="AA24" s="31" t="s">
        <v>238</v>
      </c>
      <c r="AB24" s="31" t="s">
        <v>237</v>
      </c>
      <c r="AC24" s="31" t="s">
        <v>238</v>
      </c>
      <c r="AD24" s="31" t="s">
        <v>237</v>
      </c>
      <c r="AE24" s="31" t="s">
        <v>238</v>
      </c>
      <c r="AF24" s="31" t="s">
        <v>237</v>
      </c>
      <c r="AG24" s="31" t="s">
        <v>238</v>
      </c>
      <c r="AH24" s="31" t="s">
        <v>237</v>
      </c>
      <c r="AI24" s="31" t="s">
        <v>238</v>
      </c>
      <c r="AJ24" s="31" t="s">
        <v>237</v>
      </c>
      <c r="AK24" s="31" t="s">
        <v>238</v>
      </c>
      <c r="AL24" s="31" t="s">
        <v>237</v>
      </c>
      <c r="AM24" s="31" t="s">
        <v>238</v>
      </c>
      <c r="AN24" s="31" t="s">
        <v>237</v>
      </c>
      <c r="AO24" s="31" t="s">
        <v>238</v>
      </c>
      <c r="AP24" s="31" t="s">
        <v>237</v>
      </c>
      <c r="AQ24" s="31" t="s">
        <v>238</v>
      </c>
      <c r="AR24" s="31" t="s">
        <v>237</v>
      </c>
      <c r="AS24" s="31" t="s">
        <v>238</v>
      </c>
      <c r="AT24" s="31" t="s">
        <v>237</v>
      </c>
    </row>
    <row r="25" spans="1:46" s="15" customFormat="1" x14ac:dyDescent="0.25">
      <c r="A25" s="345">
        <v>1</v>
      </c>
      <c r="B25" s="45" t="s">
        <v>36</v>
      </c>
      <c r="C25" s="31">
        <v>31.7</v>
      </c>
      <c r="D25" s="31" t="s">
        <v>237</v>
      </c>
      <c r="E25" s="31">
        <v>29.5</v>
      </c>
      <c r="F25" s="31" t="s">
        <v>237</v>
      </c>
      <c r="G25" s="31">
        <v>33.9</v>
      </c>
      <c r="H25" s="31" t="s">
        <v>237</v>
      </c>
      <c r="I25" s="31">
        <v>16.100000000000001</v>
      </c>
      <c r="J25" s="31" t="s">
        <v>237</v>
      </c>
      <c r="K25" s="31">
        <v>59.1</v>
      </c>
      <c r="L25" s="31" t="s">
        <v>237</v>
      </c>
      <c r="M25" s="31">
        <v>85.6</v>
      </c>
      <c r="N25" s="31" t="s">
        <v>237</v>
      </c>
      <c r="O25" s="31">
        <v>88.3</v>
      </c>
      <c r="P25" s="31" t="s">
        <v>237</v>
      </c>
      <c r="Q25" s="31">
        <v>83</v>
      </c>
      <c r="R25" s="31" t="s">
        <v>237</v>
      </c>
      <c r="S25" s="31">
        <v>72.5</v>
      </c>
      <c r="T25" s="31" t="s">
        <v>237</v>
      </c>
      <c r="U25" s="31">
        <v>94</v>
      </c>
      <c r="V25" s="31" t="s">
        <v>237</v>
      </c>
      <c r="W25" s="31">
        <v>50</v>
      </c>
      <c r="X25" s="31" t="s">
        <v>237</v>
      </c>
      <c r="Y25" s="31">
        <v>39.6</v>
      </c>
      <c r="Z25" s="31" t="s">
        <v>237</v>
      </c>
      <c r="AA25" s="31">
        <v>16.899999999999999</v>
      </c>
      <c r="AB25" s="31" t="s">
        <v>237</v>
      </c>
      <c r="AC25" s="31">
        <v>72.8</v>
      </c>
      <c r="AD25" s="31" t="s">
        <v>237</v>
      </c>
      <c r="AE25" s="31">
        <v>57.3</v>
      </c>
      <c r="AF25" s="31" t="s">
        <v>237</v>
      </c>
      <c r="AG25" s="31">
        <v>54.8</v>
      </c>
      <c r="AH25" s="31" t="s">
        <v>237</v>
      </c>
      <c r="AI25" s="31">
        <v>57.8</v>
      </c>
      <c r="AJ25" s="31" t="s">
        <v>237</v>
      </c>
      <c r="AK25" s="31">
        <v>2.4</v>
      </c>
      <c r="AL25" s="31" t="s">
        <v>237</v>
      </c>
      <c r="AM25" s="31">
        <v>2.8</v>
      </c>
      <c r="AN25" s="31" t="s">
        <v>237</v>
      </c>
      <c r="AO25" s="31">
        <v>2.1</v>
      </c>
      <c r="AP25" s="31" t="s">
        <v>237</v>
      </c>
      <c r="AQ25" s="31">
        <v>4.3</v>
      </c>
      <c r="AR25" s="31" t="s">
        <v>237</v>
      </c>
      <c r="AS25" s="31">
        <v>0.6</v>
      </c>
      <c r="AT25" s="31" t="s">
        <v>237</v>
      </c>
    </row>
    <row r="26" spans="1:46" s="15" customFormat="1" x14ac:dyDescent="0.25">
      <c r="A26" s="346"/>
      <c r="B26" s="350" t="s">
        <v>37</v>
      </c>
      <c r="C26" s="31" t="s">
        <v>238</v>
      </c>
      <c r="D26" s="31" t="s">
        <v>237</v>
      </c>
      <c r="E26" s="31" t="s">
        <v>238</v>
      </c>
      <c r="F26" s="31" t="s">
        <v>237</v>
      </c>
      <c r="G26" s="31" t="s">
        <v>238</v>
      </c>
      <c r="H26" s="31" t="s">
        <v>237</v>
      </c>
      <c r="I26" s="31" t="s">
        <v>238</v>
      </c>
      <c r="J26" s="31" t="s">
        <v>237</v>
      </c>
      <c r="K26" s="31" t="s">
        <v>238</v>
      </c>
      <c r="L26" s="31" t="s">
        <v>237</v>
      </c>
      <c r="M26" s="31" t="s">
        <v>238</v>
      </c>
      <c r="N26" s="31" t="s">
        <v>237</v>
      </c>
      <c r="O26" s="31" t="s">
        <v>238</v>
      </c>
      <c r="P26" s="31" t="s">
        <v>237</v>
      </c>
      <c r="Q26" s="31" t="s">
        <v>238</v>
      </c>
      <c r="R26" s="31" t="s">
        <v>237</v>
      </c>
      <c r="S26" s="31" t="s">
        <v>238</v>
      </c>
      <c r="T26" s="31" t="s">
        <v>237</v>
      </c>
      <c r="U26" s="31" t="s">
        <v>238</v>
      </c>
      <c r="V26" s="31" t="s">
        <v>237</v>
      </c>
      <c r="W26" s="31" t="s">
        <v>238</v>
      </c>
      <c r="X26" s="31" t="s">
        <v>237</v>
      </c>
      <c r="Y26" s="31" t="s">
        <v>238</v>
      </c>
      <c r="Z26" s="31" t="s">
        <v>237</v>
      </c>
      <c r="AA26" s="31" t="s">
        <v>238</v>
      </c>
      <c r="AB26" s="31" t="s">
        <v>237</v>
      </c>
      <c r="AC26" s="31" t="s">
        <v>238</v>
      </c>
      <c r="AD26" s="31" t="s">
        <v>237</v>
      </c>
      <c r="AE26" s="31" t="s">
        <v>238</v>
      </c>
      <c r="AF26" s="31" t="s">
        <v>237</v>
      </c>
      <c r="AG26" s="31" t="s">
        <v>238</v>
      </c>
      <c r="AH26" s="31" t="s">
        <v>237</v>
      </c>
      <c r="AI26" s="31" t="s">
        <v>238</v>
      </c>
      <c r="AJ26" s="31" t="s">
        <v>237</v>
      </c>
      <c r="AK26" s="31" t="s">
        <v>238</v>
      </c>
      <c r="AL26" s="31" t="s">
        <v>237</v>
      </c>
      <c r="AM26" s="31" t="s">
        <v>238</v>
      </c>
      <c r="AN26" s="31" t="s">
        <v>237</v>
      </c>
      <c r="AO26" s="31" t="s">
        <v>238</v>
      </c>
      <c r="AP26" s="31" t="s">
        <v>237</v>
      </c>
      <c r="AQ26" s="31" t="s">
        <v>238</v>
      </c>
      <c r="AR26" s="31" t="s">
        <v>237</v>
      </c>
      <c r="AS26" s="31" t="s">
        <v>238</v>
      </c>
      <c r="AT26" s="31" t="s">
        <v>237</v>
      </c>
    </row>
    <row r="27" spans="1:46" s="15" customFormat="1" x14ac:dyDescent="0.25">
      <c r="A27" s="345">
        <v>1</v>
      </c>
      <c r="B27" s="45" t="s">
        <v>38</v>
      </c>
      <c r="C27" s="31">
        <v>9.5</v>
      </c>
      <c r="D27" s="31" t="s">
        <v>237</v>
      </c>
      <c r="E27" s="31">
        <v>9.6</v>
      </c>
      <c r="F27" s="31" t="s">
        <v>237</v>
      </c>
      <c r="G27" s="31">
        <v>9.5</v>
      </c>
      <c r="H27" s="31" t="s">
        <v>237</v>
      </c>
      <c r="I27" s="31">
        <v>2.7</v>
      </c>
      <c r="J27" s="31" t="s">
        <v>237</v>
      </c>
      <c r="K27" s="31">
        <v>26.5</v>
      </c>
      <c r="L27" s="31" t="s">
        <v>237</v>
      </c>
      <c r="M27" s="31">
        <v>54.2</v>
      </c>
      <c r="N27" s="31" t="s">
        <v>237</v>
      </c>
      <c r="O27" s="31">
        <v>52</v>
      </c>
      <c r="P27" s="31" t="s">
        <v>237</v>
      </c>
      <c r="Q27" s="31">
        <v>56.6</v>
      </c>
      <c r="R27" s="31" t="s">
        <v>237</v>
      </c>
      <c r="S27" s="31">
        <v>39.700000000000003</v>
      </c>
      <c r="T27" s="31" t="s">
        <v>237</v>
      </c>
      <c r="U27" s="31">
        <v>72.8</v>
      </c>
      <c r="V27" s="31" t="s">
        <v>237</v>
      </c>
      <c r="W27" s="31">
        <v>51.3</v>
      </c>
      <c r="X27" s="31" t="s">
        <v>237</v>
      </c>
      <c r="Y27" s="31">
        <v>6.4</v>
      </c>
      <c r="Z27" s="31" t="s">
        <v>237</v>
      </c>
      <c r="AA27" s="31">
        <v>0.7</v>
      </c>
      <c r="AB27" s="31" t="s">
        <v>237</v>
      </c>
      <c r="AC27" s="31">
        <v>23.9</v>
      </c>
      <c r="AD27" s="31" t="s">
        <v>237</v>
      </c>
      <c r="AE27" s="31">
        <v>51.5</v>
      </c>
      <c r="AF27" s="31" t="s">
        <v>237</v>
      </c>
      <c r="AG27" s="31">
        <v>35.9</v>
      </c>
      <c r="AH27" s="31" t="s">
        <v>237</v>
      </c>
      <c r="AI27" s="31">
        <v>60.1</v>
      </c>
      <c r="AJ27" s="31" t="s">
        <v>237</v>
      </c>
      <c r="AK27" s="31">
        <v>14.2</v>
      </c>
      <c r="AL27" s="31" t="s">
        <v>237</v>
      </c>
      <c r="AM27" s="31">
        <v>13.2</v>
      </c>
      <c r="AN27" s="31" t="s">
        <v>237</v>
      </c>
      <c r="AO27" s="31">
        <v>15.2</v>
      </c>
      <c r="AP27" s="31" t="s">
        <v>237</v>
      </c>
      <c r="AQ27" s="31">
        <v>16.8</v>
      </c>
      <c r="AR27" s="31" t="s">
        <v>237</v>
      </c>
      <c r="AS27" s="31">
        <v>7.2</v>
      </c>
      <c r="AT27" s="31" t="s">
        <v>237</v>
      </c>
    </row>
    <row r="28" spans="1:46" s="15" customFormat="1" x14ac:dyDescent="0.25">
      <c r="A28" s="346"/>
      <c r="B28" s="350" t="s">
        <v>39</v>
      </c>
      <c r="C28" s="31" t="s">
        <v>238</v>
      </c>
      <c r="D28" s="31" t="s">
        <v>237</v>
      </c>
      <c r="E28" s="31" t="s">
        <v>238</v>
      </c>
      <c r="F28" s="31" t="s">
        <v>237</v>
      </c>
      <c r="G28" s="31" t="s">
        <v>238</v>
      </c>
      <c r="H28" s="31" t="s">
        <v>237</v>
      </c>
      <c r="I28" s="31" t="s">
        <v>238</v>
      </c>
      <c r="J28" s="31" t="s">
        <v>237</v>
      </c>
      <c r="K28" s="31" t="s">
        <v>238</v>
      </c>
      <c r="L28" s="31" t="s">
        <v>237</v>
      </c>
      <c r="M28" s="31" t="s">
        <v>238</v>
      </c>
      <c r="N28" s="31" t="s">
        <v>237</v>
      </c>
      <c r="O28" s="31" t="s">
        <v>238</v>
      </c>
      <c r="P28" s="31" t="s">
        <v>237</v>
      </c>
      <c r="Q28" s="31" t="s">
        <v>238</v>
      </c>
      <c r="R28" s="31" t="s">
        <v>237</v>
      </c>
      <c r="S28" s="31" t="s">
        <v>238</v>
      </c>
      <c r="T28" s="31" t="s">
        <v>237</v>
      </c>
      <c r="U28" s="31" t="s">
        <v>238</v>
      </c>
      <c r="V28" s="31" t="s">
        <v>237</v>
      </c>
      <c r="W28" s="31" t="s">
        <v>238</v>
      </c>
      <c r="X28" s="31" t="s">
        <v>237</v>
      </c>
      <c r="Y28" s="31" t="s">
        <v>238</v>
      </c>
      <c r="Z28" s="31" t="s">
        <v>237</v>
      </c>
      <c r="AA28" s="31" t="s">
        <v>238</v>
      </c>
      <c r="AB28" s="31" t="s">
        <v>237</v>
      </c>
      <c r="AC28" s="31" t="s">
        <v>238</v>
      </c>
      <c r="AD28" s="31" t="s">
        <v>237</v>
      </c>
      <c r="AE28" s="31" t="s">
        <v>238</v>
      </c>
      <c r="AF28" s="31" t="s">
        <v>237</v>
      </c>
      <c r="AG28" s="31" t="s">
        <v>238</v>
      </c>
      <c r="AH28" s="31" t="s">
        <v>237</v>
      </c>
      <c r="AI28" s="31" t="s">
        <v>238</v>
      </c>
      <c r="AJ28" s="31" t="s">
        <v>237</v>
      </c>
      <c r="AK28" s="31" t="s">
        <v>238</v>
      </c>
      <c r="AL28" s="31" t="s">
        <v>237</v>
      </c>
      <c r="AM28" s="31" t="s">
        <v>238</v>
      </c>
      <c r="AN28" s="31" t="s">
        <v>237</v>
      </c>
      <c r="AO28" s="31" t="s">
        <v>238</v>
      </c>
      <c r="AP28" s="31" t="s">
        <v>237</v>
      </c>
      <c r="AQ28" s="31" t="s">
        <v>238</v>
      </c>
      <c r="AR28" s="31" t="s">
        <v>237</v>
      </c>
      <c r="AS28" s="31" t="s">
        <v>238</v>
      </c>
      <c r="AT28" s="31" t="s">
        <v>237</v>
      </c>
    </row>
    <row r="29" spans="1:46" s="15" customFormat="1" x14ac:dyDescent="0.25">
      <c r="A29" s="345">
        <v>1</v>
      </c>
      <c r="B29" s="45" t="s">
        <v>40</v>
      </c>
      <c r="C29" s="31">
        <v>13.1</v>
      </c>
      <c r="D29" s="31" t="s">
        <v>237</v>
      </c>
      <c r="E29" s="31">
        <v>12.2</v>
      </c>
      <c r="F29" s="31" t="s">
        <v>237</v>
      </c>
      <c r="G29" s="31">
        <v>14</v>
      </c>
      <c r="H29" s="31" t="s">
        <v>237</v>
      </c>
      <c r="I29" s="31">
        <v>1.6</v>
      </c>
      <c r="J29" s="31" t="s">
        <v>237</v>
      </c>
      <c r="K29" s="31">
        <v>31.1</v>
      </c>
      <c r="L29" s="31" t="s">
        <v>237</v>
      </c>
      <c r="M29" s="31">
        <v>95.1</v>
      </c>
      <c r="N29" s="31" t="s">
        <v>237</v>
      </c>
      <c r="O29" s="31">
        <v>94.7</v>
      </c>
      <c r="P29" s="31" t="s">
        <v>237</v>
      </c>
      <c r="Q29" s="31">
        <v>95.5</v>
      </c>
      <c r="R29" s="31" t="s">
        <v>237</v>
      </c>
      <c r="S29" s="31">
        <v>86.5</v>
      </c>
      <c r="T29" s="31" t="s">
        <v>237</v>
      </c>
      <c r="U29" s="31">
        <v>99.6</v>
      </c>
      <c r="V29" s="31" t="s">
        <v>237</v>
      </c>
      <c r="W29" s="31">
        <v>76.2</v>
      </c>
      <c r="X29" s="31" t="s">
        <v>237</v>
      </c>
      <c r="Y29" s="31">
        <v>55.8</v>
      </c>
      <c r="Z29" s="31" t="s">
        <v>237</v>
      </c>
      <c r="AA29" s="31">
        <v>38.5</v>
      </c>
      <c r="AB29" s="31" t="s">
        <v>237</v>
      </c>
      <c r="AC29" s="31">
        <v>72.599999999999994</v>
      </c>
      <c r="AD29" s="31" t="s">
        <v>237</v>
      </c>
      <c r="AE29" s="31">
        <v>56</v>
      </c>
      <c r="AF29" s="31" t="s">
        <v>237</v>
      </c>
      <c r="AG29" s="31">
        <v>58.1</v>
      </c>
      <c r="AH29" s="31" t="s">
        <v>237</v>
      </c>
      <c r="AI29" s="31">
        <v>60.2</v>
      </c>
      <c r="AJ29" s="31" t="s">
        <v>237</v>
      </c>
      <c r="AK29" s="31">
        <v>1.6</v>
      </c>
      <c r="AL29" s="31" t="s">
        <v>237</v>
      </c>
      <c r="AM29" s="31">
        <v>1.8</v>
      </c>
      <c r="AN29" s="31" t="s">
        <v>237</v>
      </c>
      <c r="AO29" s="31">
        <v>1.5</v>
      </c>
      <c r="AP29" s="31" t="s">
        <v>237</v>
      </c>
      <c r="AQ29" s="31">
        <v>2.9</v>
      </c>
      <c r="AR29" s="31" t="s">
        <v>237</v>
      </c>
      <c r="AS29" s="31">
        <v>1.4</v>
      </c>
      <c r="AT29" s="31" t="s">
        <v>237</v>
      </c>
    </row>
    <row r="30" spans="1:46" s="15" customFormat="1" x14ac:dyDescent="0.25">
      <c r="A30" s="345">
        <v>1</v>
      </c>
      <c r="B30" s="45" t="s">
        <v>41</v>
      </c>
      <c r="C30" s="31">
        <v>17.8</v>
      </c>
      <c r="D30" s="31" t="s">
        <v>237</v>
      </c>
      <c r="E30" s="31" t="s">
        <v>238</v>
      </c>
      <c r="F30" s="31" t="s">
        <v>237</v>
      </c>
      <c r="G30" s="31" t="s">
        <v>238</v>
      </c>
      <c r="H30" s="31" t="s">
        <v>237</v>
      </c>
      <c r="I30" s="31" t="s">
        <v>238</v>
      </c>
      <c r="J30" s="31" t="s">
        <v>237</v>
      </c>
      <c r="K30" s="31" t="s">
        <v>238</v>
      </c>
      <c r="L30" s="31" t="s">
        <v>237</v>
      </c>
      <c r="M30" s="31" t="s">
        <v>238</v>
      </c>
      <c r="N30" s="31" t="s">
        <v>237</v>
      </c>
      <c r="O30" s="31" t="s">
        <v>238</v>
      </c>
      <c r="P30" s="31" t="s">
        <v>237</v>
      </c>
      <c r="Q30" s="31" t="s">
        <v>238</v>
      </c>
      <c r="R30" s="31" t="s">
        <v>237</v>
      </c>
      <c r="S30" s="31" t="s">
        <v>238</v>
      </c>
      <c r="T30" s="31" t="s">
        <v>237</v>
      </c>
      <c r="U30" s="31" t="s">
        <v>238</v>
      </c>
      <c r="V30" s="31" t="s">
        <v>237</v>
      </c>
      <c r="W30" s="31" t="s">
        <v>238</v>
      </c>
      <c r="X30" s="31" t="s">
        <v>237</v>
      </c>
      <c r="Y30" s="31" t="s">
        <v>238</v>
      </c>
      <c r="Z30" s="31" t="s">
        <v>237</v>
      </c>
      <c r="AA30" s="31" t="s">
        <v>238</v>
      </c>
      <c r="AB30" s="31" t="s">
        <v>237</v>
      </c>
      <c r="AC30" s="31" t="s">
        <v>238</v>
      </c>
      <c r="AD30" s="31" t="s">
        <v>237</v>
      </c>
      <c r="AE30" s="31" t="s">
        <v>238</v>
      </c>
      <c r="AF30" s="31" t="s">
        <v>237</v>
      </c>
      <c r="AG30" s="31" t="s">
        <v>238</v>
      </c>
      <c r="AH30" s="31" t="s">
        <v>237</v>
      </c>
      <c r="AI30" s="31" t="s">
        <v>238</v>
      </c>
      <c r="AJ30" s="31" t="s">
        <v>237</v>
      </c>
      <c r="AK30" s="31" t="s">
        <v>238</v>
      </c>
      <c r="AL30" s="31" t="s">
        <v>237</v>
      </c>
      <c r="AM30" s="31" t="s">
        <v>238</v>
      </c>
      <c r="AN30" s="31" t="s">
        <v>237</v>
      </c>
      <c r="AO30" s="31" t="s">
        <v>238</v>
      </c>
      <c r="AP30" s="31" t="s">
        <v>237</v>
      </c>
      <c r="AQ30" s="31" t="s">
        <v>238</v>
      </c>
      <c r="AR30" s="31" t="s">
        <v>237</v>
      </c>
      <c r="AS30" s="31" t="s">
        <v>238</v>
      </c>
      <c r="AT30" s="31" t="s">
        <v>237</v>
      </c>
    </row>
    <row r="31" spans="1:46" s="15" customFormat="1" x14ac:dyDescent="0.25">
      <c r="A31" s="346"/>
      <c r="B31" s="347" t="s">
        <v>42</v>
      </c>
      <c r="C31" s="31" t="s">
        <v>238</v>
      </c>
      <c r="D31" s="31" t="s">
        <v>237</v>
      </c>
      <c r="E31" s="31" t="s">
        <v>238</v>
      </c>
      <c r="F31" s="31" t="s">
        <v>237</v>
      </c>
      <c r="G31" s="31" t="s">
        <v>238</v>
      </c>
      <c r="H31" s="31" t="s">
        <v>237</v>
      </c>
      <c r="I31" s="31" t="s">
        <v>238</v>
      </c>
      <c r="J31" s="31" t="s">
        <v>237</v>
      </c>
      <c r="K31" s="31" t="s">
        <v>238</v>
      </c>
      <c r="L31" s="31" t="s">
        <v>237</v>
      </c>
      <c r="M31" s="31" t="s">
        <v>238</v>
      </c>
      <c r="N31" s="31" t="s">
        <v>237</v>
      </c>
      <c r="O31" s="31" t="s">
        <v>238</v>
      </c>
      <c r="P31" s="31" t="s">
        <v>237</v>
      </c>
      <c r="Q31" s="31" t="s">
        <v>238</v>
      </c>
      <c r="R31" s="31" t="s">
        <v>237</v>
      </c>
      <c r="S31" s="31" t="s">
        <v>238</v>
      </c>
      <c r="T31" s="31" t="s">
        <v>237</v>
      </c>
      <c r="U31" s="31" t="s">
        <v>238</v>
      </c>
      <c r="V31" s="31" t="s">
        <v>237</v>
      </c>
      <c r="W31" s="31" t="s">
        <v>238</v>
      </c>
      <c r="X31" s="31" t="s">
        <v>237</v>
      </c>
      <c r="Y31" s="31" t="s">
        <v>238</v>
      </c>
      <c r="Z31" s="31" t="s">
        <v>237</v>
      </c>
      <c r="AA31" s="31" t="s">
        <v>238</v>
      </c>
      <c r="AB31" s="31" t="s">
        <v>237</v>
      </c>
      <c r="AC31" s="31" t="s">
        <v>238</v>
      </c>
      <c r="AD31" s="31" t="s">
        <v>237</v>
      </c>
      <c r="AE31" s="31" t="s">
        <v>238</v>
      </c>
      <c r="AF31" s="31" t="s">
        <v>237</v>
      </c>
      <c r="AG31" s="31" t="s">
        <v>238</v>
      </c>
      <c r="AH31" s="31" t="s">
        <v>237</v>
      </c>
      <c r="AI31" s="31" t="s">
        <v>238</v>
      </c>
      <c r="AJ31" s="31" t="s">
        <v>237</v>
      </c>
      <c r="AK31" s="31" t="s">
        <v>238</v>
      </c>
      <c r="AL31" s="31" t="s">
        <v>237</v>
      </c>
      <c r="AM31" s="31" t="s">
        <v>238</v>
      </c>
      <c r="AN31" s="31" t="s">
        <v>237</v>
      </c>
      <c r="AO31" s="31" t="s">
        <v>238</v>
      </c>
      <c r="AP31" s="31" t="s">
        <v>237</v>
      </c>
      <c r="AQ31" s="31" t="s">
        <v>238</v>
      </c>
      <c r="AR31" s="31" t="s">
        <v>237</v>
      </c>
      <c r="AS31" s="31" t="s">
        <v>238</v>
      </c>
      <c r="AT31" s="31" t="s">
        <v>237</v>
      </c>
    </row>
    <row r="32" spans="1:46" s="15" customFormat="1" x14ac:dyDescent="0.25">
      <c r="A32" s="346"/>
      <c r="B32" s="348" t="s">
        <v>43</v>
      </c>
      <c r="C32" s="31" t="s">
        <v>238</v>
      </c>
      <c r="D32" s="31" t="s">
        <v>237</v>
      </c>
      <c r="E32" s="31" t="s">
        <v>238</v>
      </c>
      <c r="F32" s="31" t="s">
        <v>237</v>
      </c>
      <c r="G32" s="31" t="s">
        <v>238</v>
      </c>
      <c r="H32" s="31" t="s">
        <v>237</v>
      </c>
      <c r="I32" s="31" t="s">
        <v>238</v>
      </c>
      <c r="J32" s="31" t="s">
        <v>237</v>
      </c>
      <c r="K32" s="31" t="s">
        <v>238</v>
      </c>
      <c r="L32" s="31" t="s">
        <v>237</v>
      </c>
      <c r="M32" s="31" t="s">
        <v>238</v>
      </c>
      <c r="N32" s="31" t="s">
        <v>237</v>
      </c>
      <c r="O32" s="31" t="s">
        <v>238</v>
      </c>
      <c r="P32" s="31" t="s">
        <v>237</v>
      </c>
      <c r="Q32" s="31" t="s">
        <v>238</v>
      </c>
      <c r="R32" s="31" t="s">
        <v>237</v>
      </c>
      <c r="S32" s="31" t="s">
        <v>238</v>
      </c>
      <c r="T32" s="31" t="s">
        <v>237</v>
      </c>
      <c r="U32" s="31" t="s">
        <v>238</v>
      </c>
      <c r="V32" s="31" t="s">
        <v>237</v>
      </c>
      <c r="W32" s="31" t="s">
        <v>238</v>
      </c>
      <c r="X32" s="31" t="s">
        <v>237</v>
      </c>
      <c r="Y32" s="31" t="s">
        <v>238</v>
      </c>
      <c r="Z32" s="31" t="s">
        <v>237</v>
      </c>
      <c r="AA32" s="31" t="s">
        <v>238</v>
      </c>
      <c r="AB32" s="31" t="s">
        <v>237</v>
      </c>
      <c r="AC32" s="31" t="s">
        <v>238</v>
      </c>
      <c r="AD32" s="31" t="s">
        <v>237</v>
      </c>
      <c r="AE32" s="31" t="s">
        <v>238</v>
      </c>
      <c r="AF32" s="31" t="s">
        <v>237</v>
      </c>
      <c r="AG32" s="31" t="s">
        <v>238</v>
      </c>
      <c r="AH32" s="31" t="s">
        <v>237</v>
      </c>
      <c r="AI32" s="31" t="s">
        <v>238</v>
      </c>
      <c r="AJ32" s="31" t="s">
        <v>237</v>
      </c>
      <c r="AK32" s="31" t="s">
        <v>238</v>
      </c>
      <c r="AL32" s="31" t="s">
        <v>237</v>
      </c>
      <c r="AM32" s="31" t="s">
        <v>238</v>
      </c>
      <c r="AN32" s="31" t="s">
        <v>237</v>
      </c>
      <c r="AO32" s="31" t="s">
        <v>238</v>
      </c>
      <c r="AP32" s="31" t="s">
        <v>237</v>
      </c>
      <c r="AQ32" s="31" t="s">
        <v>238</v>
      </c>
      <c r="AR32" s="31" t="s">
        <v>237</v>
      </c>
      <c r="AS32" s="31" t="s">
        <v>238</v>
      </c>
      <c r="AT32" s="31" t="s">
        <v>237</v>
      </c>
    </row>
    <row r="33" spans="1:46" s="15" customFormat="1" x14ac:dyDescent="0.25">
      <c r="A33" s="346"/>
      <c r="B33" s="349" t="s">
        <v>44</v>
      </c>
      <c r="C33" s="31" t="s">
        <v>238</v>
      </c>
      <c r="D33" s="31" t="s">
        <v>237</v>
      </c>
      <c r="E33" s="31" t="s">
        <v>238</v>
      </c>
      <c r="F33" s="31" t="s">
        <v>237</v>
      </c>
      <c r="G33" s="31" t="s">
        <v>238</v>
      </c>
      <c r="H33" s="31" t="s">
        <v>237</v>
      </c>
      <c r="I33" s="31" t="s">
        <v>238</v>
      </c>
      <c r="J33" s="31" t="s">
        <v>237</v>
      </c>
      <c r="K33" s="31" t="s">
        <v>238</v>
      </c>
      <c r="L33" s="31" t="s">
        <v>237</v>
      </c>
      <c r="M33" s="31" t="s">
        <v>238</v>
      </c>
      <c r="N33" s="31" t="s">
        <v>237</v>
      </c>
      <c r="O33" s="31" t="s">
        <v>238</v>
      </c>
      <c r="P33" s="31" t="s">
        <v>237</v>
      </c>
      <c r="Q33" s="31" t="s">
        <v>238</v>
      </c>
      <c r="R33" s="31" t="s">
        <v>237</v>
      </c>
      <c r="S33" s="31" t="s">
        <v>238</v>
      </c>
      <c r="T33" s="31" t="s">
        <v>237</v>
      </c>
      <c r="U33" s="31" t="s">
        <v>238</v>
      </c>
      <c r="V33" s="31" t="s">
        <v>237</v>
      </c>
      <c r="W33" s="31" t="s">
        <v>238</v>
      </c>
      <c r="X33" s="31" t="s">
        <v>237</v>
      </c>
      <c r="Y33" s="31" t="s">
        <v>238</v>
      </c>
      <c r="Z33" s="31" t="s">
        <v>237</v>
      </c>
      <c r="AA33" s="31" t="s">
        <v>238</v>
      </c>
      <c r="AB33" s="31" t="s">
        <v>237</v>
      </c>
      <c r="AC33" s="31" t="s">
        <v>238</v>
      </c>
      <c r="AD33" s="31" t="s">
        <v>237</v>
      </c>
      <c r="AE33" s="31" t="s">
        <v>238</v>
      </c>
      <c r="AF33" s="31" t="s">
        <v>237</v>
      </c>
      <c r="AG33" s="31" t="s">
        <v>238</v>
      </c>
      <c r="AH33" s="31" t="s">
        <v>237</v>
      </c>
      <c r="AI33" s="31" t="s">
        <v>238</v>
      </c>
      <c r="AJ33" s="31" t="s">
        <v>237</v>
      </c>
      <c r="AK33" s="31" t="s">
        <v>238</v>
      </c>
      <c r="AL33" s="31" t="s">
        <v>237</v>
      </c>
      <c r="AM33" s="31" t="s">
        <v>238</v>
      </c>
      <c r="AN33" s="31" t="s">
        <v>237</v>
      </c>
      <c r="AO33" s="31" t="s">
        <v>238</v>
      </c>
      <c r="AP33" s="31" t="s">
        <v>237</v>
      </c>
      <c r="AQ33" s="31" t="s">
        <v>238</v>
      </c>
      <c r="AR33" s="31" t="s">
        <v>237</v>
      </c>
      <c r="AS33" s="31" t="s">
        <v>238</v>
      </c>
      <c r="AT33" s="31" t="s">
        <v>237</v>
      </c>
    </row>
    <row r="34" spans="1:46" s="15" customFormat="1" x14ac:dyDescent="0.25">
      <c r="A34" s="345">
        <v>1</v>
      </c>
      <c r="B34" s="45" t="s">
        <v>45</v>
      </c>
      <c r="C34" s="31">
        <v>2.2000000000000002</v>
      </c>
      <c r="D34" s="31" t="s">
        <v>237</v>
      </c>
      <c r="E34" s="31">
        <v>3.1</v>
      </c>
      <c r="F34" s="31" t="s">
        <v>237</v>
      </c>
      <c r="G34" s="31">
        <v>1.3</v>
      </c>
      <c r="H34" s="31" t="s">
        <v>237</v>
      </c>
      <c r="I34" s="31">
        <v>0</v>
      </c>
      <c r="J34" s="31" t="s">
        <v>237</v>
      </c>
      <c r="K34" s="31">
        <v>9.1</v>
      </c>
      <c r="L34" s="31" t="s">
        <v>237</v>
      </c>
      <c r="M34" s="31">
        <v>14.1</v>
      </c>
      <c r="N34" s="31" t="s">
        <v>237</v>
      </c>
      <c r="O34" s="31">
        <v>13.9</v>
      </c>
      <c r="P34" s="31" t="s">
        <v>237</v>
      </c>
      <c r="Q34" s="31">
        <v>14.3</v>
      </c>
      <c r="R34" s="31" t="s">
        <v>237</v>
      </c>
      <c r="S34" s="31">
        <v>11.7</v>
      </c>
      <c r="T34" s="31" t="s">
        <v>237</v>
      </c>
      <c r="U34" s="31">
        <v>25.7</v>
      </c>
      <c r="V34" s="31" t="s">
        <v>237</v>
      </c>
      <c r="W34" s="31">
        <v>24.4</v>
      </c>
      <c r="X34" s="31" t="s">
        <v>237</v>
      </c>
      <c r="Y34" s="31" t="s">
        <v>238</v>
      </c>
      <c r="Z34" s="31" t="s">
        <v>237</v>
      </c>
      <c r="AA34" s="31" t="s">
        <v>238</v>
      </c>
      <c r="AB34" s="31" t="s">
        <v>237</v>
      </c>
      <c r="AC34" s="31" t="s">
        <v>238</v>
      </c>
      <c r="AD34" s="31" t="s">
        <v>237</v>
      </c>
      <c r="AE34" s="31" t="s">
        <v>238</v>
      </c>
      <c r="AF34" s="31" t="s">
        <v>237</v>
      </c>
      <c r="AG34" s="31" t="s">
        <v>238</v>
      </c>
      <c r="AH34" s="31" t="s">
        <v>237</v>
      </c>
      <c r="AI34" s="31" t="s">
        <v>238</v>
      </c>
      <c r="AJ34" s="31" t="s">
        <v>237</v>
      </c>
      <c r="AK34" s="31" t="s">
        <v>238</v>
      </c>
      <c r="AL34" s="31" t="s">
        <v>237</v>
      </c>
      <c r="AM34" s="31" t="s">
        <v>238</v>
      </c>
      <c r="AN34" s="31" t="s">
        <v>237</v>
      </c>
      <c r="AO34" s="31" t="s">
        <v>238</v>
      </c>
      <c r="AP34" s="31" t="s">
        <v>237</v>
      </c>
      <c r="AQ34" s="31" t="s">
        <v>238</v>
      </c>
      <c r="AR34" s="31" t="s">
        <v>237</v>
      </c>
      <c r="AS34" s="31" t="s">
        <v>238</v>
      </c>
      <c r="AT34" s="31" t="s">
        <v>237</v>
      </c>
    </row>
    <row r="35" spans="1:46" s="15" customFormat="1" x14ac:dyDescent="0.25">
      <c r="A35" s="345">
        <v>1</v>
      </c>
      <c r="B35" s="45" t="s">
        <v>46</v>
      </c>
      <c r="C35" s="31">
        <v>4.7</v>
      </c>
      <c r="D35" s="31" t="s">
        <v>237</v>
      </c>
      <c r="E35" s="31">
        <v>4.5999999999999996</v>
      </c>
      <c r="F35" s="31" t="s">
        <v>237</v>
      </c>
      <c r="G35" s="31">
        <v>4.8</v>
      </c>
      <c r="H35" s="31" t="s">
        <v>237</v>
      </c>
      <c r="I35" s="31">
        <v>3.9</v>
      </c>
      <c r="J35" s="31" t="s">
        <v>237</v>
      </c>
      <c r="K35" s="31">
        <v>9.6999999999999993</v>
      </c>
      <c r="L35" s="31" t="s">
        <v>237</v>
      </c>
      <c r="M35" s="31">
        <v>34.4</v>
      </c>
      <c r="N35" s="31" t="s">
        <v>237</v>
      </c>
      <c r="O35" s="31">
        <v>35.299999999999997</v>
      </c>
      <c r="P35" s="31" t="s">
        <v>237</v>
      </c>
      <c r="Q35" s="31">
        <v>33.6</v>
      </c>
      <c r="R35" s="31" t="s">
        <v>237</v>
      </c>
      <c r="S35" s="31">
        <v>31.6</v>
      </c>
      <c r="T35" s="31" t="s">
        <v>237</v>
      </c>
      <c r="U35" s="31">
        <v>38.4</v>
      </c>
      <c r="V35" s="31" t="s">
        <v>237</v>
      </c>
      <c r="W35" s="31">
        <v>19.600000000000001</v>
      </c>
      <c r="X35" s="31" t="s">
        <v>237</v>
      </c>
      <c r="Y35" s="31" t="s">
        <v>238</v>
      </c>
      <c r="Z35" s="31" t="s">
        <v>237</v>
      </c>
      <c r="AA35" s="31" t="s">
        <v>238</v>
      </c>
      <c r="AB35" s="31" t="s">
        <v>237</v>
      </c>
      <c r="AC35" s="31" t="s">
        <v>238</v>
      </c>
      <c r="AD35" s="31" t="s">
        <v>237</v>
      </c>
      <c r="AE35" s="31" t="s">
        <v>238</v>
      </c>
      <c r="AF35" s="31" t="s">
        <v>237</v>
      </c>
      <c r="AG35" s="31" t="s">
        <v>238</v>
      </c>
      <c r="AH35" s="31" t="s">
        <v>237</v>
      </c>
      <c r="AI35" s="31" t="s">
        <v>238</v>
      </c>
      <c r="AJ35" s="31" t="s">
        <v>237</v>
      </c>
      <c r="AK35" s="31" t="s">
        <v>238</v>
      </c>
      <c r="AL35" s="31" t="s">
        <v>237</v>
      </c>
      <c r="AM35" s="31" t="s">
        <v>238</v>
      </c>
      <c r="AN35" s="31" t="s">
        <v>237</v>
      </c>
      <c r="AO35" s="31" t="s">
        <v>238</v>
      </c>
      <c r="AP35" s="31" t="s">
        <v>237</v>
      </c>
      <c r="AQ35" s="31" t="s">
        <v>238</v>
      </c>
      <c r="AR35" s="31" t="s">
        <v>237</v>
      </c>
      <c r="AS35" s="31" t="s">
        <v>238</v>
      </c>
      <c r="AT35" s="31" t="s">
        <v>237</v>
      </c>
    </row>
    <row r="36" spans="1:46" s="15" customFormat="1" x14ac:dyDescent="0.25">
      <c r="A36" s="346"/>
      <c r="B36" s="347" t="s">
        <v>47</v>
      </c>
      <c r="C36" s="31" t="s">
        <v>238</v>
      </c>
      <c r="D36" s="31" t="s">
        <v>237</v>
      </c>
      <c r="E36" s="31" t="s">
        <v>238</v>
      </c>
      <c r="F36" s="31" t="s">
        <v>237</v>
      </c>
      <c r="G36" s="31" t="s">
        <v>238</v>
      </c>
      <c r="H36" s="31" t="s">
        <v>237</v>
      </c>
      <c r="I36" s="31" t="s">
        <v>238</v>
      </c>
      <c r="J36" s="31" t="s">
        <v>237</v>
      </c>
      <c r="K36" s="31" t="s">
        <v>238</v>
      </c>
      <c r="L36" s="31" t="s">
        <v>237</v>
      </c>
      <c r="M36" s="31" t="s">
        <v>238</v>
      </c>
      <c r="N36" s="31" t="s">
        <v>237</v>
      </c>
      <c r="O36" s="31" t="s">
        <v>238</v>
      </c>
      <c r="P36" s="31" t="s">
        <v>237</v>
      </c>
      <c r="Q36" s="31" t="s">
        <v>238</v>
      </c>
      <c r="R36" s="31" t="s">
        <v>237</v>
      </c>
      <c r="S36" s="31" t="s">
        <v>238</v>
      </c>
      <c r="T36" s="31" t="s">
        <v>237</v>
      </c>
      <c r="U36" s="31" t="s">
        <v>238</v>
      </c>
      <c r="V36" s="31" t="s">
        <v>237</v>
      </c>
      <c r="W36" s="31" t="s">
        <v>238</v>
      </c>
      <c r="X36" s="31" t="s">
        <v>237</v>
      </c>
      <c r="Y36" s="31" t="s">
        <v>238</v>
      </c>
      <c r="Z36" s="31" t="s">
        <v>237</v>
      </c>
      <c r="AA36" s="31" t="s">
        <v>238</v>
      </c>
      <c r="AB36" s="31" t="s">
        <v>237</v>
      </c>
      <c r="AC36" s="31" t="s">
        <v>238</v>
      </c>
      <c r="AD36" s="31" t="s">
        <v>237</v>
      </c>
      <c r="AE36" s="31" t="s">
        <v>238</v>
      </c>
      <c r="AF36" s="31" t="s">
        <v>237</v>
      </c>
      <c r="AG36" s="31" t="s">
        <v>238</v>
      </c>
      <c r="AH36" s="31" t="s">
        <v>237</v>
      </c>
      <c r="AI36" s="31" t="s">
        <v>238</v>
      </c>
      <c r="AJ36" s="31" t="s">
        <v>237</v>
      </c>
      <c r="AK36" s="31" t="s">
        <v>238</v>
      </c>
      <c r="AL36" s="31" t="s">
        <v>237</v>
      </c>
      <c r="AM36" s="31" t="s">
        <v>238</v>
      </c>
      <c r="AN36" s="31" t="s">
        <v>237</v>
      </c>
      <c r="AO36" s="31" t="s">
        <v>238</v>
      </c>
      <c r="AP36" s="31" t="s">
        <v>237</v>
      </c>
      <c r="AQ36" s="31" t="s">
        <v>238</v>
      </c>
      <c r="AR36" s="31" t="s">
        <v>237</v>
      </c>
      <c r="AS36" s="31" t="s">
        <v>238</v>
      </c>
      <c r="AT36" s="31" t="s">
        <v>237</v>
      </c>
    </row>
    <row r="37" spans="1:46" s="15" customFormat="1" x14ac:dyDescent="0.25">
      <c r="A37" s="346"/>
      <c r="B37" s="349" t="s">
        <v>48</v>
      </c>
      <c r="C37" s="31" t="s">
        <v>238</v>
      </c>
      <c r="D37" s="31" t="s">
        <v>237</v>
      </c>
      <c r="E37" s="31" t="s">
        <v>238</v>
      </c>
      <c r="F37" s="31" t="s">
        <v>237</v>
      </c>
      <c r="G37" s="31" t="s">
        <v>238</v>
      </c>
      <c r="H37" s="31" t="s">
        <v>237</v>
      </c>
      <c r="I37" s="31" t="s">
        <v>238</v>
      </c>
      <c r="J37" s="31" t="s">
        <v>237</v>
      </c>
      <c r="K37" s="31" t="s">
        <v>238</v>
      </c>
      <c r="L37" s="31" t="s">
        <v>237</v>
      </c>
      <c r="M37" s="31" t="s">
        <v>238</v>
      </c>
      <c r="N37" s="31" t="s">
        <v>237</v>
      </c>
      <c r="O37" s="31" t="s">
        <v>238</v>
      </c>
      <c r="P37" s="31" t="s">
        <v>237</v>
      </c>
      <c r="Q37" s="31" t="s">
        <v>238</v>
      </c>
      <c r="R37" s="31" t="s">
        <v>237</v>
      </c>
      <c r="S37" s="31" t="s">
        <v>238</v>
      </c>
      <c r="T37" s="31" t="s">
        <v>237</v>
      </c>
      <c r="U37" s="31" t="s">
        <v>238</v>
      </c>
      <c r="V37" s="31" t="s">
        <v>237</v>
      </c>
      <c r="W37" s="31" t="s">
        <v>238</v>
      </c>
      <c r="X37" s="31" t="s">
        <v>237</v>
      </c>
      <c r="Y37" s="31" t="s">
        <v>238</v>
      </c>
      <c r="Z37" s="31" t="s">
        <v>237</v>
      </c>
      <c r="AA37" s="31" t="s">
        <v>238</v>
      </c>
      <c r="AB37" s="31" t="s">
        <v>237</v>
      </c>
      <c r="AC37" s="31" t="s">
        <v>238</v>
      </c>
      <c r="AD37" s="31" t="s">
        <v>237</v>
      </c>
      <c r="AE37" s="31" t="s">
        <v>238</v>
      </c>
      <c r="AF37" s="31" t="s">
        <v>237</v>
      </c>
      <c r="AG37" s="31" t="s">
        <v>238</v>
      </c>
      <c r="AH37" s="31" t="s">
        <v>237</v>
      </c>
      <c r="AI37" s="31" t="s">
        <v>238</v>
      </c>
      <c r="AJ37" s="31" t="s">
        <v>237</v>
      </c>
      <c r="AK37" s="31" t="s">
        <v>238</v>
      </c>
      <c r="AL37" s="31" t="s">
        <v>237</v>
      </c>
      <c r="AM37" s="31" t="s">
        <v>238</v>
      </c>
      <c r="AN37" s="31" t="s">
        <v>237</v>
      </c>
      <c r="AO37" s="31" t="s">
        <v>238</v>
      </c>
      <c r="AP37" s="31" t="s">
        <v>237</v>
      </c>
      <c r="AQ37" s="31" t="s">
        <v>238</v>
      </c>
      <c r="AR37" s="31" t="s">
        <v>237</v>
      </c>
      <c r="AS37" s="31" t="s">
        <v>238</v>
      </c>
      <c r="AT37" s="31" t="s">
        <v>237</v>
      </c>
    </row>
    <row r="38" spans="1:46" s="15" customFormat="1" x14ac:dyDescent="0.25">
      <c r="A38" s="345">
        <v>1</v>
      </c>
      <c r="B38" s="45" t="s">
        <v>49</v>
      </c>
      <c r="C38" s="31">
        <v>29.9</v>
      </c>
      <c r="D38" s="31" t="s">
        <v>237</v>
      </c>
      <c r="E38" s="31">
        <v>28.8</v>
      </c>
      <c r="F38" s="31" t="s">
        <v>237</v>
      </c>
      <c r="G38" s="31">
        <v>31.1</v>
      </c>
      <c r="H38" s="31" t="s">
        <v>237</v>
      </c>
      <c r="I38" s="31">
        <v>4.2</v>
      </c>
      <c r="J38" s="31" t="s">
        <v>237</v>
      </c>
      <c r="K38" s="31">
        <v>67.3</v>
      </c>
      <c r="L38" s="31" t="s">
        <v>237</v>
      </c>
      <c r="M38" s="31">
        <v>62.4</v>
      </c>
      <c r="N38" s="31" t="s">
        <v>237</v>
      </c>
      <c r="O38" s="31">
        <v>64.2</v>
      </c>
      <c r="P38" s="31" t="s">
        <v>237</v>
      </c>
      <c r="Q38" s="31">
        <v>60.6</v>
      </c>
      <c r="R38" s="31" t="s">
        <v>237</v>
      </c>
      <c r="S38" s="31">
        <v>46.7</v>
      </c>
      <c r="T38" s="31" t="s">
        <v>237</v>
      </c>
      <c r="U38" s="31">
        <v>72.400000000000006</v>
      </c>
      <c r="V38" s="31" t="s">
        <v>237</v>
      </c>
      <c r="W38" s="31">
        <v>35.4</v>
      </c>
      <c r="X38" s="31" t="s">
        <v>237</v>
      </c>
      <c r="Y38" s="31">
        <v>3.6</v>
      </c>
      <c r="Z38" s="31" t="s">
        <v>237</v>
      </c>
      <c r="AA38" s="31">
        <v>0.4</v>
      </c>
      <c r="AB38" s="31" t="s">
        <v>237</v>
      </c>
      <c r="AC38" s="31">
        <v>12.9</v>
      </c>
      <c r="AD38" s="31" t="s">
        <v>237</v>
      </c>
      <c r="AE38" s="31">
        <v>41.2</v>
      </c>
      <c r="AF38" s="31" t="s">
        <v>237</v>
      </c>
      <c r="AG38" s="31">
        <v>29.7</v>
      </c>
      <c r="AH38" s="31" t="s">
        <v>237</v>
      </c>
      <c r="AI38" s="31">
        <v>57.4</v>
      </c>
      <c r="AJ38" s="31" t="s">
        <v>237</v>
      </c>
      <c r="AK38" s="31">
        <v>31.4</v>
      </c>
      <c r="AL38" s="31" t="s">
        <v>237</v>
      </c>
      <c r="AM38" s="31">
        <v>30.4</v>
      </c>
      <c r="AN38" s="31" t="s">
        <v>237</v>
      </c>
      <c r="AO38" s="31">
        <v>32.4</v>
      </c>
      <c r="AP38" s="31" t="s">
        <v>237</v>
      </c>
      <c r="AQ38" s="31">
        <v>38.299999999999997</v>
      </c>
      <c r="AR38" s="31" t="s">
        <v>237</v>
      </c>
      <c r="AS38" s="31">
        <v>18.600000000000001</v>
      </c>
      <c r="AT38" s="31" t="s">
        <v>237</v>
      </c>
    </row>
    <row r="39" spans="1:46" s="15" customFormat="1" x14ac:dyDescent="0.25">
      <c r="A39" s="346"/>
      <c r="B39" s="350" t="s">
        <v>50</v>
      </c>
      <c r="C39" s="31" t="s">
        <v>238</v>
      </c>
      <c r="D39" s="31" t="s">
        <v>237</v>
      </c>
      <c r="E39" s="31" t="s">
        <v>238</v>
      </c>
      <c r="F39" s="31" t="s">
        <v>237</v>
      </c>
      <c r="G39" s="31" t="s">
        <v>238</v>
      </c>
      <c r="H39" s="31" t="s">
        <v>237</v>
      </c>
      <c r="I39" s="31" t="s">
        <v>238</v>
      </c>
      <c r="J39" s="31" t="s">
        <v>237</v>
      </c>
      <c r="K39" s="31" t="s">
        <v>238</v>
      </c>
      <c r="L39" s="31" t="s">
        <v>237</v>
      </c>
      <c r="M39" s="31" t="s">
        <v>238</v>
      </c>
      <c r="N39" s="31" t="s">
        <v>237</v>
      </c>
      <c r="O39" s="31" t="s">
        <v>238</v>
      </c>
      <c r="P39" s="31" t="s">
        <v>237</v>
      </c>
      <c r="Q39" s="31" t="s">
        <v>238</v>
      </c>
      <c r="R39" s="31" t="s">
        <v>237</v>
      </c>
      <c r="S39" s="31" t="s">
        <v>238</v>
      </c>
      <c r="T39" s="31" t="s">
        <v>237</v>
      </c>
      <c r="U39" s="31" t="s">
        <v>238</v>
      </c>
      <c r="V39" s="31" t="s">
        <v>237</v>
      </c>
      <c r="W39" s="31" t="s">
        <v>238</v>
      </c>
      <c r="X39" s="31" t="s">
        <v>237</v>
      </c>
      <c r="Y39" s="31" t="s">
        <v>238</v>
      </c>
      <c r="Z39" s="31" t="s">
        <v>237</v>
      </c>
      <c r="AA39" s="31" t="s">
        <v>238</v>
      </c>
      <c r="AB39" s="31" t="s">
        <v>237</v>
      </c>
      <c r="AC39" s="31" t="s">
        <v>238</v>
      </c>
      <c r="AD39" s="31" t="s">
        <v>237</v>
      </c>
      <c r="AE39" s="31" t="s">
        <v>238</v>
      </c>
      <c r="AF39" s="31" t="s">
        <v>237</v>
      </c>
      <c r="AG39" s="31" t="s">
        <v>238</v>
      </c>
      <c r="AH39" s="31" t="s">
        <v>237</v>
      </c>
      <c r="AI39" s="31" t="s">
        <v>238</v>
      </c>
      <c r="AJ39" s="31" t="s">
        <v>237</v>
      </c>
      <c r="AK39" s="31" t="s">
        <v>238</v>
      </c>
      <c r="AL39" s="31" t="s">
        <v>237</v>
      </c>
      <c r="AM39" s="31" t="s">
        <v>238</v>
      </c>
      <c r="AN39" s="31" t="s">
        <v>237</v>
      </c>
      <c r="AO39" s="31" t="s">
        <v>238</v>
      </c>
      <c r="AP39" s="31" t="s">
        <v>237</v>
      </c>
      <c r="AQ39" s="31" t="s">
        <v>238</v>
      </c>
      <c r="AR39" s="31" t="s">
        <v>237</v>
      </c>
      <c r="AS39" s="31" t="s">
        <v>238</v>
      </c>
      <c r="AT39" s="31" t="s">
        <v>237</v>
      </c>
    </row>
    <row r="40" spans="1:46" s="15" customFormat="1" x14ac:dyDescent="0.25">
      <c r="A40" s="345">
        <v>1</v>
      </c>
      <c r="B40" s="45" t="s">
        <v>258</v>
      </c>
      <c r="C40" s="31">
        <v>5</v>
      </c>
      <c r="D40" s="31" t="s">
        <v>237</v>
      </c>
      <c r="E40" s="31">
        <v>4.5999999999999996</v>
      </c>
      <c r="F40" s="31" t="s">
        <v>237</v>
      </c>
      <c r="G40" s="31">
        <v>5.5</v>
      </c>
      <c r="H40" s="31" t="s">
        <v>237</v>
      </c>
      <c r="I40" s="31">
        <v>1.5</v>
      </c>
      <c r="J40" s="31" t="s">
        <v>237</v>
      </c>
      <c r="K40" s="31">
        <v>16.600000000000001</v>
      </c>
      <c r="L40" s="31" t="s">
        <v>237</v>
      </c>
      <c r="M40" s="31">
        <v>73.7</v>
      </c>
      <c r="N40" s="31" t="s">
        <v>237</v>
      </c>
      <c r="O40" s="31">
        <v>73.5</v>
      </c>
      <c r="P40" s="31" t="s">
        <v>237</v>
      </c>
      <c r="Q40" s="31">
        <v>74</v>
      </c>
      <c r="R40" s="31" t="s">
        <v>237</v>
      </c>
      <c r="S40" s="31">
        <v>70.099999999999994</v>
      </c>
      <c r="T40" s="31" t="s">
        <v>237</v>
      </c>
      <c r="U40" s="31">
        <v>78.2</v>
      </c>
      <c r="V40" s="31" t="s">
        <v>237</v>
      </c>
      <c r="W40" s="31">
        <v>42.3</v>
      </c>
      <c r="X40" s="31" t="s">
        <v>237</v>
      </c>
      <c r="Y40" s="31">
        <v>0.7</v>
      </c>
      <c r="Z40" s="31" t="s">
        <v>237</v>
      </c>
      <c r="AA40" s="31">
        <v>0</v>
      </c>
      <c r="AB40" s="31" t="s">
        <v>237</v>
      </c>
      <c r="AC40" s="31">
        <v>3</v>
      </c>
      <c r="AD40" s="31" t="s">
        <v>237</v>
      </c>
      <c r="AE40" s="31">
        <v>48.5</v>
      </c>
      <c r="AF40" s="31" t="s">
        <v>237</v>
      </c>
      <c r="AG40" s="31">
        <v>40.6</v>
      </c>
      <c r="AH40" s="31" t="s">
        <v>237</v>
      </c>
      <c r="AI40" s="31">
        <v>50.7</v>
      </c>
      <c r="AJ40" s="31" t="s">
        <v>237</v>
      </c>
      <c r="AK40" s="31">
        <v>60.7</v>
      </c>
      <c r="AL40" s="31" t="s">
        <v>237</v>
      </c>
      <c r="AM40" s="31">
        <v>60</v>
      </c>
      <c r="AN40" s="31" t="s">
        <v>237</v>
      </c>
      <c r="AO40" s="31">
        <v>61.5</v>
      </c>
      <c r="AP40" s="31" t="s">
        <v>237</v>
      </c>
      <c r="AQ40" s="31">
        <v>58.2</v>
      </c>
      <c r="AR40" s="31" t="s">
        <v>237</v>
      </c>
      <c r="AS40" s="31">
        <v>60.2</v>
      </c>
      <c r="AT40" s="31" t="s">
        <v>237</v>
      </c>
    </row>
    <row r="41" spans="1:46" s="15" customFormat="1" x14ac:dyDescent="0.25">
      <c r="A41" s="345">
        <v>1</v>
      </c>
      <c r="B41" s="45" t="s">
        <v>52</v>
      </c>
      <c r="C41" s="31">
        <v>4.7</v>
      </c>
      <c r="D41" s="31" t="s">
        <v>237</v>
      </c>
      <c r="E41" s="31">
        <v>5.3</v>
      </c>
      <c r="F41" s="31" t="s">
        <v>237</v>
      </c>
      <c r="G41" s="31">
        <v>4.0999999999999996</v>
      </c>
      <c r="H41" s="31" t="s">
        <v>237</v>
      </c>
      <c r="I41" s="31">
        <v>1.4</v>
      </c>
      <c r="J41" s="31" t="s">
        <v>237</v>
      </c>
      <c r="K41" s="31">
        <v>15.7</v>
      </c>
      <c r="L41" s="31" t="s">
        <v>237</v>
      </c>
      <c r="M41" s="31">
        <v>69.599999999999994</v>
      </c>
      <c r="N41" s="31" t="s">
        <v>237</v>
      </c>
      <c r="O41" s="31">
        <v>69.400000000000006</v>
      </c>
      <c r="P41" s="31" t="s">
        <v>237</v>
      </c>
      <c r="Q41" s="31">
        <v>69.900000000000006</v>
      </c>
      <c r="R41" s="31" t="s">
        <v>237</v>
      </c>
      <c r="S41" s="31">
        <v>64</v>
      </c>
      <c r="T41" s="31" t="s">
        <v>237</v>
      </c>
      <c r="U41" s="31">
        <v>70.599999999999994</v>
      </c>
      <c r="V41" s="31" t="s">
        <v>237</v>
      </c>
      <c r="W41" s="31">
        <v>28.9</v>
      </c>
      <c r="X41" s="31" t="s">
        <v>237</v>
      </c>
      <c r="Y41" s="31">
        <v>0.5</v>
      </c>
      <c r="Z41" s="31" t="s">
        <v>237</v>
      </c>
      <c r="AA41" s="31">
        <v>0</v>
      </c>
      <c r="AB41" s="31" t="s">
        <v>237</v>
      </c>
      <c r="AC41" s="31">
        <v>2.2000000000000002</v>
      </c>
      <c r="AD41" s="31" t="s">
        <v>237</v>
      </c>
      <c r="AE41" s="31">
        <v>43.1</v>
      </c>
      <c r="AF41" s="31" t="s">
        <v>237</v>
      </c>
      <c r="AG41" s="31">
        <v>37.9</v>
      </c>
      <c r="AH41" s="31" t="s">
        <v>237</v>
      </c>
      <c r="AI41" s="31">
        <v>50.3</v>
      </c>
      <c r="AJ41" s="31" t="s">
        <v>237</v>
      </c>
      <c r="AK41" s="31">
        <v>56.2</v>
      </c>
      <c r="AL41" s="31" t="s">
        <v>237</v>
      </c>
      <c r="AM41" s="31">
        <v>56.6</v>
      </c>
      <c r="AN41" s="31" t="s">
        <v>237</v>
      </c>
      <c r="AO41" s="31">
        <v>55.8</v>
      </c>
      <c r="AP41" s="31" t="s">
        <v>237</v>
      </c>
      <c r="AQ41" s="31">
        <v>58.1</v>
      </c>
      <c r="AR41" s="31" t="s">
        <v>237</v>
      </c>
      <c r="AS41" s="31">
        <v>56.2</v>
      </c>
      <c r="AT41" s="31" t="s">
        <v>237</v>
      </c>
    </row>
    <row r="42" spans="1:46" s="15" customFormat="1" x14ac:dyDescent="0.25">
      <c r="A42" s="346"/>
      <c r="B42" s="347" t="s">
        <v>53</v>
      </c>
      <c r="C42" s="31" t="s">
        <v>238</v>
      </c>
      <c r="D42" s="31" t="s">
        <v>237</v>
      </c>
      <c r="E42" s="31" t="s">
        <v>238</v>
      </c>
      <c r="F42" s="31" t="s">
        <v>237</v>
      </c>
      <c r="G42" s="31" t="s">
        <v>238</v>
      </c>
      <c r="H42" s="31" t="s">
        <v>237</v>
      </c>
      <c r="I42" s="31" t="s">
        <v>238</v>
      </c>
      <c r="J42" s="31" t="s">
        <v>237</v>
      </c>
      <c r="K42" s="31" t="s">
        <v>238</v>
      </c>
      <c r="L42" s="31" t="s">
        <v>237</v>
      </c>
      <c r="M42" s="31" t="s">
        <v>238</v>
      </c>
      <c r="N42" s="31" t="s">
        <v>237</v>
      </c>
      <c r="O42" s="31" t="s">
        <v>238</v>
      </c>
      <c r="P42" s="31" t="s">
        <v>237</v>
      </c>
      <c r="Q42" s="31" t="s">
        <v>238</v>
      </c>
      <c r="R42" s="31" t="s">
        <v>237</v>
      </c>
      <c r="S42" s="31" t="s">
        <v>238</v>
      </c>
      <c r="T42" s="31" t="s">
        <v>237</v>
      </c>
      <c r="U42" s="31" t="s">
        <v>238</v>
      </c>
      <c r="V42" s="31" t="s">
        <v>237</v>
      </c>
      <c r="W42" s="31" t="s">
        <v>238</v>
      </c>
      <c r="X42" s="31" t="s">
        <v>237</v>
      </c>
      <c r="Y42" s="31" t="s">
        <v>238</v>
      </c>
      <c r="Z42" s="31" t="s">
        <v>237</v>
      </c>
      <c r="AA42" s="31" t="s">
        <v>238</v>
      </c>
      <c r="AB42" s="31" t="s">
        <v>237</v>
      </c>
      <c r="AC42" s="31" t="s">
        <v>238</v>
      </c>
      <c r="AD42" s="31" t="s">
        <v>237</v>
      </c>
      <c r="AE42" s="31" t="s">
        <v>238</v>
      </c>
      <c r="AF42" s="31" t="s">
        <v>237</v>
      </c>
      <c r="AG42" s="31" t="s">
        <v>238</v>
      </c>
      <c r="AH42" s="31" t="s">
        <v>237</v>
      </c>
      <c r="AI42" s="31" t="s">
        <v>238</v>
      </c>
      <c r="AJ42" s="31" t="s">
        <v>237</v>
      </c>
      <c r="AK42" s="31" t="s">
        <v>238</v>
      </c>
      <c r="AL42" s="31" t="s">
        <v>237</v>
      </c>
      <c r="AM42" s="31" t="s">
        <v>238</v>
      </c>
      <c r="AN42" s="31" t="s">
        <v>237</v>
      </c>
      <c r="AO42" s="31" t="s">
        <v>238</v>
      </c>
      <c r="AP42" s="31" t="s">
        <v>237</v>
      </c>
      <c r="AQ42" s="31" t="s">
        <v>238</v>
      </c>
      <c r="AR42" s="31" t="s">
        <v>237</v>
      </c>
      <c r="AS42" s="31" t="s">
        <v>238</v>
      </c>
      <c r="AT42" s="31" t="s">
        <v>237</v>
      </c>
    </row>
    <row r="43" spans="1:46" s="15" customFormat="1" x14ac:dyDescent="0.25">
      <c r="A43" s="346"/>
      <c r="B43" s="348" t="s">
        <v>54</v>
      </c>
      <c r="C43" s="31" t="s">
        <v>238</v>
      </c>
      <c r="D43" s="31" t="s">
        <v>237</v>
      </c>
      <c r="E43" s="31" t="s">
        <v>238</v>
      </c>
      <c r="F43" s="31" t="s">
        <v>237</v>
      </c>
      <c r="G43" s="31" t="s">
        <v>238</v>
      </c>
      <c r="H43" s="31" t="s">
        <v>237</v>
      </c>
      <c r="I43" s="31" t="s">
        <v>238</v>
      </c>
      <c r="J43" s="31" t="s">
        <v>237</v>
      </c>
      <c r="K43" s="31" t="s">
        <v>238</v>
      </c>
      <c r="L43" s="31" t="s">
        <v>237</v>
      </c>
      <c r="M43" s="31" t="s">
        <v>238</v>
      </c>
      <c r="N43" s="31" t="s">
        <v>237</v>
      </c>
      <c r="O43" s="31" t="s">
        <v>238</v>
      </c>
      <c r="P43" s="31" t="s">
        <v>237</v>
      </c>
      <c r="Q43" s="31" t="s">
        <v>238</v>
      </c>
      <c r="R43" s="31" t="s">
        <v>237</v>
      </c>
      <c r="S43" s="31" t="s">
        <v>238</v>
      </c>
      <c r="T43" s="31" t="s">
        <v>237</v>
      </c>
      <c r="U43" s="31" t="s">
        <v>238</v>
      </c>
      <c r="V43" s="31" t="s">
        <v>237</v>
      </c>
      <c r="W43" s="31" t="s">
        <v>238</v>
      </c>
      <c r="X43" s="31" t="s">
        <v>237</v>
      </c>
      <c r="Y43" s="31" t="s">
        <v>238</v>
      </c>
      <c r="Z43" s="31" t="s">
        <v>237</v>
      </c>
      <c r="AA43" s="31" t="s">
        <v>238</v>
      </c>
      <c r="AB43" s="31" t="s">
        <v>237</v>
      </c>
      <c r="AC43" s="31" t="s">
        <v>238</v>
      </c>
      <c r="AD43" s="31" t="s">
        <v>237</v>
      </c>
      <c r="AE43" s="31" t="s">
        <v>238</v>
      </c>
      <c r="AF43" s="31" t="s">
        <v>237</v>
      </c>
      <c r="AG43" s="31" t="s">
        <v>238</v>
      </c>
      <c r="AH43" s="31" t="s">
        <v>237</v>
      </c>
      <c r="AI43" s="31" t="s">
        <v>238</v>
      </c>
      <c r="AJ43" s="31" t="s">
        <v>237</v>
      </c>
      <c r="AK43" s="31" t="s">
        <v>238</v>
      </c>
      <c r="AL43" s="31" t="s">
        <v>237</v>
      </c>
      <c r="AM43" s="31" t="s">
        <v>238</v>
      </c>
      <c r="AN43" s="31" t="s">
        <v>237</v>
      </c>
      <c r="AO43" s="31" t="s">
        <v>238</v>
      </c>
      <c r="AP43" s="31" t="s">
        <v>237</v>
      </c>
      <c r="AQ43" s="31" t="s">
        <v>238</v>
      </c>
      <c r="AR43" s="31" t="s">
        <v>237</v>
      </c>
      <c r="AS43" s="31" t="s">
        <v>238</v>
      </c>
      <c r="AT43" s="31" t="s">
        <v>237</v>
      </c>
    </row>
    <row r="44" spans="1:46" s="15" customFormat="1" x14ac:dyDescent="0.25">
      <c r="A44" s="346"/>
      <c r="B44" s="348" t="s">
        <v>55</v>
      </c>
      <c r="C44" s="31" t="s">
        <v>238</v>
      </c>
      <c r="D44" s="31" t="s">
        <v>237</v>
      </c>
      <c r="E44" s="31" t="s">
        <v>238</v>
      </c>
      <c r="F44" s="31" t="s">
        <v>237</v>
      </c>
      <c r="G44" s="31" t="s">
        <v>238</v>
      </c>
      <c r="H44" s="31" t="s">
        <v>237</v>
      </c>
      <c r="I44" s="31" t="s">
        <v>238</v>
      </c>
      <c r="J44" s="31" t="s">
        <v>237</v>
      </c>
      <c r="K44" s="31" t="s">
        <v>238</v>
      </c>
      <c r="L44" s="31" t="s">
        <v>237</v>
      </c>
      <c r="M44" s="31" t="s">
        <v>238</v>
      </c>
      <c r="N44" s="31" t="s">
        <v>237</v>
      </c>
      <c r="O44" s="31" t="s">
        <v>238</v>
      </c>
      <c r="P44" s="31" t="s">
        <v>237</v>
      </c>
      <c r="Q44" s="31" t="s">
        <v>238</v>
      </c>
      <c r="R44" s="31" t="s">
        <v>237</v>
      </c>
      <c r="S44" s="31" t="s">
        <v>238</v>
      </c>
      <c r="T44" s="31" t="s">
        <v>237</v>
      </c>
      <c r="U44" s="31" t="s">
        <v>238</v>
      </c>
      <c r="V44" s="31" t="s">
        <v>237</v>
      </c>
      <c r="W44" s="31" t="s">
        <v>238</v>
      </c>
      <c r="X44" s="31" t="s">
        <v>237</v>
      </c>
      <c r="Y44" s="31" t="s">
        <v>238</v>
      </c>
      <c r="Z44" s="31" t="s">
        <v>237</v>
      </c>
      <c r="AA44" s="31" t="s">
        <v>238</v>
      </c>
      <c r="AB44" s="31" t="s">
        <v>237</v>
      </c>
      <c r="AC44" s="31" t="s">
        <v>238</v>
      </c>
      <c r="AD44" s="31" t="s">
        <v>237</v>
      </c>
      <c r="AE44" s="31" t="s">
        <v>238</v>
      </c>
      <c r="AF44" s="31" t="s">
        <v>237</v>
      </c>
      <c r="AG44" s="31" t="s">
        <v>238</v>
      </c>
      <c r="AH44" s="31" t="s">
        <v>237</v>
      </c>
      <c r="AI44" s="31" t="s">
        <v>238</v>
      </c>
      <c r="AJ44" s="31" t="s">
        <v>237</v>
      </c>
      <c r="AK44" s="31" t="s">
        <v>238</v>
      </c>
      <c r="AL44" s="31" t="s">
        <v>237</v>
      </c>
      <c r="AM44" s="31" t="s">
        <v>238</v>
      </c>
      <c r="AN44" s="31" t="s">
        <v>237</v>
      </c>
      <c r="AO44" s="31" t="s">
        <v>238</v>
      </c>
      <c r="AP44" s="31" t="s">
        <v>237</v>
      </c>
      <c r="AQ44" s="31" t="s">
        <v>238</v>
      </c>
      <c r="AR44" s="31" t="s">
        <v>237</v>
      </c>
      <c r="AS44" s="31" t="s">
        <v>238</v>
      </c>
      <c r="AT44" s="31" t="s">
        <v>237</v>
      </c>
    </row>
    <row r="45" spans="1:46" s="15" customFormat="1" x14ac:dyDescent="0.25">
      <c r="A45" s="346"/>
      <c r="B45" s="349" t="s">
        <v>56</v>
      </c>
      <c r="C45" s="31" t="s">
        <v>238</v>
      </c>
      <c r="D45" s="31" t="s">
        <v>237</v>
      </c>
      <c r="E45" s="31" t="s">
        <v>238</v>
      </c>
      <c r="F45" s="31" t="s">
        <v>237</v>
      </c>
      <c r="G45" s="31" t="s">
        <v>238</v>
      </c>
      <c r="H45" s="31" t="s">
        <v>237</v>
      </c>
      <c r="I45" s="31" t="s">
        <v>238</v>
      </c>
      <c r="J45" s="31" t="s">
        <v>237</v>
      </c>
      <c r="K45" s="31" t="s">
        <v>238</v>
      </c>
      <c r="L45" s="31" t="s">
        <v>237</v>
      </c>
      <c r="M45" s="31" t="s">
        <v>238</v>
      </c>
      <c r="N45" s="31" t="s">
        <v>237</v>
      </c>
      <c r="O45" s="31" t="s">
        <v>238</v>
      </c>
      <c r="P45" s="31" t="s">
        <v>237</v>
      </c>
      <c r="Q45" s="31" t="s">
        <v>238</v>
      </c>
      <c r="R45" s="31" t="s">
        <v>237</v>
      </c>
      <c r="S45" s="31" t="s">
        <v>238</v>
      </c>
      <c r="T45" s="31" t="s">
        <v>237</v>
      </c>
      <c r="U45" s="31" t="s">
        <v>238</v>
      </c>
      <c r="V45" s="31" t="s">
        <v>237</v>
      </c>
      <c r="W45" s="31" t="s">
        <v>238</v>
      </c>
      <c r="X45" s="31" t="s">
        <v>237</v>
      </c>
      <c r="Y45" s="31" t="s">
        <v>238</v>
      </c>
      <c r="Z45" s="31" t="s">
        <v>237</v>
      </c>
      <c r="AA45" s="31" t="s">
        <v>238</v>
      </c>
      <c r="AB45" s="31" t="s">
        <v>237</v>
      </c>
      <c r="AC45" s="31" t="s">
        <v>238</v>
      </c>
      <c r="AD45" s="31" t="s">
        <v>237</v>
      </c>
      <c r="AE45" s="31" t="s">
        <v>238</v>
      </c>
      <c r="AF45" s="31" t="s">
        <v>237</v>
      </c>
      <c r="AG45" s="31" t="s">
        <v>238</v>
      </c>
      <c r="AH45" s="31" t="s">
        <v>237</v>
      </c>
      <c r="AI45" s="31" t="s">
        <v>238</v>
      </c>
      <c r="AJ45" s="31" t="s">
        <v>237</v>
      </c>
      <c r="AK45" s="31" t="s">
        <v>238</v>
      </c>
      <c r="AL45" s="31" t="s">
        <v>237</v>
      </c>
      <c r="AM45" s="31" t="s">
        <v>238</v>
      </c>
      <c r="AN45" s="31" t="s">
        <v>237</v>
      </c>
      <c r="AO45" s="31" t="s">
        <v>238</v>
      </c>
      <c r="AP45" s="31" t="s">
        <v>237</v>
      </c>
      <c r="AQ45" s="31" t="s">
        <v>238</v>
      </c>
      <c r="AR45" s="31" t="s">
        <v>237</v>
      </c>
      <c r="AS45" s="31" t="s">
        <v>238</v>
      </c>
      <c r="AT45" s="31" t="s">
        <v>237</v>
      </c>
    </row>
    <row r="46" spans="1:46" s="15" customFormat="1" x14ac:dyDescent="0.25">
      <c r="A46" s="345">
        <v>1</v>
      </c>
      <c r="B46" s="45" t="s">
        <v>57</v>
      </c>
      <c r="C46" s="31">
        <v>15.7</v>
      </c>
      <c r="D46" s="31" t="s">
        <v>283</v>
      </c>
      <c r="E46" s="31">
        <v>15.9</v>
      </c>
      <c r="F46" s="31" t="s">
        <v>283</v>
      </c>
      <c r="G46" s="31">
        <v>15.4</v>
      </c>
      <c r="H46" s="31" t="s">
        <v>283</v>
      </c>
      <c r="I46" s="31">
        <v>2</v>
      </c>
      <c r="J46" s="31" t="s">
        <v>283</v>
      </c>
      <c r="K46" s="31">
        <v>47.1</v>
      </c>
      <c r="L46" s="31" t="s">
        <v>283</v>
      </c>
      <c r="M46" s="31">
        <v>55.7</v>
      </c>
      <c r="N46" s="31" t="s">
        <v>283</v>
      </c>
      <c r="O46" s="31">
        <v>53.3</v>
      </c>
      <c r="P46" s="31" t="s">
        <v>283</v>
      </c>
      <c r="Q46" s="31">
        <v>58.2</v>
      </c>
      <c r="R46" s="31" t="s">
        <v>283</v>
      </c>
      <c r="S46" s="31">
        <v>63.9</v>
      </c>
      <c r="T46" s="31" t="s">
        <v>283</v>
      </c>
      <c r="U46" s="31">
        <v>58.4</v>
      </c>
      <c r="V46" s="31" t="s">
        <v>283</v>
      </c>
      <c r="W46" s="31">
        <v>26.1</v>
      </c>
      <c r="X46" s="31" t="s">
        <v>283</v>
      </c>
      <c r="Y46" s="31">
        <v>1.2</v>
      </c>
      <c r="Z46" s="31" t="s">
        <v>283</v>
      </c>
      <c r="AA46" s="31">
        <v>0.3</v>
      </c>
      <c r="AB46" s="31" t="s">
        <v>283</v>
      </c>
      <c r="AC46" s="31">
        <v>4.9000000000000004</v>
      </c>
      <c r="AD46" s="31" t="s">
        <v>283</v>
      </c>
      <c r="AE46" s="31">
        <v>39.4</v>
      </c>
      <c r="AF46" s="31" t="s">
        <v>283</v>
      </c>
      <c r="AG46" s="31">
        <v>23.9</v>
      </c>
      <c r="AH46" s="31" t="s">
        <v>283</v>
      </c>
      <c r="AI46" s="31">
        <v>50.7</v>
      </c>
      <c r="AJ46" s="31" t="s">
        <v>283</v>
      </c>
      <c r="AK46" s="31">
        <v>36.700000000000003</v>
      </c>
      <c r="AL46" s="31" t="s">
        <v>283</v>
      </c>
      <c r="AM46" s="31">
        <v>37.700000000000003</v>
      </c>
      <c r="AN46" s="31" t="s">
        <v>283</v>
      </c>
      <c r="AO46" s="31">
        <v>35.799999999999997</v>
      </c>
      <c r="AP46" s="31" t="s">
        <v>283</v>
      </c>
      <c r="AQ46" s="31">
        <v>38.299999999999997</v>
      </c>
      <c r="AR46" s="31" t="s">
        <v>283</v>
      </c>
      <c r="AS46" s="31">
        <v>38.4</v>
      </c>
      <c r="AT46" s="31" t="s">
        <v>283</v>
      </c>
    </row>
    <row r="47" spans="1:46" s="15" customFormat="1" x14ac:dyDescent="0.25">
      <c r="A47" s="346"/>
      <c r="B47" s="350" t="s">
        <v>58</v>
      </c>
      <c r="C47" s="31" t="s">
        <v>238</v>
      </c>
      <c r="D47" s="31" t="s">
        <v>237</v>
      </c>
      <c r="E47" s="31" t="s">
        <v>238</v>
      </c>
      <c r="F47" s="31" t="s">
        <v>237</v>
      </c>
      <c r="G47" s="31" t="s">
        <v>238</v>
      </c>
      <c r="H47" s="31" t="s">
        <v>237</v>
      </c>
      <c r="I47" s="31" t="s">
        <v>238</v>
      </c>
      <c r="J47" s="31" t="s">
        <v>237</v>
      </c>
      <c r="K47" s="31" t="s">
        <v>238</v>
      </c>
      <c r="L47" s="31" t="s">
        <v>237</v>
      </c>
      <c r="M47" s="31" t="s">
        <v>238</v>
      </c>
      <c r="N47" s="31" t="s">
        <v>237</v>
      </c>
      <c r="O47" s="31" t="s">
        <v>238</v>
      </c>
      <c r="P47" s="31" t="s">
        <v>237</v>
      </c>
      <c r="Q47" s="31" t="s">
        <v>238</v>
      </c>
      <c r="R47" s="31" t="s">
        <v>237</v>
      </c>
      <c r="S47" s="31" t="s">
        <v>238</v>
      </c>
      <c r="T47" s="31" t="s">
        <v>237</v>
      </c>
      <c r="U47" s="31" t="s">
        <v>238</v>
      </c>
      <c r="V47" s="31" t="s">
        <v>237</v>
      </c>
      <c r="W47" s="31" t="s">
        <v>238</v>
      </c>
      <c r="X47" s="31" t="s">
        <v>237</v>
      </c>
      <c r="Y47" s="31" t="s">
        <v>238</v>
      </c>
      <c r="Z47" s="31" t="s">
        <v>237</v>
      </c>
      <c r="AA47" s="31" t="s">
        <v>238</v>
      </c>
      <c r="AB47" s="31" t="s">
        <v>237</v>
      </c>
      <c r="AC47" s="31" t="s">
        <v>238</v>
      </c>
      <c r="AD47" s="31" t="s">
        <v>237</v>
      </c>
      <c r="AE47" s="31" t="s">
        <v>238</v>
      </c>
      <c r="AF47" s="31" t="s">
        <v>237</v>
      </c>
      <c r="AG47" s="31" t="s">
        <v>238</v>
      </c>
      <c r="AH47" s="31" t="s">
        <v>237</v>
      </c>
      <c r="AI47" s="31" t="s">
        <v>238</v>
      </c>
      <c r="AJ47" s="31" t="s">
        <v>237</v>
      </c>
      <c r="AK47" s="31" t="s">
        <v>238</v>
      </c>
      <c r="AL47" s="31" t="s">
        <v>237</v>
      </c>
      <c r="AM47" s="31" t="s">
        <v>238</v>
      </c>
      <c r="AN47" s="31" t="s">
        <v>237</v>
      </c>
      <c r="AO47" s="31" t="s">
        <v>238</v>
      </c>
      <c r="AP47" s="31" t="s">
        <v>237</v>
      </c>
      <c r="AQ47" s="31" t="s">
        <v>238</v>
      </c>
      <c r="AR47" s="31" t="s">
        <v>237</v>
      </c>
      <c r="AS47" s="31" t="s">
        <v>238</v>
      </c>
      <c r="AT47" s="31" t="s">
        <v>237</v>
      </c>
    </row>
    <row r="48" spans="1:46" s="15" customFormat="1" x14ac:dyDescent="0.25">
      <c r="A48" s="345">
        <v>1</v>
      </c>
      <c r="B48" s="45" t="s">
        <v>59</v>
      </c>
      <c r="C48" s="31">
        <v>17.5</v>
      </c>
      <c r="D48" s="31" t="s">
        <v>237</v>
      </c>
      <c r="E48" s="31">
        <v>16.8</v>
      </c>
      <c r="F48" s="31" t="s">
        <v>237</v>
      </c>
      <c r="G48" s="31">
        <v>18.2</v>
      </c>
      <c r="H48" s="31" t="s">
        <v>237</v>
      </c>
      <c r="I48" s="31">
        <v>7.8</v>
      </c>
      <c r="J48" s="31" t="s">
        <v>237</v>
      </c>
      <c r="K48" s="31">
        <v>39.9</v>
      </c>
      <c r="L48" s="31" t="s">
        <v>237</v>
      </c>
      <c r="M48" s="31">
        <v>67.5</v>
      </c>
      <c r="N48" s="31" t="s">
        <v>237</v>
      </c>
      <c r="O48" s="31">
        <v>69.3</v>
      </c>
      <c r="P48" s="31" t="s">
        <v>237</v>
      </c>
      <c r="Q48" s="31">
        <v>65.7</v>
      </c>
      <c r="R48" s="31" t="s">
        <v>237</v>
      </c>
      <c r="S48" s="31">
        <v>53.6</v>
      </c>
      <c r="T48" s="31" t="s">
        <v>237</v>
      </c>
      <c r="U48" s="31">
        <v>88.1</v>
      </c>
      <c r="V48" s="31" t="s">
        <v>237</v>
      </c>
      <c r="W48" s="31">
        <v>52.3</v>
      </c>
      <c r="X48" s="31" t="s">
        <v>237</v>
      </c>
      <c r="Y48" s="31">
        <v>37</v>
      </c>
      <c r="Z48" s="31" t="s">
        <v>237</v>
      </c>
      <c r="AA48" s="31">
        <v>13.4</v>
      </c>
      <c r="AB48" s="31" t="s">
        <v>237</v>
      </c>
      <c r="AC48" s="31">
        <v>69.7</v>
      </c>
      <c r="AD48" s="31" t="s">
        <v>237</v>
      </c>
      <c r="AE48" s="31">
        <v>72.8</v>
      </c>
      <c r="AF48" s="31" t="s">
        <v>237</v>
      </c>
      <c r="AG48" s="31">
        <v>68.099999999999994</v>
      </c>
      <c r="AH48" s="31" t="s">
        <v>237</v>
      </c>
      <c r="AI48" s="31">
        <v>73.5</v>
      </c>
      <c r="AJ48" s="31" t="s">
        <v>237</v>
      </c>
      <c r="AK48" s="31">
        <v>4</v>
      </c>
      <c r="AL48" s="31" t="s">
        <v>237</v>
      </c>
      <c r="AM48" s="31">
        <v>3.7</v>
      </c>
      <c r="AN48" s="31" t="s">
        <v>237</v>
      </c>
      <c r="AO48" s="31">
        <v>4.4000000000000004</v>
      </c>
      <c r="AP48" s="31" t="s">
        <v>237</v>
      </c>
      <c r="AQ48" s="31">
        <v>5.5</v>
      </c>
      <c r="AR48" s="31" t="s">
        <v>237</v>
      </c>
      <c r="AS48" s="31">
        <v>3</v>
      </c>
      <c r="AT48" s="31" t="s">
        <v>237</v>
      </c>
    </row>
    <row r="49" spans="1:46" s="15" customFormat="1" x14ac:dyDescent="0.25">
      <c r="A49" s="345">
        <v>1</v>
      </c>
      <c r="B49" s="45" t="s">
        <v>60</v>
      </c>
      <c r="C49" s="31">
        <v>4.5</v>
      </c>
      <c r="D49" s="31" t="s">
        <v>237</v>
      </c>
      <c r="E49" s="31">
        <v>4.5999999999999996</v>
      </c>
      <c r="F49" s="31" t="s">
        <v>237</v>
      </c>
      <c r="G49" s="31">
        <v>4.5</v>
      </c>
      <c r="H49" s="31" t="s">
        <v>237</v>
      </c>
      <c r="I49" s="31">
        <v>0.9</v>
      </c>
      <c r="J49" s="31" t="s">
        <v>237</v>
      </c>
      <c r="K49" s="31">
        <v>15.4</v>
      </c>
      <c r="L49" s="31" t="s">
        <v>237</v>
      </c>
      <c r="M49" s="31">
        <v>50.4</v>
      </c>
      <c r="N49" s="31" t="s">
        <v>237</v>
      </c>
      <c r="O49" s="31">
        <v>49.5</v>
      </c>
      <c r="P49" s="31" t="s">
        <v>237</v>
      </c>
      <c r="Q49" s="31">
        <v>51.4</v>
      </c>
      <c r="R49" s="31" t="s">
        <v>237</v>
      </c>
      <c r="S49" s="31">
        <v>54.9</v>
      </c>
      <c r="T49" s="31" t="s">
        <v>237</v>
      </c>
      <c r="U49" s="31">
        <v>56.7</v>
      </c>
      <c r="V49" s="31" t="s">
        <v>237</v>
      </c>
      <c r="W49" s="31">
        <v>39.9</v>
      </c>
      <c r="X49" s="31" t="s">
        <v>237</v>
      </c>
      <c r="Y49" s="31">
        <v>4.8</v>
      </c>
      <c r="Z49" s="31" t="s">
        <v>237</v>
      </c>
      <c r="AA49" s="31">
        <v>3</v>
      </c>
      <c r="AB49" s="31" t="s">
        <v>237</v>
      </c>
      <c r="AC49" s="31">
        <v>12.7</v>
      </c>
      <c r="AD49" s="31" t="s">
        <v>237</v>
      </c>
      <c r="AE49" s="31">
        <v>38.700000000000003</v>
      </c>
      <c r="AF49" s="31" t="s">
        <v>237</v>
      </c>
      <c r="AG49" s="31">
        <v>43.9</v>
      </c>
      <c r="AH49" s="31" t="s">
        <v>237</v>
      </c>
      <c r="AI49" s="31">
        <v>34.799999999999997</v>
      </c>
      <c r="AJ49" s="31" t="s">
        <v>237</v>
      </c>
      <c r="AK49" s="31">
        <v>58.8</v>
      </c>
      <c r="AL49" s="31" t="s">
        <v>237</v>
      </c>
      <c r="AM49" s="31">
        <v>59.8</v>
      </c>
      <c r="AN49" s="31" t="s">
        <v>237</v>
      </c>
      <c r="AO49" s="31">
        <v>57.8</v>
      </c>
      <c r="AP49" s="31" t="s">
        <v>237</v>
      </c>
      <c r="AQ49" s="31">
        <v>62</v>
      </c>
      <c r="AR49" s="31" t="s">
        <v>237</v>
      </c>
      <c r="AS49" s="31">
        <v>51.1</v>
      </c>
      <c r="AT49" s="31" t="s">
        <v>237</v>
      </c>
    </row>
    <row r="50" spans="1:46" s="15" customFormat="1" x14ac:dyDescent="0.25">
      <c r="A50" s="346"/>
      <c r="B50" s="347" t="s">
        <v>61</v>
      </c>
      <c r="C50" s="31" t="s">
        <v>238</v>
      </c>
      <c r="D50" s="31" t="s">
        <v>237</v>
      </c>
      <c r="E50" s="31" t="s">
        <v>238</v>
      </c>
      <c r="F50" s="31" t="s">
        <v>237</v>
      </c>
      <c r="G50" s="31" t="s">
        <v>238</v>
      </c>
      <c r="H50" s="31" t="s">
        <v>237</v>
      </c>
      <c r="I50" s="31" t="s">
        <v>238</v>
      </c>
      <c r="J50" s="31" t="s">
        <v>237</v>
      </c>
      <c r="K50" s="31" t="s">
        <v>238</v>
      </c>
      <c r="L50" s="31" t="s">
        <v>237</v>
      </c>
      <c r="M50" s="31" t="s">
        <v>238</v>
      </c>
      <c r="N50" s="31" t="s">
        <v>237</v>
      </c>
      <c r="O50" s="31" t="s">
        <v>238</v>
      </c>
      <c r="P50" s="31" t="s">
        <v>237</v>
      </c>
      <c r="Q50" s="31" t="s">
        <v>238</v>
      </c>
      <c r="R50" s="31" t="s">
        <v>237</v>
      </c>
      <c r="S50" s="31" t="s">
        <v>238</v>
      </c>
      <c r="T50" s="31" t="s">
        <v>237</v>
      </c>
      <c r="U50" s="31" t="s">
        <v>238</v>
      </c>
      <c r="V50" s="31" t="s">
        <v>237</v>
      </c>
      <c r="W50" s="31" t="s">
        <v>238</v>
      </c>
      <c r="X50" s="31" t="s">
        <v>237</v>
      </c>
      <c r="Y50" s="31" t="s">
        <v>238</v>
      </c>
      <c r="Z50" s="31" t="s">
        <v>237</v>
      </c>
      <c r="AA50" s="31" t="s">
        <v>238</v>
      </c>
      <c r="AB50" s="31" t="s">
        <v>237</v>
      </c>
      <c r="AC50" s="31" t="s">
        <v>238</v>
      </c>
      <c r="AD50" s="31" t="s">
        <v>237</v>
      </c>
      <c r="AE50" s="31" t="s">
        <v>238</v>
      </c>
      <c r="AF50" s="31" t="s">
        <v>237</v>
      </c>
      <c r="AG50" s="31" t="s">
        <v>238</v>
      </c>
      <c r="AH50" s="31" t="s">
        <v>237</v>
      </c>
      <c r="AI50" s="31" t="s">
        <v>238</v>
      </c>
      <c r="AJ50" s="31" t="s">
        <v>237</v>
      </c>
      <c r="AK50" s="31" t="s">
        <v>238</v>
      </c>
      <c r="AL50" s="31" t="s">
        <v>237</v>
      </c>
      <c r="AM50" s="31" t="s">
        <v>238</v>
      </c>
      <c r="AN50" s="31" t="s">
        <v>237</v>
      </c>
      <c r="AO50" s="31" t="s">
        <v>238</v>
      </c>
      <c r="AP50" s="31" t="s">
        <v>237</v>
      </c>
      <c r="AQ50" s="31" t="s">
        <v>238</v>
      </c>
      <c r="AR50" s="31" t="s">
        <v>237</v>
      </c>
      <c r="AS50" s="31" t="s">
        <v>238</v>
      </c>
      <c r="AT50" s="31" t="s">
        <v>237</v>
      </c>
    </row>
    <row r="51" spans="1:46" s="15" customFormat="1" x14ac:dyDescent="0.25">
      <c r="A51" s="346"/>
      <c r="B51" s="348" t="s">
        <v>62</v>
      </c>
      <c r="C51" s="31" t="s">
        <v>238</v>
      </c>
      <c r="D51" s="31" t="s">
        <v>237</v>
      </c>
      <c r="E51" s="31" t="s">
        <v>238</v>
      </c>
      <c r="F51" s="31" t="s">
        <v>237</v>
      </c>
      <c r="G51" s="31" t="s">
        <v>238</v>
      </c>
      <c r="H51" s="31" t="s">
        <v>237</v>
      </c>
      <c r="I51" s="31" t="s">
        <v>238</v>
      </c>
      <c r="J51" s="31" t="s">
        <v>237</v>
      </c>
      <c r="K51" s="31" t="s">
        <v>238</v>
      </c>
      <c r="L51" s="31" t="s">
        <v>237</v>
      </c>
      <c r="M51" s="31" t="s">
        <v>238</v>
      </c>
      <c r="N51" s="31" t="s">
        <v>237</v>
      </c>
      <c r="O51" s="31" t="s">
        <v>238</v>
      </c>
      <c r="P51" s="31" t="s">
        <v>237</v>
      </c>
      <c r="Q51" s="31" t="s">
        <v>238</v>
      </c>
      <c r="R51" s="31" t="s">
        <v>237</v>
      </c>
      <c r="S51" s="31" t="s">
        <v>238</v>
      </c>
      <c r="T51" s="31" t="s">
        <v>237</v>
      </c>
      <c r="U51" s="31" t="s">
        <v>238</v>
      </c>
      <c r="V51" s="31" t="s">
        <v>237</v>
      </c>
      <c r="W51" s="31" t="s">
        <v>238</v>
      </c>
      <c r="X51" s="31" t="s">
        <v>237</v>
      </c>
      <c r="Y51" s="31" t="s">
        <v>238</v>
      </c>
      <c r="Z51" s="31" t="s">
        <v>237</v>
      </c>
      <c r="AA51" s="31" t="s">
        <v>238</v>
      </c>
      <c r="AB51" s="31" t="s">
        <v>237</v>
      </c>
      <c r="AC51" s="31" t="s">
        <v>238</v>
      </c>
      <c r="AD51" s="31" t="s">
        <v>237</v>
      </c>
      <c r="AE51" s="31" t="s">
        <v>238</v>
      </c>
      <c r="AF51" s="31" t="s">
        <v>237</v>
      </c>
      <c r="AG51" s="31" t="s">
        <v>238</v>
      </c>
      <c r="AH51" s="31" t="s">
        <v>237</v>
      </c>
      <c r="AI51" s="31" t="s">
        <v>238</v>
      </c>
      <c r="AJ51" s="31" t="s">
        <v>237</v>
      </c>
      <c r="AK51" s="31" t="s">
        <v>238</v>
      </c>
      <c r="AL51" s="31" t="s">
        <v>237</v>
      </c>
      <c r="AM51" s="31" t="s">
        <v>238</v>
      </c>
      <c r="AN51" s="31" t="s">
        <v>237</v>
      </c>
      <c r="AO51" s="31" t="s">
        <v>238</v>
      </c>
      <c r="AP51" s="31" t="s">
        <v>237</v>
      </c>
      <c r="AQ51" s="31" t="s">
        <v>238</v>
      </c>
      <c r="AR51" s="31" t="s">
        <v>237</v>
      </c>
      <c r="AS51" s="31" t="s">
        <v>238</v>
      </c>
      <c r="AT51" s="31" t="s">
        <v>237</v>
      </c>
    </row>
    <row r="52" spans="1:46" s="15" customFormat="1" x14ac:dyDescent="0.25">
      <c r="A52" s="346"/>
      <c r="B52" s="348" t="s">
        <v>63</v>
      </c>
      <c r="C52" s="31" t="s">
        <v>238</v>
      </c>
      <c r="D52" s="31" t="s">
        <v>237</v>
      </c>
      <c r="E52" s="31" t="s">
        <v>238</v>
      </c>
      <c r="F52" s="31" t="s">
        <v>237</v>
      </c>
      <c r="G52" s="31" t="s">
        <v>238</v>
      </c>
      <c r="H52" s="31" t="s">
        <v>237</v>
      </c>
      <c r="I52" s="31" t="s">
        <v>238</v>
      </c>
      <c r="J52" s="31" t="s">
        <v>237</v>
      </c>
      <c r="K52" s="31" t="s">
        <v>238</v>
      </c>
      <c r="L52" s="31" t="s">
        <v>237</v>
      </c>
      <c r="M52" s="31" t="s">
        <v>238</v>
      </c>
      <c r="N52" s="31" t="s">
        <v>237</v>
      </c>
      <c r="O52" s="31" t="s">
        <v>238</v>
      </c>
      <c r="P52" s="31" t="s">
        <v>237</v>
      </c>
      <c r="Q52" s="31" t="s">
        <v>238</v>
      </c>
      <c r="R52" s="31" t="s">
        <v>237</v>
      </c>
      <c r="S52" s="31" t="s">
        <v>238</v>
      </c>
      <c r="T52" s="31" t="s">
        <v>237</v>
      </c>
      <c r="U52" s="31" t="s">
        <v>238</v>
      </c>
      <c r="V52" s="31" t="s">
        <v>237</v>
      </c>
      <c r="W52" s="31" t="s">
        <v>238</v>
      </c>
      <c r="X52" s="31" t="s">
        <v>237</v>
      </c>
      <c r="Y52" s="31" t="s">
        <v>238</v>
      </c>
      <c r="Z52" s="31" t="s">
        <v>237</v>
      </c>
      <c r="AA52" s="31" t="s">
        <v>238</v>
      </c>
      <c r="AB52" s="31" t="s">
        <v>237</v>
      </c>
      <c r="AC52" s="31" t="s">
        <v>238</v>
      </c>
      <c r="AD52" s="31" t="s">
        <v>237</v>
      </c>
      <c r="AE52" s="31" t="s">
        <v>238</v>
      </c>
      <c r="AF52" s="31" t="s">
        <v>237</v>
      </c>
      <c r="AG52" s="31" t="s">
        <v>238</v>
      </c>
      <c r="AH52" s="31" t="s">
        <v>237</v>
      </c>
      <c r="AI52" s="31" t="s">
        <v>238</v>
      </c>
      <c r="AJ52" s="31" t="s">
        <v>237</v>
      </c>
      <c r="AK52" s="31" t="s">
        <v>238</v>
      </c>
      <c r="AL52" s="31" t="s">
        <v>237</v>
      </c>
      <c r="AM52" s="31" t="s">
        <v>238</v>
      </c>
      <c r="AN52" s="31" t="s">
        <v>237</v>
      </c>
      <c r="AO52" s="31" t="s">
        <v>238</v>
      </c>
      <c r="AP52" s="31" t="s">
        <v>237</v>
      </c>
      <c r="AQ52" s="31" t="s">
        <v>238</v>
      </c>
      <c r="AR52" s="31" t="s">
        <v>237</v>
      </c>
      <c r="AS52" s="31" t="s">
        <v>238</v>
      </c>
      <c r="AT52" s="31" t="s">
        <v>237</v>
      </c>
    </row>
    <row r="53" spans="1:46" s="15" customFormat="1" x14ac:dyDescent="0.25">
      <c r="A53" s="346"/>
      <c r="B53" s="349" t="s">
        <v>64</v>
      </c>
      <c r="C53" s="31" t="s">
        <v>238</v>
      </c>
      <c r="D53" s="31" t="s">
        <v>237</v>
      </c>
      <c r="E53" s="31" t="s">
        <v>238</v>
      </c>
      <c r="F53" s="31" t="s">
        <v>237</v>
      </c>
      <c r="G53" s="31" t="s">
        <v>238</v>
      </c>
      <c r="H53" s="31" t="s">
        <v>237</v>
      </c>
      <c r="I53" s="31" t="s">
        <v>238</v>
      </c>
      <c r="J53" s="31" t="s">
        <v>237</v>
      </c>
      <c r="K53" s="31" t="s">
        <v>238</v>
      </c>
      <c r="L53" s="31" t="s">
        <v>237</v>
      </c>
      <c r="M53" s="31" t="s">
        <v>238</v>
      </c>
      <c r="N53" s="31" t="s">
        <v>237</v>
      </c>
      <c r="O53" s="31" t="s">
        <v>238</v>
      </c>
      <c r="P53" s="31" t="s">
        <v>237</v>
      </c>
      <c r="Q53" s="31" t="s">
        <v>238</v>
      </c>
      <c r="R53" s="31" t="s">
        <v>237</v>
      </c>
      <c r="S53" s="31" t="s">
        <v>238</v>
      </c>
      <c r="T53" s="31" t="s">
        <v>237</v>
      </c>
      <c r="U53" s="31" t="s">
        <v>238</v>
      </c>
      <c r="V53" s="31" t="s">
        <v>237</v>
      </c>
      <c r="W53" s="31" t="s">
        <v>238</v>
      </c>
      <c r="X53" s="31" t="s">
        <v>237</v>
      </c>
      <c r="Y53" s="31" t="s">
        <v>238</v>
      </c>
      <c r="Z53" s="31" t="s">
        <v>237</v>
      </c>
      <c r="AA53" s="31" t="s">
        <v>238</v>
      </c>
      <c r="AB53" s="31" t="s">
        <v>237</v>
      </c>
      <c r="AC53" s="31" t="s">
        <v>238</v>
      </c>
      <c r="AD53" s="31" t="s">
        <v>237</v>
      </c>
      <c r="AE53" s="31" t="s">
        <v>238</v>
      </c>
      <c r="AF53" s="31" t="s">
        <v>237</v>
      </c>
      <c r="AG53" s="31" t="s">
        <v>238</v>
      </c>
      <c r="AH53" s="31" t="s">
        <v>237</v>
      </c>
      <c r="AI53" s="31" t="s">
        <v>238</v>
      </c>
      <c r="AJ53" s="31" t="s">
        <v>237</v>
      </c>
      <c r="AK53" s="31" t="s">
        <v>238</v>
      </c>
      <c r="AL53" s="31" t="s">
        <v>237</v>
      </c>
      <c r="AM53" s="31" t="s">
        <v>238</v>
      </c>
      <c r="AN53" s="31" t="s">
        <v>237</v>
      </c>
      <c r="AO53" s="31" t="s">
        <v>238</v>
      </c>
      <c r="AP53" s="31" t="s">
        <v>237</v>
      </c>
      <c r="AQ53" s="31" t="s">
        <v>238</v>
      </c>
      <c r="AR53" s="31" t="s">
        <v>237</v>
      </c>
      <c r="AS53" s="31" t="s">
        <v>238</v>
      </c>
      <c r="AT53" s="31" t="s">
        <v>237</v>
      </c>
    </row>
    <row r="54" spans="1:46" s="15" customFormat="1" x14ac:dyDescent="0.25">
      <c r="A54" s="345">
        <v>1</v>
      </c>
      <c r="B54" s="45" t="s">
        <v>65</v>
      </c>
      <c r="C54" s="31">
        <v>97.8</v>
      </c>
      <c r="D54" s="31" t="s">
        <v>237</v>
      </c>
      <c r="E54" s="31">
        <v>98.3</v>
      </c>
      <c r="F54" s="31" t="s">
        <v>237</v>
      </c>
      <c r="G54" s="31">
        <v>97.4</v>
      </c>
      <c r="H54" s="31" t="s">
        <v>237</v>
      </c>
      <c r="I54" s="31" t="s">
        <v>238</v>
      </c>
      <c r="J54" s="31" t="s">
        <v>237</v>
      </c>
      <c r="K54" s="31" t="s">
        <v>238</v>
      </c>
      <c r="L54" s="31" t="s">
        <v>237</v>
      </c>
      <c r="M54" s="31">
        <v>90.8</v>
      </c>
      <c r="N54" s="31" t="s">
        <v>237</v>
      </c>
      <c r="O54" s="31">
        <v>88.4</v>
      </c>
      <c r="P54" s="31" t="s">
        <v>237</v>
      </c>
      <c r="Q54" s="31">
        <v>93.2</v>
      </c>
      <c r="R54" s="31" t="s">
        <v>237</v>
      </c>
      <c r="S54" s="31" t="s">
        <v>238</v>
      </c>
      <c r="T54" s="31" t="s">
        <v>237</v>
      </c>
      <c r="U54" s="31" t="s">
        <v>238</v>
      </c>
      <c r="V54" s="31" t="s">
        <v>237</v>
      </c>
      <c r="W54" s="31">
        <v>75.2</v>
      </c>
      <c r="X54" s="31" t="s">
        <v>237</v>
      </c>
      <c r="Y54" s="31">
        <v>79.099999999999994</v>
      </c>
      <c r="Z54" s="31" t="s">
        <v>237</v>
      </c>
      <c r="AA54" s="31" t="s">
        <v>238</v>
      </c>
      <c r="AB54" s="31" t="s">
        <v>237</v>
      </c>
      <c r="AC54" s="31" t="s">
        <v>238</v>
      </c>
      <c r="AD54" s="31" t="s">
        <v>237</v>
      </c>
      <c r="AE54" s="31">
        <v>47.3</v>
      </c>
      <c r="AF54" s="31" t="s">
        <v>237</v>
      </c>
      <c r="AG54" s="31" t="s">
        <v>238</v>
      </c>
      <c r="AH54" s="31" t="s">
        <v>237</v>
      </c>
      <c r="AI54" s="31" t="s">
        <v>238</v>
      </c>
      <c r="AJ54" s="31" t="s">
        <v>237</v>
      </c>
      <c r="AK54" s="31">
        <v>16.5</v>
      </c>
      <c r="AL54" s="31" t="s">
        <v>237</v>
      </c>
      <c r="AM54" s="31">
        <v>16.8</v>
      </c>
      <c r="AN54" s="31" t="s">
        <v>237</v>
      </c>
      <c r="AO54" s="31">
        <v>16.2</v>
      </c>
      <c r="AP54" s="31" t="s">
        <v>237</v>
      </c>
      <c r="AQ54" s="31" t="s">
        <v>238</v>
      </c>
      <c r="AR54" s="31" t="s">
        <v>237</v>
      </c>
      <c r="AS54" s="31" t="s">
        <v>238</v>
      </c>
      <c r="AT54" s="31" t="s">
        <v>237</v>
      </c>
    </row>
    <row r="55" spans="1:46" s="15" customFormat="1" x14ac:dyDescent="0.25">
      <c r="A55" s="345">
        <v>1</v>
      </c>
      <c r="B55" s="45" t="s">
        <v>67</v>
      </c>
      <c r="C55" s="31">
        <v>4.9000000000000004</v>
      </c>
      <c r="D55" s="31" t="s">
        <v>237</v>
      </c>
      <c r="E55" s="31">
        <v>4.7</v>
      </c>
      <c r="F55" s="31" t="s">
        <v>237</v>
      </c>
      <c r="G55" s="31">
        <v>5</v>
      </c>
      <c r="H55" s="31" t="s">
        <v>237</v>
      </c>
      <c r="I55" s="31">
        <v>1.7</v>
      </c>
      <c r="J55" s="31" t="s">
        <v>237</v>
      </c>
      <c r="K55" s="31">
        <v>18.100000000000001</v>
      </c>
      <c r="L55" s="31" t="s">
        <v>237</v>
      </c>
      <c r="M55" s="31">
        <v>61.4</v>
      </c>
      <c r="N55" s="31" t="s">
        <v>237</v>
      </c>
      <c r="O55" s="31">
        <v>60.5</v>
      </c>
      <c r="P55" s="31" t="s">
        <v>237</v>
      </c>
      <c r="Q55" s="31">
        <v>62.2</v>
      </c>
      <c r="R55" s="31" t="s">
        <v>237</v>
      </c>
      <c r="S55" s="31">
        <v>61.6</v>
      </c>
      <c r="T55" s="31" t="s">
        <v>237</v>
      </c>
      <c r="U55" s="31">
        <v>76.3</v>
      </c>
      <c r="V55" s="31" t="s">
        <v>237</v>
      </c>
      <c r="W55" s="31">
        <v>36.299999999999997</v>
      </c>
      <c r="X55" s="31" t="s">
        <v>237</v>
      </c>
      <c r="Y55" s="31">
        <v>0.6</v>
      </c>
      <c r="Z55" s="31" t="s">
        <v>237</v>
      </c>
      <c r="AA55" s="31">
        <v>0.4</v>
      </c>
      <c r="AB55" s="31" t="s">
        <v>237</v>
      </c>
      <c r="AC55" s="31">
        <v>1.8</v>
      </c>
      <c r="AD55" s="31" t="s">
        <v>237</v>
      </c>
      <c r="AE55" s="31">
        <v>29</v>
      </c>
      <c r="AF55" s="31" t="s">
        <v>237</v>
      </c>
      <c r="AG55" s="31">
        <v>20.5</v>
      </c>
      <c r="AH55" s="31" t="s">
        <v>237</v>
      </c>
      <c r="AI55" s="31">
        <v>39.5</v>
      </c>
      <c r="AJ55" s="31" t="s">
        <v>237</v>
      </c>
      <c r="AK55" s="31">
        <v>59.9</v>
      </c>
      <c r="AL55" s="31" t="s">
        <v>237</v>
      </c>
      <c r="AM55" s="31">
        <v>59.7</v>
      </c>
      <c r="AN55" s="31" t="s">
        <v>237</v>
      </c>
      <c r="AO55" s="31">
        <v>60.1</v>
      </c>
      <c r="AP55" s="31" t="s">
        <v>237</v>
      </c>
      <c r="AQ55" s="31">
        <v>69.400000000000006</v>
      </c>
      <c r="AR55" s="31" t="s">
        <v>237</v>
      </c>
      <c r="AS55" s="31">
        <v>38.700000000000003</v>
      </c>
      <c r="AT55" s="31" t="s">
        <v>237</v>
      </c>
    </row>
    <row r="56" spans="1:46" s="15" customFormat="1" x14ac:dyDescent="0.25">
      <c r="A56" s="346"/>
      <c r="B56" s="350" t="s">
        <v>68</v>
      </c>
      <c r="C56" s="31" t="s">
        <v>238</v>
      </c>
      <c r="D56" s="31" t="s">
        <v>237</v>
      </c>
      <c r="E56" s="31" t="s">
        <v>238</v>
      </c>
      <c r="F56" s="31" t="s">
        <v>237</v>
      </c>
      <c r="G56" s="31" t="s">
        <v>238</v>
      </c>
      <c r="H56" s="31" t="s">
        <v>237</v>
      </c>
      <c r="I56" s="31" t="s">
        <v>238</v>
      </c>
      <c r="J56" s="31" t="s">
        <v>237</v>
      </c>
      <c r="K56" s="31" t="s">
        <v>238</v>
      </c>
      <c r="L56" s="31" t="s">
        <v>237</v>
      </c>
      <c r="M56" s="31" t="s">
        <v>238</v>
      </c>
      <c r="N56" s="31" t="s">
        <v>237</v>
      </c>
      <c r="O56" s="31" t="s">
        <v>238</v>
      </c>
      <c r="P56" s="31" t="s">
        <v>237</v>
      </c>
      <c r="Q56" s="31" t="s">
        <v>238</v>
      </c>
      <c r="R56" s="31" t="s">
        <v>237</v>
      </c>
      <c r="S56" s="31" t="s">
        <v>238</v>
      </c>
      <c r="T56" s="31" t="s">
        <v>237</v>
      </c>
      <c r="U56" s="31" t="s">
        <v>238</v>
      </c>
      <c r="V56" s="31" t="s">
        <v>237</v>
      </c>
      <c r="W56" s="31" t="s">
        <v>238</v>
      </c>
      <c r="X56" s="31" t="s">
        <v>237</v>
      </c>
      <c r="Y56" s="31" t="s">
        <v>238</v>
      </c>
      <c r="Z56" s="31" t="s">
        <v>237</v>
      </c>
      <c r="AA56" s="31" t="s">
        <v>238</v>
      </c>
      <c r="AB56" s="31" t="s">
        <v>237</v>
      </c>
      <c r="AC56" s="31" t="s">
        <v>238</v>
      </c>
      <c r="AD56" s="31" t="s">
        <v>237</v>
      </c>
      <c r="AE56" s="31" t="s">
        <v>238</v>
      </c>
      <c r="AF56" s="31" t="s">
        <v>237</v>
      </c>
      <c r="AG56" s="31" t="s">
        <v>238</v>
      </c>
      <c r="AH56" s="31" t="s">
        <v>237</v>
      </c>
      <c r="AI56" s="31" t="s">
        <v>238</v>
      </c>
      <c r="AJ56" s="31" t="s">
        <v>237</v>
      </c>
      <c r="AK56" s="31" t="s">
        <v>238</v>
      </c>
      <c r="AL56" s="31" t="s">
        <v>237</v>
      </c>
      <c r="AM56" s="31" t="s">
        <v>238</v>
      </c>
      <c r="AN56" s="31" t="s">
        <v>237</v>
      </c>
      <c r="AO56" s="31" t="s">
        <v>238</v>
      </c>
      <c r="AP56" s="31" t="s">
        <v>237</v>
      </c>
      <c r="AQ56" s="31" t="s">
        <v>238</v>
      </c>
      <c r="AR56" s="31" t="s">
        <v>237</v>
      </c>
      <c r="AS56" s="31" t="s">
        <v>238</v>
      </c>
      <c r="AT56" s="31" t="s">
        <v>237</v>
      </c>
    </row>
    <row r="57" spans="1:46" s="15" customFormat="1" x14ac:dyDescent="0.25">
      <c r="A57" s="345">
        <v>1</v>
      </c>
      <c r="B57" s="45" t="s">
        <v>69</v>
      </c>
      <c r="C57" s="31">
        <v>13.5</v>
      </c>
      <c r="D57" s="31" t="s">
        <v>237</v>
      </c>
      <c r="E57" s="31">
        <v>11.7</v>
      </c>
      <c r="F57" s="31" t="s">
        <v>237</v>
      </c>
      <c r="G57" s="31">
        <v>15.6</v>
      </c>
      <c r="H57" s="31" t="s">
        <v>237</v>
      </c>
      <c r="I57" s="31" t="s">
        <v>238</v>
      </c>
      <c r="J57" s="31" t="s">
        <v>237</v>
      </c>
      <c r="K57" s="31" t="s">
        <v>238</v>
      </c>
      <c r="L57" s="31" t="s">
        <v>237</v>
      </c>
      <c r="M57" s="31">
        <v>36.6</v>
      </c>
      <c r="N57" s="31" t="s">
        <v>283</v>
      </c>
      <c r="O57" s="31">
        <v>38.200000000000003</v>
      </c>
      <c r="P57" s="31" t="s">
        <v>283</v>
      </c>
      <c r="Q57" s="31">
        <v>35</v>
      </c>
      <c r="R57" s="31" t="s">
        <v>283</v>
      </c>
      <c r="S57" s="31" t="s">
        <v>238</v>
      </c>
      <c r="T57" s="31" t="s">
        <v>237</v>
      </c>
      <c r="U57" s="31" t="s">
        <v>238</v>
      </c>
      <c r="V57" s="31" t="s">
        <v>237</v>
      </c>
      <c r="W57" s="31">
        <v>28.1</v>
      </c>
      <c r="X57" s="31" t="s">
        <v>283</v>
      </c>
      <c r="Y57" s="31">
        <v>14.7</v>
      </c>
      <c r="Z57" s="31" t="s">
        <v>237</v>
      </c>
      <c r="AA57" s="31" t="s">
        <v>238</v>
      </c>
      <c r="AB57" s="31" t="s">
        <v>237</v>
      </c>
      <c r="AC57" s="31" t="s">
        <v>238</v>
      </c>
      <c r="AD57" s="31" t="s">
        <v>237</v>
      </c>
      <c r="AE57" s="31">
        <v>23.7</v>
      </c>
      <c r="AF57" s="31" t="s">
        <v>237</v>
      </c>
      <c r="AG57" s="31" t="s">
        <v>238</v>
      </c>
      <c r="AH57" s="31" t="s">
        <v>237</v>
      </c>
      <c r="AI57" s="31" t="s">
        <v>238</v>
      </c>
      <c r="AJ57" s="31" t="s">
        <v>237</v>
      </c>
      <c r="AK57" s="31">
        <v>8.1</v>
      </c>
      <c r="AL57" s="31" t="s">
        <v>237</v>
      </c>
      <c r="AM57" s="31">
        <v>8.1999999999999993</v>
      </c>
      <c r="AN57" s="31" t="s">
        <v>237</v>
      </c>
      <c r="AO57" s="31">
        <v>8</v>
      </c>
      <c r="AP57" s="31" t="s">
        <v>237</v>
      </c>
      <c r="AQ57" s="31" t="s">
        <v>238</v>
      </c>
      <c r="AR57" s="31" t="s">
        <v>237</v>
      </c>
      <c r="AS57" s="31" t="s">
        <v>238</v>
      </c>
      <c r="AT57" s="31" t="s">
        <v>237</v>
      </c>
    </row>
    <row r="58" spans="1:46" s="15" customFormat="1" x14ac:dyDescent="0.25">
      <c r="A58" s="346"/>
      <c r="B58" s="347" t="s">
        <v>71</v>
      </c>
      <c r="C58" s="31" t="s">
        <v>238</v>
      </c>
      <c r="D58" s="31" t="s">
        <v>237</v>
      </c>
      <c r="E58" s="31" t="s">
        <v>238</v>
      </c>
      <c r="F58" s="31" t="s">
        <v>237</v>
      </c>
      <c r="G58" s="31" t="s">
        <v>238</v>
      </c>
      <c r="H58" s="31" t="s">
        <v>237</v>
      </c>
      <c r="I58" s="31" t="s">
        <v>238</v>
      </c>
      <c r="J58" s="31" t="s">
        <v>237</v>
      </c>
      <c r="K58" s="31" t="s">
        <v>238</v>
      </c>
      <c r="L58" s="31" t="s">
        <v>237</v>
      </c>
      <c r="M58" s="31" t="s">
        <v>238</v>
      </c>
      <c r="N58" s="31" t="s">
        <v>237</v>
      </c>
      <c r="O58" s="31" t="s">
        <v>238</v>
      </c>
      <c r="P58" s="31" t="s">
        <v>237</v>
      </c>
      <c r="Q58" s="31" t="s">
        <v>238</v>
      </c>
      <c r="R58" s="31" t="s">
        <v>237</v>
      </c>
      <c r="S58" s="31" t="s">
        <v>238</v>
      </c>
      <c r="T58" s="31" t="s">
        <v>237</v>
      </c>
      <c r="U58" s="31" t="s">
        <v>238</v>
      </c>
      <c r="V58" s="31" t="s">
        <v>237</v>
      </c>
      <c r="W58" s="31" t="s">
        <v>238</v>
      </c>
      <c r="X58" s="31" t="s">
        <v>237</v>
      </c>
      <c r="Y58" s="31" t="s">
        <v>238</v>
      </c>
      <c r="Z58" s="31" t="s">
        <v>237</v>
      </c>
      <c r="AA58" s="31" t="s">
        <v>238</v>
      </c>
      <c r="AB58" s="31" t="s">
        <v>237</v>
      </c>
      <c r="AC58" s="31" t="s">
        <v>238</v>
      </c>
      <c r="AD58" s="31" t="s">
        <v>237</v>
      </c>
      <c r="AE58" s="31" t="s">
        <v>238</v>
      </c>
      <c r="AF58" s="31" t="s">
        <v>237</v>
      </c>
      <c r="AG58" s="31" t="s">
        <v>238</v>
      </c>
      <c r="AH58" s="31" t="s">
        <v>237</v>
      </c>
      <c r="AI58" s="31" t="s">
        <v>238</v>
      </c>
      <c r="AJ58" s="31" t="s">
        <v>237</v>
      </c>
      <c r="AK58" s="31" t="s">
        <v>238</v>
      </c>
      <c r="AL58" s="31" t="s">
        <v>237</v>
      </c>
      <c r="AM58" s="31" t="s">
        <v>238</v>
      </c>
      <c r="AN58" s="31" t="s">
        <v>237</v>
      </c>
      <c r="AO58" s="31" t="s">
        <v>238</v>
      </c>
      <c r="AP58" s="31" t="s">
        <v>237</v>
      </c>
      <c r="AQ58" s="31" t="s">
        <v>238</v>
      </c>
      <c r="AR58" s="31" t="s">
        <v>237</v>
      </c>
      <c r="AS58" s="31" t="s">
        <v>238</v>
      </c>
      <c r="AT58" s="31" t="s">
        <v>237</v>
      </c>
    </row>
    <row r="59" spans="1:46" s="15" customFormat="1" x14ac:dyDescent="0.25">
      <c r="A59" s="346"/>
      <c r="B59" s="348" t="s">
        <v>72</v>
      </c>
      <c r="C59" s="31" t="s">
        <v>238</v>
      </c>
      <c r="D59" s="31" t="s">
        <v>237</v>
      </c>
      <c r="E59" s="31" t="s">
        <v>238</v>
      </c>
      <c r="F59" s="31" t="s">
        <v>237</v>
      </c>
      <c r="G59" s="31" t="s">
        <v>238</v>
      </c>
      <c r="H59" s="31" t="s">
        <v>237</v>
      </c>
      <c r="I59" s="31" t="s">
        <v>238</v>
      </c>
      <c r="J59" s="31" t="s">
        <v>237</v>
      </c>
      <c r="K59" s="31" t="s">
        <v>238</v>
      </c>
      <c r="L59" s="31" t="s">
        <v>237</v>
      </c>
      <c r="M59" s="31" t="s">
        <v>238</v>
      </c>
      <c r="N59" s="31" t="s">
        <v>237</v>
      </c>
      <c r="O59" s="31" t="s">
        <v>238</v>
      </c>
      <c r="P59" s="31" t="s">
        <v>237</v>
      </c>
      <c r="Q59" s="31" t="s">
        <v>238</v>
      </c>
      <c r="R59" s="31" t="s">
        <v>237</v>
      </c>
      <c r="S59" s="31" t="s">
        <v>238</v>
      </c>
      <c r="T59" s="31" t="s">
        <v>237</v>
      </c>
      <c r="U59" s="31" t="s">
        <v>238</v>
      </c>
      <c r="V59" s="31" t="s">
        <v>237</v>
      </c>
      <c r="W59" s="31" t="s">
        <v>238</v>
      </c>
      <c r="X59" s="31" t="s">
        <v>237</v>
      </c>
      <c r="Y59" s="31" t="s">
        <v>238</v>
      </c>
      <c r="Z59" s="31" t="s">
        <v>237</v>
      </c>
      <c r="AA59" s="31" t="s">
        <v>238</v>
      </c>
      <c r="AB59" s="31" t="s">
        <v>237</v>
      </c>
      <c r="AC59" s="31" t="s">
        <v>238</v>
      </c>
      <c r="AD59" s="31" t="s">
        <v>237</v>
      </c>
      <c r="AE59" s="31" t="s">
        <v>238</v>
      </c>
      <c r="AF59" s="31" t="s">
        <v>237</v>
      </c>
      <c r="AG59" s="31" t="s">
        <v>238</v>
      </c>
      <c r="AH59" s="31" t="s">
        <v>237</v>
      </c>
      <c r="AI59" s="31" t="s">
        <v>238</v>
      </c>
      <c r="AJ59" s="31" t="s">
        <v>237</v>
      </c>
      <c r="AK59" s="31" t="s">
        <v>238</v>
      </c>
      <c r="AL59" s="31" t="s">
        <v>237</v>
      </c>
      <c r="AM59" s="31" t="s">
        <v>238</v>
      </c>
      <c r="AN59" s="31" t="s">
        <v>237</v>
      </c>
      <c r="AO59" s="31" t="s">
        <v>238</v>
      </c>
      <c r="AP59" s="31" t="s">
        <v>237</v>
      </c>
      <c r="AQ59" s="31" t="s">
        <v>238</v>
      </c>
      <c r="AR59" s="31" t="s">
        <v>237</v>
      </c>
      <c r="AS59" s="31" t="s">
        <v>238</v>
      </c>
      <c r="AT59" s="31" t="s">
        <v>237</v>
      </c>
    </row>
    <row r="60" spans="1:46" s="15" customFormat="1" x14ac:dyDescent="0.25">
      <c r="A60" s="346"/>
      <c r="B60" s="348" t="s">
        <v>73</v>
      </c>
      <c r="C60" s="31" t="s">
        <v>238</v>
      </c>
      <c r="D60" s="31" t="s">
        <v>237</v>
      </c>
      <c r="E60" s="31" t="s">
        <v>238</v>
      </c>
      <c r="F60" s="31" t="s">
        <v>237</v>
      </c>
      <c r="G60" s="31" t="s">
        <v>238</v>
      </c>
      <c r="H60" s="31" t="s">
        <v>237</v>
      </c>
      <c r="I60" s="31" t="s">
        <v>238</v>
      </c>
      <c r="J60" s="31" t="s">
        <v>237</v>
      </c>
      <c r="K60" s="31" t="s">
        <v>238</v>
      </c>
      <c r="L60" s="31" t="s">
        <v>237</v>
      </c>
      <c r="M60" s="31" t="s">
        <v>238</v>
      </c>
      <c r="N60" s="31" t="s">
        <v>237</v>
      </c>
      <c r="O60" s="31" t="s">
        <v>238</v>
      </c>
      <c r="P60" s="31" t="s">
        <v>237</v>
      </c>
      <c r="Q60" s="31" t="s">
        <v>238</v>
      </c>
      <c r="R60" s="31" t="s">
        <v>237</v>
      </c>
      <c r="S60" s="31" t="s">
        <v>238</v>
      </c>
      <c r="T60" s="31" t="s">
        <v>237</v>
      </c>
      <c r="U60" s="31" t="s">
        <v>238</v>
      </c>
      <c r="V60" s="31" t="s">
        <v>237</v>
      </c>
      <c r="W60" s="31" t="s">
        <v>238</v>
      </c>
      <c r="X60" s="31" t="s">
        <v>237</v>
      </c>
      <c r="Y60" s="31" t="s">
        <v>238</v>
      </c>
      <c r="Z60" s="31" t="s">
        <v>237</v>
      </c>
      <c r="AA60" s="31" t="s">
        <v>238</v>
      </c>
      <c r="AB60" s="31" t="s">
        <v>237</v>
      </c>
      <c r="AC60" s="31" t="s">
        <v>238</v>
      </c>
      <c r="AD60" s="31" t="s">
        <v>237</v>
      </c>
      <c r="AE60" s="31" t="s">
        <v>238</v>
      </c>
      <c r="AF60" s="31" t="s">
        <v>237</v>
      </c>
      <c r="AG60" s="31" t="s">
        <v>238</v>
      </c>
      <c r="AH60" s="31" t="s">
        <v>237</v>
      </c>
      <c r="AI60" s="31" t="s">
        <v>238</v>
      </c>
      <c r="AJ60" s="31" t="s">
        <v>237</v>
      </c>
      <c r="AK60" s="31" t="s">
        <v>238</v>
      </c>
      <c r="AL60" s="31" t="s">
        <v>237</v>
      </c>
      <c r="AM60" s="31" t="s">
        <v>238</v>
      </c>
      <c r="AN60" s="31" t="s">
        <v>237</v>
      </c>
      <c r="AO60" s="31" t="s">
        <v>238</v>
      </c>
      <c r="AP60" s="31" t="s">
        <v>237</v>
      </c>
      <c r="AQ60" s="31" t="s">
        <v>238</v>
      </c>
      <c r="AR60" s="31" t="s">
        <v>237</v>
      </c>
      <c r="AS60" s="31" t="s">
        <v>238</v>
      </c>
      <c r="AT60" s="31" t="s">
        <v>237</v>
      </c>
    </row>
    <row r="61" spans="1:46" s="15" customFormat="1" x14ac:dyDescent="0.25">
      <c r="A61" s="346"/>
      <c r="B61" s="348" t="s">
        <v>74</v>
      </c>
      <c r="C61" s="31" t="s">
        <v>238</v>
      </c>
      <c r="D61" s="31" t="s">
        <v>237</v>
      </c>
      <c r="E61" s="31" t="s">
        <v>238</v>
      </c>
      <c r="F61" s="31" t="s">
        <v>237</v>
      </c>
      <c r="G61" s="31" t="s">
        <v>238</v>
      </c>
      <c r="H61" s="31" t="s">
        <v>237</v>
      </c>
      <c r="I61" s="31" t="s">
        <v>238</v>
      </c>
      <c r="J61" s="31" t="s">
        <v>237</v>
      </c>
      <c r="K61" s="31" t="s">
        <v>238</v>
      </c>
      <c r="L61" s="31" t="s">
        <v>237</v>
      </c>
      <c r="M61" s="31" t="s">
        <v>238</v>
      </c>
      <c r="N61" s="31" t="s">
        <v>237</v>
      </c>
      <c r="O61" s="31" t="s">
        <v>238</v>
      </c>
      <c r="P61" s="31" t="s">
        <v>237</v>
      </c>
      <c r="Q61" s="31" t="s">
        <v>238</v>
      </c>
      <c r="R61" s="31" t="s">
        <v>237</v>
      </c>
      <c r="S61" s="31" t="s">
        <v>238</v>
      </c>
      <c r="T61" s="31" t="s">
        <v>237</v>
      </c>
      <c r="U61" s="31" t="s">
        <v>238</v>
      </c>
      <c r="V61" s="31" t="s">
        <v>237</v>
      </c>
      <c r="W61" s="31" t="s">
        <v>238</v>
      </c>
      <c r="X61" s="31" t="s">
        <v>237</v>
      </c>
      <c r="Y61" s="31" t="s">
        <v>238</v>
      </c>
      <c r="Z61" s="31" t="s">
        <v>237</v>
      </c>
      <c r="AA61" s="31" t="s">
        <v>238</v>
      </c>
      <c r="AB61" s="31" t="s">
        <v>237</v>
      </c>
      <c r="AC61" s="31" t="s">
        <v>238</v>
      </c>
      <c r="AD61" s="31" t="s">
        <v>237</v>
      </c>
      <c r="AE61" s="31" t="s">
        <v>238</v>
      </c>
      <c r="AF61" s="31" t="s">
        <v>237</v>
      </c>
      <c r="AG61" s="31" t="s">
        <v>238</v>
      </c>
      <c r="AH61" s="31" t="s">
        <v>237</v>
      </c>
      <c r="AI61" s="31" t="s">
        <v>238</v>
      </c>
      <c r="AJ61" s="31" t="s">
        <v>237</v>
      </c>
      <c r="AK61" s="31" t="s">
        <v>238</v>
      </c>
      <c r="AL61" s="31" t="s">
        <v>237</v>
      </c>
      <c r="AM61" s="31" t="s">
        <v>238</v>
      </c>
      <c r="AN61" s="31" t="s">
        <v>237</v>
      </c>
      <c r="AO61" s="31" t="s">
        <v>238</v>
      </c>
      <c r="AP61" s="31" t="s">
        <v>237</v>
      </c>
      <c r="AQ61" s="31" t="s">
        <v>238</v>
      </c>
      <c r="AR61" s="31" t="s">
        <v>237</v>
      </c>
      <c r="AS61" s="31" t="s">
        <v>238</v>
      </c>
      <c r="AT61" s="31" t="s">
        <v>237</v>
      </c>
    </row>
    <row r="62" spans="1:46" s="15" customFormat="1" x14ac:dyDescent="0.25">
      <c r="A62" s="346"/>
      <c r="B62" s="348" t="s">
        <v>75</v>
      </c>
      <c r="C62" s="31" t="s">
        <v>238</v>
      </c>
      <c r="D62" s="31" t="s">
        <v>237</v>
      </c>
      <c r="E62" s="31" t="s">
        <v>238</v>
      </c>
      <c r="F62" s="31" t="s">
        <v>237</v>
      </c>
      <c r="G62" s="31" t="s">
        <v>238</v>
      </c>
      <c r="H62" s="31" t="s">
        <v>237</v>
      </c>
      <c r="I62" s="31" t="s">
        <v>238</v>
      </c>
      <c r="J62" s="31" t="s">
        <v>237</v>
      </c>
      <c r="K62" s="31" t="s">
        <v>238</v>
      </c>
      <c r="L62" s="31" t="s">
        <v>237</v>
      </c>
      <c r="M62" s="31" t="s">
        <v>238</v>
      </c>
      <c r="N62" s="31" t="s">
        <v>237</v>
      </c>
      <c r="O62" s="31" t="s">
        <v>238</v>
      </c>
      <c r="P62" s="31" t="s">
        <v>237</v>
      </c>
      <c r="Q62" s="31" t="s">
        <v>238</v>
      </c>
      <c r="R62" s="31" t="s">
        <v>237</v>
      </c>
      <c r="S62" s="31" t="s">
        <v>238</v>
      </c>
      <c r="T62" s="31" t="s">
        <v>237</v>
      </c>
      <c r="U62" s="31" t="s">
        <v>238</v>
      </c>
      <c r="V62" s="31" t="s">
        <v>237</v>
      </c>
      <c r="W62" s="31" t="s">
        <v>238</v>
      </c>
      <c r="X62" s="31" t="s">
        <v>237</v>
      </c>
      <c r="Y62" s="31" t="s">
        <v>238</v>
      </c>
      <c r="Z62" s="31" t="s">
        <v>237</v>
      </c>
      <c r="AA62" s="31" t="s">
        <v>238</v>
      </c>
      <c r="AB62" s="31" t="s">
        <v>237</v>
      </c>
      <c r="AC62" s="31" t="s">
        <v>238</v>
      </c>
      <c r="AD62" s="31" t="s">
        <v>237</v>
      </c>
      <c r="AE62" s="31" t="s">
        <v>238</v>
      </c>
      <c r="AF62" s="31" t="s">
        <v>237</v>
      </c>
      <c r="AG62" s="31" t="s">
        <v>238</v>
      </c>
      <c r="AH62" s="31" t="s">
        <v>237</v>
      </c>
      <c r="AI62" s="31" t="s">
        <v>238</v>
      </c>
      <c r="AJ62" s="31" t="s">
        <v>237</v>
      </c>
      <c r="AK62" s="31" t="s">
        <v>238</v>
      </c>
      <c r="AL62" s="31" t="s">
        <v>237</v>
      </c>
      <c r="AM62" s="31" t="s">
        <v>238</v>
      </c>
      <c r="AN62" s="31" t="s">
        <v>237</v>
      </c>
      <c r="AO62" s="31" t="s">
        <v>238</v>
      </c>
      <c r="AP62" s="31" t="s">
        <v>237</v>
      </c>
      <c r="AQ62" s="31" t="s">
        <v>238</v>
      </c>
      <c r="AR62" s="31" t="s">
        <v>237</v>
      </c>
      <c r="AS62" s="31" t="s">
        <v>238</v>
      </c>
      <c r="AT62" s="31" t="s">
        <v>237</v>
      </c>
    </row>
    <row r="63" spans="1:46" s="15" customFormat="1" x14ac:dyDescent="0.25">
      <c r="A63" s="346"/>
      <c r="B63" s="348" t="s">
        <v>76</v>
      </c>
      <c r="C63" s="31" t="s">
        <v>238</v>
      </c>
      <c r="D63" s="31" t="s">
        <v>237</v>
      </c>
      <c r="E63" s="31" t="s">
        <v>238</v>
      </c>
      <c r="F63" s="31" t="s">
        <v>237</v>
      </c>
      <c r="G63" s="31" t="s">
        <v>238</v>
      </c>
      <c r="H63" s="31" t="s">
        <v>237</v>
      </c>
      <c r="I63" s="31" t="s">
        <v>238</v>
      </c>
      <c r="J63" s="31" t="s">
        <v>237</v>
      </c>
      <c r="K63" s="31" t="s">
        <v>238</v>
      </c>
      <c r="L63" s="31" t="s">
        <v>237</v>
      </c>
      <c r="M63" s="31" t="s">
        <v>238</v>
      </c>
      <c r="N63" s="31" t="s">
        <v>237</v>
      </c>
      <c r="O63" s="31" t="s">
        <v>238</v>
      </c>
      <c r="P63" s="31" t="s">
        <v>237</v>
      </c>
      <c r="Q63" s="31" t="s">
        <v>238</v>
      </c>
      <c r="R63" s="31" t="s">
        <v>237</v>
      </c>
      <c r="S63" s="31" t="s">
        <v>238</v>
      </c>
      <c r="T63" s="31" t="s">
        <v>237</v>
      </c>
      <c r="U63" s="31" t="s">
        <v>238</v>
      </c>
      <c r="V63" s="31" t="s">
        <v>237</v>
      </c>
      <c r="W63" s="31" t="s">
        <v>238</v>
      </c>
      <c r="X63" s="31" t="s">
        <v>237</v>
      </c>
      <c r="Y63" s="31" t="s">
        <v>238</v>
      </c>
      <c r="Z63" s="31" t="s">
        <v>237</v>
      </c>
      <c r="AA63" s="31" t="s">
        <v>238</v>
      </c>
      <c r="AB63" s="31" t="s">
        <v>237</v>
      </c>
      <c r="AC63" s="31" t="s">
        <v>238</v>
      </c>
      <c r="AD63" s="31" t="s">
        <v>237</v>
      </c>
      <c r="AE63" s="31" t="s">
        <v>238</v>
      </c>
      <c r="AF63" s="31" t="s">
        <v>237</v>
      </c>
      <c r="AG63" s="31" t="s">
        <v>238</v>
      </c>
      <c r="AH63" s="31" t="s">
        <v>237</v>
      </c>
      <c r="AI63" s="31" t="s">
        <v>238</v>
      </c>
      <c r="AJ63" s="31" t="s">
        <v>237</v>
      </c>
      <c r="AK63" s="31" t="s">
        <v>238</v>
      </c>
      <c r="AL63" s="31" t="s">
        <v>237</v>
      </c>
      <c r="AM63" s="31" t="s">
        <v>238</v>
      </c>
      <c r="AN63" s="31" t="s">
        <v>237</v>
      </c>
      <c r="AO63" s="31" t="s">
        <v>238</v>
      </c>
      <c r="AP63" s="31" t="s">
        <v>237</v>
      </c>
      <c r="AQ63" s="31" t="s">
        <v>238</v>
      </c>
      <c r="AR63" s="31" t="s">
        <v>237</v>
      </c>
      <c r="AS63" s="31" t="s">
        <v>238</v>
      </c>
      <c r="AT63" s="31" t="s">
        <v>237</v>
      </c>
    </row>
    <row r="64" spans="1:46" s="15" customFormat="1" x14ac:dyDescent="0.25">
      <c r="A64" s="346"/>
      <c r="B64" s="348" t="s">
        <v>77</v>
      </c>
      <c r="C64" s="31" t="s">
        <v>238</v>
      </c>
      <c r="D64" s="31" t="s">
        <v>237</v>
      </c>
      <c r="E64" s="31" t="s">
        <v>238</v>
      </c>
      <c r="F64" s="31" t="s">
        <v>237</v>
      </c>
      <c r="G64" s="31" t="s">
        <v>238</v>
      </c>
      <c r="H64" s="31" t="s">
        <v>237</v>
      </c>
      <c r="I64" s="31" t="s">
        <v>238</v>
      </c>
      <c r="J64" s="31" t="s">
        <v>237</v>
      </c>
      <c r="K64" s="31" t="s">
        <v>238</v>
      </c>
      <c r="L64" s="31" t="s">
        <v>237</v>
      </c>
      <c r="M64" s="31" t="s">
        <v>238</v>
      </c>
      <c r="N64" s="31" t="s">
        <v>237</v>
      </c>
      <c r="O64" s="31" t="s">
        <v>238</v>
      </c>
      <c r="P64" s="31" t="s">
        <v>237</v>
      </c>
      <c r="Q64" s="31" t="s">
        <v>238</v>
      </c>
      <c r="R64" s="31" t="s">
        <v>237</v>
      </c>
      <c r="S64" s="31" t="s">
        <v>238</v>
      </c>
      <c r="T64" s="31" t="s">
        <v>237</v>
      </c>
      <c r="U64" s="31" t="s">
        <v>238</v>
      </c>
      <c r="V64" s="31" t="s">
        <v>237</v>
      </c>
      <c r="W64" s="31" t="s">
        <v>238</v>
      </c>
      <c r="X64" s="31" t="s">
        <v>237</v>
      </c>
      <c r="Y64" s="31" t="s">
        <v>238</v>
      </c>
      <c r="Z64" s="31" t="s">
        <v>237</v>
      </c>
      <c r="AA64" s="31" t="s">
        <v>238</v>
      </c>
      <c r="AB64" s="31" t="s">
        <v>237</v>
      </c>
      <c r="AC64" s="31" t="s">
        <v>238</v>
      </c>
      <c r="AD64" s="31" t="s">
        <v>237</v>
      </c>
      <c r="AE64" s="31" t="s">
        <v>238</v>
      </c>
      <c r="AF64" s="31" t="s">
        <v>237</v>
      </c>
      <c r="AG64" s="31" t="s">
        <v>238</v>
      </c>
      <c r="AH64" s="31" t="s">
        <v>237</v>
      </c>
      <c r="AI64" s="31" t="s">
        <v>238</v>
      </c>
      <c r="AJ64" s="31" t="s">
        <v>237</v>
      </c>
      <c r="AK64" s="31" t="s">
        <v>238</v>
      </c>
      <c r="AL64" s="31" t="s">
        <v>237</v>
      </c>
      <c r="AM64" s="31" t="s">
        <v>238</v>
      </c>
      <c r="AN64" s="31" t="s">
        <v>237</v>
      </c>
      <c r="AO64" s="31" t="s">
        <v>238</v>
      </c>
      <c r="AP64" s="31" t="s">
        <v>237</v>
      </c>
      <c r="AQ64" s="31" t="s">
        <v>238</v>
      </c>
      <c r="AR64" s="31" t="s">
        <v>237</v>
      </c>
      <c r="AS64" s="31" t="s">
        <v>238</v>
      </c>
      <c r="AT64" s="31" t="s">
        <v>237</v>
      </c>
    </row>
    <row r="65" spans="1:46" s="15" customFormat="1" x14ac:dyDescent="0.25">
      <c r="A65" s="346"/>
      <c r="B65" s="348" t="s">
        <v>78</v>
      </c>
      <c r="C65" s="31" t="s">
        <v>238</v>
      </c>
      <c r="D65" s="31" t="s">
        <v>237</v>
      </c>
      <c r="E65" s="31" t="s">
        <v>238</v>
      </c>
      <c r="F65" s="31" t="s">
        <v>237</v>
      </c>
      <c r="G65" s="31" t="s">
        <v>238</v>
      </c>
      <c r="H65" s="31" t="s">
        <v>237</v>
      </c>
      <c r="I65" s="31" t="s">
        <v>238</v>
      </c>
      <c r="J65" s="31" t="s">
        <v>237</v>
      </c>
      <c r="K65" s="31" t="s">
        <v>238</v>
      </c>
      <c r="L65" s="31" t="s">
        <v>237</v>
      </c>
      <c r="M65" s="31" t="s">
        <v>238</v>
      </c>
      <c r="N65" s="31" t="s">
        <v>237</v>
      </c>
      <c r="O65" s="31" t="s">
        <v>238</v>
      </c>
      <c r="P65" s="31" t="s">
        <v>237</v>
      </c>
      <c r="Q65" s="31" t="s">
        <v>238</v>
      </c>
      <c r="R65" s="31" t="s">
        <v>237</v>
      </c>
      <c r="S65" s="31" t="s">
        <v>238</v>
      </c>
      <c r="T65" s="31" t="s">
        <v>237</v>
      </c>
      <c r="U65" s="31" t="s">
        <v>238</v>
      </c>
      <c r="V65" s="31" t="s">
        <v>237</v>
      </c>
      <c r="W65" s="31" t="s">
        <v>238</v>
      </c>
      <c r="X65" s="31" t="s">
        <v>237</v>
      </c>
      <c r="Y65" s="31" t="s">
        <v>238</v>
      </c>
      <c r="Z65" s="31" t="s">
        <v>237</v>
      </c>
      <c r="AA65" s="31" t="s">
        <v>238</v>
      </c>
      <c r="AB65" s="31" t="s">
        <v>237</v>
      </c>
      <c r="AC65" s="31" t="s">
        <v>238</v>
      </c>
      <c r="AD65" s="31" t="s">
        <v>237</v>
      </c>
      <c r="AE65" s="31" t="s">
        <v>238</v>
      </c>
      <c r="AF65" s="31" t="s">
        <v>237</v>
      </c>
      <c r="AG65" s="31" t="s">
        <v>238</v>
      </c>
      <c r="AH65" s="31" t="s">
        <v>237</v>
      </c>
      <c r="AI65" s="31" t="s">
        <v>238</v>
      </c>
      <c r="AJ65" s="31" t="s">
        <v>237</v>
      </c>
      <c r="AK65" s="31" t="s">
        <v>238</v>
      </c>
      <c r="AL65" s="31" t="s">
        <v>237</v>
      </c>
      <c r="AM65" s="31" t="s">
        <v>238</v>
      </c>
      <c r="AN65" s="31" t="s">
        <v>237</v>
      </c>
      <c r="AO65" s="31" t="s">
        <v>238</v>
      </c>
      <c r="AP65" s="31" t="s">
        <v>237</v>
      </c>
      <c r="AQ65" s="31" t="s">
        <v>238</v>
      </c>
      <c r="AR65" s="31" t="s">
        <v>237</v>
      </c>
      <c r="AS65" s="31" t="s">
        <v>238</v>
      </c>
      <c r="AT65" s="31" t="s">
        <v>237</v>
      </c>
    </row>
    <row r="66" spans="1:46" s="15" customFormat="1" x14ac:dyDescent="0.25">
      <c r="A66" s="346"/>
      <c r="B66" s="348" t="s">
        <v>79</v>
      </c>
      <c r="C66" s="31" t="s">
        <v>238</v>
      </c>
      <c r="D66" s="31" t="s">
        <v>237</v>
      </c>
      <c r="E66" s="31" t="s">
        <v>238</v>
      </c>
      <c r="F66" s="31" t="s">
        <v>237</v>
      </c>
      <c r="G66" s="31" t="s">
        <v>238</v>
      </c>
      <c r="H66" s="31" t="s">
        <v>237</v>
      </c>
      <c r="I66" s="31" t="s">
        <v>238</v>
      </c>
      <c r="J66" s="31" t="s">
        <v>237</v>
      </c>
      <c r="K66" s="31" t="s">
        <v>238</v>
      </c>
      <c r="L66" s="31" t="s">
        <v>237</v>
      </c>
      <c r="M66" s="31" t="s">
        <v>238</v>
      </c>
      <c r="N66" s="31" t="s">
        <v>237</v>
      </c>
      <c r="O66" s="31" t="s">
        <v>238</v>
      </c>
      <c r="P66" s="31" t="s">
        <v>237</v>
      </c>
      <c r="Q66" s="31" t="s">
        <v>238</v>
      </c>
      <c r="R66" s="31" t="s">
        <v>237</v>
      </c>
      <c r="S66" s="31" t="s">
        <v>238</v>
      </c>
      <c r="T66" s="31" t="s">
        <v>237</v>
      </c>
      <c r="U66" s="31" t="s">
        <v>238</v>
      </c>
      <c r="V66" s="31" t="s">
        <v>237</v>
      </c>
      <c r="W66" s="31" t="s">
        <v>238</v>
      </c>
      <c r="X66" s="31" t="s">
        <v>237</v>
      </c>
      <c r="Y66" s="31" t="s">
        <v>238</v>
      </c>
      <c r="Z66" s="31" t="s">
        <v>237</v>
      </c>
      <c r="AA66" s="31" t="s">
        <v>238</v>
      </c>
      <c r="AB66" s="31" t="s">
        <v>237</v>
      </c>
      <c r="AC66" s="31" t="s">
        <v>238</v>
      </c>
      <c r="AD66" s="31" t="s">
        <v>237</v>
      </c>
      <c r="AE66" s="31" t="s">
        <v>238</v>
      </c>
      <c r="AF66" s="31" t="s">
        <v>237</v>
      </c>
      <c r="AG66" s="31" t="s">
        <v>238</v>
      </c>
      <c r="AH66" s="31" t="s">
        <v>237</v>
      </c>
      <c r="AI66" s="31" t="s">
        <v>238</v>
      </c>
      <c r="AJ66" s="31" t="s">
        <v>237</v>
      </c>
      <c r="AK66" s="31" t="s">
        <v>238</v>
      </c>
      <c r="AL66" s="31" t="s">
        <v>237</v>
      </c>
      <c r="AM66" s="31" t="s">
        <v>238</v>
      </c>
      <c r="AN66" s="31" t="s">
        <v>237</v>
      </c>
      <c r="AO66" s="31" t="s">
        <v>238</v>
      </c>
      <c r="AP66" s="31" t="s">
        <v>237</v>
      </c>
      <c r="AQ66" s="31" t="s">
        <v>238</v>
      </c>
      <c r="AR66" s="31" t="s">
        <v>237</v>
      </c>
      <c r="AS66" s="31" t="s">
        <v>238</v>
      </c>
      <c r="AT66" s="31" t="s">
        <v>237</v>
      </c>
    </row>
    <row r="67" spans="1:46" s="15" customFormat="1" x14ac:dyDescent="0.25">
      <c r="A67" s="346"/>
      <c r="B67" s="348" t="s">
        <v>80</v>
      </c>
      <c r="C67" s="31" t="s">
        <v>238</v>
      </c>
      <c r="D67" s="31" t="s">
        <v>237</v>
      </c>
      <c r="E67" s="31" t="s">
        <v>238</v>
      </c>
      <c r="F67" s="31" t="s">
        <v>237</v>
      </c>
      <c r="G67" s="31" t="s">
        <v>238</v>
      </c>
      <c r="H67" s="31" t="s">
        <v>237</v>
      </c>
      <c r="I67" s="31" t="s">
        <v>238</v>
      </c>
      <c r="J67" s="31" t="s">
        <v>237</v>
      </c>
      <c r="K67" s="31" t="s">
        <v>238</v>
      </c>
      <c r="L67" s="31" t="s">
        <v>237</v>
      </c>
      <c r="M67" s="31" t="s">
        <v>238</v>
      </c>
      <c r="N67" s="31" t="s">
        <v>237</v>
      </c>
      <c r="O67" s="31" t="s">
        <v>238</v>
      </c>
      <c r="P67" s="31" t="s">
        <v>237</v>
      </c>
      <c r="Q67" s="31" t="s">
        <v>238</v>
      </c>
      <c r="R67" s="31" t="s">
        <v>237</v>
      </c>
      <c r="S67" s="31" t="s">
        <v>238</v>
      </c>
      <c r="T67" s="31" t="s">
        <v>237</v>
      </c>
      <c r="U67" s="31" t="s">
        <v>238</v>
      </c>
      <c r="V67" s="31" t="s">
        <v>237</v>
      </c>
      <c r="W67" s="31" t="s">
        <v>238</v>
      </c>
      <c r="X67" s="31" t="s">
        <v>237</v>
      </c>
      <c r="Y67" s="31" t="s">
        <v>238</v>
      </c>
      <c r="Z67" s="31" t="s">
        <v>237</v>
      </c>
      <c r="AA67" s="31" t="s">
        <v>238</v>
      </c>
      <c r="AB67" s="31" t="s">
        <v>237</v>
      </c>
      <c r="AC67" s="31" t="s">
        <v>238</v>
      </c>
      <c r="AD67" s="31" t="s">
        <v>237</v>
      </c>
      <c r="AE67" s="31" t="s">
        <v>238</v>
      </c>
      <c r="AF67" s="31" t="s">
        <v>237</v>
      </c>
      <c r="AG67" s="31" t="s">
        <v>238</v>
      </c>
      <c r="AH67" s="31" t="s">
        <v>237</v>
      </c>
      <c r="AI67" s="31" t="s">
        <v>238</v>
      </c>
      <c r="AJ67" s="31" t="s">
        <v>237</v>
      </c>
      <c r="AK67" s="31" t="s">
        <v>238</v>
      </c>
      <c r="AL67" s="31" t="s">
        <v>237</v>
      </c>
      <c r="AM67" s="31" t="s">
        <v>238</v>
      </c>
      <c r="AN67" s="31" t="s">
        <v>237</v>
      </c>
      <c r="AO67" s="31" t="s">
        <v>238</v>
      </c>
      <c r="AP67" s="31" t="s">
        <v>237</v>
      </c>
      <c r="AQ67" s="31" t="s">
        <v>238</v>
      </c>
      <c r="AR67" s="31" t="s">
        <v>237</v>
      </c>
      <c r="AS67" s="31" t="s">
        <v>238</v>
      </c>
      <c r="AT67" s="31" t="s">
        <v>237</v>
      </c>
    </row>
    <row r="68" spans="1:46" s="15" customFormat="1" x14ac:dyDescent="0.25">
      <c r="A68" s="346"/>
      <c r="B68" s="348" t="s">
        <v>81</v>
      </c>
      <c r="C68" s="31" t="s">
        <v>238</v>
      </c>
      <c r="D68" s="31" t="s">
        <v>237</v>
      </c>
      <c r="E68" s="31" t="s">
        <v>238</v>
      </c>
      <c r="F68" s="31" t="s">
        <v>237</v>
      </c>
      <c r="G68" s="31" t="s">
        <v>238</v>
      </c>
      <c r="H68" s="31" t="s">
        <v>237</v>
      </c>
      <c r="I68" s="31" t="s">
        <v>238</v>
      </c>
      <c r="J68" s="31" t="s">
        <v>237</v>
      </c>
      <c r="K68" s="31" t="s">
        <v>238</v>
      </c>
      <c r="L68" s="31" t="s">
        <v>237</v>
      </c>
      <c r="M68" s="31" t="s">
        <v>238</v>
      </c>
      <c r="N68" s="31" t="s">
        <v>237</v>
      </c>
      <c r="O68" s="31" t="s">
        <v>238</v>
      </c>
      <c r="P68" s="31" t="s">
        <v>237</v>
      </c>
      <c r="Q68" s="31" t="s">
        <v>238</v>
      </c>
      <c r="R68" s="31" t="s">
        <v>237</v>
      </c>
      <c r="S68" s="31" t="s">
        <v>238</v>
      </c>
      <c r="T68" s="31" t="s">
        <v>237</v>
      </c>
      <c r="U68" s="31" t="s">
        <v>238</v>
      </c>
      <c r="V68" s="31" t="s">
        <v>237</v>
      </c>
      <c r="W68" s="31" t="s">
        <v>238</v>
      </c>
      <c r="X68" s="31" t="s">
        <v>237</v>
      </c>
      <c r="Y68" s="31" t="s">
        <v>238</v>
      </c>
      <c r="Z68" s="31" t="s">
        <v>237</v>
      </c>
      <c r="AA68" s="31" t="s">
        <v>238</v>
      </c>
      <c r="AB68" s="31" t="s">
        <v>237</v>
      </c>
      <c r="AC68" s="31" t="s">
        <v>238</v>
      </c>
      <c r="AD68" s="31" t="s">
        <v>237</v>
      </c>
      <c r="AE68" s="31" t="s">
        <v>238</v>
      </c>
      <c r="AF68" s="31" t="s">
        <v>237</v>
      </c>
      <c r="AG68" s="31" t="s">
        <v>238</v>
      </c>
      <c r="AH68" s="31" t="s">
        <v>237</v>
      </c>
      <c r="AI68" s="31" t="s">
        <v>238</v>
      </c>
      <c r="AJ68" s="31" t="s">
        <v>237</v>
      </c>
      <c r="AK68" s="31" t="s">
        <v>238</v>
      </c>
      <c r="AL68" s="31" t="s">
        <v>237</v>
      </c>
      <c r="AM68" s="31" t="s">
        <v>238</v>
      </c>
      <c r="AN68" s="31" t="s">
        <v>237</v>
      </c>
      <c r="AO68" s="31" t="s">
        <v>238</v>
      </c>
      <c r="AP68" s="31" t="s">
        <v>237</v>
      </c>
      <c r="AQ68" s="31" t="s">
        <v>238</v>
      </c>
      <c r="AR68" s="31" t="s">
        <v>237</v>
      </c>
      <c r="AS68" s="31" t="s">
        <v>238</v>
      </c>
      <c r="AT68" s="31" t="s">
        <v>237</v>
      </c>
    </row>
    <row r="69" spans="1:46" s="15" customFormat="1" x14ac:dyDescent="0.25">
      <c r="A69" s="346"/>
      <c r="B69" s="348" t="s">
        <v>82</v>
      </c>
      <c r="C69" s="31" t="s">
        <v>238</v>
      </c>
      <c r="D69" s="31" t="s">
        <v>237</v>
      </c>
      <c r="E69" s="31" t="s">
        <v>238</v>
      </c>
      <c r="F69" s="31" t="s">
        <v>237</v>
      </c>
      <c r="G69" s="31" t="s">
        <v>238</v>
      </c>
      <c r="H69" s="31" t="s">
        <v>237</v>
      </c>
      <c r="I69" s="31" t="s">
        <v>238</v>
      </c>
      <c r="J69" s="31" t="s">
        <v>237</v>
      </c>
      <c r="K69" s="31" t="s">
        <v>238</v>
      </c>
      <c r="L69" s="31" t="s">
        <v>237</v>
      </c>
      <c r="M69" s="31" t="s">
        <v>238</v>
      </c>
      <c r="N69" s="31" t="s">
        <v>237</v>
      </c>
      <c r="O69" s="31" t="s">
        <v>238</v>
      </c>
      <c r="P69" s="31" t="s">
        <v>237</v>
      </c>
      <c r="Q69" s="31" t="s">
        <v>238</v>
      </c>
      <c r="R69" s="31" t="s">
        <v>237</v>
      </c>
      <c r="S69" s="31" t="s">
        <v>238</v>
      </c>
      <c r="T69" s="31" t="s">
        <v>237</v>
      </c>
      <c r="U69" s="31" t="s">
        <v>238</v>
      </c>
      <c r="V69" s="31" t="s">
        <v>237</v>
      </c>
      <c r="W69" s="31" t="s">
        <v>238</v>
      </c>
      <c r="X69" s="31" t="s">
        <v>237</v>
      </c>
      <c r="Y69" s="31" t="s">
        <v>238</v>
      </c>
      <c r="Z69" s="31" t="s">
        <v>237</v>
      </c>
      <c r="AA69" s="31" t="s">
        <v>238</v>
      </c>
      <c r="AB69" s="31" t="s">
        <v>237</v>
      </c>
      <c r="AC69" s="31" t="s">
        <v>238</v>
      </c>
      <c r="AD69" s="31" t="s">
        <v>237</v>
      </c>
      <c r="AE69" s="31" t="s">
        <v>238</v>
      </c>
      <c r="AF69" s="31" t="s">
        <v>237</v>
      </c>
      <c r="AG69" s="31" t="s">
        <v>238</v>
      </c>
      <c r="AH69" s="31" t="s">
        <v>237</v>
      </c>
      <c r="AI69" s="31" t="s">
        <v>238</v>
      </c>
      <c r="AJ69" s="31" t="s">
        <v>237</v>
      </c>
      <c r="AK69" s="31" t="s">
        <v>238</v>
      </c>
      <c r="AL69" s="31" t="s">
        <v>237</v>
      </c>
      <c r="AM69" s="31" t="s">
        <v>238</v>
      </c>
      <c r="AN69" s="31" t="s">
        <v>237</v>
      </c>
      <c r="AO69" s="31" t="s">
        <v>238</v>
      </c>
      <c r="AP69" s="31" t="s">
        <v>237</v>
      </c>
      <c r="AQ69" s="31" t="s">
        <v>238</v>
      </c>
      <c r="AR69" s="31" t="s">
        <v>237</v>
      </c>
      <c r="AS69" s="31" t="s">
        <v>238</v>
      </c>
      <c r="AT69" s="31" t="s">
        <v>237</v>
      </c>
    </row>
    <row r="70" spans="1:46" s="15" customFormat="1" x14ac:dyDescent="0.25">
      <c r="A70" s="346"/>
      <c r="B70" s="349" t="s">
        <v>83</v>
      </c>
      <c r="C70" s="31" t="s">
        <v>238</v>
      </c>
      <c r="D70" s="31" t="s">
        <v>237</v>
      </c>
      <c r="E70" s="31" t="s">
        <v>238</v>
      </c>
      <c r="F70" s="31" t="s">
        <v>237</v>
      </c>
      <c r="G70" s="31" t="s">
        <v>238</v>
      </c>
      <c r="H70" s="31" t="s">
        <v>237</v>
      </c>
      <c r="I70" s="31" t="s">
        <v>238</v>
      </c>
      <c r="J70" s="31" t="s">
        <v>237</v>
      </c>
      <c r="K70" s="31" t="s">
        <v>238</v>
      </c>
      <c r="L70" s="31" t="s">
        <v>237</v>
      </c>
      <c r="M70" s="31" t="s">
        <v>238</v>
      </c>
      <c r="N70" s="31" t="s">
        <v>237</v>
      </c>
      <c r="O70" s="31" t="s">
        <v>238</v>
      </c>
      <c r="P70" s="31" t="s">
        <v>237</v>
      </c>
      <c r="Q70" s="31" t="s">
        <v>238</v>
      </c>
      <c r="R70" s="31" t="s">
        <v>237</v>
      </c>
      <c r="S70" s="31" t="s">
        <v>238</v>
      </c>
      <c r="T70" s="31" t="s">
        <v>237</v>
      </c>
      <c r="U70" s="31" t="s">
        <v>238</v>
      </c>
      <c r="V70" s="31" t="s">
        <v>237</v>
      </c>
      <c r="W70" s="31" t="s">
        <v>238</v>
      </c>
      <c r="X70" s="31" t="s">
        <v>237</v>
      </c>
      <c r="Y70" s="31" t="s">
        <v>238</v>
      </c>
      <c r="Z70" s="31" t="s">
        <v>237</v>
      </c>
      <c r="AA70" s="31" t="s">
        <v>238</v>
      </c>
      <c r="AB70" s="31" t="s">
        <v>237</v>
      </c>
      <c r="AC70" s="31" t="s">
        <v>238</v>
      </c>
      <c r="AD70" s="31" t="s">
        <v>237</v>
      </c>
      <c r="AE70" s="31" t="s">
        <v>238</v>
      </c>
      <c r="AF70" s="31" t="s">
        <v>237</v>
      </c>
      <c r="AG70" s="31" t="s">
        <v>238</v>
      </c>
      <c r="AH70" s="31" t="s">
        <v>237</v>
      </c>
      <c r="AI70" s="31" t="s">
        <v>238</v>
      </c>
      <c r="AJ70" s="31" t="s">
        <v>237</v>
      </c>
      <c r="AK70" s="31" t="s">
        <v>238</v>
      </c>
      <c r="AL70" s="31" t="s">
        <v>237</v>
      </c>
      <c r="AM70" s="31" t="s">
        <v>238</v>
      </c>
      <c r="AN70" s="31" t="s">
        <v>237</v>
      </c>
      <c r="AO70" s="31" t="s">
        <v>238</v>
      </c>
      <c r="AP70" s="31" t="s">
        <v>237</v>
      </c>
      <c r="AQ70" s="31" t="s">
        <v>238</v>
      </c>
      <c r="AR70" s="31" t="s">
        <v>237</v>
      </c>
      <c r="AS70" s="31" t="s">
        <v>238</v>
      </c>
      <c r="AT70" s="31" t="s">
        <v>237</v>
      </c>
    </row>
    <row r="71" spans="1:46" s="15" customFormat="1" x14ac:dyDescent="0.25">
      <c r="A71" s="345">
        <v>1</v>
      </c>
      <c r="B71" s="45" t="s">
        <v>84</v>
      </c>
      <c r="C71" s="31">
        <v>18.100000000000001</v>
      </c>
      <c r="D71" s="31" t="s">
        <v>237</v>
      </c>
      <c r="E71" s="31">
        <v>17.2</v>
      </c>
      <c r="F71" s="31" t="s">
        <v>237</v>
      </c>
      <c r="G71" s="31">
        <v>19.100000000000001</v>
      </c>
      <c r="H71" s="31" t="s">
        <v>237</v>
      </c>
      <c r="I71" s="31">
        <v>12.2</v>
      </c>
      <c r="J71" s="31" t="s">
        <v>237</v>
      </c>
      <c r="K71" s="31">
        <v>31.8</v>
      </c>
      <c r="L71" s="31" t="s">
        <v>237</v>
      </c>
      <c r="M71" s="31">
        <v>48.3</v>
      </c>
      <c r="N71" s="31" t="s">
        <v>237</v>
      </c>
      <c r="O71" s="31">
        <v>49.2</v>
      </c>
      <c r="P71" s="31" t="s">
        <v>237</v>
      </c>
      <c r="Q71" s="31">
        <v>47.4</v>
      </c>
      <c r="R71" s="31" t="s">
        <v>237</v>
      </c>
      <c r="S71" s="31">
        <v>50.1</v>
      </c>
      <c r="T71" s="31" t="s">
        <v>237</v>
      </c>
      <c r="U71" s="31">
        <v>55.1</v>
      </c>
      <c r="V71" s="31" t="s">
        <v>237</v>
      </c>
      <c r="W71" s="31">
        <v>21.3</v>
      </c>
      <c r="X71" s="31" t="s">
        <v>237</v>
      </c>
      <c r="Y71" s="31">
        <v>1.2</v>
      </c>
      <c r="Z71" s="31" t="s">
        <v>237</v>
      </c>
      <c r="AA71" s="31">
        <v>0.1</v>
      </c>
      <c r="AB71" s="31" t="s">
        <v>237</v>
      </c>
      <c r="AC71" s="31">
        <v>4.3</v>
      </c>
      <c r="AD71" s="31" t="s">
        <v>237</v>
      </c>
      <c r="AE71" s="31">
        <v>42</v>
      </c>
      <c r="AF71" s="31" t="s">
        <v>237</v>
      </c>
      <c r="AG71" s="31">
        <v>28</v>
      </c>
      <c r="AH71" s="31" t="s">
        <v>237</v>
      </c>
      <c r="AI71" s="31">
        <v>49.5</v>
      </c>
      <c r="AJ71" s="31" t="s">
        <v>237</v>
      </c>
      <c r="AK71" s="31">
        <v>20.6</v>
      </c>
      <c r="AL71" s="31" t="s">
        <v>237</v>
      </c>
      <c r="AM71" s="31">
        <v>22.3</v>
      </c>
      <c r="AN71" s="31" t="s">
        <v>237</v>
      </c>
      <c r="AO71" s="31">
        <v>18.8</v>
      </c>
      <c r="AP71" s="31" t="s">
        <v>237</v>
      </c>
      <c r="AQ71" s="31">
        <v>25.3</v>
      </c>
      <c r="AR71" s="31" t="s">
        <v>237</v>
      </c>
      <c r="AS71" s="31">
        <v>17.7</v>
      </c>
      <c r="AT71" s="31" t="s">
        <v>237</v>
      </c>
    </row>
    <row r="72" spans="1:46" s="15" customFormat="1" x14ac:dyDescent="0.25">
      <c r="A72" s="345">
        <v>1</v>
      </c>
      <c r="B72" s="45" t="s">
        <v>85</v>
      </c>
      <c r="C72" s="31">
        <v>65.7</v>
      </c>
      <c r="D72" s="31" t="s">
        <v>237</v>
      </c>
      <c r="E72" s="31">
        <v>64.8</v>
      </c>
      <c r="F72" s="31" t="s">
        <v>237</v>
      </c>
      <c r="G72" s="31">
        <v>66.599999999999994</v>
      </c>
      <c r="H72" s="31" t="s">
        <v>237</v>
      </c>
      <c r="I72" s="31">
        <v>53.2</v>
      </c>
      <c r="J72" s="31" t="s">
        <v>237</v>
      </c>
      <c r="K72" s="31">
        <v>83.3</v>
      </c>
      <c r="L72" s="31" t="s">
        <v>237</v>
      </c>
      <c r="M72" s="31">
        <v>83.6</v>
      </c>
      <c r="N72" s="31" t="s">
        <v>237</v>
      </c>
      <c r="O72" s="31">
        <v>83.7</v>
      </c>
      <c r="P72" s="31" t="s">
        <v>237</v>
      </c>
      <c r="Q72" s="31">
        <v>83.4</v>
      </c>
      <c r="R72" s="31" t="s">
        <v>237</v>
      </c>
      <c r="S72" s="31">
        <v>67.3</v>
      </c>
      <c r="T72" s="31" t="s">
        <v>237</v>
      </c>
      <c r="U72" s="31">
        <v>93.5</v>
      </c>
      <c r="V72" s="31" t="s">
        <v>237</v>
      </c>
      <c r="W72" s="31">
        <v>33.4</v>
      </c>
      <c r="X72" s="31" t="s">
        <v>237</v>
      </c>
      <c r="Y72" s="31">
        <v>50.5</v>
      </c>
      <c r="Z72" s="31" t="s">
        <v>283</v>
      </c>
      <c r="AA72" s="31">
        <v>25.9</v>
      </c>
      <c r="AB72" s="31" t="s">
        <v>283</v>
      </c>
      <c r="AC72" s="31">
        <v>69.3</v>
      </c>
      <c r="AD72" s="31" t="s">
        <v>283</v>
      </c>
      <c r="AE72" s="31">
        <v>37.799999999999997</v>
      </c>
      <c r="AF72" s="31" t="s">
        <v>237</v>
      </c>
      <c r="AG72" s="31">
        <v>40.5</v>
      </c>
      <c r="AH72" s="31" t="s">
        <v>237</v>
      </c>
      <c r="AI72" s="31">
        <v>40.9</v>
      </c>
      <c r="AJ72" s="31" t="s">
        <v>237</v>
      </c>
      <c r="AK72" s="31">
        <v>8.3000000000000007</v>
      </c>
      <c r="AL72" s="31" t="s">
        <v>283</v>
      </c>
      <c r="AM72" s="31">
        <v>9</v>
      </c>
      <c r="AN72" s="31" t="s">
        <v>283</v>
      </c>
      <c r="AO72" s="31">
        <v>7.6</v>
      </c>
      <c r="AP72" s="31" t="s">
        <v>283</v>
      </c>
      <c r="AQ72" s="31">
        <v>3.6</v>
      </c>
      <c r="AR72" s="31" t="s">
        <v>283</v>
      </c>
      <c r="AS72" s="31">
        <v>9.6</v>
      </c>
      <c r="AT72" s="31" t="s">
        <v>283</v>
      </c>
    </row>
    <row r="73" spans="1:46" s="15" customFormat="1" x14ac:dyDescent="0.25">
      <c r="A73" s="346"/>
      <c r="B73" s="350" t="s">
        <v>86</v>
      </c>
      <c r="C73" s="31" t="s">
        <v>238</v>
      </c>
      <c r="D73" s="31" t="s">
        <v>237</v>
      </c>
      <c r="E73" s="31" t="s">
        <v>238</v>
      </c>
      <c r="F73" s="31" t="s">
        <v>237</v>
      </c>
      <c r="G73" s="31" t="s">
        <v>238</v>
      </c>
      <c r="H73" s="31" t="s">
        <v>237</v>
      </c>
      <c r="I73" s="31" t="s">
        <v>238</v>
      </c>
      <c r="J73" s="31" t="s">
        <v>237</v>
      </c>
      <c r="K73" s="31" t="s">
        <v>238</v>
      </c>
      <c r="L73" s="31" t="s">
        <v>237</v>
      </c>
      <c r="M73" s="31" t="s">
        <v>238</v>
      </c>
      <c r="N73" s="31" t="s">
        <v>237</v>
      </c>
      <c r="O73" s="31" t="s">
        <v>238</v>
      </c>
      <c r="P73" s="31" t="s">
        <v>237</v>
      </c>
      <c r="Q73" s="31" t="s">
        <v>238</v>
      </c>
      <c r="R73" s="31" t="s">
        <v>237</v>
      </c>
      <c r="S73" s="31" t="s">
        <v>238</v>
      </c>
      <c r="T73" s="31" t="s">
        <v>237</v>
      </c>
      <c r="U73" s="31" t="s">
        <v>238</v>
      </c>
      <c r="V73" s="31" t="s">
        <v>237</v>
      </c>
      <c r="W73" s="31" t="s">
        <v>238</v>
      </c>
      <c r="X73" s="31" t="s">
        <v>237</v>
      </c>
      <c r="Y73" s="31" t="s">
        <v>238</v>
      </c>
      <c r="Z73" s="31" t="s">
        <v>237</v>
      </c>
      <c r="AA73" s="31" t="s">
        <v>238</v>
      </c>
      <c r="AB73" s="31" t="s">
        <v>237</v>
      </c>
      <c r="AC73" s="31" t="s">
        <v>238</v>
      </c>
      <c r="AD73" s="31" t="s">
        <v>237</v>
      </c>
      <c r="AE73" s="31" t="s">
        <v>238</v>
      </c>
      <c r="AF73" s="31" t="s">
        <v>237</v>
      </c>
      <c r="AG73" s="31" t="s">
        <v>238</v>
      </c>
      <c r="AH73" s="31" t="s">
        <v>237</v>
      </c>
      <c r="AI73" s="31" t="s">
        <v>238</v>
      </c>
      <c r="AJ73" s="31" t="s">
        <v>237</v>
      </c>
      <c r="AK73" s="31" t="s">
        <v>238</v>
      </c>
      <c r="AL73" s="31" t="s">
        <v>237</v>
      </c>
      <c r="AM73" s="31" t="s">
        <v>238</v>
      </c>
      <c r="AN73" s="31" t="s">
        <v>237</v>
      </c>
      <c r="AO73" s="31" t="s">
        <v>238</v>
      </c>
      <c r="AP73" s="31" t="s">
        <v>237</v>
      </c>
      <c r="AQ73" s="31" t="s">
        <v>238</v>
      </c>
      <c r="AR73" s="31" t="s">
        <v>237</v>
      </c>
      <c r="AS73" s="31" t="s">
        <v>238</v>
      </c>
      <c r="AT73" s="31" t="s">
        <v>237</v>
      </c>
    </row>
    <row r="74" spans="1:46" s="15" customFormat="1" x14ac:dyDescent="0.25">
      <c r="A74" s="345">
        <v>1</v>
      </c>
      <c r="B74" s="45" t="s">
        <v>87</v>
      </c>
      <c r="C74" s="31">
        <v>68.2</v>
      </c>
      <c r="D74" s="31" t="s">
        <v>237</v>
      </c>
      <c r="E74" s="31">
        <v>65</v>
      </c>
      <c r="F74" s="31" t="s">
        <v>237</v>
      </c>
      <c r="G74" s="31">
        <v>71.5</v>
      </c>
      <c r="H74" s="31" t="s">
        <v>237</v>
      </c>
      <c r="I74" s="31">
        <v>41.5</v>
      </c>
      <c r="J74" s="31" t="s">
        <v>237</v>
      </c>
      <c r="K74" s="31">
        <v>96.5</v>
      </c>
      <c r="L74" s="31" t="s">
        <v>237</v>
      </c>
      <c r="M74" s="31">
        <v>39.799999999999997</v>
      </c>
      <c r="N74" s="31" t="s">
        <v>237</v>
      </c>
      <c r="O74" s="31">
        <v>37.9</v>
      </c>
      <c r="P74" s="31" t="s">
        <v>237</v>
      </c>
      <c r="Q74" s="31">
        <v>41.8</v>
      </c>
      <c r="R74" s="31" t="s">
        <v>237</v>
      </c>
      <c r="S74" s="31">
        <v>23</v>
      </c>
      <c r="T74" s="31" t="s">
        <v>237</v>
      </c>
      <c r="U74" s="31">
        <v>78.400000000000006</v>
      </c>
      <c r="V74" s="31" t="s">
        <v>237</v>
      </c>
      <c r="W74" s="31">
        <v>29.6</v>
      </c>
      <c r="X74" s="31" t="s">
        <v>237</v>
      </c>
      <c r="Y74" s="31">
        <v>6.2</v>
      </c>
      <c r="Z74" s="31" t="s">
        <v>237</v>
      </c>
      <c r="AA74" s="31">
        <v>0.6</v>
      </c>
      <c r="AB74" s="31" t="s">
        <v>237</v>
      </c>
      <c r="AC74" s="31">
        <v>22.7</v>
      </c>
      <c r="AD74" s="31" t="s">
        <v>237</v>
      </c>
      <c r="AE74" s="31">
        <v>41.1</v>
      </c>
      <c r="AF74" s="31" t="s">
        <v>237</v>
      </c>
      <c r="AG74" s="31">
        <v>30.9</v>
      </c>
      <c r="AH74" s="31" t="s">
        <v>237</v>
      </c>
      <c r="AI74" s="31">
        <v>50.9</v>
      </c>
      <c r="AJ74" s="31" t="s">
        <v>237</v>
      </c>
      <c r="AK74" s="31">
        <v>20.7</v>
      </c>
      <c r="AL74" s="31" t="s">
        <v>237</v>
      </c>
      <c r="AM74" s="31">
        <v>20.6</v>
      </c>
      <c r="AN74" s="31" t="s">
        <v>237</v>
      </c>
      <c r="AO74" s="31">
        <v>20.7</v>
      </c>
      <c r="AP74" s="31" t="s">
        <v>237</v>
      </c>
      <c r="AQ74" s="31">
        <v>26.5</v>
      </c>
      <c r="AR74" s="31" t="s">
        <v>237</v>
      </c>
      <c r="AS74" s="31">
        <v>14.8</v>
      </c>
      <c r="AT74" s="31" t="s">
        <v>237</v>
      </c>
    </row>
    <row r="75" spans="1:46" s="15" customFormat="1" x14ac:dyDescent="0.25">
      <c r="A75" s="346"/>
      <c r="B75" s="347" t="s">
        <v>88</v>
      </c>
      <c r="C75" s="31" t="s">
        <v>238</v>
      </c>
      <c r="D75" s="31" t="s">
        <v>237</v>
      </c>
      <c r="E75" s="31" t="s">
        <v>238</v>
      </c>
      <c r="F75" s="31" t="s">
        <v>237</v>
      </c>
      <c r="G75" s="31" t="s">
        <v>238</v>
      </c>
      <c r="H75" s="31" t="s">
        <v>237</v>
      </c>
      <c r="I75" s="31" t="s">
        <v>238</v>
      </c>
      <c r="J75" s="31" t="s">
        <v>237</v>
      </c>
      <c r="K75" s="31" t="s">
        <v>238</v>
      </c>
      <c r="L75" s="31" t="s">
        <v>237</v>
      </c>
      <c r="M75" s="31" t="s">
        <v>238</v>
      </c>
      <c r="N75" s="31" t="s">
        <v>237</v>
      </c>
      <c r="O75" s="31" t="s">
        <v>238</v>
      </c>
      <c r="P75" s="31" t="s">
        <v>237</v>
      </c>
      <c r="Q75" s="31" t="s">
        <v>238</v>
      </c>
      <c r="R75" s="31" t="s">
        <v>237</v>
      </c>
      <c r="S75" s="31" t="s">
        <v>238</v>
      </c>
      <c r="T75" s="31" t="s">
        <v>237</v>
      </c>
      <c r="U75" s="31" t="s">
        <v>238</v>
      </c>
      <c r="V75" s="31" t="s">
        <v>237</v>
      </c>
      <c r="W75" s="31" t="s">
        <v>238</v>
      </c>
      <c r="X75" s="31" t="s">
        <v>237</v>
      </c>
      <c r="Y75" s="31" t="s">
        <v>238</v>
      </c>
      <c r="Z75" s="31" t="s">
        <v>237</v>
      </c>
      <c r="AA75" s="31" t="s">
        <v>238</v>
      </c>
      <c r="AB75" s="31" t="s">
        <v>237</v>
      </c>
      <c r="AC75" s="31" t="s">
        <v>238</v>
      </c>
      <c r="AD75" s="31" t="s">
        <v>237</v>
      </c>
      <c r="AE75" s="31" t="s">
        <v>238</v>
      </c>
      <c r="AF75" s="31" t="s">
        <v>237</v>
      </c>
      <c r="AG75" s="31" t="s">
        <v>238</v>
      </c>
      <c r="AH75" s="31" t="s">
        <v>237</v>
      </c>
      <c r="AI75" s="31" t="s">
        <v>238</v>
      </c>
      <c r="AJ75" s="31" t="s">
        <v>237</v>
      </c>
      <c r="AK75" s="31" t="s">
        <v>238</v>
      </c>
      <c r="AL75" s="31" t="s">
        <v>237</v>
      </c>
      <c r="AM75" s="31" t="s">
        <v>238</v>
      </c>
      <c r="AN75" s="31" t="s">
        <v>237</v>
      </c>
      <c r="AO75" s="31" t="s">
        <v>238</v>
      </c>
      <c r="AP75" s="31" t="s">
        <v>237</v>
      </c>
      <c r="AQ75" s="31" t="s">
        <v>238</v>
      </c>
      <c r="AR75" s="31" t="s">
        <v>237</v>
      </c>
      <c r="AS75" s="31" t="s">
        <v>238</v>
      </c>
      <c r="AT75" s="31" t="s">
        <v>237</v>
      </c>
    </row>
    <row r="76" spans="1:46" s="15" customFormat="1" x14ac:dyDescent="0.25">
      <c r="A76" s="346"/>
      <c r="B76" s="348" t="s">
        <v>89</v>
      </c>
      <c r="C76" s="31" t="s">
        <v>238</v>
      </c>
      <c r="D76" s="31" t="s">
        <v>237</v>
      </c>
      <c r="E76" s="31" t="s">
        <v>238</v>
      </c>
      <c r="F76" s="31" t="s">
        <v>237</v>
      </c>
      <c r="G76" s="31" t="s">
        <v>238</v>
      </c>
      <c r="H76" s="31" t="s">
        <v>237</v>
      </c>
      <c r="I76" s="31" t="s">
        <v>238</v>
      </c>
      <c r="J76" s="31" t="s">
        <v>237</v>
      </c>
      <c r="K76" s="31" t="s">
        <v>238</v>
      </c>
      <c r="L76" s="31" t="s">
        <v>237</v>
      </c>
      <c r="M76" s="31" t="s">
        <v>238</v>
      </c>
      <c r="N76" s="31" t="s">
        <v>237</v>
      </c>
      <c r="O76" s="31" t="s">
        <v>238</v>
      </c>
      <c r="P76" s="31" t="s">
        <v>237</v>
      </c>
      <c r="Q76" s="31" t="s">
        <v>238</v>
      </c>
      <c r="R76" s="31" t="s">
        <v>237</v>
      </c>
      <c r="S76" s="31" t="s">
        <v>238</v>
      </c>
      <c r="T76" s="31" t="s">
        <v>237</v>
      </c>
      <c r="U76" s="31" t="s">
        <v>238</v>
      </c>
      <c r="V76" s="31" t="s">
        <v>237</v>
      </c>
      <c r="W76" s="31" t="s">
        <v>238</v>
      </c>
      <c r="X76" s="31" t="s">
        <v>237</v>
      </c>
      <c r="Y76" s="31" t="s">
        <v>238</v>
      </c>
      <c r="Z76" s="31" t="s">
        <v>237</v>
      </c>
      <c r="AA76" s="31" t="s">
        <v>238</v>
      </c>
      <c r="AB76" s="31" t="s">
        <v>237</v>
      </c>
      <c r="AC76" s="31" t="s">
        <v>238</v>
      </c>
      <c r="AD76" s="31" t="s">
        <v>237</v>
      </c>
      <c r="AE76" s="31" t="s">
        <v>238</v>
      </c>
      <c r="AF76" s="31" t="s">
        <v>237</v>
      </c>
      <c r="AG76" s="31" t="s">
        <v>238</v>
      </c>
      <c r="AH76" s="31" t="s">
        <v>237</v>
      </c>
      <c r="AI76" s="31" t="s">
        <v>238</v>
      </c>
      <c r="AJ76" s="31" t="s">
        <v>237</v>
      </c>
      <c r="AK76" s="31" t="s">
        <v>238</v>
      </c>
      <c r="AL76" s="31" t="s">
        <v>237</v>
      </c>
      <c r="AM76" s="31" t="s">
        <v>238</v>
      </c>
      <c r="AN76" s="31" t="s">
        <v>237</v>
      </c>
      <c r="AO76" s="31" t="s">
        <v>238</v>
      </c>
      <c r="AP76" s="31" t="s">
        <v>237</v>
      </c>
      <c r="AQ76" s="31" t="s">
        <v>238</v>
      </c>
      <c r="AR76" s="31" t="s">
        <v>237</v>
      </c>
      <c r="AS76" s="31" t="s">
        <v>238</v>
      </c>
      <c r="AT76" s="31" t="s">
        <v>237</v>
      </c>
    </row>
    <row r="77" spans="1:46" s="15" customFormat="1" x14ac:dyDescent="0.25">
      <c r="A77" s="346"/>
      <c r="B77" s="348" t="s">
        <v>90</v>
      </c>
      <c r="C77" s="31" t="s">
        <v>238</v>
      </c>
      <c r="D77" s="31" t="s">
        <v>237</v>
      </c>
      <c r="E77" s="31" t="s">
        <v>238</v>
      </c>
      <c r="F77" s="31" t="s">
        <v>237</v>
      </c>
      <c r="G77" s="31" t="s">
        <v>238</v>
      </c>
      <c r="H77" s="31" t="s">
        <v>237</v>
      </c>
      <c r="I77" s="31" t="s">
        <v>238</v>
      </c>
      <c r="J77" s="31" t="s">
        <v>237</v>
      </c>
      <c r="K77" s="31" t="s">
        <v>238</v>
      </c>
      <c r="L77" s="31" t="s">
        <v>237</v>
      </c>
      <c r="M77" s="31" t="s">
        <v>238</v>
      </c>
      <c r="N77" s="31" t="s">
        <v>237</v>
      </c>
      <c r="O77" s="31" t="s">
        <v>238</v>
      </c>
      <c r="P77" s="31" t="s">
        <v>237</v>
      </c>
      <c r="Q77" s="31" t="s">
        <v>238</v>
      </c>
      <c r="R77" s="31" t="s">
        <v>237</v>
      </c>
      <c r="S77" s="31" t="s">
        <v>238</v>
      </c>
      <c r="T77" s="31" t="s">
        <v>237</v>
      </c>
      <c r="U77" s="31" t="s">
        <v>238</v>
      </c>
      <c r="V77" s="31" t="s">
        <v>237</v>
      </c>
      <c r="W77" s="31" t="s">
        <v>238</v>
      </c>
      <c r="X77" s="31" t="s">
        <v>237</v>
      </c>
      <c r="Y77" s="31" t="s">
        <v>238</v>
      </c>
      <c r="Z77" s="31" t="s">
        <v>237</v>
      </c>
      <c r="AA77" s="31" t="s">
        <v>238</v>
      </c>
      <c r="AB77" s="31" t="s">
        <v>237</v>
      </c>
      <c r="AC77" s="31" t="s">
        <v>238</v>
      </c>
      <c r="AD77" s="31" t="s">
        <v>237</v>
      </c>
      <c r="AE77" s="31" t="s">
        <v>238</v>
      </c>
      <c r="AF77" s="31" t="s">
        <v>237</v>
      </c>
      <c r="AG77" s="31" t="s">
        <v>238</v>
      </c>
      <c r="AH77" s="31" t="s">
        <v>237</v>
      </c>
      <c r="AI77" s="31" t="s">
        <v>238</v>
      </c>
      <c r="AJ77" s="31" t="s">
        <v>237</v>
      </c>
      <c r="AK77" s="31" t="s">
        <v>238</v>
      </c>
      <c r="AL77" s="31" t="s">
        <v>237</v>
      </c>
      <c r="AM77" s="31" t="s">
        <v>238</v>
      </c>
      <c r="AN77" s="31" t="s">
        <v>237</v>
      </c>
      <c r="AO77" s="31" t="s">
        <v>238</v>
      </c>
      <c r="AP77" s="31" t="s">
        <v>237</v>
      </c>
      <c r="AQ77" s="31" t="s">
        <v>238</v>
      </c>
      <c r="AR77" s="31" t="s">
        <v>237</v>
      </c>
      <c r="AS77" s="31" t="s">
        <v>238</v>
      </c>
      <c r="AT77" s="31" t="s">
        <v>237</v>
      </c>
    </row>
    <row r="78" spans="1:46" s="15" customFormat="1" x14ac:dyDescent="0.25">
      <c r="A78" s="346"/>
      <c r="B78" s="349" t="s">
        <v>91</v>
      </c>
      <c r="C78" s="31" t="s">
        <v>238</v>
      </c>
      <c r="D78" s="31" t="s">
        <v>237</v>
      </c>
      <c r="E78" s="31" t="s">
        <v>238</v>
      </c>
      <c r="F78" s="31" t="s">
        <v>237</v>
      </c>
      <c r="G78" s="31" t="s">
        <v>238</v>
      </c>
      <c r="H78" s="31" t="s">
        <v>237</v>
      </c>
      <c r="I78" s="31" t="s">
        <v>238</v>
      </c>
      <c r="J78" s="31" t="s">
        <v>237</v>
      </c>
      <c r="K78" s="31" t="s">
        <v>238</v>
      </c>
      <c r="L78" s="31" t="s">
        <v>237</v>
      </c>
      <c r="M78" s="31" t="s">
        <v>238</v>
      </c>
      <c r="N78" s="31" t="s">
        <v>237</v>
      </c>
      <c r="O78" s="31" t="s">
        <v>238</v>
      </c>
      <c r="P78" s="31" t="s">
        <v>237</v>
      </c>
      <c r="Q78" s="31" t="s">
        <v>238</v>
      </c>
      <c r="R78" s="31" t="s">
        <v>237</v>
      </c>
      <c r="S78" s="31" t="s">
        <v>238</v>
      </c>
      <c r="T78" s="31" t="s">
        <v>237</v>
      </c>
      <c r="U78" s="31" t="s">
        <v>238</v>
      </c>
      <c r="V78" s="31" t="s">
        <v>237</v>
      </c>
      <c r="W78" s="31" t="s">
        <v>238</v>
      </c>
      <c r="X78" s="31" t="s">
        <v>237</v>
      </c>
      <c r="Y78" s="31" t="s">
        <v>238</v>
      </c>
      <c r="Z78" s="31" t="s">
        <v>237</v>
      </c>
      <c r="AA78" s="31" t="s">
        <v>238</v>
      </c>
      <c r="AB78" s="31" t="s">
        <v>237</v>
      </c>
      <c r="AC78" s="31" t="s">
        <v>238</v>
      </c>
      <c r="AD78" s="31" t="s">
        <v>237</v>
      </c>
      <c r="AE78" s="31" t="s">
        <v>238</v>
      </c>
      <c r="AF78" s="31" t="s">
        <v>237</v>
      </c>
      <c r="AG78" s="31" t="s">
        <v>238</v>
      </c>
      <c r="AH78" s="31" t="s">
        <v>237</v>
      </c>
      <c r="AI78" s="31" t="s">
        <v>238</v>
      </c>
      <c r="AJ78" s="31" t="s">
        <v>237</v>
      </c>
      <c r="AK78" s="31" t="s">
        <v>238</v>
      </c>
      <c r="AL78" s="31" t="s">
        <v>237</v>
      </c>
      <c r="AM78" s="31" t="s">
        <v>238</v>
      </c>
      <c r="AN78" s="31" t="s">
        <v>237</v>
      </c>
      <c r="AO78" s="31" t="s">
        <v>238</v>
      </c>
      <c r="AP78" s="31" t="s">
        <v>237</v>
      </c>
      <c r="AQ78" s="31" t="s">
        <v>238</v>
      </c>
      <c r="AR78" s="31" t="s">
        <v>237</v>
      </c>
      <c r="AS78" s="31" t="s">
        <v>238</v>
      </c>
      <c r="AT78" s="31" t="s">
        <v>237</v>
      </c>
    </row>
    <row r="79" spans="1:46" s="15" customFormat="1" x14ac:dyDescent="0.25">
      <c r="A79" s="345">
        <v>1</v>
      </c>
      <c r="B79" s="45" t="s">
        <v>92</v>
      </c>
      <c r="C79" s="31">
        <v>9.9</v>
      </c>
      <c r="D79" s="31" t="s">
        <v>237</v>
      </c>
      <c r="E79" s="31">
        <v>9.8000000000000007</v>
      </c>
      <c r="F79" s="31" t="s">
        <v>237</v>
      </c>
      <c r="G79" s="31">
        <v>10</v>
      </c>
      <c r="H79" s="31" t="s">
        <v>237</v>
      </c>
      <c r="I79" s="31">
        <v>3.6</v>
      </c>
      <c r="J79" s="31" t="s">
        <v>237</v>
      </c>
      <c r="K79" s="31">
        <v>25.5</v>
      </c>
      <c r="L79" s="31" t="s">
        <v>237</v>
      </c>
      <c r="M79" s="31" t="s">
        <v>238</v>
      </c>
      <c r="N79" s="31" t="s">
        <v>237</v>
      </c>
      <c r="O79" s="31" t="s">
        <v>238</v>
      </c>
      <c r="P79" s="31" t="s">
        <v>237</v>
      </c>
      <c r="Q79" s="31" t="s">
        <v>238</v>
      </c>
      <c r="R79" s="31" t="s">
        <v>237</v>
      </c>
      <c r="S79" s="31" t="s">
        <v>238</v>
      </c>
      <c r="T79" s="31" t="s">
        <v>237</v>
      </c>
      <c r="U79" s="31" t="s">
        <v>238</v>
      </c>
      <c r="V79" s="31" t="s">
        <v>237</v>
      </c>
      <c r="W79" s="31" t="s">
        <v>238</v>
      </c>
      <c r="X79" s="31" t="s">
        <v>237</v>
      </c>
      <c r="Y79" s="31" t="s">
        <v>238</v>
      </c>
      <c r="Z79" s="31" t="s">
        <v>237</v>
      </c>
      <c r="AA79" s="31" t="s">
        <v>238</v>
      </c>
      <c r="AB79" s="31" t="s">
        <v>237</v>
      </c>
      <c r="AC79" s="31" t="s">
        <v>238</v>
      </c>
      <c r="AD79" s="31" t="s">
        <v>237</v>
      </c>
      <c r="AE79" s="31" t="s">
        <v>238</v>
      </c>
      <c r="AF79" s="31" t="s">
        <v>237</v>
      </c>
      <c r="AG79" s="31" t="s">
        <v>238</v>
      </c>
      <c r="AH79" s="31" t="s">
        <v>237</v>
      </c>
      <c r="AI79" s="31" t="s">
        <v>238</v>
      </c>
      <c r="AJ79" s="31" t="s">
        <v>237</v>
      </c>
      <c r="AK79" s="31" t="s">
        <v>238</v>
      </c>
      <c r="AL79" s="31" t="s">
        <v>237</v>
      </c>
      <c r="AM79" s="31" t="s">
        <v>238</v>
      </c>
      <c r="AN79" s="31" t="s">
        <v>237</v>
      </c>
      <c r="AO79" s="31" t="s">
        <v>238</v>
      </c>
      <c r="AP79" s="31" t="s">
        <v>237</v>
      </c>
      <c r="AQ79" s="31" t="s">
        <v>238</v>
      </c>
      <c r="AR79" s="31" t="s">
        <v>237</v>
      </c>
      <c r="AS79" s="31" t="s">
        <v>238</v>
      </c>
      <c r="AT79" s="31" t="s">
        <v>237</v>
      </c>
    </row>
    <row r="80" spans="1:46" s="15" customFormat="1" x14ac:dyDescent="0.25">
      <c r="A80" s="345">
        <v>1</v>
      </c>
      <c r="B80" s="45" t="s">
        <v>93</v>
      </c>
      <c r="C80" s="31">
        <v>49.2</v>
      </c>
      <c r="D80" s="31" t="s">
        <v>237</v>
      </c>
      <c r="E80" s="31">
        <v>47.7</v>
      </c>
      <c r="F80" s="31" t="s">
        <v>237</v>
      </c>
      <c r="G80" s="31">
        <v>50.4</v>
      </c>
      <c r="H80" s="31" t="s">
        <v>237</v>
      </c>
      <c r="I80" s="31">
        <v>33</v>
      </c>
      <c r="J80" s="31" t="s">
        <v>237</v>
      </c>
      <c r="K80" s="31">
        <v>77.7</v>
      </c>
      <c r="L80" s="31" t="s">
        <v>237</v>
      </c>
      <c r="M80" s="31">
        <v>88.6</v>
      </c>
      <c r="N80" s="31" t="s">
        <v>237</v>
      </c>
      <c r="O80" s="31">
        <v>87.9</v>
      </c>
      <c r="P80" s="31" t="s">
        <v>237</v>
      </c>
      <c r="Q80" s="31">
        <v>89.2</v>
      </c>
      <c r="R80" s="31" t="s">
        <v>237</v>
      </c>
      <c r="S80" s="31">
        <v>76.7</v>
      </c>
      <c r="T80" s="31" t="s">
        <v>237</v>
      </c>
      <c r="U80" s="31">
        <v>99</v>
      </c>
      <c r="V80" s="31" t="s">
        <v>237</v>
      </c>
      <c r="W80" s="31">
        <v>51.5</v>
      </c>
      <c r="X80" s="31" t="s">
        <v>237</v>
      </c>
      <c r="Y80" s="31">
        <v>54.4</v>
      </c>
      <c r="Z80" s="31" t="s">
        <v>237</v>
      </c>
      <c r="AA80" s="31">
        <v>28.4</v>
      </c>
      <c r="AB80" s="31" t="s">
        <v>237</v>
      </c>
      <c r="AC80" s="31">
        <v>85.9</v>
      </c>
      <c r="AD80" s="31" t="s">
        <v>237</v>
      </c>
      <c r="AE80" s="31">
        <v>65</v>
      </c>
      <c r="AF80" s="31" t="s">
        <v>237</v>
      </c>
      <c r="AG80" s="31">
        <v>66.7</v>
      </c>
      <c r="AH80" s="31" t="s">
        <v>237</v>
      </c>
      <c r="AI80" s="31">
        <v>59.9</v>
      </c>
      <c r="AJ80" s="31" t="s">
        <v>237</v>
      </c>
      <c r="AK80" s="31">
        <v>11.3</v>
      </c>
      <c r="AL80" s="31" t="s">
        <v>237</v>
      </c>
      <c r="AM80" s="31">
        <v>12.8</v>
      </c>
      <c r="AN80" s="31" t="s">
        <v>237</v>
      </c>
      <c r="AO80" s="31">
        <v>9.6999999999999993</v>
      </c>
      <c r="AP80" s="31" t="s">
        <v>237</v>
      </c>
      <c r="AQ80" s="31">
        <v>19.2</v>
      </c>
      <c r="AR80" s="31" t="s">
        <v>237</v>
      </c>
      <c r="AS80" s="31">
        <v>5.8</v>
      </c>
      <c r="AT80" s="31" t="s">
        <v>237</v>
      </c>
    </row>
    <row r="81" spans="1:46" s="15" customFormat="1" x14ac:dyDescent="0.25">
      <c r="A81" s="346"/>
      <c r="B81" s="347" t="s">
        <v>94</v>
      </c>
      <c r="C81" s="31" t="s">
        <v>238</v>
      </c>
      <c r="D81" s="31" t="s">
        <v>237</v>
      </c>
      <c r="E81" s="31" t="s">
        <v>238</v>
      </c>
      <c r="F81" s="31" t="s">
        <v>237</v>
      </c>
      <c r="G81" s="31" t="s">
        <v>238</v>
      </c>
      <c r="H81" s="31" t="s">
        <v>237</v>
      </c>
      <c r="I81" s="31" t="s">
        <v>238</v>
      </c>
      <c r="J81" s="31" t="s">
        <v>237</v>
      </c>
      <c r="K81" s="31" t="s">
        <v>238</v>
      </c>
      <c r="L81" s="31" t="s">
        <v>237</v>
      </c>
      <c r="M81" s="31" t="s">
        <v>238</v>
      </c>
      <c r="N81" s="31" t="s">
        <v>237</v>
      </c>
      <c r="O81" s="31" t="s">
        <v>238</v>
      </c>
      <c r="P81" s="31" t="s">
        <v>237</v>
      </c>
      <c r="Q81" s="31" t="s">
        <v>238</v>
      </c>
      <c r="R81" s="31" t="s">
        <v>237</v>
      </c>
      <c r="S81" s="31" t="s">
        <v>238</v>
      </c>
      <c r="T81" s="31" t="s">
        <v>237</v>
      </c>
      <c r="U81" s="31" t="s">
        <v>238</v>
      </c>
      <c r="V81" s="31" t="s">
        <v>237</v>
      </c>
      <c r="W81" s="31" t="s">
        <v>238</v>
      </c>
      <c r="X81" s="31" t="s">
        <v>237</v>
      </c>
      <c r="Y81" s="31" t="s">
        <v>238</v>
      </c>
      <c r="Z81" s="31" t="s">
        <v>237</v>
      </c>
      <c r="AA81" s="31" t="s">
        <v>238</v>
      </c>
      <c r="AB81" s="31" t="s">
        <v>237</v>
      </c>
      <c r="AC81" s="31" t="s">
        <v>238</v>
      </c>
      <c r="AD81" s="31" t="s">
        <v>237</v>
      </c>
      <c r="AE81" s="31" t="s">
        <v>238</v>
      </c>
      <c r="AF81" s="31" t="s">
        <v>237</v>
      </c>
      <c r="AG81" s="31" t="s">
        <v>238</v>
      </c>
      <c r="AH81" s="31" t="s">
        <v>237</v>
      </c>
      <c r="AI81" s="31" t="s">
        <v>238</v>
      </c>
      <c r="AJ81" s="31" t="s">
        <v>237</v>
      </c>
      <c r="AK81" s="31" t="s">
        <v>238</v>
      </c>
      <c r="AL81" s="31" t="s">
        <v>237</v>
      </c>
      <c r="AM81" s="31" t="s">
        <v>238</v>
      </c>
      <c r="AN81" s="31" t="s">
        <v>237</v>
      </c>
      <c r="AO81" s="31" t="s">
        <v>238</v>
      </c>
      <c r="AP81" s="31" t="s">
        <v>237</v>
      </c>
      <c r="AQ81" s="31" t="s">
        <v>238</v>
      </c>
      <c r="AR81" s="31" t="s">
        <v>237</v>
      </c>
      <c r="AS81" s="31" t="s">
        <v>238</v>
      </c>
      <c r="AT81" s="31" t="s">
        <v>237</v>
      </c>
    </row>
    <row r="82" spans="1:46" s="15" customFormat="1" x14ac:dyDescent="0.25">
      <c r="A82" s="346"/>
      <c r="B82" s="349" t="s">
        <v>95</v>
      </c>
      <c r="C82" s="31" t="s">
        <v>238</v>
      </c>
      <c r="D82" s="31" t="s">
        <v>237</v>
      </c>
      <c r="E82" s="31" t="s">
        <v>238</v>
      </c>
      <c r="F82" s="31" t="s">
        <v>237</v>
      </c>
      <c r="G82" s="31" t="s">
        <v>238</v>
      </c>
      <c r="H82" s="31" t="s">
        <v>237</v>
      </c>
      <c r="I82" s="31" t="s">
        <v>238</v>
      </c>
      <c r="J82" s="31" t="s">
        <v>237</v>
      </c>
      <c r="K82" s="31" t="s">
        <v>238</v>
      </c>
      <c r="L82" s="31" t="s">
        <v>237</v>
      </c>
      <c r="M82" s="31" t="s">
        <v>238</v>
      </c>
      <c r="N82" s="31" t="s">
        <v>237</v>
      </c>
      <c r="O82" s="31" t="s">
        <v>238</v>
      </c>
      <c r="P82" s="31" t="s">
        <v>237</v>
      </c>
      <c r="Q82" s="31" t="s">
        <v>238</v>
      </c>
      <c r="R82" s="31" t="s">
        <v>237</v>
      </c>
      <c r="S82" s="31" t="s">
        <v>238</v>
      </c>
      <c r="T82" s="31" t="s">
        <v>237</v>
      </c>
      <c r="U82" s="31" t="s">
        <v>238</v>
      </c>
      <c r="V82" s="31" t="s">
        <v>237</v>
      </c>
      <c r="W82" s="31" t="s">
        <v>238</v>
      </c>
      <c r="X82" s="31" t="s">
        <v>237</v>
      </c>
      <c r="Y82" s="31" t="s">
        <v>238</v>
      </c>
      <c r="Z82" s="31" t="s">
        <v>237</v>
      </c>
      <c r="AA82" s="31" t="s">
        <v>238</v>
      </c>
      <c r="AB82" s="31" t="s">
        <v>237</v>
      </c>
      <c r="AC82" s="31" t="s">
        <v>238</v>
      </c>
      <c r="AD82" s="31" t="s">
        <v>237</v>
      </c>
      <c r="AE82" s="31" t="s">
        <v>238</v>
      </c>
      <c r="AF82" s="31" t="s">
        <v>237</v>
      </c>
      <c r="AG82" s="31" t="s">
        <v>238</v>
      </c>
      <c r="AH82" s="31" t="s">
        <v>237</v>
      </c>
      <c r="AI82" s="31" t="s">
        <v>238</v>
      </c>
      <c r="AJ82" s="31" t="s">
        <v>237</v>
      </c>
      <c r="AK82" s="31" t="s">
        <v>238</v>
      </c>
      <c r="AL82" s="31" t="s">
        <v>237</v>
      </c>
      <c r="AM82" s="31" t="s">
        <v>238</v>
      </c>
      <c r="AN82" s="31" t="s">
        <v>237</v>
      </c>
      <c r="AO82" s="31" t="s">
        <v>238</v>
      </c>
      <c r="AP82" s="31" t="s">
        <v>237</v>
      </c>
      <c r="AQ82" s="31" t="s">
        <v>238</v>
      </c>
      <c r="AR82" s="31" t="s">
        <v>237</v>
      </c>
      <c r="AS82" s="31" t="s">
        <v>238</v>
      </c>
      <c r="AT82" s="31" t="s">
        <v>237</v>
      </c>
    </row>
    <row r="83" spans="1:46" s="15" customFormat="1" x14ac:dyDescent="0.25">
      <c r="A83" s="345">
        <v>1</v>
      </c>
      <c r="B83" s="45" t="s">
        <v>96</v>
      </c>
      <c r="C83" s="31">
        <v>18.899999999999999</v>
      </c>
      <c r="D83" s="31" t="s">
        <v>237</v>
      </c>
      <c r="E83" s="31">
        <v>17</v>
      </c>
      <c r="F83" s="31" t="s">
        <v>237</v>
      </c>
      <c r="G83" s="31">
        <v>21</v>
      </c>
      <c r="H83" s="31" t="s">
        <v>237</v>
      </c>
      <c r="I83" s="31">
        <v>12.8</v>
      </c>
      <c r="J83" s="31" t="s">
        <v>237</v>
      </c>
      <c r="K83" s="31">
        <v>28.2</v>
      </c>
      <c r="L83" s="31" t="s">
        <v>237</v>
      </c>
      <c r="M83" s="31">
        <v>47.8</v>
      </c>
      <c r="N83" s="31" t="s">
        <v>237</v>
      </c>
      <c r="O83" s="31">
        <v>47.1</v>
      </c>
      <c r="P83" s="31" t="s">
        <v>237</v>
      </c>
      <c r="Q83" s="31">
        <v>48.5</v>
      </c>
      <c r="R83" s="31" t="s">
        <v>237</v>
      </c>
      <c r="S83" s="31">
        <v>27.8</v>
      </c>
      <c r="T83" s="31" t="s">
        <v>237</v>
      </c>
      <c r="U83" s="31">
        <v>74.599999999999994</v>
      </c>
      <c r="V83" s="31" t="s">
        <v>237</v>
      </c>
      <c r="W83" s="31">
        <v>59.2</v>
      </c>
      <c r="X83" s="31" t="s">
        <v>237</v>
      </c>
      <c r="Y83" s="31">
        <v>11.3</v>
      </c>
      <c r="Z83" s="31" t="s">
        <v>237</v>
      </c>
      <c r="AA83" s="31">
        <v>1.1000000000000001</v>
      </c>
      <c r="AB83" s="31" t="s">
        <v>237</v>
      </c>
      <c r="AC83" s="31">
        <v>34</v>
      </c>
      <c r="AD83" s="31" t="s">
        <v>237</v>
      </c>
      <c r="AE83" s="31">
        <v>77.900000000000006</v>
      </c>
      <c r="AF83" s="31" t="s">
        <v>237</v>
      </c>
      <c r="AG83" s="31">
        <v>73.900000000000006</v>
      </c>
      <c r="AH83" s="31" t="s">
        <v>237</v>
      </c>
      <c r="AI83" s="31">
        <v>80.7</v>
      </c>
      <c r="AJ83" s="31" t="s">
        <v>237</v>
      </c>
      <c r="AK83" s="31">
        <v>4.4000000000000004</v>
      </c>
      <c r="AL83" s="31" t="s">
        <v>237</v>
      </c>
      <c r="AM83" s="31">
        <v>4.5</v>
      </c>
      <c r="AN83" s="31" t="s">
        <v>237</v>
      </c>
      <c r="AO83" s="31">
        <v>4.2</v>
      </c>
      <c r="AP83" s="31" t="s">
        <v>237</v>
      </c>
      <c r="AQ83" s="31">
        <v>8.1</v>
      </c>
      <c r="AR83" s="31" t="s">
        <v>237</v>
      </c>
      <c r="AS83" s="31">
        <v>1.5</v>
      </c>
      <c r="AT83" s="31" t="s">
        <v>237</v>
      </c>
    </row>
    <row r="84" spans="1:46" s="15" customFormat="1" x14ac:dyDescent="0.25">
      <c r="A84" s="346"/>
      <c r="B84" s="347" t="s">
        <v>97</v>
      </c>
      <c r="C84" s="31" t="s">
        <v>238</v>
      </c>
      <c r="D84" s="31" t="s">
        <v>237</v>
      </c>
      <c r="E84" s="31" t="s">
        <v>238</v>
      </c>
      <c r="F84" s="31" t="s">
        <v>237</v>
      </c>
      <c r="G84" s="31" t="s">
        <v>238</v>
      </c>
      <c r="H84" s="31" t="s">
        <v>237</v>
      </c>
      <c r="I84" s="31" t="s">
        <v>238</v>
      </c>
      <c r="J84" s="31" t="s">
        <v>237</v>
      </c>
      <c r="K84" s="31" t="s">
        <v>238</v>
      </c>
      <c r="L84" s="31" t="s">
        <v>237</v>
      </c>
      <c r="M84" s="31" t="s">
        <v>238</v>
      </c>
      <c r="N84" s="31" t="s">
        <v>237</v>
      </c>
      <c r="O84" s="31" t="s">
        <v>238</v>
      </c>
      <c r="P84" s="31" t="s">
        <v>237</v>
      </c>
      <c r="Q84" s="31" t="s">
        <v>238</v>
      </c>
      <c r="R84" s="31" t="s">
        <v>237</v>
      </c>
      <c r="S84" s="31" t="s">
        <v>238</v>
      </c>
      <c r="T84" s="31" t="s">
        <v>237</v>
      </c>
      <c r="U84" s="31" t="s">
        <v>238</v>
      </c>
      <c r="V84" s="31" t="s">
        <v>237</v>
      </c>
      <c r="W84" s="31" t="s">
        <v>238</v>
      </c>
      <c r="X84" s="31" t="s">
        <v>237</v>
      </c>
      <c r="Y84" s="31" t="s">
        <v>238</v>
      </c>
      <c r="Z84" s="31" t="s">
        <v>237</v>
      </c>
      <c r="AA84" s="31" t="s">
        <v>238</v>
      </c>
      <c r="AB84" s="31" t="s">
        <v>237</v>
      </c>
      <c r="AC84" s="31" t="s">
        <v>238</v>
      </c>
      <c r="AD84" s="31" t="s">
        <v>237</v>
      </c>
      <c r="AE84" s="31" t="s">
        <v>238</v>
      </c>
      <c r="AF84" s="31" t="s">
        <v>237</v>
      </c>
      <c r="AG84" s="31" t="s">
        <v>238</v>
      </c>
      <c r="AH84" s="31" t="s">
        <v>237</v>
      </c>
      <c r="AI84" s="31" t="s">
        <v>238</v>
      </c>
      <c r="AJ84" s="31" t="s">
        <v>237</v>
      </c>
      <c r="AK84" s="31" t="s">
        <v>238</v>
      </c>
      <c r="AL84" s="31" t="s">
        <v>237</v>
      </c>
      <c r="AM84" s="31" t="s">
        <v>238</v>
      </c>
      <c r="AN84" s="31" t="s">
        <v>237</v>
      </c>
      <c r="AO84" s="31" t="s">
        <v>238</v>
      </c>
      <c r="AP84" s="31" t="s">
        <v>237</v>
      </c>
      <c r="AQ84" s="31" t="s">
        <v>238</v>
      </c>
      <c r="AR84" s="31" t="s">
        <v>237</v>
      </c>
      <c r="AS84" s="31" t="s">
        <v>238</v>
      </c>
      <c r="AT84" s="31" t="s">
        <v>237</v>
      </c>
    </row>
    <row r="85" spans="1:46" s="15" customFormat="1" x14ac:dyDescent="0.25">
      <c r="A85" s="346"/>
      <c r="B85" s="348" t="s">
        <v>98</v>
      </c>
      <c r="C85" s="31" t="s">
        <v>238</v>
      </c>
      <c r="D85" s="31" t="s">
        <v>237</v>
      </c>
      <c r="E85" s="31" t="s">
        <v>238</v>
      </c>
      <c r="F85" s="31" t="s">
        <v>237</v>
      </c>
      <c r="G85" s="31" t="s">
        <v>238</v>
      </c>
      <c r="H85" s="31" t="s">
        <v>237</v>
      </c>
      <c r="I85" s="31" t="s">
        <v>238</v>
      </c>
      <c r="J85" s="31" t="s">
        <v>237</v>
      </c>
      <c r="K85" s="31" t="s">
        <v>238</v>
      </c>
      <c r="L85" s="31" t="s">
        <v>237</v>
      </c>
      <c r="M85" s="31" t="s">
        <v>238</v>
      </c>
      <c r="N85" s="31" t="s">
        <v>237</v>
      </c>
      <c r="O85" s="31" t="s">
        <v>238</v>
      </c>
      <c r="P85" s="31" t="s">
        <v>237</v>
      </c>
      <c r="Q85" s="31" t="s">
        <v>238</v>
      </c>
      <c r="R85" s="31" t="s">
        <v>237</v>
      </c>
      <c r="S85" s="31" t="s">
        <v>238</v>
      </c>
      <c r="T85" s="31" t="s">
        <v>237</v>
      </c>
      <c r="U85" s="31" t="s">
        <v>238</v>
      </c>
      <c r="V85" s="31" t="s">
        <v>237</v>
      </c>
      <c r="W85" s="31" t="s">
        <v>238</v>
      </c>
      <c r="X85" s="31" t="s">
        <v>237</v>
      </c>
      <c r="Y85" s="31" t="s">
        <v>238</v>
      </c>
      <c r="Z85" s="31" t="s">
        <v>237</v>
      </c>
      <c r="AA85" s="31" t="s">
        <v>238</v>
      </c>
      <c r="AB85" s="31" t="s">
        <v>237</v>
      </c>
      <c r="AC85" s="31" t="s">
        <v>238</v>
      </c>
      <c r="AD85" s="31" t="s">
        <v>237</v>
      </c>
      <c r="AE85" s="31" t="s">
        <v>238</v>
      </c>
      <c r="AF85" s="31" t="s">
        <v>237</v>
      </c>
      <c r="AG85" s="31" t="s">
        <v>238</v>
      </c>
      <c r="AH85" s="31" t="s">
        <v>237</v>
      </c>
      <c r="AI85" s="31" t="s">
        <v>238</v>
      </c>
      <c r="AJ85" s="31" t="s">
        <v>237</v>
      </c>
      <c r="AK85" s="31" t="s">
        <v>238</v>
      </c>
      <c r="AL85" s="31" t="s">
        <v>237</v>
      </c>
      <c r="AM85" s="31" t="s">
        <v>238</v>
      </c>
      <c r="AN85" s="31" t="s">
        <v>237</v>
      </c>
      <c r="AO85" s="31" t="s">
        <v>238</v>
      </c>
      <c r="AP85" s="31" t="s">
        <v>237</v>
      </c>
      <c r="AQ85" s="31" t="s">
        <v>238</v>
      </c>
      <c r="AR85" s="31" t="s">
        <v>237</v>
      </c>
      <c r="AS85" s="31" t="s">
        <v>238</v>
      </c>
      <c r="AT85" s="31" t="s">
        <v>237</v>
      </c>
    </row>
    <row r="86" spans="1:46" s="15" customFormat="1" x14ac:dyDescent="0.25">
      <c r="A86" s="346"/>
      <c r="B86" s="349" t="s">
        <v>99</v>
      </c>
      <c r="C86" s="31" t="s">
        <v>238</v>
      </c>
      <c r="D86" s="31" t="s">
        <v>237</v>
      </c>
      <c r="E86" s="31" t="s">
        <v>238</v>
      </c>
      <c r="F86" s="31" t="s">
        <v>237</v>
      </c>
      <c r="G86" s="31" t="s">
        <v>238</v>
      </c>
      <c r="H86" s="31" t="s">
        <v>237</v>
      </c>
      <c r="I86" s="31" t="s">
        <v>238</v>
      </c>
      <c r="J86" s="31" t="s">
        <v>237</v>
      </c>
      <c r="K86" s="31" t="s">
        <v>238</v>
      </c>
      <c r="L86" s="31" t="s">
        <v>237</v>
      </c>
      <c r="M86" s="31" t="s">
        <v>238</v>
      </c>
      <c r="N86" s="31" t="s">
        <v>237</v>
      </c>
      <c r="O86" s="31" t="s">
        <v>238</v>
      </c>
      <c r="P86" s="31" t="s">
        <v>237</v>
      </c>
      <c r="Q86" s="31" t="s">
        <v>238</v>
      </c>
      <c r="R86" s="31" t="s">
        <v>237</v>
      </c>
      <c r="S86" s="31" t="s">
        <v>238</v>
      </c>
      <c r="T86" s="31" t="s">
        <v>237</v>
      </c>
      <c r="U86" s="31" t="s">
        <v>238</v>
      </c>
      <c r="V86" s="31" t="s">
        <v>237</v>
      </c>
      <c r="W86" s="31" t="s">
        <v>238</v>
      </c>
      <c r="X86" s="31" t="s">
        <v>237</v>
      </c>
      <c r="Y86" s="31" t="s">
        <v>238</v>
      </c>
      <c r="Z86" s="31" t="s">
        <v>237</v>
      </c>
      <c r="AA86" s="31" t="s">
        <v>238</v>
      </c>
      <c r="AB86" s="31" t="s">
        <v>237</v>
      </c>
      <c r="AC86" s="31" t="s">
        <v>238</v>
      </c>
      <c r="AD86" s="31" t="s">
        <v>237</v>
      </c>
      <c r="AE86" s="31" t="s">
        <v>238</v>
      </c>
      <c r="AF86" s="31" t="s">
        <v>237</v>
      </c>
      <c r="AG86" s="31" t="s">
        <v>238</v>
      </c>
      <c r="AH86" s="31" t="s">
        <v>237</v>
      </c>
      <c r="AI86" s="31" t="s">
        <v>238</v>
      </c>
      <c r="AJ86" s="31" t="s">
        <v>237</v>
      </c>
      <c r="AK86" s="31" t="s">
        <v>238</v>
      </c>
      <c r="AL86" s="31" t="s">
        <v>237</v>
      </c>
      <c r="AM86" s="31" t="s">
        <v>238</v>
      </c>
      <c r="AN86" s="31" t="s">
        <v>237</v>
      </c>
      <c r="AO86" s="31" t="s">
        <v>238</v>
      </c>
      <c r="AP86" s="31" t="s">
        <v>237</v>
      </c>
      <c r="AQ86" s="31" t="s">
        <v>238</v>
      </c>
      <c r="AR86" s="31" t="s">
        <v>237</v>
      </c>
      <c r="AS86" s="31" t="s">
        <v>238</v>
      </c>
      <c r="AT86" s="31" t="s">
        <v>237</v>
      </c>
    </row>
    <row r="87" spans="1:46" s="15" customFormat="1" x14ac:dyDescent="0.25">
      <c r="A87" s="345">
        <v>1</v>
      </c>
      <c r="B87" s="45" t="s">
        <v>100</v>
      </c>
      <c r="C87" s="31">
        <v>16.7</v>
      </c>
      <c r="D87" s="31" t="s">
        <v>237</v>
      </c>
      <c r="E87" s="31">
        <v>15.6</v>
      </c>
      <c r="F87" s="31" t="s">
        <v>237</v>
      </c>
      <c r="G87" s="31">
        <v>17.8</v>
      </c>
      <c r="H87" s="31" t="s">
        <v>237</v>
      </c>
      <c r="I87" s="31" t="s">
        <v>238</v>
      </c>
      <c r="J87" s="31" t="s">
        <v>237</v>
      </c>
      <c r="K87" s="31" t="s">
        <v>238</v>
      </c>
      <c r="L87" s="31" t="s">
        <v>237</v>
      </c>
      <c r="M87" s="31" t="s">
        <v>238</v>
      </c>
      <c r="N87" s="31" t="s">
        <v>237</v>
      </c>
      <c r="O87" s="31" t="s">
        <v>238</v>
      </c>
      <c r="P87" s="31" t="s">
        <v>237</v>
      </c>
      <c r="Q87" s="31" t="s">
        <v>238</v>
      </c>
      <c r="R87" s="31" t="s">
        <v>237</v>
      </c>
      <c r="S87" s="31" t="s">
        <v>238</v>
      </c>
      <c r="T87" s="31" t="s">
        <v>237</v>
      </c>
      <c r="U87" s="31" t="s">
        <v>238</v>
      </c>
      <c r="V87" s="31" t="s">
        <v>237</v>
      </c>
      <c r="W87" s="31" t="s">
        <v>238</v>
      </c>
      <c r="X87" s="31" t="s">
        <v>237</v>
      </c>
      <c r="Y87" s="31" t="s">
        <v>238</v>
      </c>
      <c r="Z87" s="31" t="s">
        <v>237</v>
      </c>
      <c r="AA87" s="31" t="s">
        <v>238</v>
      </c>
      <c r="AB87" s="31" t="s">
        <v>237</v>
      </c>
      <c r="AC87" s="31" t="s">
        <v>238</v>
      </c>
      <c r="AD87" s="31" t="s">
        <v>237</v>
      </c>
      <c r="AE87" s="31" t="s">
        <v>238</v>
      </c>
      <c r="AF87" s="31" t="s">
        <v>237</v>
      </c>
      <c r="AG87" s="31" t="s">
        <v>238</v>
      </c>
      <c r="AH87" s="31" t="s">
        <v>237</v>
      </c>
      <c r="AI87" s="31" t="s">
        <v>238</v>
      </c>
      <c r="AJ87" s="31" t="s">
        <v>237</v>
      </c>
      <c r="AK87" s="31" t="s">
        <v>238</v>
      </c>
      <c r="AL87" s="31" t="s">
        <v>237</v>
      </c>
      <c r="AM87" s="31" t="s">
        <v>238</v>
      </c>
      <c r="AN87" s="31" t="s">
        <v>237</v>
      </c>
      <c r="AO87" s="31" t="s">
        <v>238</v>
      </c>
      <c r="AP87" s="31" t="s">
        <v>237</v>
      </c>
      <c r="AQ87" s="31" t="s">
        <v>238</v>
      </c>
      <c r="AR87" s="31" t="s">
        <v>237</v>
      </c>
      <c r="AS87" s="31" t="s">
        <v>238</v>
      </c>
      <c r="AT87" s="31" t="s">
        <v>237</v>
      </c>
    </row>
    <row r="88" spans="1:46" s="15" customFormat="1" x14ac:dyDescent="0.25">
      <c r="A88" s="345">
        <v>1</v>
      </c>
      <c r="B88" s="45" t="s">
        <v>101</v>
      </c>
      <c r="C88" s="31">
        <v>20.190000000000001</v>
      </c>
      <c r="D88" s="31" t="s">
        <v>283</v>
      </c>
      <c r="E88" s="31">
        <v>19</v>
      </c>
      <c r="F88" s="31" t="s">
        <v>283</v>
      </c>
      <c r="G88" s="31">
        <v>21.54</v>
      </c>
      <c r="H88" s="31" t="s">
        <v>283</v>
      </c>
      <c r="I88" s="31" t="s">
        <v>238</v>
      </c>
      <c r="J88" s="31" t="s">
        <v>237</v>
      </c>
      <c r="K88" s="31" t="s">
        <v>238</v>
      </c>
      <c r="L88" s="31" t="s">
        <v>237</v>
      </c>
      <c r="M88" s="31">
        <v>69.52</v>
      </c>
      <c r="N88" s="31" t="s">
        <v>283</v>
      </c>
      <c r="O88" s="31">
        <v>68.790000000000006</v>
      </c>
      <c r="P88" s="31" t="s">
        <v>283</v>
      </c>
      <c r="Q88" s="31">
        <v>70.23</v>
      </c>
      <c r="R88" s="31" t="s">
        <v>283</v>
      </c>
      <c r="S88" s="31" t="s">
        <v>238</v>
      </c>
      <c r="T88" s="31" t="s">
        <v>237</v>
      </c>
      <c r="U88" s="31" t="s">
        <v>238</v>
      </c>
      <c r="V88" s="31" t="s">
        <v>237</v>
      </c>
      <c r="W88" s="31">
        <v>59.88</v>
      </c>
      <c r="X88" s="31" t="s">
        <v>283</v>
      </c>
      <c r="Y88" s="31">
        <v>36.19</v>
      </c>
      <c r="Z88" s="31" t="s">
        <v>283</v>
      </c>
      <c r="AA88" s="31" t="s">
        <v>238</v>
      </c>
      <c r="AB88" s="31" t="s">
        <v>237</v>
      </c>
      <c r="AC88" s="31" t="s">
        <v>238</v>
      </c>
      <c r="AD88" s="31" t="s">
        <v>237</v>
      </c>
      <c r="AE88" s="31">
        <v>66.680000000000007</v>
      </c>
      <c r="AF88" s="31" t="s">
        <v>283</v>
      </c>
      <c r="AG88" s="31" t="s">
        <v>238</v>
      </c>
      <c r="AH88" s="31" t="s">
        <v>237</v>
      </c>
      <c r="AI88" s="31" t="s">
        <v>238</v>
      </c>
      <c r="AJ88" s="31" t="s">
        <v>237</v>
      </c>
      <c r="AK88" s="31">
        <v>15.16</v>
      </c>
      <c r="AL88" s="31" t="s">
        <v>283</v>
      </c>
      <c r="AM88" s="31">
        <v>14.93</v>
      </c>
      <c r="AN88" s="31" t="s">
        <v>283</v>
      </c>
      <c r="AO88" s="31">
        <v>15.34</v>
      </c>
      <c r="AP88" s="31" t="s">
        <v>283</v>
      </c>
      <c r="AQ88" s="31" t="s">
        <v>238</v>
      </c>
      <c r="AR88" s="31" t="s">
        <v>237</v>
      </c>
      <c r="AS88" s="31" t="s">
        <v>238</v>
      </c>
      <c r="AT88" s="31" t="s">
        <v>237</v>
      </c>
    </row>
    <row r="89" spans="1:46" s="15" customFormat="1" x14ac:dyDescent="0.25">
      <c r="A89" s="345">
        <v>1</v>
      </c>
      <c r="B89" s="45" t="s">
        <v>102</v>
      </c>
      <c r="C89" s="31">
        <v>3.8</v>
      </c>
      <c r="D89" s="31" t="s">
        <v>237</v>
      </c>
      <c r="E89" s="31">
        <v>4</v>
      </c>
      <c r="F89" s="31" t="s">
        <v>237</v>
      </c>
      <c r="G89" s="31">
        <v>3.6</v>
      </c>
      <c r="H89" s="31" t="s">
        <v>237</v>
      </c>
      <c r="I89" s="31">
        <v>1.1000000000000001</v>
      </c>
      <c r="J89" s="31" t="s">
        <v>237</v>
      </c>
      <c r="K89" s="31">
        <v>9.8000000000000007</v>
      </c>
      <c r="L89" s="31" t="s">
        <v>237</v>
      </c>
      <c r="M89" s="31">
        <v>58.2</v>
      </c>
      <c r="N89" s="31" t="s">
        <v>237</v>
      </c>
      <c r="O89" s="31">
        <v>57.5</v>
      </c>
      <c r="P89" s="31" t="s">
        <v>237</v>
      </c>
      <c r="Q89" s="31">
        <v>59</v>
      </c>
      <c r="R89" s="31" t="s">
        <v>237</v>
      </c>
      <c r="S89" s="31">
        <v>40.299999999999997</v>
      </c>
      <c r="T89" s="31" t="s">
        <v>237</v>
      </c>
      <c r="U89" s="31">
        <v>78.3</v>
      </c>
      <c r="V89" s="31" t="s">
        <v>237</v>
      </c>
      <c r="W89" s="31">
        <v>55</v>
      </c>
      <c r="X89" s="31" t="s">
        <v>237</v>
      </c>
      <c r="Y89" s="31">
        <v>5.4</v>
      </c>
      <c r="Z89" s="31" t="s">
        <v>237</v>
      </c>
      <c r="AA89" s="31">
        <v>0.5</v>
      </c>
      <c r="AB89" s="31" t="s">
        <v>237</v>
      </c>
      <c r="AC89" s="31">
        <v>16.399999999999999</v>
      </c>
      <c r="AD89" s="31" t="s">
        <v>237</v>
      </c>
      <c r="AE89" s="31">
        <v>34</v>
      </c>
      <c r="AF89" s="31" t="s">
        <v>237</v>
      </c>
      <c r="AG89" s="31">
        <v>34.4</v>
      </c>
      <c r="AH89" s="31" t="s">
        <v>237</v>
      </c>
      <c r="AI89" s="31">
        <v>32.4</v>
      </c>
      <c r="AJ89" s="31" t="s">
        <v>237</v>
      </c>
      <c r="AK89" s="31">
        <v>7.5</v>
      </c>
      <c r="AL89" s="31" t="s">
        <v>237</v>
      </c>
      <c r="AM89" s="31">
        <v>7.6</v>
      </c>
      <c r="AN89" s="31" t="s">
        <v>237</v>
      </c>
      <c r="AO89" s="31">
        <v>7.4</v>
      </c>
      <c r="AP89" s="31" t="s">
        <v>237</v>
      </c>
      <c r="AQ89" s="31">
        <v>8.8000000000000007</v>
      </c>
      <c r="AR89" s="31" t="s">
        <v>237</v>
      </c>
      <c r="AS89" s="31">
        <v>8.1999999999999993</v>
      </c>
      <c r="AT89" s="31" t="s">
        <v>237</v>
      </c>
    </row>
    <row r="90" spans="1:46" s="15" customFormat="1" x14ac:dyDescent="0.25">
      <c r="A90" s="346"/>
      <c r="B90" s="347" t="s">
        <v>103</v>
      </c>
      <c r="C90" s="31" t="s">
        <v>238</v>
      </c>
      <c r="D90" s="31" t="s">
        <v>237</v>
      </c>
      <c r="E90" s="31" t="s">
        <v>238</v>
      </c>
      <c r="F90" s="31" t="s">
        <v>237</v>
      </c>
      <c r="G90" s="31" t="s">
        <v>238</v>
      </c>
      <c r="H90" s="31" t="s">
        <v>237</v>
      </c>
      <c r="I90" s="31" t="s">
        <v>238</v>
      </c>
      <c r="J90" s="31" t="s">
        <v>237</v>
      </c>
      <c r="K90" s="31" t="s">
        <v>238</v>
      </c>
      <c r="L90" s="31" t="s">
        <v>237</v>
      </c>
      <c r="M90" s="31" t="s">
        <v>238</v>
      </c>
      <c r="N90" s="31" t="s">
        <v>237</v>
      </c>
      <c r="O90" s="31" t="s">
        <v>238</v>
      </c>
      <c r="P90" s="31" t="s">
        <v>237</v>
      </c>
      <c r="Q90" s="31" t="s">
        <v>238</v>
      </c>
      <c r="R90" s="31" t="s">
        <v>237</v>
      </c>
      <c r="S90" s="31" t="s">
        <v>238</v>
      </c>
      <c r="T90" s="31" t="s">
        <v>237</v>
      </c>
      <c r="U90" s="31" t="s">
        <v>238</v>
      </c>
      <c r="V90" s="31" t="s">
        <v>237</v>
      </c>
      <c r="W90" s="31" t="s">
        <v>238</v>
      </c>
      <c r="X90" s="31" t="s">
        <v>237</v>
      </c>
      <c r="Y90" s="31" t="s">
        <v>238</v>
      </c>
      <c r="Z90" s="31" t="s">
        <v>237</v>
      </c>
      <c r="AA90" s="31" t="s">
        <v>238</v>
      </c>
      <c r="AB90" s="31" t="s">
        <v>237</v>
      </c>
      <c r="AC90" s="31" t="s">
        <v>238</v>
      </c>
      <c r="AD90" s="31" t="s">
        <v>237</v>
      </c>
      <c r="AE90" s="31" t="s">
        <v>238</v>
      </c>
      <c r="AF90" s="31" t="s">
        <v>237</v>
      </c>
      <c r="AG90" s="31" t="s">
        <v>238</v>
      </c>
      <c r="AH90" s="31" t="s">
        <v>237</v>
      </c>
      <c r="AI90" s="31" t="s">
        <v>238</v>
      </c>
      <c r="AJ90" s="31" t="s">
        <v>237</v>
      </c>
      <c r="AK90" s="31" t="s">
        <v>238</v>
      </c>
      <c r="AL90" s="31" t="s">
        <v>237</v>
      </c>
      <c r="AM90" s="31" t="s">
        <v>238</v>
      </c>
      <c r="AN90" s="31" t="s">
        <v>237</v>
      </c>
      <c r="AO90" s="31" t="s">
        <v>238</v>
      </c>
      <c r="AP90" s="31" t="s">
        <v>237</v>
      </c>
      <c r="AQ90" s="31" t="s">
        <v>238</v>
      </c>
      <c r="AR90" s="31" t="s">
        <v>237</v>
      </c>
      <c r="AS90" s="31" t="s">
        <v>238</v>
      </c>
      <c r="AT90" s="31" t="s">
        <v>237</v>
      </c>
    </row>
    <row r="91" spans="1:46" s="15" customFormat="1" x14ac:dyDescent="0.25">
      <c r="A91" s="346"/>
      <c r="B91" s="348" t="s">
        <v>104</v>
      </c>
      <c r="C91" s="31" t="s">
        <v>238</v>
      </c>
      <c r="D91" s="31" t="s">
        <v>237</v>
      </c>
      <c r="E91" s="31" t="s">
        <v>238</v>
      </c>
      <c r="F91" s="31" t="s">
        <v>237</v>
      </c>
      <c r="G91" s="31" t="s">
        <v>238</v>
      </c>
      <c r="H91" s="31" t="s">
        <v>237</v>
      </c>
      <c r="I91" s="31" t="s">
        <v>238</v>
      </c>
      <c r="J91" s="31" t="s">
        <v>237</v>
      </c>
      <c r="K91" s="31" t="s">
        <v>238</v>
      </c>
      <c r="L91" s="31" t="s">
        <v>237</v>
      </c>
      <c r="M91" s="31" t="s">
        <v>238</v>
      </c>
      <c r="N91" s="31" t="s">
        <v>237</v>
      </c>
      <c r="O91" s="31" t="s">
        <v>238</v>
      </c>
      <c r="P91" s="31" t="s">
        <v>237</v>
      </c>
      <c r="Q91" s="31" t="s">
        <v>238</v>
      </c>
      <c r="R91" s="31" t="s">
        <v>237</v>
      </c>
      <c r="S91" s="31" t="s">
        <v>238</v>
      </c>
      <c r="T91" s="31" t="s">
        <v>237</v>
      </c>
      <c r="U91" s="31" t="s">
        <v>238</v>
      </c>
      <c r="V91" s="31" t="s">
        <v>237</v>
      </c>
      <c r="W91" s="31" t="s">
        <v>238</v>
      </c>
      <c r="X91" s="31" t="s">
        <v>237</v>
      </c>
      <c r="Y91" s="31" t="s">
        <v>238</v>
      </c>
      <c r="Z91" s="31" t="s">
        <v>237</v>
      </c>
      <c r="AA91" s="31" t="s">
        <v>238</v>
      </c>
      <c r="AB91" s="31" t="s">
        <v>237</v>
      </c>
      <c r="AC91" s="31" t="s">
        <v>238</v>
      </c>
      <c r="AD91" s="31" t="s">
        <v>237</v>
      </c>
      <c r="AE91" s="31" t="s">
        <v>238</v>
      </c>
      <c r="AF91" s="31" t="s">
        <v>237</v>
      </c>
      <c r="AG91" s="31" t="s">
        <v>238</v>
      </c>
      <c r="AH91" s="31" t="s">
        <v>237</v>
      </c>
      <c r="AI91" s="31" t="s">
        <v>238</v>
      </c>
      <c r="AJ91" s="31" t="s">
        <v>237</v>
      </c>
      <c r="AK91" s="31" t="s">
        <v>238</v>
      </c>
      <c r="AL91" s="31" t="s">
        <v>237</v>
      </c>
      <c r="AM91" s="31" t="s">
        <v>238</v>
      </c>
      <c r="AN91" s="31" t="s">
        <v>237</v>
      </c>
      <c r="AO91" s="31" t="s">
        <v>238</v>
      </c>
      <c r="AP91" s="31" t="s">
        <v>237</v>
      </c>
      <c r="AQ91" s="31" t="s">
        <v>238</v>
      </c>
      <c r="AR91" s="31" t="s">
        <v>237</v>
      </c>
      <c r="AS91" s="31" t="s">
        <v>238</v>
      </c>
      <c r="AT91" s="31" t="s">
        <v>237</v>
      </c>
    </row>
    <row r="92" spans="1:46" s="15" customFormat="1" x14ac:dyDescent="0.25">
      <c r="A92" s="346"/>
      <c r="B92" s="349" t="s">
        <v>105</v>
      </c>
      <c r="C92" s="31" t="s">
        <v>238</v>
      </c>
      <c r="D92" s="31" t="s">
        <v>237</v>
      </c>
      <c r="E92" s="31" t="s">
        <v>238</v>
      </c>
      <c r="F92" s="31" t="s">
        <v>237</v>
      </c>
      <c r="G92" s="31" t="s">
        <v>238</v>
      </c>
      <c r="H92" s="31" t="s">
        <v>237</v>
      </c>
      <c r="I92" s="31" t="s">
        <v>238</v>
      </c>
      <c r="J92" s="31" t="s">
        <v>237</v>
      </c>
      <c r="K92" s="31" t="s">
        <v>238</v>
      </c>
      <c r="L92" s="31" t="s">
        <v>237</v>
      </c>
      <c r="M92" s="31" t="s">
        <v>238</v>
      </c>
      <c r="N92" s="31" t="s">
        <v>237</v>
      </c>
      <c r="O92" s="31" t="s">
        <v>238</v>
      </c>
      <c r="P92" s="31" t="s">
        <v>237</v>
      </c>
      <c r="Q92" s="31" t="s">
        <v>238</v>
      </c>
      <c r="R92" s="31" t="s">
        <v>237</v>
      </c>
      <c r="S92" s="31" t="s">
        <v>238</v>
      </c>
      <c r="T92" s="31" t="s">
        <v>237</v>
      </c>
      <c r="U92" s="31" t="s">
        <v>238</v>
      </c>
      <c r="V92" s="31" t="s">
        <v>237</v>
      </c>
      <c r="W92" s="31" t="s">
        <v>238</v>
      </c>
      <c r="X92" s="31" t="s">
        <v>237</v>
      </c>
      <c r="Y92" s="31" t="s">
        <v>238</v>
      </c>
      <c r="Z92" s="31" t="s">
        <v>237</v>
      </c>
      <c r="AA92" s="31" t="s">
        <v>238</v>
      </c>
      <c r="AB92" s="31" t="s">
        <v>237</v>
      </c>
      <c r="AC92" s="31" t="s">
        <v>238</v>
      </c>
      <c r="AD92" s="31" t="s">
        <v>237</v>
      </c>
      <c r="AE92" s="31" t="s">
        <v>238</v>
      </c>
      <c r="AF92" s="31" t="s">
        <v>237</v>
      </c>
      <c r="AG92" s="31" t="s">
        <v>238</v>
      </c>
      <c r="AH92" s="31" t="s">
        <v>237</v>
      </c>
      <c r="AI92" s="31" t="s">
        <v>238</v>
      </c>
      <c r="AJ92" s="31" t="s">
        <v>237</v>
      </c>
      <c r="AK92" s="31" t="s">
        <v>238</v>
      </c>
      <c r="AL92" s="31" t="s">
        <v>237</v>
      </c>
      <c r="AM92" s="31" t="s">
        <v>238</v>
      </c>
      <c r="AN92" s="31" t="s">
        <v>237</v>
      </c>
      <c r="AO92" s="31" t="s">
        <v>238</v>
      </c>
      <c r="AP92" s="31" t="s">
        <v>237</v>
      </c>
      <c r="AQ92" s="31" t="s">
        <v>238</v>
      </c>
      <c r="AR92" s="31" t="s">
        <v>237</v>
      </c>
      <c r="AS92" s="31" t="s">
        <v>238</v>
      </c>
      <c r="AT92" s="31" t="s">
        <v>237</v>
      </c>
    </row>
    <row r="93" spans="1:46" s="15" customFormat="1" x14ac:dyDescent="0.25">
      <c r="A93" s="345">
        <v>1</v>
      </c>
      <c r="B93" s="45" t="s">
        <v>106</v>
      </c>
      <c r="C93" s="31">
        <v>91.5</v>
      </c>
      <c r="D93" s="31" t="s">
        <v>237</v>
      </c>
      <c r="E93" s="31">
        <v>91.8</v>
      </c>
      <c r="F93" s="31" t="s">
        <v>237</v>
      </c>
      <c r="G93" s="31">
        <v>91.1</v>
      </c>
      <c r="H93" s="31" t="s">
        <v>237</v>
      </c>
      <c r="I93" s="31">
        <v>87.5</v>
      </c>
      <c r="J93" s="31" t="s">
        <v>237</v>
      </c>
      <c r="K93" s="31">
        <v>100</v>
      </c>
      <c r="L93" s="31" t="s">
        <v>237</v>
      </c>
      <c r="M93" s="31">
        <v>87.6</v>
      </c>
      <c r="N93" s="31" t="s">
        <v>237</v>
      </c>
      <c r="O93" s="31">
        <v>85.7</v>
      </c>
      <c r="P93" s="31" t="s">
        <v>237</v>
      </c>
      <c r="Q93" s="31">
        <v>89.7</v>
      </c>
      <c r="R93" s="31" t="s">
        <v>237</v>
      </c>
      <c r="S93" s="31">
        <v>75.7</v>
      </c>
      <c r="T93" s="31" t="s">
        <v>237</v>
      </c>
      <c r="U93" s="31">
        <v>86.1</v>
      </c>
      <c r="V93" s="31" t="s">
        <v>237</v>
      </c>
      <c r="W93" s="31">
        <v>27.5</v>
      </c>
      <c r="X93" s="31" t="s">
        <v>237</v>
      </c>
      <c r="Y93" s="31">
        <v>54.7</v>
      </c>
      <c r="Z93" s="31" t="s">
        <v>237</v>
      </c>
      <c r="AA93" s="31">
        <v>34.200000000000003</v>
      </c>
      <c r="AB93" s="31" t="s">
        <v>237</v>
      </c>
      <c r="AC93" s="31">
        <v>72.7</v>
      </c>
      <c r="AD93" s="31" t="s">
        <v>237</v>
      </c>
      <c r="AE93" s="31">
        <v>60.7</v>
      </c>
      <c r="AF93" s="31" t="s">
        <v>237</v>
      </c>
      <c r="AG93" s="31">
        <v>63.7</v>
      </c>
      <c r="AH93" s="31" t="s">
        <v>237</v>
      </c>
      <c r="AI93" s="31">
        <v>55.8</v>
      </c>
      <c r="AJ93" s="31" t="s">
        <v>237</v>
      </c>
      <c r="AK93" s="31">
        <v>1.8</v>
      </c>
      <c r="AL93" s="31" t="s">
        <v>237</v>
      </c>
      <c r="AM93" s="31">
        <v>1.7</v>
      </c>
      <c r="AN93" s="31" t="s">
        <v>237</v>
      </c>
      <c r="AO93" s="31">
        <v>1.9</v>
      </c>
      <c r="AP93" s="31" t="s">
        <v>237</v>
      </c>
      <c r="AQ93" s="31">
        <v>2</v>
      </c>
      <c r="AR93" s="31" t="s">
        <v>237</v>
      </c>
      <c r="AS93" s="31">
        <v>0.5</v>
      </c>
      <c r="AT93" s="31" t="s">
        <v>237</v>
      </c>
    </row>
    <row r="94" spans="1:46" s="15" customFormat="1" x14ac:dyDescent="0.25">
      <c r="A94" s="346"/>
      <c r="B94" s="350" t="s">
        <v>107</v>
      </c>
      <c r="C94" s="31" t="s">
        <v>238</v>
      </c>
      <c r="D94" s="31" t="s">
        <v>237</v>
      </c>
      <c r="E94" s="31" t="s">
        <v>238</v>
      </c>
      <c r="F94" s="31" t="s">
        <v>237</v>
      </c>
      <c r="G94" s="31" t="s">
        <v>238</v>
      </c>
      <c r="H94" s="31" t="s">
        <v>237</v>
      </c>
      <c r="I94" s="31" t="s">
        <v>238</v>
      </c>
      <c r="J94" s="31" t="s">
        <v>237</v>
      </c>
      <c r="K94" s="31" t="s">
        <v>238</v>
      </c>
      <c r="L94" s="31" t="s">
        <v>237</v>
      </c>
      <c r="M94" s="31" t="s">
        <v>238</v>
      </c>
      <c r="N94" s="31" t="s">
        <v>237</v>
      </c>
      <c r="O94" s="31" t="s">
        <v>238</v>
      </c>
      <c r="P94" s="31" t="s">
        <v>237</v>
      </c>
      <c r="Q94" s="31" t="s">
        <v>238</v>
      </c>
      <c r="R94" s="31" t="s">
        <v>237</v>
      </c>
      <c r="S94" s="31" t="s">
        <v>238</v>
      </c>
      <c r="T94" s="31" t="s">
        <v>237</v>
      </c>
      <c r="U94" s="31" t="s">
        <v>238</v>
      </c>
      <c r="V94" s="31" t="s">
        <v>237</v>
      </c>
      <c r="W94" s="31" t="s">
        <v>238</v>
      </c>
      <c r="X94" s="31" t="s">
        <v>237</v>
      </c>
      <c r="Y94" s="31" t="s">
        <v>238</v>
      </c>
      <c r="Z94" s="31" t="s">
        <v>237</v>
      </c>
      <c r="AA94" s="31" t="s">
        <v>238</v>
      </c>
      <c r="AB94" s="31" t="s">
        <v>237</v>
      </c>
      <c r="AC94" s="31" t="s">
        <v>238</v>
      </c>
      <c r="AD94" s="31" t="s">
        <v>237</v>
      </c>
      <c r="AE94" s="31" t="s">
        <v>238</v>
      </c>
      <c r="AF94" s="31" t="s">
        <v>237</v>
      </c>
      <c r="AG94" s="31" t="s">
        <v>238</v>
      </c>
      <c r="AH94" s="31" t="s">
        <v>237</v>
      </c>
      <c r="AI94" s="31" t="s">
        <v>238</v>
      </c>
      <c r="AJ94" s="31" t="s">
        <v>237</v>
      </c>
      <c r="AK94" s="31" t="s">
        <v>238</v>
      </c>
      <c r="AL94" s="31" t="s">
        <v>237</v>
      </c>
      <c r="AM94" s="31" t="s">
        <v>238</v>
      </c>
      <c r="AN94" s="31" t="s">
        <v>237</v>
      </c>
      <c r="AO94" s="31" t="s">
        <v>238</v>
      </c>
      <c r="AP94" s="31" t="s">
        <v>237</v>
      </c>
      <c r="AQ94" s="31" t="s">
        <v>238</v>
      </c>
      <c r="AR94" s="31" t="s">
        <v>237</v>
      </c>
      <c r="AS94" s="31" t="s">
        <v>238</v>
      </c>
      <c r="AT94" s="31" t="s">
        <v>237</v>
      </c>
    </row>
    <row r="95" spans="1:46" s="15" customFormat="1" x14ac:dyDescent="0.25">
      <c r="A95" s="345">
        <v>1</v>
      </c>
      <c r="B95" s="45" t="s">
        <v>108</v>
      </c>
      <c r="C95" s="31">
        <v>21.7</v>
      </c>
      <c r="D95" s="31" t="s">
        <v>283</v>
      </c>
      <c r="E95" s="31">
        <v>20.9</v>
      </c>
      <c r="F95" s="31" t="s">
        <v>283</v>
      </c>
      <c r="G95" s="31">
        <v>22.6</v>
      </c>
      <c r="H95" s="31" t="s">
        <v>283</v>
      </c>
      <c r="I95" s="31">
        <v>10.5</v>
      </c>
      <c r="J95" s="31" t="s">
        <v>283</v>
      </c>
      <c r="K95" s="31">
        <v>38.9</v>
      </c>
      <c r="L95" s="31" t="s">
        <v>283</v>
      </c>
      <c r="M95" s="31">
        <v>81.599999999999994</v>
      </c>
      <c r="N95" s="31" t="s">
        <v>283</v>
      </c>
      <c r="O95" s="31">
        <v>80.5</v>
      </c>
      <c r="P95" s="31" t="s">
        <v>283</v>
      </c>
      <c r="Q95" s="31">
        <v>82.8</v>
      </c>
      <c r="R95" s="31" t="s">
        <v>283</v>
      </c>
      <c r="S95" s="31">
        <v>74.599999999999994</v>
      </c>
      <c r="T95" s="31" t="s">
        <v>283</v>
      </c>
      <c r="U95" s="31">
        <v>86.5</v>
      </c>
      <c r="V95" s="31" t="s">
        <v>283</v>
      </c>
      <c r="W95" s="31">
        <v>71.900000000000006</v>
      </c>
      <c r="X95" s="31" t="s">
        <v>283</v>
      </c>
      <c r="Y95" s="31">
        <v>23.1</v>
      </c>
      <c r="Z95" s="31" t="s">
        <v>283</v>
      </c>
      <c r="AA95" s="31">
        <v>11.2</v>
      </c>
      <c r="AB95" s="31" t="s">
        <v>283</v>
      </c>
      <c r="AC95" s="31">
        <v>39.5</v>
      </c>
      <c r="AD95" s="31" t="s">
        <v>283</v>
      </c>
      <c r="AE95" s="31">
        <v>70.400000000000006</v>
      </c>
      <c r="AF95" s="31" t="s">
        <v>283</v>
      </c>
      <c r="AG95" s="31">
        <v>68.2</v>
      </c>
      <c r="AH95" s="31" t="s">
        <v>283</v>
      </c>
      <c r="AI95" s="31">
        <v>73.599999999999994</v>
      </c>
      <c r="AJ95" s="31" t="s">
        <v>283</v>
      </c>
      <c r="AK95" s="31">
        <v>9.4</v>
      </c>
      <c r="AL95" s="31" t="s">
        <v>283</v>
      </c>
      <c r="AM95" s="31">
        <v>9.4</v>
      </c>
      <c r="AN95" s="31" t="s">
        <v>283</v>
      </c>
      <c r="AO95" s="31">
        <v>9.4</v>
      </c>
      <c r="AP95" s="31" t="s">
        <v>283</v>
      </c>
      <c r="AQ95" s="31">
        <v>10.7</v>
      </c>
      <c r="AR95" s="31" t="s">
        <v>283</v>
      </c>
      <c r="AS95" s="31">
        <v>7.7</v>
      </c>
      <c r="AT95" s="31" t="s">
        <v>283</v>
      </c>
    </row>
    <row r="96" spans="1:46" s="15" customFormat="1" x14ac:dyDescent="0.25">
      <c r="A96" s="345">
        <v>1</v>
      </c>
      <c r="B96" s="45" t="s">
        <v>109</v>
      </c>
      <c r="C96" s="31">
        <v>37</v>
      </c>
      <c r="D96" s="31" t="s">
        <v>237</v>
      </c>
      <c r="E96" s="31">
        <v>35.9</v>
      </c>
      <c r="F96" s="31" t="s">
        <v>237</v>
      </c>
      <c r="G96" s="31">
        <v>38.1</v>
      </c>
      <c r="H96" s="31" t="s">
        <v>237</v>
      </c>
      <c r="I96" s="31">
        <v>18.7</v>
      </c>
      <c r="J96" s="31" t="s">
        <v>237</v>
      </c>
      <c r="K96" s="31">
        <v>60.5</v>
      </c>
      <c r="L96" s="31" t="s">
        <v>237</v>
      </c>
      <c r="M96" s="31">
        <v>91.5</v>
      </c>
      <c r="N96" s="31" t="s">
        <v>237</v>
      </c>
      <c r="O96" s="31">
        <v>91.9</v>
      </c>
      <c r="P96" s="31" t="s">
        <v>237</v>
      </c>
      <c r="Q96" s="31">
        <v>91.1</v>
      </c>
      <c r="R96" s="31" t="s">
        <v>237</v>
      </c>
      <c r="S96" s="31">
        <v>84.1</v>
      </c>
      <c r="T96" s="31" t="s">
        <v>237</v>
      </c>
      <c r="U96" s="31">
        <v>96.3</v>
      </c>
      <c r="V96" s="31" t="s">
        <v>237</v>
      </c>
      <c r="W96" s="31">
        <v>49.1</v>
      </c>
      <c r="X96" s="31" t="s">
        <v>237</v>
      </c>
      <c r="Y96" s="31">
        <v>47.8</v>
      </c>
      <c r="Z96" s="31" t="s">
        <v>237</v>
      </c>
      <c r="AA96" s="31">
        <v>24.2</v>
      </c>
      <c r="AB96" s="31" t="s">
        <v>237</v>
      </c>
      <c r="AC96" s="31">
        <v>75.599999999999994</v>
      </c>
      <c r="AD96" s="31" t="s">
        <v>237</v>
      </c>
      <c r="AE96" s="31">
        <v>44.8</v>
      </c>
      <c r="AF96" s="31" t="s">
        <v>237</v>
      </c>
      <c r="AG96" s="31">
        <v>39.9</v>
      </c>
      <c r="AH96" s="31" t="s">
        <v>237</v>
      </c>
      <c r="AI96" s="31">
        <v>48.6</v>
      </c>
      <c r="AJ96" s="31" t="s">
        <v>237</v>
      </c>
      <c r="AK96" s="31">
        <v>4.4000000000000004</v>
      </c>
      <c r="AL96" s="31" t="s">
        <v>237</v>
      </c>
      <c r="AM96" s="31">
        <v>4.4000000000000004</v>
      </c>
      <c r="AN96" s="31" t="s">
        <v>237</v>
      </c>
      <c r="AO96" s="31">
        <v>4.4000000000000004</v>
      </c>
      <c r="AP96" s="31" t="s">
        <v>237</v>
      </c>
      <c r="AQ96" s="31">
        <v>5</v>
      </c>
      <c r="AR96" s="31" t="s">
        <v>237</v>
      </c>
      <c r="AS96" s="31">
        <v>4</v>
      </c>
      <c r="AT96" s="31" t="s">
        <v>237</v>
      </c>
    </row>
    <row r="97" spans="1:46" s="15" customFormat="1" x14ac:dyDescent="0.25">
      <c r="A97" s="346"/>
      <c r="B97" s="347" t="s">
        <v>110</v>
      </c>
      <c r="C97" s="31" t="s">
        <v>238</v>
      </c>
      <c r="D97" s="31" t="s">
        <v>237</v>
      </c>
      <c r="E97" s="31" t="s">
        <v>238</v>
      </c>
      <c r="F97" s="31" t="s">
        <v>237</v>
      </c>
      <c r="G97" s="31" t="s">
        <v>238</v>
      </c>
      <c r="H97" s="31" t="s">
        <v>237</v>
      </c>
      <c r="I97" s="31" t="s">
        <v>238</v>
      </c>
      <c r="J97" s="31" t="s">
        <v>237</v>
      </c>
      <c r="K97" s="31" t="s">
        <v>238</v>
      </c>
      <c r="L97" s="31" t="s">
        <v>237</v>
      </c>
      <c r="M97" s="31" t="s">
        <v>238</v>
      </c>
      <c r="N97" s="31" t="s">
        <v>237</v>
      </c>
      <c r="O97" s="31" t="s">
        <v>238</v>
      </c>
      <c r="P97" s="31" t="s">
        <v>237</v>
      </c>
      <c r="Q97" s="31" t="s">
        <v>238</v>
      </c>
      <c r="R97" s="31" t="s">
        <v>237</v>
      </c>
      <c r="S97" s="31" t="s">
        <v>238</v>
      </c>
      <c r="T97" s="31" t="s">
        <v>237</v>
      </c>
      <c r="U97" s="31" t="s">
        <v>238</v>
      </c>
      <c r="V97" s="31" t="s">
        <v>237</v>
      </c>
      <c r="W97" s="31" t="s">
        <v>238</v>
      </c>
      <c r="X97" s="31" t="s">
        <v>237</v>
      </c>
      <c r="Y97" s="31" t="s">
        <v>238</v>
      </c>
      <c r="Z97" s="31" t="s">
        <v>237</v>
      </c>
      <c r="AA97" s="31" t="s">
        <v>238</v>
      </c>
      <c r="AB97" s="31" t="s">
        <v>237</v>
      </c>
      <c r="AC97" s="31" t="s">
        <v>238</v>
      </c>
      <c r="AD97" s="31" t="s">
        <v>237</v>
      </c>
      <c r="AE97" s="31" t="s">
        <v>238</v>
      </c>
      <c r="AF97" s="31" t="s">
        <v>237</v>
      </c>
      <c r="AG97" s="31" t="s">
        <v>238</v>
      </c>
      <c r="AH97" s="31" t="s">
        <v>237</v>
      </c>
      <c r="AI97" s="31" t="s">
        <v>238</v>
      </c>
      <c r="AJ97" s="31" t="s">
        <v>237</v>
      </c>
      <c r="AK97" s="31" t="s">
        <v>238</v>
      </c>
      <c r="AL97" s="31" t="s">
        <v>237</v>
      </c>
      <c r="AM97" s="31" t="s">
        <v>238</v>
      </c>
      <c r="AN97" s="31" t="s">
        <v>237</v>
      </c>
      <c r="AO97" s="31" t="s">
        <v>238</v>
      </c>
      <c r="AP97" s="31" t="s">
        <v>237</v>
      </c>
      <c r="AQ97" s="31" t="s">
        <v>238</v>
      </c>
      <c r="AR97" s="31" t="s">
        <v>237</v>
      </c>
      <c r="AS97" s="31" t="s">
        <v>238</v>
      </c>
      <c r="AT97" s="31" t="s">
        <v>237</v>
      </c>
    </row>
    <row r="98" spans="1:46" s="15" customFormat="1" x14ac:dyDescent="0.25">
      <c r="A98" s="346"/>
      <c r="B98" s="348" t="s">
        <v>111</v>
      </c>
      <c r="C98" s="31" t="s">
        <v>238</v>
      </c>
      <c r="D98" s="31" t="s">
        <v>237</v>
      </c>
      <c r="E98" s="31" t="s">
        <v>238</v>
      </c>
      <c r="F98" s="31" t="s">
        <v>237</v>
      </c>
      <c r="G98" s="31" t="s">
        <v>238</v>
      </c>
      <c r="H98" s="31" t="s">
        <v>237</v>
      </c>
      <c r="I98" s="31" t="s">
        <v>238</v>
      </c>
      <c r="J98" s="31" t="s">
        <v>237</v>
      </c>
      <c r="K98" s="31" t="s">
        <v>238</v>
      </c>
      <c r="L98" s="31" t="s">
        <v>237</v>
      </c>
      <c r="M98" s="31" t="s">
        <v>238</v>
      </c>
      <c r="N98" s="31" t="s">
        <v>237</v>
      </c>
      <c r="O98" s="31" t="s">
        <v>238</v>
      </c>
      <c r="P98" s="31" t="s">
        <v>237</v>
      </c>
      <c r="Q98" s="31" t="s">
        <v>238</v>
      </c>
      <c r="R98" s="31" t="s">
        <v>237</v>
      </c>
      <c r="S98" s="31" t="s">
        <v>238</v>
      </c>
      <c r="T98" s="31" t="s">
        <v>237</v>
      </c>
      <c r="U98" s="31" t="s">
        <v>238</v>
      </c>
      <c r="V98" s="31" t="s">
        <v>237</v>
      </c>
      <c r="W98" s="31" t="s">
        <v>238</v>
      </c>
      <c r="X98" s="31" t="s">
        <v>237</v>
      </c>
      <c r="Y98" s="31" t="s">
        <v>238</v>
      </c>
      <c r="Z98" s="31" t="s">
        <v>237</v>
      </c>
      <c r="AA98" s="31" t="s">
        <v>238</v>
      </c>
      <c r="AB98" s="31" t="s">
        <v>237</v>
      </c>
      <c r="AC98" s="31" t="s">
        <v>238</v>
      </c>
      <c r="AD98" s="31" t="s">
        <v>237</v>
      </c>
      <c r="AE98" s="31" t="s">
        <v>238</v>
      </c>
      <c r="AF98" s="31" t="s">
        <v>237</v>
      </c>
      <c r="AG98" s="31" t="s">
        <v>238</v>
      </c>
      <c r="AH98" s="31" t="s">
        <v>237</v>
      </c>
      <c r="AI98" s="31" t="s">
        <v>238</v>
      </c>
      <c r="AJ98" s="31" t="s">
        <v>237</v>
      </c>
      <c r="AK98" s="31" t="s">
        <v>238</v>
      </c>
      <c r="AL98" s="31" t="s">
        <v>237</v>
      </c>
      <c r="AM98" s="31" t="s">
        <v>238</v>
      </c>
      <c r="AN98" s="31" t="s">
        <v>237</v>
      </c>
      <c r="AO98" s="31" t="s">
        <v>238</v>
      </c>
      <c r="AP98" s="31" t="s">
        <v>237</v>
      </c>
      <c r="AQ98" s="31" t="s">
        <v>238</v>
      </c>
      <c r="AR98" s="31" t="s">
        <v>237</v>
      </c>
      <c r="AS98" s="31" t="s">
        <v>238</v>
      </c>
      <c r="AT98" s="31" t="s">
        <v>237</v>
      </c>
    </row>
    <row r="99" spans="1:46" s="15" customFormat="1" x14ac:dyDescent="0.25">
      <c r="A99" s="346"/>
      <c r="B99" s="349" t="s">
        <v>112</v>
      </c>
      <c r="C99" s="31" t="s">
        <v>238</v>
      </c>
      <c r="D99" s="31" t="s">
        <v>237</v>
      </c>
      <c r="E99" s="31" t="s">
        <v>238</v>
      </c>
      <c r="F99" s="31" t="s">
        <v>237</v>
      </c>
      <c r="G99" s="31" t="s">
        <v>238</v>
      </c>
      <c r="H99" s="31" t="s">
        <v>237</v>
      </c>
      <c r="I99" s="31" t="s">
        <v>238</v>
      </c>
      <c r="J99" s="31" t="s">
        <v>237</v>
      </c>
      <c r="K99" s="31" t="s">
        <v>238</v>
      </c>
      <c r="L99" s="31" t="s">
        <v>237</v>
      </c>
      <c r="M99" s="31" t="s">
        <v>238</v>
      </c>
      <c r="N99" s="31" t="s">
        <v>237</v>
      </c>
      <c r="O99" s="31" t="s">
        <v>238</v>
      </c>
      <c r="P99" s="31" t="s">
        <v>237</v>
      </c>
      <c r="Q99" s="31" t="s">
        <v>238</v>
      </c>
      <c r="R99" s="31" t="s">
        <v>237</v>
      </c>
      <c r="S99" s="31" t="s">
        <v>238</v>
      </c>
      <c r="T99" s="31" t="s">
        <v>237</v>
      </c>
      <c r="U99" s="31" t="s">
        <v>238</v>
      </c>
      <c r="V99" s="31" t="s">
        <v>237</v>
      </c>
      <c r="W99" s="31" t="s">
        <v>238</v>
      </c>
      <c r="X99" s="31" t="s">
        <v>237</v>
      </c>
      <c r="Y99" s="31" t="s">
        <v>238</v>
      </c>
      <c r="Z99" s="31" t="s">
        <v>237</v>
      </c>
      <c r="AA99" s="31" t="s">
        <v>238</v>
      </c>
      <c r="AB99" s="31" t="s">
        <v>237</v>
      </c>
      <c r="AC99" s="31" t="s">
        <v>238</v>
      </c>
      <c r="AD99" s="31" t="s">
        <v>237</v>
      </c>
      <c r="AE99" s="31" t="s">
        <v>238</v>
      </c>
      <c r="AF99" s="31" t="s">
        <v>237</v>
      </c>
      <c r="AG99" s="31" t="s">
        <v>238</v>
      </c>
      <c r="AH99" s="31" t="s">
        <v>237</v>
      </c>
      <c r="AI99" s="31" t="s">
        <v>238</v>
      </c>
      <c r="AJ99" s="31" t="s">
        <v>237</v>
      </c>
      <c r="AK99" s="31" t="s">
        <v>238</v>
      </c>
      <c r="AL99" s="31" t="s">
        <v>237</v>
      </c>
      <c r="AM99" s="31" t="s">
        <v>238</v>
      </c>
      <c r="AN99" s="31" t="s">
        <v>237</v>
      </c>
      <c r="AO99" s="31" t="s">
        <v>238</v>
      </c>
      <c r="AP99" s="31" t="s">
        <v>237</v>
      </c>
      <c r="AQ99" s="31" t="s">
        <v>238</v>
      </c>
      <c r="AR99" s="31" t="s">
        <v>237</v>
      </c>
      <c r="AS99" s="31" t="s">
        <v>238</v>
      </c>
      <c r="AT99" s="31" t="s">
        <v>237</v>
      </c>
    </row>
    <row r="100" spans="1:46" s="15" customFormat="1" x14ac:dyDescent="0.25">
      <c r="A100" s="345">
        <v>1</v>
      </c>
      <c r="B100" s="45" t="s">
        <v>113</v>
      </c>
      <c r="C100" s="31">
        <v>19</v>
      </c>
      <c r="D100" s="31" t="s">
        <v>237</v>
      </c>
      <c r="E100" s="31">
        <v>21.1</v>
      </c>
      <c r="F100" s="31" t="s">
        <v>237</v>
      </c>
      <c r="G100" s="31">
        <v>17</v>
      </c>
      <c r="H100" s="31" t="s">
        <v>237</v>
      </c>
      <c r="I100" s="31">
        <v>7.1</v>
      </c>
      <c r="J100" s="31" t="s">
        <v>237</v>
      </c>
      <c r="K100" s="31">
        <v>47.4</v>
      </c>
      <c r="L100" s="31" t="s">
        <v>237</v>
      </c>
      <c r="M100" s="31">
        <v>87.5</v>
      </c>
      <c r="N100" s="31" t="s">
        <v>237</v>
      </c>
      <c r="O100" s="31">
        <v>90</v>
      </c>
      <c r="P100" s="31" t="s">
        <v>237</v>
      </c>
      <c r="Q100" s="31">
        <v>85</v>
      </c>
      <c r="R100" s="31" t="s">
        <v>237</v>
      </c>
      <c r="S100" s="31">
        <v>86.2</v>
      </c>
      <c r="T100" s="31" t="s">
        <v>237</v>
      </c>
      <c r="U100" s="31">
        <v>98.6</v>
      </c>
      <c r="V100" s="31" t="s">
        <v>237</v>
      </c>
      <c r="W100" s="31">
        <v>53.8</v>
      </c>
      <c r="X100" s="31" t="s">
        <v>237</v>
      </c>
      <c r="Y100" s="31">
        <v>75.900000000000006</v>
      </c>
      <c r="Z100" s="31" t="s">
        <v>237</v>
      </c>
      <c r="AA100" s="31">
        <v>75.599999999999994</v>
      </c>
      <c r="AB100" s="31" t="s">
        <v>237</v>
      </c>
      <c r="AC100" s="31">
        <v>84.9</v>
      </c>
      <c r="AD100" s="31" t="s">
        <v>237</v>
      </c>
      <c r="AE100" s="31">
        <v>56.8</v>
      </c>
      <c r="AF100" s="31" t="s">
        <v>237</v>
      </c>
      <c r="AG100" s="31">
        <v>58.7</v>
      </c>
      <c r="AH100" s="31" t="s">
        <v>237</v>
      </c>
      <c r="AI100" s="31">
        <v>53.6</v>
      </c>
      <c r="AJ100" s="31" t="s">
        <v>237</v>
      </c>
      <c r="AK100" s="31">
        <v>10.6</v>
      </c>
      <c r="AL100" s="31" t="s">
        <v>237</v>
      </c>
      <c r="AM100" s="31">
        <v>12.3</v>
      </c>
      <c r="AN100" s="31" t="s">
        <v>237</v>
      </c>
      <c r="AO100" s="31">
        <v>8.8000000000000007</v>
      </c>
      <c r="AP100" s="31" t="s">
        <v>237</v>
      </c>
      <c r="AQ100" s="31">
        <v>10.8</v>
      </c>
      <c r="AR100" s="31" t="s">
        <v>237</v>
      </c>
      <c r="AS100" s="31">
        <v>5.7</v>
      </c>
      <c r="AT100" s="31" t="s">
        <v>237</v>
      </c>
    </row>
    <row r="101" spans="1:46" s="15" customFormat="1" x14ac:dyDescent="0.25">
      <c r="A101" s="345">
        <v>1</v>
      </c>
      <c r="B101" s="45" t="s">
        <v>114</v>
      </c>
      <c r="C101" s="31">
        <v>23</v>
      </c>
      <c r="D101" s="31" t="s">
        <v>237</v>
      </c>
      <c r="E101" s="31">
        <v>20.9</v>
      </c>
      <c r="F101" s="31" t="s">
        <v>237</v>
      </c>
      <c r="G101" s="31">
        <v>25.3</v>
      </c>
      <c r="H101" s="31" t="s">
        <v>237</v>
      </c>
      <c r="I101" s="31">
        <v>5.3</v>
      </c>
      <c r="J101" s="31" t="s">
        <v>237</v>
      </c>
      <c r="K101" s="31">
        <v>73</v>
      </c>
      <c r="L101" s="31" t="s">
        <v>237</v>
      </c>
      <c r="M101" s="31">
        <v>57.4</v>
      </c>
      <c r="N101" s="31" t="s">
        <v>237</v>
      </c>
      <c r="O101" s="31">
        <v>57.5</v>
      </c>
      <c r="P101" s="31" t="s">
        <v>237</v>
      </c>
      <c r="Q101" s="31">
        <v>57.4</v>
      </c>
      <c r="R101" s="31" t="s">
        <v>237</v>
      </c>
      <c r="S101" s="31">
        <v>41.9</v>
      </c>
      <c r="T101" s="31" t="s">
        <v>237</v>
      </c>
      <c r="U101" s="31">
        <v>87.2</v>
      </c>
      <c r="V101" s="31" t="s">
        <v>237</v>
      </c>
      <c r="W101" s="31">
        <v>51.5</v>
      </c>
      <c r="X101" s="31" t="s">
        <v>237</v>
      </c>
      <c r="Y101" s="31">
        <v>5</v>
      </c>
      <c r="Z101" s="31" t="s">
        <v>237</v>
      </c>
      <c r="AA101" s="31">
        <v>0.5</v>
      </c>
      <c r="AB101" s="31" t="s">
        <v>237</v>
      </c>
      <c r="AC101" s="31">
        <v>24.3</v>
      </c>
      <c r="AD101" s="31" t="s">
        <v>237</v>
      </c>
      <c r="AE101" s="31">
        <v>40.9</v>
      </c>
      <c r="AF101" s="31" t="s">
        <v>237</v>
      </c>
      <c r="AG101" s="31">
        <v>29.2</v>
      </c>
      <c r="AH101" s="31" t="s">
        <v>237</v>
      </c>
      <c r="AI101" s="31">
        <v>50.1</v>
      </c>
      <c r="AJ101" s="31" t="s">
        <v>237</v>
      </c>
      <c r="AK101" s="31">
        <v>14</v>
      </c>
      <c r="AL101" s="31" t="s">
        <v>237</v>
      </c>
      <c r="AM101" s="31">
        <v>15</v>
      </c>
      <c r="AN101" s="31" t="s">
        <v>237</v>
      </c>
      <c r="AO101" s="31">
        <v>13</v>
      </c>
      <c r="AP101" s="31" t="s">
        <v>237</v>
      </c>
      <c r="AQ101" s="31">
        <v>19.7</v>
      </c>
      <c r="AR101" s="31" t="s">
        <v>237</v>
      </c>
      <c r="AS101" s="31">
        <v>8.3000000000000007</v>
      </c>
      <c r="AT101" s="31" t="s">
        <v>237</v>
      </c>
    </row>
    <row r="102" spans="1:46" s="15" customFormat="1" x14ac:dyDescent="0.25">
      <c r="A102" s="346"/>
      <c r="B102" s="350" t="s">
        <v>115</v>
      </c>
      <c r="C102" s="31" t="s">
        <v>238</v>
      </c>
      <c r="D102" s="31" t="s">
        <v>237</v>
      </c>
      <c r="E102" s="31" t="s">
        <v>238</v>
      </c>
      <c r="F102" s="31" t="s">
        <v>237</v>
      </c>
      <c r="G102" s="31" t="s">
        <v>238</v>
      </c>
      <c r="H102" s="31" t="s">
        <v>237</v>
      </c>
      <c r="I102" s="31" t="s">
        <v>238</v>
      </c>
      <c r="J102" s="31" t="s">
        <v>237</v>
      </c>
      <c r="K102" s="31" t="s">
        <v>238</v>
      </c>
      <c r="L102" s="31" t="s">
        <v>237</v>
      </c>
      <c r="M102" s="31" t="s">
        <v>238</v>
      </c>
      <c r="N102" s="31" t="s">
        <v>237</v>
      </c>
      <c r="O102" s="31" t="s">
        <v>238</v>
      </c>
      <c r="P102" s="31" t="s">
        <v>237</v>
      </c>
      <c r="Q102" s="31" t="s">
        <v>238</v>
      </c>
      <c r="R102" s="31" t="s">
        <v>237</v>
      </c>
      <c r="S102" s="31" t="s">
        <v>238</v>
      </c>
      <c r="T102" s="31" t="s">
        <v>237</v>
      </c>
      <c r="U102" s="31" t="s">
        <v>238</v>
      </c>
      <c r="V102" s="31" t="s">
        <v>237</v>
      </c>
      <c r="W102" s="31" t="s">
        <v>238</v>
      </c>
      <c r="X102" s="31" t="s">
        <v>237</v>
      </c>
      <c r="Y102" s="31" t="s">
        <v>238</v>
      </c>
      <c r="Z102" s="31" t="s">
        <v>237</v>
      </c>
      <c r="AA102" s="31" t="s">
        <v>238</v>
      </c>
      <c r="AB102" s="31" t="s">
        <v>237</v>
      </c>
      <c r="AC102" s="31" t="s">
        <v>238</v>
      </c>
      <c r="AD102" s="31" t="s">
        <v>237</v>
      </c>
      <c r="AE102" s="31" t="s">
        <v>238</v>
      </c>
      <c r="AF102" s="31" t="s">
        <v>237</v>
      </c>
      <c r="AG102" s="31" t="s">
        <v>238</v>
      </c>
      <c r="AH102" s="31" t="s">
        <v>237</v>
      </c>
      <c r="AI102" s="31" t="s">
        <v>238</v>
      </c>
      <c r="AJ102" s="31" t="s">
        <v>237</v>
      </c>
      <c r="AK102" s="31" t="s">
        <v>238</v>
      </c>
      <c r="AL102" s="31" t="s">
        <v>237</v>
      </c>
      <c r="AM102" s="31" t="s">
        <v>238</v>
      </c>
      <c r="AN102" s="31" t="s">
        <v>237</v>
      </c>
      <c r="AO102" s="31" t="s">
        <v>238</v>
      </c>
      <c r="AP102" s="31" t="s">
        <v>237</v>
      </c>
      <c r="AQ102" s="31" t="s">
        <v>238</v>
      </c>
      <c r="AR102" s="31" t="s">
        <v>237</v>
      </c>
      <c r="AS102" s="31" t="s">
        <v>238</v>
      </c>
      <c r="AT102" s="31" t="s">
        <v>237</v>
      </c>
    </row>
    <row r="103" spans="1:46" s="15" customFormat="1" x14ac:dyDescent="0.25">
      <c r="A103" s="345">
        <v>1</v>
      </c>
      <c r="B103" s="45" t="s">
        <v>116</v>
      </c>
      <c r="C103" s="31">
        <v>61.7</v>
      </c>
      <c r="D103" s="31" t="s">
        <v>237</v>
      </c>
      <c r="E103" s="31">
        <v>63.2</v>
      </c>
      <c r="F103" s="31" t="s">
        <v>237</v>
      </c>
      <c r="G103" s="31">
        <v>60.4</v>
      </c>
      <c r="H103" s="31" t="s">
        <v>237</v>
      </c>
      <c r="I103" s="31" t="s">
        <v>238</v>
      </c>
      <c r="J103" s="31" t="s">
        <v>237</v>
      </c>
      <c r="K103" s="31" t="s">
        <v>238</v>
      </c>
      <c r="L103" s="31" t="s">
        <v>237</v>
      </c>
      <c r="M103" s="31">
        <v>55.8</v>
      </c>
      <c r="N103" s="31" t="s">
        <v>283</v>
      </c>
      <c r="O103" s="31">
        <v>57.8</v>
      </c>
      <c r="P103" s="31" t="s">
        <v>283</v>
      </c>
      <c r="Q103" s="31">
        <v>53.9</v>
      </c>
      <c r="R103" s="31" t="s">
        <v>283</v>
      </c>
      <c r="S103" s="31" t="s">
        <v>238</v>
      </c>
      <c r="T103" s="31" t="s">
        <v>237</v>
      </c>
      <c r="U103" s="31" t="s">
        <v>238</v>
      </c>
      <c r="V103" s="31" t="s">
        <v>237</v>
      </c>
      <c r="W103" s="31">
        <v>73.8</v>
      </c>
      <c r="X103" s="31" t="s">
        <v>283</v>
      </c>
      <c r="Y103" s="31">
        <v>28.5</v>
      </c>
      <c r="Z103" s="31" t="s">
        <v>237</v>
      </c>
      <c r="AA103" s="31" t="s">
        <v>238</v>
      </c>
      <c r="AB103" s="31" t="s">
        <v>237</v>
      </c>
      <c r="AC103" s="31" t="s">
        <v>238</v>
      </c>
      <c r="AD103" s="31" t="s">
        <v>237</v>
      </c>
      <c r="AE103" s="31">
        <v>15.7</v>
      </c>
      <c r="AF103" s="31" t="s">
        <v>283</v>
      </c>
      <c r="AG103" s="31" t="s">
        <v>238</v>
      </c>
      <c r="AH103" s="31" t="s">
        <v>237</v>
      </c>
      <c r="AI103" s="31" t="s">
        <v>238</v>
      </c>
      <c r="AJ103" s="31" t="s">
        <v>237</v>
      </c>
      <c r="AK103" s="31">
        <v>8.6</v>
      </c>
      <c r="AL103" s="31" t="s">
        <v>237</v>
      </c>
      <c r="AM103" s="31">
        <v>7.5</v>
      </c>
      <c r="AN103" s="31" t="s">
        <v>237</v>
      </c>
      <c r="AO103" s="31">
        <v>9.6999999999999993</v>
      </c>
      <c r="AP103" s="31" t="s">
        <v>237</v>
      </c>
      <c r="AQ103" s="31" t="s">
        <v>238</v>
      </c>
      <c r="AR103" s="31" t="s">
        <v>237</v>
      </c>
      <c r="AS103" s="31" t="s">
        <v>238</v>
      </c>
      <c r="AT103" s="31" t="s">
        <v>237</v>
      </c>
    </row>
    <row r="104" spans="1:46" s="15" customFormat="1" x14ac:dyDescent="0.25">
      <c r="A104" s="346"/>
      <c r="B104" s="347" t="s">
        <v>117</v>
      </c>
      <c r="C104" s="31" t="s">
        <v>238</v>
      </c>
      <c r="D104" s="31" t="s">
        <v>237</v>
      </c>
      <c r="E104" s="31" t="s">
        <v>238</v>
      </c>
      <c r="F104" s="31" t="s">
        <v>237</v>
      </c>
      <c r="G104" s="31" t="s">
        <v>238</v>
      </c>
      <c r="H104" s="31" t="s">
        <v>237</v>
      </c>
      <c r="I104" s="31" t="s">
        <v>238</v>
      </c>
      <c r="J104" s="31" t="s">
        <v>237</v>
      </c>
      <c r="K104" s="31" t="s">
        <v>238</v>
      </c>
      <c r="L104" s="31" t="s">
        <v>237</v>
      </c>
      <c r="M104" s="31" t="s">
        <v>238</v>
      </c>
      <c r="N104" s="31" t="s">
        <v>237</v>
      </c>
      <c r="O104" s="31" t="s">
        <v>238</v>
      </c>
      <c r="P104" s="31" t="s">
        <v>237</v>
      </c>
      <c r="Q104" s="31" t="s">
        <v>238</v>
      </c>
      <c r="R104" s="31" t="s">
        <v>237</v>
      </c>
      <c r="S104" s="31" t="s">
        <v>238</v>
      </c>
      <c r="T104" s="31" t="s">
        <v>237</v>
      </c>
      <c r="U104" s="31" t="s">
        <v>238</v>
      </c>
      <c r="V104" s="31" t="s">
        <v>237</v>
      </c>
      <c r="W104" s="31" t="s">
        <v>238</v>
      </c>
      <c r="X104" s="31" t="s">
        <v>237</v>
      </c>
      <c r="Y104" s="31" t="s">
        <v>238</v>
      </c>
      <c r="Z104" s="31" t="s">
        <v>237</v>
      </c>
      <c r="AA104" s="31" t="s">
        <v>238</v>
      </c>
      <c r="AB104" s="31" t="s">
        <v>237</v>
      </c>
      <c r="AC104" s="31" t="s">
        <v>238</v>
      </c>
      <c r="AD104" s="31" t="s">
        <v>237</v>
      </c>
      <c r="AE104" s="31" t="s">
        <v>238</v>
      </c>
      <c r="AF104" s="31" t="s">
        <v>237</v>
      </c>
      <c r="AG104" s="31" t="s">
        <v>238</v>
      </c>
      <c r="AH104" s="31" t="s">
        <v>237</v>
      </c>
      <c r="AI104" s="31" t="s">
        <v>238</v>
      </c>
      <c r="AJ104" s="31" t="s">
        <v>237</v>
      </c>
      <c r="AK104" s="31" t="s">
        <v>238</v>
      </c>
      <c r="AL104" s="31" t="s">
        <v>237</v>
      </c>
      <c r="AM104" s="31" t="s">
        <v>238</v>
      </c>
      <c r="AN104" s="31" t="s">
        <v>237</v>
      </c>
      <c r="AO104" s="31" t="s">
        <v>238</v>
      </c>
      <c r="AP104" s="31" t="s">
        <v>237</v>
      </c>
      <c r="AQ104" s="31" t="s">
        <v>238</v>
      </c>
      <c r="AR104" s="31" t="s">
        <v>237</v>
      </c>
      <c r="AS104" s="31" t="s">
        <v>238</v>
      </c>
      <c r="AT104" s="31" t="s">
        <v>237</v>
      </c>
    </row>
    <row r="105" spans="1:46" s="15" customFormat="1" x14ac:dyDescent="0.25">
      <c r="A105" s="346"/>
      <c r="B105" s="348" t="s">
        <v>118</v>
      </c>
      <c r="C105" s="31" t="s">
        <v>238</v>
      </c>
      <c r="D105" s="31" t="s">
        <v>237</v>
      </c>
      <c r="E105" s="31" t="s">
        <v>238</v>
      </c>
      <c r="F105" s="31" t="s">
        <v>237</v>
      </c>
      <c r="G105" s="31" t="s">
        <v>238</v>
      </c>
      <c r="H105" s="31" t="s">
        <v>237</v>
      </c>
      <c r="I105" s="31" t="s">
        <v>238</v>
      </c>
      <c r="J105" s="31" t="s">
        <v>237</v>
      </c>
      <c r="K105" s="31" t="s">
        <v>238</v>
      </c>
      <c r="L105" s="31" t="s">
        <v>237</v>
      </c>
      <c r="M105" s="31" t="s">
        <v>238</v>
      </c>
      <c r="N105" s="31" t="s">
        <v>237</v>
      </c>
      <c r="O105" s="31" t="s">
        <v>238</v>
      </c>
      <c r="P105" s="31" t="s">
        <v>237</v>
      </c>
      <c r="Q105" s="31" t="s">
        <v>238</v>
      </c>
      <c r="R105" s="31" t="s">
        <v>237</v>
      </c>
      <c r="S105" s="31" t="s">
        <v>238</v>
      </c>
      <c r="T105" s="31" t="s">
        <v>237</v>
      </c>
      <c r="U105" s="31" t="s">
        <v>238</v>
      </c>
      <c r="V105" s="31" t="s">
        <v>237</v>
      </c>
      <c r="W105" s="31" t="s">
        <v>238</v>
      </c>
      <c r="X105" s="31" t="s">
        <v>237</v>
      </c>
      <c r="Y105" s="31" t="s">
        <v>238</v>
      </c>
      <c r="Z105" s="31" t="s">
        <v>237</v>
      </c>
      <c r="AA105" s="31" t="s">
        <v>238</v>
      </c>
      <c r="AB105" s="31" t="s">
        <v>237</v>
      </c>
      <c r="AC105" s="31" t="s">
        <v>238</v>
      </c>
      <c r="AD105" s="31" t="s">
        <v>237</v>
      </c>
      <c r="AE105" s="31" t="s">
        <v>238</v>
      </c>
      <c r="AF105" s="31" t="s">
        <v>237</v>
      </c>
      <c r="AG105" s="31" t="s">
        <v>238</v>
      </c>
      <c r="AH105" s="31" t="s">
        <v>237</v>
      </c>
      <c r="AI105" s="31" t="s">
        <v>238</v>
      </c>
      <c r="AJ105" s="31" t="s">
        <v>237</v>
      </c>
      <c r="AK105" s="31" t="s">
        <v>238</v>
      </c>
      <c r="AL105" s="31" t="s">
        <v>237</v>
      </c>
      <c r="AM105" s="31" t="s">
        <v>238</v>
      </c>
      <c r="AN105" s="31" t="s">
        <v>237</v>
      </c>
      <c r="AO105" s="31" t="s">
        <v>238</v>
      </c>
      <c r="AP105" s="31" t="s">
        <v>237</v>
      </c>
      <c r="AQ105" s="31" t="s">
        <v>238</v>
      </c>
      <c r="AR105" s="31" t="s">
        <v>237</v>
      </c>
      <c r="AS105" s="31" t="s">
        <v>238</v>
      </c>
      <c r="AT105" s="31" t="s">
        <v>237</v>
      </c>
    </row>
    <row r="106" spans="1:46" s="15" customFormat="1" x14ac:dyDescent="0.25">
      <c r="A106" s="346"/>
      <c r="B106" s="348" t="s">
        <v>119</v>
      </c>
      <c r="C106" s="31" t="s">
        <v>238</v>
      </c>
      <c r="D106" s="31" t="s">
        <v>237</v>
      </c>
      <c r="E106" s="31" t="s">
        <v>238</v>
      </c>
      <c r="F106" s="31" t="s">
        <v>237</v>
      </c>
      <c r="G106" s="31" t="s">
        <v>238</v>
      </c>
      <c r="H106" s="31" t="s">
        <v>237</v>
      </c>
      <c r="I106" s="31" t="s">
        <v>238</v>
      </c>
      <c r="J106" s="31" t="s">
        <v>237</v>
      </c>
      <c r="K106" s="31" t="s">
        <v>238</v>
      </c>
      <c r="L106" s="31" t="s">
        <v>237</v>
      </c>
      <c r="M106" s="31" t="s">
        <v>238</v>
      </c>
      <c r="N106" s="31" t="s">
        <v>237</v>
      </c>
      <c r="O106" s="31" t="s">
        <v>238</v>
      </c>
      <c r="P106" s="31" t="s">
        <v>237</v>
      </c>
      <c r="Q106" s="31" t="s">
        <v>238</v>
      </c>
      <c r="R106" s="31" t="s">
        <v>237</v>
      </c>
      <c r="S106" s="31" t="s">
        <v>238</v>
      </c>
      <c r="T106" s="31" t="s">
        <v>237</v>
      </c>
      <c r="U106" s="31" t="s">
        <v>238</v>
      </c>
      <c r="V106" s="31" t="s">
        <v>237</v>
      </c>
      <c r="W106" s="31" t="s">
        <v>238</v>
      </c>
      <c r="X106" s="31" t="s">
        <v>237</v>
      </c>
      <c r="Y106" s="31" t="s">
        <v>238</v>
      </c>
      <c r="Z106" s="31" t="s">
        <v>237</v>
      </c>
      <c r="AA106" s="31" t="s">
        <v>238</v>
      </c>
      <c r="AB106" s="31" t="s">
        <v>237</v>
      </c>
      <c r="AC106" s="31" t="s">
        <v>238</v>
      </c>
      <c r="AD106" s="31" t="s">
        <v>237</v>
      </c>
      <c r="AE106" s="31" t="s">
        <v>238</v>
      </c>
      <c r="AF106" s="31" t="s">
        <v>237</v>
      </c>
      <c r="AG106" s="31" t="s">
        <v>238</v>
      </c>
      <c r="AH106" s="31" t="s">
        <v>237</v>
      </c>
      <c r="AI106" s="31" t="s">
        <v>238</v>
      </c>
      <c r="AJ106" s="31" t="s">
        <v>237</v>
      </c>
      <c r="AK106" s="31" t="s">
        <v>238</v>
      </c>
      <c r="AL106" s="31" t="s">
        <v>237</v>
      </c>
      <c r="AM106" s="31" t="s">
        <v>238</v>
      </c>
      <c r="AN106" s="31" t="s">
        <v>237</v>
      </c>
      <c r="AO106" s="31" t="s">
        <v>238</v>
      </c>
      <c r="AP106" s="31" t="s">
        <v>237</v>
      </c>
      <c r="AQ106" s="31" t="s">
        <v>238</v>
      </c>
      <c r="AR106" s="31" t="s">
        <v>237</v>
      </c>
      <c r="AS106" s="31" t="s">
        <v>238</v>
      </c>
      <c r="AT106" s="31" t="s">
        <v>237</v>
      </c>
    </row>
    <row r="107" spans="1:46" s="15" customFormat="1" x14ac:dyDescent="0.25">
      <c r="A107" s="346"/>
      <c r="B107" s="348" t="s">
        <v>120</v>
      </c>
      <c r="C107" s="31" t="s">
        <v>238</v>
      </c>
      <c r="D107" s="31" t="s">
        <v>237</v>
      </c>
      <c r="E107" s="31" t="s">
        <v>238</v>
      </c>
      <c r="F107" s="31" t="s">
        <v>237</v>
      </c>
      <c r="G107" s="31" t="s">
        <v>238</v>
      </c>
      <c r="H107" s="31" t="s">
        <v>237</v>
      </c>
      <c r="I107" s="31" t="s">
        <v>238</v>
      </c>
      <c r="J107" s="31" t="s">
        <v>237</v>
      </c>
      <c r="K107" s="31" t="s">
        <v>238</v>
      </c>
      <c r="L107" s="31" t="s">
        <v>237</v>
      </c>
      <c r="M107" s="31" t="s">
        <v>238</v>
      </c>
      <c r="N107" s="31" t="s">
        <v>237</v>
      </c>
      <c r="O107" s="31" t="s">
        <v>238</v>
      </c>
      <c r="P107" s="31" t="s">
        <v>237</v>
      </c>
      <c r="Q107" s="31" t="s">
        <v>238</v>
      </c>
      <c r="R107" s="31" t="s">
        <v>237</v>
      </c>
      <c r="S107" s="31" t="s">
        <v>238</v>
      </c>
      <c r="T107" s="31" t="s">
        <v>237</v>
      </c>
      <c r="U107" s="31" t="s">
        <v>238</v>
      </c>
      <c r="V107" s="31" t="s">
        <v>237</v>
      </c>
      <c r="W107" s="31" t="s">
        <v>238</v>
      </c>
      <c r="X107" s="31" t="s">
        <v>237</v>
      </c>
      <c r="Y107" s="31" t="s">
        <v>238</v>
      </c>
      <c r="Z107" s="31" t="s">
        <v>237</v>
      </c>
      <c r="AA107" s="31" t="s">
        <v>238</v>
      </c>
      <c r="AB107" s="31" t="s">
        <v>237</v>
      </c>
      <c r="AC107" s="31" t="s">
        <v>238</v>
      </c>
      <c r="AD107" s="31" t="s">
        <v>237</v>
      </c>
      <c r="AE107" s="31" t="s">
        <v>238</v>
      </c>
      <c r="AF107" s="31" t="s">
        <v>237</v>
      </c>
      <c r="AG107" s="31" t="s">
        <v>238</v>
      </c>
      <c r="AH107" s="31" t="s">
        <v>237</v>
      </c>
      <c r="AI107" s="31" t="s">
        <v>238</v>
      </c>
      <c r="AJ107" s="31" t="s">
        <v>237</v>
      </c>
      <c r="AK107" s="31" t="s">
        <v>238</v>
      </c>
      <c r="AL107" s="31" t="s">
        <v>237</v>
      </c>
      <c r="AM107" s="31" t="s">
        <v>238</v>
      </c>
      <c r="AN107" s="31" t="s">
        <v>237</v>
      </c>
      <c r="AO107" s="31" t="s">
        <v>238</v>
      </c>
      <c r="AP107" s="31" t="s">
        <v>237</v>
      </c>
      <c r="AQ107" s="31" t="s">
        <v>238</v>
      </c>
      <c r="AR107" s="31" t="s">
        <v>237</v>
      </c>
      <c r="AS107" s="31" t="s">
        <v>238</v>
      </c>
      <c r="AT107" s="31" t="s">
        <v>237</v>
      </c>
    </row>
    <row r="108" spans="1:46" s="15" customFormat="1" x14ac:dyDescent="0.25">
      <c r="A108" s="346"/>
      <c r="B108" s="348" t="s">
        <v>121</v>
      </c>
      <c r="C108" s="31" t="s">
        <v>238</v>
      </c>
      <c r="D108" s="31" t="s">
        <v>237</v>
      </c>
      <c r="E108" s="31" t="s">
        <v>238</v>
      </c>
      <c r="F108" s="31" t="s">
        <v>237</v>
      </c>
      <c r="G108" s="31" t="s">
        <v>238</v>
      </c>
      <c r="H108" s="31" t="s">
        <v>237</v>
      </c>
      <c r="I108" s="31" t="s">
        <v>238</v>
      </c>
      <c r="J108" s="31" t="s">
        <v>237</v>
      </c>
      <c r="K108" s="31" t="s">
        <v>238</v>
      </c>
      <c r="L108" s="31" t="s">
        <v>237</v>
      </c>
      <c r="M108" s="31" t="s">
        <v>238</v>
      </c>
      <c r="N108" s="31" t="s">
        <v>237</v>
      </c>
      <c r="O108" s="31" t="s">
        <v>238</v>
      </c>
      <c r="P108" s="31" t="s">
        <v>237</v>
      </c>
      <c r="Q108" s="31" t="s">
        <v>238</v>
      </c>
      <c r="R108" s="31" t="s">
        <v>237</v>
      </c>
      <c r="S108" s="31" t="s">
        <v>238</v>
      </c>
      <c r="T108" s="31" t="s">
        <v>237</v>
      </c>
      <c r="U108" s="31" t="s">
        <v>238</v>
      </c>
      <c r="V108" s="31" t="s">
        <v>237</v>
      </c>
      <c r="W108" s="31" t="s">
        <v>238</v>
      </c>
      <c r="X108" s="31" t="s">
        <v>237</v>
      </c>
      <c r="Y108" s="31" t="s">
        <v>238</v>
      </c>
      <c r="Z108" s="31" t="s">
        <v>237</v>
      </c>
      <c r="AA108" s="31" t="s">
        <v>238</v>
      </c>
      <c r="AB108" s="31" t="s">
        <v>237</v>
      </c>
      <c r="AC108" s="31" t="s">
        <v>238</v>
      </c>
      <c r="AD108" s="31" t="s">
        <v>237</v>
      </c>
      <c r="AE108" s="31" t="s">
        <v>238</v>
      </c>
      <c r="AF108" s="31" t="s">
        <v>237</v>
      </c>
      <c r="AG108" s="31" t="s">
        <v>238</v>
      </c>
      <c r="AH108" s="31" t="s">
        <v>237</v>
      </c>
      <c r="AI108" s="31" t="s">
        <v>238</v>
      </c>
      <c r="AJ108" s="31" t="s">
        <v>237</v>
      </c>
      <c r="AK108" s="31" t="s">
        <v>238</v>
      </c>
      <c r="AL108" s="31" t="s">
        <v>237</v>
      </c>
      <c r="AM108" s="31" t="s">
        <v>238</v>
      </c>
      <c r="AN108" s="31" t="s">
        <v>237</v>
      </c>
      <c r="AO108" s="31" t="s">
        <v>238</v>
      </c>
      <c r="AP108" s="31" t="s">
        <v>237</v>
      </c>
      <c r="AQ108" s="31" t="s">
        <v>238</v>
      </c>
      <c r="AR108" s="31" t="s">
        <v>237</v>
      </c>
      <c r="AS108" s="31" t="s">
        <v>238</v>
      </c>
      <c r="AT108" s="31" t="s">
        <v>237</v>
      </c>
    </row>
    <row r="109" spans="1:46" s="15" customFormat="1" x14ac:dyDescent="0.25">
      <c r="A109" s="346"/>
      <c r="B109" s="348" t="s">
        <v>122</v>
      </c>
      <c r="C109" s="31" t="s">
        <v>238</v>
      </c>
      <c r="D109" s="31" t="s">
        <v>237</v>
      </c>
      <c r="E109" s="31" t="s">
        <v>238</v>
      </c>
      <c r="F109" s="31" t="s">
        <v>237</v>
      </c>
      <c r="G109" s="31" t="s">
        <v>238</v>
      </c>
      <c r="H109" s="31" t="s">
        <v>237</v>
      </c>
      <c r="I109" s="31" t="s">
        <v>238</v>
      </c>
      <c r="J109" s="31" t="s">
        <v>237</v>
      </c>
      <c r="K109" s="31" t="s">
        <v>238</v>
      </c>
      <c r="L109" s="31" t="s">
        <v>237</v>
      </c>
      <c r="M109" s="31" t="s">
        <v>238</v>
      </c>
      <c r="N109" s="31" t="s">
        <v>237</v>
      </c>
      <c r="O109" s="31" t="s">
        <v>238</v>
      </c>
      <c r="P109" s="31" t="s">
        <v>237</v>
      </c>
      <c r="Q109" s="31" t="s">
        <v>238</v>
      </c>
      <c r="R109" s="31" t="s">
        <v>237</v>
      </c>
      <c r="S109" s="31" t="s">
        <v>238</v>
      </c>
      <c r="T109" s="31" t="s">
        <v>237</v>
      </c>
      <c r="U109" s="31" t="s">
        <v>238</v>
      </c>
      <c r="V109" s="31" t="s">
        <v>237</v>
      </c>
      <c r="W109" s="31" t="s">
        <v>238</v>
      </c>
      <c r="X109" s="31" t="s">
        <v>237</v>
      </c>
      <c r="Y109" s="31" t="s">
        <v>238</v>
      </c>
      <c r="Z109" s="31" t="s">
        <v>237</v>
      </c>
      <c r="AA109" s="31" t="s">
        <v>238</v>
      </c>
      <c r="AB109" s="31" t="s">
        <v>237</v>
      </c>
      <c r="AC109" s="31" t="s">
        <v>238</v>
      </c>
      <c r="AD109" s="31" t="s">
        <v>237</v>
      </c>
      <c r="AE109" s="31" t="s">
        <v>238</v>
      </c>
      <c r="AF109" s="31" t="s">
        <v>237</v>
      </c>
      <c r="AG109" s="31" t="s">
        <v>238</v>
      </c>
      <c r="AH109" s="31" t="s">
        <v>237</v>
      </c>
      <c r="AI109" s="31" t="s">
        <v>238</v>
      </c>
      <c r="AJ109" s="31" t="s">
        <v>237</v>
      </c>
      <c r="AK109" s="31" t="s">
        <v>238</v>
      </c>
      <c r="AL109" s="31" t="s">
        <v>237</v>
      </c>
      <c r="AM109" s="31" t="s">
        <v>238</v>
      </c>
      <c r="AN109" s="31" t="s">
        <v>237</v>
      </c>
      <c r="AO109" s="31" t="s">
        <v>238</v>
      </c>
      <c r="AP109" s="31" t="s">
        <v>237</v>
      </c>
      <c r="AQ109" s="31" t="s">
        <v>238</v>
      </c>
      <c r="AR109" s="31" t="s">
        <v>237</v>
      </c>
      <c r="AS109" s="31" t="s">
        <v>238</v>
      </c>
      <c r="AT109" s="31" t="s">
        <v>237</v>
      </c>
    </row>
    <row r="110" spans="1:46" s="15" customFormat="1" x14ac:dyDescent="0.25">
      <c r="A110" s="346"/>
      <c r="B110" s="348" t="s">
        <v>123</v>
      </c>
      <c r="C110" s="31" t="s">
        <v>238</v>
      </c>
      <c r="D110" s="31" t="s">
        <v>237</v>
      </c>
      <c r="E110" s="31" t="s">
        <v>238</v>
      </c>
      <c r="F110" s="31" t="s">
        <v>237</v>
      </c>
      <c r="G110" s="31" t="s">
        <v>238</v>
      </c>
      <c r="H110" s="31" t="s">
        <v>237</v>
      </c>
      <c r="I110" s="31" t="s">
        <v>238</v>
      </c>
      <c r="J110" s="31" t="s">
        <v>237</v>
      </c>
      <c r="K110" s="31" t="s">
        <v>238</v>
      </c>
      <c r="L110" s="31" t="s">
        <v>237</v>
      </c>
      <c r="M110" s="31" t="s">
        <v>238</v>
      </c>
      <c r="N110" s="31" t="s">
        <v>237</v>
      </c>
      <c r="O110" s="31" t="s">
        <v>238</v>
      </c>
      <c r="P110" s="31" t="s">
        <v>237</v>
      </c>
      <c r="Q110" s="31" t="s">
        <v>238</v>
      </c>
      <c r="R110" s="31" t="s">
        <v>237</v>
      </c>
      <c r="S110" s="31" t="s">
        <v>238</v>
      </c>
      <c r="T110" s="31" t="s">
        <v>237</v>
      </c>
      <c r="U110" s="31" t="s">
        <v>238</v>
      </c>
      <c r="V110" s="31" t="s">
        <v>237</v>
      </c>
      <c r="W110" s="31" t="s">
        <v>238</v>
      </c>
      <c r="X110" s="31" t="s">
        <v>237</v>
      </c>
      <c r="Y110" s="31" t="s">
        <v>238</v>
      </c>
      <c r="Z110" s="31" t="s">
        <v>237</v>
      </c>
      <c r="AA110" s="31" t="s">
        <v>238</v>
      </c>
      <c r="AB110" s="31" t="s">
        <v>237</v>
      </c>
      <c r="AC110" s="31" t="s">
        <v>238</v>
      </c>
      <c r="AD110" s="31" t="s">
        <v>237</v>
      </c>
      <c r="AE110" s="31" t="s">
        <v>238</v>
      </c>
      <c r="AF110" s="31" t="s">
        <v>237</v>
      </c>
      <c r="AG110" s="31" t="s">
        <v>238</v>
      </c>
      <c r="AH110" s="31" t="s">
        <v>237</v>
      </c>
      <c r="AI110" s="31" t="s">
        <v>238</v>
      </c>
      <c r="AJ110" s="31" t="s">
        <v>237</v>
      </c>
      <c r="AK110" s="31" t="s">
        <v>238</v>
      </c>
      <c r="AL110" s="31" t="s">
        <v>237</v>
      </c>
      <c r="AM110" s="31" t="s">
        <v>238</v>
      </c>
      <c r="AN110" s="31" t="s">
        <v>237</v>
      </c>
      <c r="AO110" s="31" t="s">
        <v>238</v>
      </c>
      <c r="AP110" s="31" t="s">
        <v>237</v>
      </c>
      <c r="AQ110" s="31" t="s">
        <v>238</v>
      </c>
      <c r="AR110" s="31" t="s">
        <v>237</v>
      </c>
      <c r="AS110" s="31" t="s">
        <v>238</v>
      </c>
      <c r="AT110" s="31" t="s">
        <v>237</v>
      </c>
    </row>
    <row r="111" spans="1:46" s="15" customFormat="1" x14ac:dyDescent="0.25">
      <c r="A111" s="346"/>
      <c r="B111" s="348" t="s">
        <v>124</v>
      </c>
      <c r="C111" s="31" t="s">
        <v>238</v>
      </c>
      <c r="D111" s="31" t="s">
        <v>237</v>
      </c>
      <c r="E111" s="31" t="s">
        <v>238</v>
      </c>
      <c r="F111" s="31" t="s">
        <v>237</v>
      </c>
      <c r="G111" s="31" t="s">
        <v>238</v>
      </c>
      <c r="H111" s="31" t="s">
        <v>237</v>
      </c>
      <c r="I111" s="31" t="s">
        <v>238</v>
      </c>
      <c r="J111" s="31" t="s">
        <v>237</v>
      </c>
      <c r="K111" s="31" t="s">
        <v>238</v>
      </c>
      <c r="L111" s="31" t="s">
        <v>237</v>
      </c>
      <c r="M111" s="31" t="s">
        <v>238</v>
      </c>
      <c r="N111" s="31" t="s">
        <v>237</v>
      </c>
      <c r="O111" s="31" t="s">
        <v>238</v>
      </c>
      <c r="P111" s="31" t="s">
        <v>237</v>
      </c>
      <c r="Q111" s="31" t="s">
        <v>238</v>
      </c>
      <c r="R111" s="31" t="s">
        <v>237</v>
      </c>
      <c r="S111" s="31" t="s">
        <v>238</v>
      </c>
      <c r="T111" s="31" t="s">
        <v>237</v>
      </c>
      <c r="U111" s="31" t="s">
        <v>238</v>
      </c>
      <c r="V111" s="31" t="s">
        <v>237</v>
      </c>
      <c r="W111" s="31" t="s">
        <v>238</v>
      </c>
      <c r="X111" s="31" t="s">
        <v>237</v>
      </c>
      <c r="Y111" s="31" t="s">
        <v>238</v>
      </c>
      <c r="Z111" s="31" t="s">
        <v>237</v>
      </c>
      <c r="AA111" s="31" t="s">
        <v>238</v>
      </c>
      <c r="AB111" s="31" t="s">
        <v>237</v>
      </c>
      <c r="AC111" s="31" t="s">
        <v>238</v>
      </c>
      <c r="AD111" s="31" t="s">
        <v>237</v>
      </c>
      <c r="AE111" s="31" t="s">
        <v>238</v>
      </c>
      <c r="AF111" s="31" t="s">
        <v>237</v>
      </c>
      <c r="AG111" s="31" t="s">
        <v>238</v>
      </c>
      <c r="AH111" s="31" t="s">
        <v>237</v>
      </c>
      <c r="AI111" s="31" t="s">
        <v>238</v>
      </c>
      <c r="AJ111" s="31" t="s">
        <v>237</v>
      </c>
      <c r="AK111" s="31" t="s">
        <v>238</v>
      </c>
      <c r="AL111" s="31" t="s">
        <v>237</v>
      </c>
      <c r="AM111" s="31" t="s">
        <v>238</v>
      </c>
      <c r="AN111" s="31" t="s">
        <v>237</v>
      </c>
      <c r="AO111" s="31" t="s">
        <v>238</v>
      </c>
      <c r="AP111" s="31" t="s">
        <v>237</v>
      </c>
      <c r="AQ111" s="31" t="s">
        <v>238</v>
      </c>
      <c r="AR111" s="31" t="s">
        <v>237</v>
      </c>
      <c r="AS111" s="31" t="s">
        <v>238</v>
      </c>
      <c r="AT111" s="31" t="s">
        <v>237</v>
      </c>
    </row>
    <row r="112" spans="1:46" s="15" customFormat="1" x14ac:dyDescent="0.25">
      <c r="A112" s="346"/>
      <c r="B112" s="348" t="s">
        <v>125</v>
      </c>
      <c r="C112" s="31" t="s">
        <v>238</v>
      </c>
      <c r="D112" s="31" t="s">
        <v>237</v>
      </c>
      <c r="E112" s="31" t="s">
        <v>238</v>
      </c>
      <c r="F112" s="31" t="s">
        <v>237</v>
      </c>
      <c r="G112" s="31" t="s">
        <v>238</v>
      </c>
      <c r="H112" s="31" t="s">
        <v>237</v>
      </c>
      <c r="I112" s="31" t="s">
        <v>238</v>
      </c>
      <c r="J112" s="31" t="s">
        <v>237</v>
      </c>
      <c r="K112" s="31" t="s">
        <v>238</v>
      </c>
      <c r="L112" s="31" t="s">
        <v>237</v>
      </c>
      <c r="M112" s="31" t="s">
        <v>238</v>
      </c>
      <c r="N112" s="31" t="s">
        <v>237</v>
      </c>
      <c r="O112" s="31" t="s">
        <v>238</v>
      </c>
      <c r="P112" s="31" t="s">
        <v>237</v>
      </c>
      <c r="Q112" s="31" t="s">
        <v>238</v>
      </c>
      <c r="R112" s="31" t="s">
        <v>237</v>
      </c>
      <c r="S112" s="31" t="s">
        <v>238</v>
      </c>
      <c r="T112" s="31" t="s">
        <v>237</v>
      </c>
      <c r="U112" s="31" t="s">
        <v>238</v>
      </c>
      <c r="V112" s="31" t="s">
        <v>237</v>
      </c>
      <c r="W112" s="31" t="s">
        <v>238</v>
      </c>
      <c r="X112" s="31" t="s">
        <v>237</v>
      </c>
      <c r="Y112" s="31" t="s">
        <v>238</v>
      </c>
      <c r="Z112" s="31" t="s">
        <v>237</v>
      </c>
      <c r="AA112" s="31" t="s">
        <v>238</v>
      </c>
      <c r="AB112" s="31" t="s">
        <v>237</v>
      </c>
      <c r="AC112" s="31" t="s">
        <v>238</v>
      </c>
      <c r="AD112" s="31" t="s">
        <v>237</v>
      </c>
      <c r="AE112" s="31" t="s">
        <v>238</v>
      </c>
      <c r="AF112" s="31" t="s">
        <v>237</v>
      </c>
      <c r="AG112" s="31" t="s">
        <v>238</v>
      </c>
      <c r="AH112" s="31" t="s">
        <v>237</v>
      </c>
      <c r="AI112" s="31" t="s">
        <v>238</v>
      </c>
      <c r="AJ112" s="31" t="s">
        <v>237</v>
      </c>
      <c r="AK112" s="31" t="s">
        <v>238</v>
      </c>
      <c r="AL112" s="31" t="s">
        <v>237</v>
      </c>
      <c r="AM112" s="31" t="s">
        <v>238</v>
      </c>
      <c r="AN112" s="31" t="s">
        <v>237</v>
      </c>
      <c r="AO112" s="31" t="s">
        <v>238</v>
      </c>
      <c r="AP112" s="31" t="s">
        <v>237</v>
      </c>
      <c r="AQ112" s="31" t="s">
        <v>238</v>
      </c>
      <c r="AR112" s="31" t="s">
        <v>237</v>
      </c>
      <c r="AS112" s="31" t="s">
        <v>238</v>
      </c>
      <c r="AT112" s="31" t="s">
        <v>237</v>
      </c>
    </row>
    <row r="113" spans="1:46" s="15" customFormat="1" x14ac:dyDescent="0.25">
      <c r="A113" s="346"/>
      <c r="B113" s="349" t="s">
        <v>126</v>
      </c>
      <c r="C113" s="31" t="s">
        <v>238</v>
      </c>
      <c r="D113" s="31" t="s">
        <v>237</v>
      </c>
      <c r="E113" s="31" t="s">
        <v>238</v>
      </c>
      <c r="F113" s="31" t="s">
        <v>237</v>
      </c>
      <c r="G113" s="31" t="s">
        <v>238</v>
      </c>
      <c r="H113" s="31" t="s">
        <v>237</v>
      </c>
      <c r="I113" s="31" t="s">
        <v>238</v>
      </c>
      <c r="J113" s="31" t="s">
        <v>237</v>
      </c>
      <c r="K113" s="31" t="s">
        <v>238</v>
      </c>
      <c r="L113" s="31" t="s">
        <v>237</v>
      </c>
      <c r="M113" s="31" t="s">
        <v>238</v>
      </c>
      <c r="N113" s="31" t="s">
        <v>237</v>
      </c>
      <c r="O113" s="31" t="s">
        <v>238</v>
      </c>
      <c r="P113" s="31" t="s">
        <v>237</v>
      </c>
      <c r="Q113" s="31" t="s">
        <v>238</v>
      </c>
      <c r="R113" s="31" t="s">
        <v>237</v>
      </c>
      <c r="S113" s="31" t="s">
        <v>238</v>
      </c>
      <c r="T113" s="31" t="s">
        <v>237</v>
      </c>
      <c r="U113" s="31" t="s">
        <v>238</v>
      </c>
      <c r="V113" s="31" t="s">
        <v>237</v>
      </c>
      <c r="W113" s="31" t="s">
        <v>238</v>
      </c>
      <c r="X113" s="31" t="s">
        <v>237</v>
      </c>
      <c r="Y113" s="31" t="s">
        <v>238</v>
      </c>
      <c r="Z113" s="31" t="s">
        <v>237</v>
      </c>
      <c r="AA113" s="31" t="s">
        <v>238</v>
      </c>
      <c r="AB113" s="31" t="s">
        <v>237</v>
      </c>
      <c r="AC113" s="31" t="s">
        <v>238</v>
      </c>
      <c r="AD113" s="31" t="s">
        <v>237</v>
      </c>
      <c r="AE113" s="31" t="s">
        <v>238</v>
      </c>
      <c r="AF113" s="31" t="s">
        <v>237</v>
      </c>
      <c r="AG113" s="31" t="s">
        <v>238</v>
      </c>
      <c r="AH113" s="31" t="s">
        <v>237</v>
      </c>
      <c r="AI113" s="31" t="s">
        <v>238</v>
      </c>
      <c r="AJ113" s="31" t="s">
        <v>237</v>
      </c>
      <c r="AK113" s="31" t="s">
        <v>238</v>
      </c>
      <c r="AL113" s="31" t="s">
        <v>237</v>
      </c>
      <c r="AM113" s="31" t="s">
        <v>238</v>
      </c>
      <c r="AN113" s="31" t="s">
        <v>237</v>
      </c>
      <c r="AO113" s="31" t="s">
        <v>238</v>
      </c>
      <c r="AP113" s="31" t="s">
        <v>237</v>
      </c>
      <c r="AQ113" s="31" t="s">
        <v>238</v>
      </c>
      <c r="AR113" s="31" t="s">
        <v>237</v>
      </c>
      <c r="AS113" s="31" t="s">
        <v>238</v>
      </c>
      <c r="AT113" s="31" t="s">
        <v>237</v>
      </c>
    </row>
    <row r="114" spans="1:46" s="15" customFormat="1" x14ac:dyDescent="0.25">
      <c r="A114" s="345">
        <v>1</v>
      </c>
      <c r="B114" s="45" t="s">
        <v>127</v>
      </c>
      <c r="C114" s="31">
        <v>10.1</v>
      </c>
      <c r="D114" s="31" t="s">
        <v>237</v>
      </c>
      <c r="E114" s="31">
        <v>10.1</v>
      </c>
      <c r="F114" s="31" t="s">
        <v>237</v>
      </c>
      <c r="G114" s="31">
        <v>10.1</v>
      </c>
      <c r="H114" s="31" t="s">
        <v>237</v>
      </c>
      <c r="I114" s="31">
        <v>1.2</v>
      </c>
      <c r="J114" s="31" t="s">
        <v>237</v>
      </c>
      <c r="K114" s="31">
        <v>39.799999999999997</v>
      </c>
      <c r="L114" s="31" t="s">
        <v>237</v>
      </c>
      <c r="M114" s="31">
        <v>28.5</v>
      </c>
      <c r="N114" s="31" t="s">
        <v>237</v>
      </c>
      <c r="O114" s="31">
        <v>27.4</v>
      </c>
      <c r="P114" s="31" t="s">
        <v>237</v>
      </c>
      <c r="Q114" s="31">
        <v>29.7</v>
      </c>
      <c r="R114" s="31" t="s">
        <v>237</v>
      </c>
      <c r="S114" s="31">
        <v>27.8</v>
      </c>
      <c r="T114" s="31" t="s">
        <v>237</v>
      </c>
      <c r="U114" s="31">
        <v>43.5</v>
      </c>
      <c r="V114" s="31" t="s">
        <v>237</v>
      </c>
      <c r="W114" s="31">
        <v>14.4</v>
      </c>
      <c r="X114" s="31" t="s">
        <v>237</v>
      </c>
      <c r="Y114" s="31">
        <v>0.4</v>
      </c>
      <c r="Z114" s="31" t="s">
        <v>237</v>
      </c>
      <c r="AA114" s="31">
        <v>0</v>
      </c>
      <c r="AB114" s="31" t="s">
        <v>237</v>
      </c>
      <c r="AC114" s="31">
        <v>2</v>
      </c>
      <c r="AD114" s="31" t="s">
        <v>237</v>
      </c>
      <c r="AE114" s="31">
        <v>40</v>
      </c>
      <c r="AF114" s="31" t="s">
        <v>237</v>
      </c>
      <c r="AG114" s="31">
        <v>33.1</v>
      </c>
      <c r="AH114" s="31" t="s">
        <v>237</v>
      </c>
      <c r="AI114" s="31">
        <v>48.5</v>
      </c>
      <c r="AJ114" s="31" t="s">
        <v>237</v>
      </c>
      <c r="AK114" s="31">
        <v>32.799999999999997</v>
      </c>
      <c r="AL114" s="31" t="s">
        <v>237</v>
      </c>
      <c r="AM114" s="31">
        <v>32.6</v>
      </c>
      <c r="AN114" s="31" t="s">
        <v>237</v>
      </c>
      <c r="AO114" s="31">
        <v>33</v>
      </c>
      <c r="AP114" s="31" t="s">
        <v>237</v>
      </c>
      <c r="AQ114" s="31">
        <v>32.5</v>
      </c>
      <c r="AR114" s="31" t="s">
        <v>237</v>
      </c>
      <c r="AS114" s="31">
        <v>35.9</v>
      </c>
      <c r="AT114" s="31" t="s">
        <v>237</v>
      </c>
    </row>
    <row r="115" spans="1:46" s="15" customFormat="1" x14ac:dyDescent="0.25">
      <c r="A115" s="346"/>
      <c r="B115" s="347" t="s">
        <v>128</v>
      </c>
      <c r="C115" s="31" t="s">
        <v>238</v>
      </c>
      <c r="D115" s="31" t="s">
        <v>237</v>
      </c>
      <c r="E115" s="31" t="s">
        <v>238</v>
      </c>
      <c r="F115" s="31" t="s">
        <v>237</v>
      </c>
      <c r="G115" s="31" t="s">
        <v>238</v>
      </c>
      <c r="H115" s="31" t="s">
        <v>237</v>
      </c>
      <c r="I115" s="31" t="s">
        <v>238</v>
      </c>
      <c r="J115" s="31" t="s">
        <v>237</v>
      </c>
      <c r="K115" s="31" t="s">
        <v>238</v>
      </c>
      <c r="L115" s="31" t="s">
        <v>237</v>
      </c>
      <c r="M115" s="31" t="s">
        <v>238</v>
      </c>
      <c r="N115" s="31" t="s">
        <v>237</v>
      </c>
      <c r="O115" s="31" t="s">
        <v>238</v>
      </c>
      <c r="P115" s="31" t="s">
        <v>237</v>
      </c>
      <c r="Q115" s="31" t="s">
        <v>238</v>
      </c>
      <c r="R115" s="31" t="s">
        <v>237</v>
      </c>
      <c r="S115" s="31" t="s">
        <v>238</v>
      </c>
      <c r="T115" s="31" t="s">
        <v>237</v>
      </c>
      <c r="U115" s="31" t="s">
        <v>238</v>
      </c>
      <c r="V115" s="31" t="s">
        <v>237</v>
      </c>
      <c r="W115" s="31" t="s">
        <v>238</v>
      </c>
      <c r="X115" s="31" t="s">
        <v>237</v>
      </c>
      <c r="Y115" s="31" t="s">
        <v>238</v>
      </c>
      <c r="Z115" s="31" t="s">
        <v>237</v>
      </c>
      <c r="AA115" s="31" t="s">
        <v>238</v>
      </c>
      <c r="AB115" s="31" t="s">
        <v>237</v>
      </c>
      <c r="AC115" s="31" t="s">
        <v>238</v>
      </c>
      <c r="AD115" s="31" t="s">
        <v>237</v>
      </c>
      <c r="AE115" s="31" t="s">
        <v>238</v>
      </c>
      <c r="AF115" s="31" t="s">
        <v>237</v>
      </c>
      <c r="AG115" s="31" t="s">
        <v>238</v>
      </c>
      <c r="AH115" s="31" t="s">
        <v>237</v>
      </c>
      <c r="AI115" s="31" t="s">
        <v>238</v>
      </c>
      <c r="AJ115" s="31" t="s">
        <v>237</v>
      </c>
      <c r="AK115" s="31" t="s">
        <v>238</v>
      </c>
      <c r="AL115" s="31" t="s">
        <v>237</v>
      </c>
      <c r="AM115" s="31" t="s">
        <v>238</v>
      </c>
      <c r="AN115" s="31" t="s">
        <v>237</v>
      </c>
      <c r="AO115" s="31" t="s">
        <v>238</v>
      </c>
      <c r="AP115" s="31" t="s">
        <v>237</v>
      </c>
      <c r="AQ115" s="31" t="s">
        <v>238</v>
      </c>
      <c r="AR115" s="31" t="s">
        <v>237</v>
      </c>
      <c r="AS115" s="31" t="s">
        <v>238</v>
      </c>
      <c r="AT115" s="31" t="s">
        <v>237</v>
      </c>
    </row>
    <row r="116" spans="1:46" s="15" customFormat="1" x14ac:dyDescent="0.25">
      <c r="A116" s="346"/>
      <c r="B116" s="349" t="s">
        <v>129</v>
      </c>
      <c r="C116" s="31" t="s">
        <v>238</v>
      </c>
      <c r="D116" s="31" t="s">
        <v>237</v>
      </c>
      <c r="E116" s="31" t="s">
        <v>238</v>
      </c>
      <c r="F116" s="31" t="s">
        <v>237</v>
      </c>
      <c r="G116" s="31" t="s">
        <v>238</v>
      </c>
      <c r="H116" s="31" t="s">
        <v>237</v>
      </c>
      <c r="I116" s="31" t="s">
        <v>238</v>
      </c>
      <c r="J116" s="31" t="s">
        <v>237</v>
      </c>
      <c r="K116" s="31" t="s">
        <v>238</v>
      </c>
      <c r="L116" s="31" t="s">
        <v>237</v>
      </c>
      <c r="M116" s="31" t="s">
        <v>238</v>
      </c>
      <c r="N116" s="31" t="s">
        <v>237</v>
      </c>
      <c r="O116" s="31" t="s">
        <v>238</v>
      </c>
      <c r="P116" s="31" t="s">
        <v>237</v>
      </c>
      <c r="Q116" s="31" t="s">
        <v>238</v>
      </c>
      <c r="R116" s="31" t="s">
        <v>237</v>
      </c>
      <c r="S116" s="31" t="s">
        <v>238</v>
      </c>
      <c r="T116" s="31" t="s">
        <v>237</v>
      </c>
      <c r="U116" s="31" t="s">
        <v>238</v>
      </c>
      <c r="V116" s="31" t="s">
        <v>237</v>
      </c>
      <c r="W116" s="31" t="s">
        <v>238</v>
      </c>
      <c r="X116" s="31" t="s">
        <v>237</v>
      </c>
      <c r="Y116" s="31" t="s">
        <v>238</v>
      </c>
      <c r="Z116" s="31" t="s">
        <v>237</v>
      </c>
      <c r="AA116" s="31" t="s">
        <v>238</v>
      </c>
      <c r="AB116" s="31" t="s">
        <v>237</v>
      </c>
      <c r="AC116" s="31" t="s">
        <v>238</v>
      </c>
      <c r="AD116" s="31" t="s">
        <v>237</v>
      </c>
      <c r="AE116" s="31" t="s">
        <v>238</v>
      </c>
      <c r="AF116" s="31" t="s">
        <v>237</v>
      </c>
      <c r="AG116" s="31" t="s">
        <v>238</v>
      </c>
      <c r="AH116" s="31" t="s">
        <v>237</v>
      </c>
      <c r="AI116" s="31" t="s">
        <v>238</v>
      </c>
      <c r="AJ116" s="31" t="s">
        <v>237</v>
      </c>
      <c r="AK116" s="31" t="s">
        <v>238</v>
      </c>
      <c r="AL116" s="31" t="s">
        <v>237</v>
      </c>
      <c r="AM116" s="31" t="s">
        <v>238</v>
      </c>
      <c r="AN116" s="31" t="s">
        <v>237</v>
      </c>
      <c r="AO116" s="31" t="s">
        <v>238</v>
      </c>
      <c r="AP116" s="31" t="s">
        <v>237</v>
      </c>
      <c r="AQ116" s="31" t="s">
        <v>238</v>
      </c>
      <c r="AR116" s="31" t="s">
        <v>237</v>
      </c>
      <c r="AS116" s="31" t="s">
        <v>238</v>
      </c>
      <c r="AT116" s="31" t="s">
        <v>237</v>
      </c>
    </row>
    <row r="117" spans="1:46" s="15" customFormat="1" x14ac:dyDescent="0.25">
      <c r="A117" s="345">
        <v>1</v>
      </c>
      <c r="B117" s="45" t="s">
        <v>130</v>
      </c>
      <c r="C117" s="31">
        <v>13.6</v>
      </c>
      <c r="D117" s="31" t="s">
        <v>237</v>
      </c>
      <c r="E117" s="31">
        <v>13.5</v>
      </c>
      <c r="F117" s="31" t="s">
        <v>237</v>
      </c>
      <c r="G117" s="31">
        <v>13.7</v>
      </c>
      <c r="H117" s="31" t="s">
        <v>237</v>
      </c>
      <c r="I117" s="31">
        <v>1.6</v>
      </c>
      <c r="J117" s="31" t="s">
        <v>237</v>
      </c>
      <c r="K117" s="31">
        <v>41.3</v>
      </c>
      <c r="L117" s="31" t="s">
        <v>237</v>
      </c>
      <c r="M117" s="31">
        <v>54.5</v>
      </c>
      <c r="N117" s="31" t="s">
        <v>237</v>
      </c>
      <c r="O117" s="31">
        <v>53.7</v>
      </c>
      <c r="P117" s="31" t="s">
        <v>237</v>
      </c>
      <c r="Q117" s="31">
        <v>55.4</v>
      </c>
      <c r="R117" s="31" t="s">
        <v>237</v>
      </c>
      <c r="S117" s="31">
        <v>55.3</v>
      </c>
      <c r="T117" s="31" t="s">
        <v>237</v>
      </c>
      <c r="U117" s="31">
        <v>64.099999999999994</v>
      </c>
      <c r="V117" s="31" t="s">
        <v>237</v>
      </c>
      <c r="W117" s="31">
        <v>28.3</v>
      </c>
      <c r="X117" s="31" t="s">
        <v>237</v>
      </c>
      <c r="Y117" s="31" t="s">
        <v>238</v>
      </c>
      <c r="Z117" s="31" t="s">
        <v>237</v>
      </c>
      <c r="AA117" s="31" t="s">
        <v>238</v>
      </c>
      <c r="AB117" s="31" t="s">
        <v>237</v>
      </c>
      <c r="AC117" s="31" t="s">
        <v>238</v>
      </c>
      <c r="AD117" s="31" t="s">
        <v>237</v>
      </c>
      <c r="AE117" s="31">
        <v>40.4</v>
      </c>
      <c r="AF117" s="31" t="s">
        <v>237</v>
      </c>
      <c r="AG117" s="31">
        <v>42.1</v>
      </c>
      <c r="AH117" s="31" t="s">
        <v>237</v>
      </c>
      <c r="AI117" s="31">
        <v>38.9</v>
      </c>
      <c r="AJ117" s="31" t="s">
        <v>237</v>
      </c>
      <c r="AK117" s="31">
        <v>26.1</v>
      </c>
      <c r="AL117" s="31" t="s">
        <v>237</v>
      </c>
      <c r="AM117" s="31">
        <v>26.8</v>
      </c>
      <c r="AN117" s="31" t="s">
        <v>237</v>
      </c>
      <c r="AO117" s="31">
        <v>25.5</v>
      </c>
      <c r="AP117" s="31" t="s">
        <v>237</v>
      </c>
      <c r="AQ117" s="31">
        <v>24.2</v>
      </c>
      <c r="AR117" s="31" t="s">
        <v>237</v>
      </c>
      <c r="AS117" s="31">
        <v>25.1</v>
      </c>
      <c r="AT117" s="31" t="s">
        <v>237</v>
      </c>
    </row>
    <row r="118" spans="1:46" s="15" customFormat="1" x14ac:dyDescent="0.25">
      <c r="A118" s="346"/>
      <c r="B118" s="347" t="s">
        <v>131</v>
      </c>
      <c r="C118" s="31" t="s">
        <v>238</v>
      </c>
      <c r="D118" s="31" t="s">
        <v>237</v>
      </c>
      <c r="E118" s="31" t="s">
        <v>238</v>
      </c>
      <c r="F118" s="31" t="s">
        <v>237</v>
      </c>
      <c r="G118" s="31" t="s">
        <v>238</v>
      </c>
      <c r="H118" s="31" t="s">
        <v>237</v>
      </c>
      <c r="I118" s="31" t="s">
        <v>238</v>
      </c>
      <c r="J118" s="31" t="s">
        <v>237</v>
      </c>
      <c r="K118" s="31" t="s">
        <v>238</v>
      </c>
      <c r="L118" s="31" t="s">
        <v>237</v>
      </c>
      <c r="M118" s="31" t="s">
        <v>238</v>
      </c>
      <c r="N118" s="31" t="s">
        <v>237</v>
      </c>
      <c r="O118" s="31" t="s">
        <v>238</v>
      </c>
      <c r="P118" s="31" t="s">
        <v>237</v>
      </c>
      <c r="Q118" s="31" t="s">
        <v>238</v>
      </c>
      <c r="R118" s="31" t="s">
        <v>237</v>
      </c>
      <c r="S118" s="31" t="s">
        <v>238</v>
      </c>
      <c r="T118" s="31" t="s">
        <v>237</v>
      </c>
      <c r="U118" s="31" t="s">
        <v>238</v>
      </c>
      <c r="V118" s="31" t="s">
        <v>237</v>
      </c>
      <c r="W118" s="31" t="s">
        <v>238</v>
      </c>
      <c r="X118" s="31" t="s">
        <v>237</v>
      </c>
      <c r="Y118" s="31" t="s">
        <v>238</v>
      </c>
      <c r="Z118" s="31" t="s">
        <v>237</v>
      </c>
      <c r="AA118" s="31" t="s">
        <v>238</v>
      </c>
      <c r="AB118" s="31" t="s">
        <v>237</v>
      </c>
      <c r="AC118" s="31" t="s">
        <v>238</v>
      </c>
      <c r="AD118" s="31" t="s">
        <v>237</v>
      </c>
      <c r="AE118" s="31" t="s">
        <v>238</v>
      </c>
      <c r="AF118" s="31" t="s">
        <v>237</v>
      </c>
      <c r="AG118" s="31" t="s">
        <v>238</v>
      </c>
      <c r="AH118" s="31" t="s">
        <v>237</v>
      </c>
      <c r="AI118" s="31" t="s">
        <v>238</v>
      </c>
      <c r="AJ118" s="31" t="s">
        <v>237</v>
      </c>
      <c r="AK118" s="31" t="s">
        <v>238</v>
      </c>
      <c r="AL118" s="31" t="s">
        <v>237</v>
      </c>
      <c r="AM118" s="31" t="s">
        <v>238</v>
      </c>
      <c r="AN118" s="31" t="s">
        <v>237</v>
      </c>
      <c r="AO118" s="31" t="s">
        <v>238</v>
      </c>
      <c r="AP118" s="31" t="s">
        <v>237</v>
      </c>
      <c r="AQ118" s="31" t="s">
        <v>238</v>
      </c>
      <c r="AR118" s="31" t="s">
        <v>237</v>
      </c>
      <c r="AS118" s="31" t="s">
        <v>238</v>
      </c>
      <c r="AT118" s="31" t="s">
        <v>237</v>
      </c>
    </row>
    <row r="119" spans="1:46" s="15" customFormat="1" x14ac:dyDescent="0.25">
      <c r="A119" s="346"/>
      <c r="B119" s="348" t="s">
        <v>132</v>
      </c>
      <c r="C119" s="31" t="s">
        <v>238</v>
      </c>
      <c r="D119" s="31" t="s">
        <v>237</v>
      </c>
      <c r="E119" s="31" t="s">
        <v>238</v>
      </c>
      <c r="F119" s="31" t="s">
        <v>237</v>
      </c>
      <c r="G119" s="31" t="s">
        <v>238</v>
      </c>
      <c r="H119" s="31" t="s">
        <v>237</v>
      </c>
      <c r="I119" s="31" t="s">
        <v>238</v>
      </c>
      <c r="J119" s="31" t="s">
        <v>237</v>
      </c>
      <c r="K119" s="31" t="s">
        <v>238</v>
      </c>
      <c r="L119" s="31" t="s">
        <v>237</v>
      </c>
      <c r="M119" s="31" t="s">
        <v>238</v>
      </c>
      <c r="N119" s="31" t="s">
        <v>237</v>
      </c>
      <c r="O119" s="31" t="s">
        <v>238</v>
      </c>
      <c r="P119" s="31" t="s">
        <v>237</v>
      </c>
      <c r="Q119" s="31" t="s">
        <v>238</v>
      </c>
      <c r="R119" s="31" t="s">
        <v>237</v>
      </c>
      <c r="S119" s="31" t="s">
        <v>238</v>
      </c>
      <c r="T119" s="31" t="s">
        <v>237</v>
      </c>
      <c r="U119" s="31" t="s">
        <v>238</v>
      </c>
      <c r="V119" s="31" t="s">
        <v>237</v>
      </c>
      <c r="W119" s="31" t="s">
        <v>238</v>
      </c>
      <c r="X119" s="31" t="s">
        <v>237</v>
      </c>
      <c r="Y119" s="31" t="s">
        <v>238</v>
      </c>
      <c r="Z119" s="31" t="s">
        <v>237</v>
      </c>
      <c r="AA119" s="31" t="s">
        <v>238</v>
      </c>
      <c r="AB119" s="31" t="s">
        <v>237</v>
      </c>
      <c r="AC119" s="31" t="s">
        <v>238</v>
      </c>
      <c r="AD119" s="31" t="s">
        <v>237</v>
      </c>
      <c r="AE119" s="31" t="s">
        <v>238</v>
      </c>
      <c r="AF119" s="31" t="s">
        <v>237</v>
      </c>
      <c r="AG119" s="31" t="s">
        <v>238</v>
      </c>
      <c r="AH119" s="31" t="s">
        <v>237</v>
      </c>
      <c r="AI119" s="31" t="s">
        <v>238</v>
      </c>
      <c r="AJ119" s="31" t="s">
        <v>237</v>
      </c>
      <c r="AK119" s="31" t="s">
        <v>238</v>
      </c>
      <c r="AL119" s="31" t="s">
        <v>237</v>
      </c>
      <c r="AM119" s="31" t="s">
        <v>238</v>
      </c>
      <c r="AN119" s="31" t="s">
        <v>237</v>
      </c>
      <c r="AO119" s="31" t="s">
        <v>238</v>
      </c>
      <c r="AP119" s="31" t="s">
        <v>237</v>
      </c>
      <c r="AQ119" s="31" t="s">
        <v>238</v>
      </c>
      <c r="AR119" s="31" t="s">
        <v>237</v>
      </c>
      <c r="AS119" s="31" t="s">
        <v>238</v>
      </c>
      <c r="AT119" s="31" t="s">
        <v>237</v>
      </c>
    </row>
    <row r="120" spans="1:46" s="15" customFormat="1" x14ac:dyDescent="0.25">
      <c r="A120" s="346"/>
      <c r="B120" s="348" t="s">
        <v>133</v>
      </c>
      <c r="C120" s="31" t="s">
        <v>238</v>
      </c>
      <c r="D120" s="31" t="s">
        <v>237</v>
      </c>
      <c r="E120" s="31" t="s">
        <v>238</v>
      </c>
      <c r="F120" s="31" t="s">
        <v>237</v>
      </c>
      <c r="G120" s="31" t="s">
        <v>238</v>
      </c>
      <c r="H120" s="31" t="s">
        <v>237</v>
      </c>
      <c r="I120" s="31" t="s">
        <v>238</v>
      </c>
      <c r="J120" s="31" t="s">
        <v>237</v>
      </c>
      <c r="K120" s="31" t="s">
        <v>238</v>
      </c>
      <c r="L120" s="31" t="s">
        <v>237</v>
      </c>
      <c r="M120" s="31" t="s">
        <v>238</v>
      </c>
      <c r="N120" s="31" t="s">
        <v>237</v>
      </c>
      <c r="O120" s="31" t="s">
        <v>238</v>
      </c>
      <c r="P120" s="31" t="s">
        <v>237</v>
      </c>
      <c r="Q120" s="31" t="s">
        <v>238</v>
      </c>
      <c r="R120" s="31" t="s">
        <v>237</v>
      </c>
      <c r="S120" s="31" t="s">
        <v>238</v>
      </c>
      <c r="T120" s="31" t="s">
        <v>237</v>
      </c>
      <c r="U120" s="31" t="s">
        <v>238</v>
      </c>
      <c r="V120" s="31" t="s">
        <v>237</v>
      </c>
      <c r="W120" s="31" t="s">
        <v>238</v>
      </c>
      <c r="X120" s="31" t="s">
        <v>237</v>
      </c>
      <c r="Y120" s="31" t="s">
        <v>238</v>
      </c>
      <c r="Z120" s="31" t="s">
        <v>237</v>
      </c>
      <c r="AA120" s="31" t="s">
        <v>238</v>
      </c>
      <c r="AB120" s="31" t="s">
        <v>237</v>
      </c>
      <c r="AC120" s="31" t="s">
        <v>238</v>
      </c>
      <c r="AD120" s="31" t="s">
        <v>237</v>
      </c>
      <c r="AE120" s="31" t="s">
        <v>238</v>
      </c>
      <c r="AF120" s="31" t="s">
        <v>237</v>
      </c>
      <c r="AG120" s="31" t="s">
        <v>238</v>
      </c>
      <c r="AH120" s="31" t="s">
        <v>237</v>
      </c>
      <c r="AI120" s="31" t="s">
        <v>238</v>
      </c>
      <c r="AJ120" s="31" t="s">
        <v>237</v>
      </c>
      <c r="AK120" s="31" t="s">
        <v>238</v>
      </c>
      <c r="AL120" s="31" t="s">
        <v>237</v>
      </c>
      <c r="AM120" s="31" t="s">
        <v>238</v>
      </c>
      <c r="AN120" s="31" t="s">
        <v>237</v>
      </c>
      <c r="AO120" s="31" t="s">
        <v>238</v>
      </c>
      <c r="AP120" s="31" t="s">
        <v>237</v>
      </c>
      <c r="AQ120" s="31" t="s">
        <v>238</v>
      </c>
      <c r="AR120" s="31" t="s">
        <v>237</v>
      </c>
      <c r="AS120" s="31" t="s">
        <v>238</v>
      </c>
      <c r="AT120" s="31" t="s">
        <v>237</v>
      </c>
    </row>
    <row r="121" spans="1:46" s="15" customFormat="1" x14ac:dyDescent="0.25">
      <c r="A121" s="346"/>
      <c r="B121" s="349" t="s">
        <v>134</v>
      </c>
      <c r="C121" s="31" t="s">
        <v>238</v>
      </c>
      <c r="D121" s="31" t="s">
        <v>237</v>
      </c>
      <c r="E121" s="31" t="s">
        <v>238</v>
      </c>
      <c r="F121" s="31" t="s">
        <v>237</v>
      </c>
      <c r="G121" s="31" t="s">
        <v>238</v>
      </c>
      <c r="H121" s="31" t="s">
        <v>237</v>
      </c>
      <c r="I121" s="31" t="s">
        <v>238</v>
      </c>
      <c r="J121" s="31" t="s">
        <v>237</v>
      </c>
      <c r="K121" s="31" t="s">
        <v>238</v>
      </c>
      <c r="L121" s="31" t="s">
        <v>237</v>
      </c>
      <c r="M121" s="31" t="s">
        <v>238</v>
      </c>
      <c r="N121" s="31" t="s">
        <v>237</v>
      </c>
      <c r="O121" s="31" t="s">
        <v>238</v>
      </c>
      <c r="P121" s="31" t="s">
        <v>237</v>
      </c>
      <c r="Q121" s="31" t="s">
        <v>238</v>
      </c>
      <c r="R121" s="31" t="s">
        <v>237</v>
      </c>
      <c r="S121" s="31" t="s">
        <v>238</v>
      </c>
      <c r="T121" s="31" t="s">
        <v>237</v>
      </c>
      <c r="U121" s="31" t="s">
        <v>238</v>
      </c>
      <c r="V121" s="31" t="s">
        <v>237</v>
      </c>
      <c r="W121" s="31" t="s">
        <v>238</v>
      </c>
      <c r="X121" s="31" t="s">
        <v>237</v>
      </c>
      <c r="Y121" s="31" t="s">
        <v>238</v>
      </c>
      <c r="Z121" s="31" t="s">
        <v>237</v>
      </c>
      <c r="AA121" s="31" t="s">
        <v>238</v>
      </c>
      <c r="AB121" s="31" t="s">
        <v>237</v>
      </c>
      <c r="AC121" s="31" t="s">
        <v>238</v>
      </c>
      <c r="AD121" s="31" t="s">
        <v>237</v>
      </c>
      <c r="AE121" s="31" t="s">
        <v>238</v>
      </c>
      <c r="AF121" s="31" t="s">
        <v>237</v>
      </c>
      <c r="AG121" s="31" t="s">
        <v>238</v>
      </c>
      <c r="AH121" s="31" t="s">
        <v>237</v>
      </c>
      <c r="AI121" s="31" t="s">
        <v>238</v>
      </c>
      <c r="AJ121" s="31" t="s">
        <v>237</v>
      </c>
      <c r="AK121" s="31" t="s">
        <v>238</v>
      </c>
      <c r="AL121" s="31" t="s">
        <v>237</v>
      </c>
      <c r="AM121" s="31" t="s">
        <v>238</v>
      </c>
      <c r="AN121" s="31" t="s">
        <v>237</v>
      </c>
      <c r="AO121" s="31" t="s">
        <v>238</v>
      </c>
      <c r="AP121" s="31" t="s">
        <v>237</v>
      </c>
      <c r="AQ121" s="31" t="s">
        <v>238</v>
      </c>
      <c r="AR121" s="31" t="s">
        <v>237</v>
      </c>
      <c r="AS121" s="31" t="s">
        <v>238</v>
      </c>
      <c r="AT121" s="31" t="s">
        <v>237</v>
      </c>
    </row>
    <row r="122" spans="1:46" s="15" customFormat="1" x14ac:dyDescent="0.25">
      <c r="A122" s="345">
        <v>1</v>
      </c>
      <c r="B122" s="45" t="s">
        <v>135</v>
      </c>
      <c r="C122" s="31">
        <v>57.9</v>
      </c>
      <c r="D122" s="31" t="s">
        <v>237</v>
      </c>
      <c r="E122" s="31">
        <v>55.9</v>
      </c>
      <c r="F122" s="31" t="s">
        <v>237</v>
      </c>
      <c r="G122" s="31">
        <v>59.8</v>
      </c>
      <c r="H122" s="31" t="s">
        <v>237</v>
      </c>
      <c r="I122" s="31">
        <v>24.5</v>
      </c>
      <c r="J122" s="31" t="s">
        <v>237</v>
      </c>
      <c r="K122" s="31">
        <v>80.3</v>
      </c>
      <c r="L122" s="31" t="s">
        <v>237</v>
      </c>
      <c r="M122" s="31">
        <v>57.1</v>
      </c>
      <c r="N122" s="31" t="s">
        <v>237</v>
      </c>
      <c r="O122" s="31">
        <v>53.9</v>
      </c>
      <c r="P122" s="31" t="s">
        <v>237</v>
      </c>
      <c r="Q122" s="31">
        <v>60.3</v>
      </c>
      <c r="R122" s="31" t="s">
        <v>237</v>
      </c>
      <c r="S122" s="31">
        <v>42.4</v>
      </c>
      <c r="T122" s="31" t="s">
        <v>237</v>
      </c>
      <c r="U122" s="31">
        <v>70.900000000000006</v>
      </c>
      <c r="V122" s="31" t="s">
        <v>237</v>
      </c>
      <c r="W122" s="31">
        <v>38.799999999999997</v>
      </c>
      <c r="X122" s="31" t="s">
        <v>237</v>
      </c>
      <c r="Y122" s="31">
        <v>22.8</v>
      </c>
      <c r="Z122" s="31" t="s">
        <v>237</v>
      </c>
      <c r="AA122" s="31">
        <v>6</v>
      </c>
      <c r="AB122" s="31" t="s">
        <v>237</v>
      </c>
      <c r="AC122" s="31">
        <v>47.5</v>
      </c>
      <c r="AD122" s="31" t="s">
        <v>237</v>
      </c>
      <c r="AE122" s="31">
        <v>68.400000000000006</v>
      </c>
      <c r="AF122" s="31" t="s">
        <v>237</v>
      </c>
      <c r="AG122" s="31">
        <v>73.5</v>
      </c>
      <c r="AH122" s="31" t="s">
        <v>237</v>
      </c>
      <c r="AI122" s="31">
        <v>61.8</v>
      </c>
      <c r="AJ122" s="31" t="s">
        <v>237</v>
      </c>
      <c r="AK122" s="31">
        <v>8.5</v>
      </c>
      <c r="AL122" s="31" t="s">
        <v>237</v>
      </c>
      <c r="AM122" s="31">
        <v>9.3000000000000007</v>
      </c>
      <c r="AN122" s="31" t="s">
        <v>237</v>
      </c>
      <c r="AO122" s="31">
        <v>7.6</v>
      </c>
      <c r="AP122" s="31" t="s">
        <v>237</v>
      </c>
      <c r="AQ122" s="31">
        <v>10</v>
      </c>
      <c r="AR122" s="31" t="s">
        <v>237</v>
      </c>
      <c r="AS122" s="31">
        <v>6.1</v>
      </c>
      <c r="AT122" s="31" t="s">
        <v>237</v>
      </c>
    </row>
    <row r="123" spans="1:46" s="15" customFormat="1" x14ac:dyDescent="0.25">
      <c r="A123" s="345">
        <v>1</v>
      </c>
      <c r="B123" s="45" t="s">
        <v>136</v>
      </c>
      <c r="C123" s="31">
        <v>29.1</v>
      </c>
      <c r="D123" s="31" t="s">
        <v>237</v>
      </c>
      <c r="E123" s="31">
        <v>28</v>
      </c>
      <c r="F123" s="31" t="s">
        <v>237</v>
      </c>
      <c r="G123" s="31">
        <v>30.3</v>
      </c>
      <c r="H123" s="31" t="s">
        <v>237</v>
      </c>
      <c r="I123" s="31">
        <v>5.9</v>
      </c>
      <c r="J123" s="31" t="s">
        <v>237</v>
      </c>
      <c r="K123" s="31">
        <v>61.9</v>
      </c>
      <c r="L123" s="31" t="s">
        <v>237</v>
      </c>
      <c r="M123" s="31">
        <v>96.7</v>
      </c>
      <c r="N123" s="31" t="s">
        <v>237</v>
      </c>
      <c r="O123" s="31">
        <v>95.5</v>
      </c>
      <c r="P123" s="31" t="s">
        <v>237</v>
      </c>
      <c r="Q123" s="31">
        <v>98</v>
      </c>
      <c r="R123" s="31" t="s">
        <v>237</v>
      </c>
      <c r="S123" s="31">
        <v>88.4</v>
      </c>
      <c r="T123" s="31" t="s">
        <v>237</v>
      </c>
      <c r="U123" s="31">
        <v>100</v>
      </c>
      <c r="V123" s="31" t="s">
        <v>237</v>
      </c>
      <c r="W123" s="31">
        <v>78.5</v>
      </c>
      <c r="X123" s="31" t="s">
        <v>237</v>
      </c>
      <c r="Y123" s="31">
        <v>76.900000000000006</v>
      </c>
      <c r="Z123" s="31" t="s">
        <v>237</v>
      </c>
      <c r="AA123" s="31">
        <v>49.7</v>
      </c>
      <c r="AB123" s="31" t="s">
        <v>237</v>
      </c>
      <c r="AC123" s="31">
        <v>91.8</v>
      </c>
      <c r="AD123" s="31" t="s">
        <v>237</v>
      </c>
      <c r="AE123" s="31">
        <v>39.299999999999997</v>
      </c>
      <c r="AF123" s="31" t="s">
        <v>237</v>
      </c>
      <c r="AG123" s="31">
        <v>49.2</v>
      </c>
      <c r="AH123" s="31" t="s">
        <v>237</v>
      </c>
      <c r="AI123" s="31">
        <v>32.6</v>
      </c>
      <c r="AJ123" s="31" t="s">
        <v>237</v>
      </c>
      <c r="AK123" s="31">
        <v>6.3</v>
      </c>
      <c r="AL123" s="31" t="s">
        <v>237</v>
      </c>
      <c r="AM123" s="31">
        <v>7.6</v>
      </c>
      <c r="AN123" s="31" t="s">
        <v>237</v>
      </c>
      <c r="AO123" s="31">
        <v>5</v>
      </c>
      <c r="AP123" s="31" t="s">
        <v>237</v>
      </c>
      <c r="AQ123" s="31">
        <v>11.4</v>
      </c>
      <c r="AR123" s="31" t="s">
        <v>237</v>
      </c>
      <c r="AS123" s="31">
        <v>3.1</v>
      </c>
      <c r="AT123" s="31" t="s">
        <v>237</v>
      </c>
    </row>
    <row r="124" spans="1:46" s="15" customFormat="1" x14ac:dyDescent="0.25">
      <c r="A124" s="345">
        <v>1</v>
      </c>
      <c r="B124" s="45" t="s">
        <v>137</v>
      </c>
      <c r="C124" s="31">
        <v>38.5</v>
      </c>
      <c r="D124" s="31" t="s">
        <v>237</v>
      </c>
      <c r="E124" s="31">
        <v>36.299999999999997</v>
      </c>
      <c r="F124" s="31" t="s">
        <v>237</v>
      </c>
      <c r="G124" s="31">
        <v>40.799999999999997</v>
      </c>
      <c r="H124" s="31" t="s">
        <v>237</v>
      </c>
      <c r="I124" s="31">
        <v>5.9</v>
      </c>
      <c r="J124" s="31" t="s">
        <v>237</v>
      </c>
      <c r="K124" s="31">
        <v>78.3</v>
      </c>
      <c r="L124" s="31" t="s">
        <v>237</v>
      </c>
      <c r="M124" s="31">
        <v>34.5</v>
      </c>
      <c r="N124" s="31" t="s">
        <v>283</v>
      </c>
      <c r="O124" s="31">
        <v>34.299999999999997</v>
      </c>
      <c r="P124" s="31" t="s">
        <v>283</v>
      </c>
      <c r="Q124" s="31">
        <v>34.6</v>
      </c>
      <c r="R124" s="31" t="s">
        <v>283</v>
      </c>
      <c r="S124" s="31">
        <v>16.3</v>
      </c>
      <c r="T124" s="31" t="s">
        <v>283</v>
      </c>
      <c r="U124" s="31">
        <v>59</v>
      </c>
      <c r="V124" s="31" t="s">
        <v>283</v>
      </c>
      <c r="W124" s="31">
        <v>57.6</v>
      </c>
      <c r="X124" s="31" t="s">
        <v>283</v>
      </c>
      <c r="Y124" s="31">
        <v>21.1</v>
      </c>
      <c r="Z124" s="31" t="s">
        <v>283</v>
      </c>
      <c r="AA124" s="31">
        <v>8.5</v>
      </c>
      <c r="AB124" s="31" t="s">
        <v>283</v>
      </c>
      <c r="AC124" s="31">
        <v>52.3</v>
      </c>
      <c r="AD124" s="31" t="s">
        <v>283</v>
      </c>
      <c r="AE124" s="31">
        <v>13.8</v>
      </c>
      <c r="AF124" s="31" t="s">
        <v>283</v>
      </c>
      <c r="AG124" s="31">
        <v>19.399999999999999</v>
      </c>
      <c r="AH124" s="31" t="s">
        <v>283</v>
      </c>
      <c r="AI124" s="31">
        <v>7.2</v>
      </c>
      <c r="AJ124" s="31" t="s">
        <v>283</v>
      </c>
      <c r="AK124" s="31">
        <v>10.5</v>
      </c>
      <c r="AL124" s="31" t="s">
        <v>237</v>
      </c>
      <c r="AM124" s="31" t="s">
        <v>238</v>
      </c>
      <c r="AN124" s="31" t="s">
        <v>237</v>
      </c>
      <c r="AO124" s="31" t="s">
        <v>238</v>
      </c>
      <c r="AP124" s="31" t="s">
        <v>237</v>
      </c>
      <c r="AQ124" s="31" t="s">
        <v>238</v>
      </c>
      <c r="AR124" s="31" t="s">
        <v>237</v>
      </c>
      <c r="AS124" s="31" t="s">
        <v>238</v>
      </c>
      <c r="AT124" s="31" t="s">
        <v>237</v>
      </c>
    </row>
    <row r="125" spans="1:46" s="15" customFormat="1" x14ac:dyDescent="0.25">
      <c r="A125" s="345">
        <v>1</v>
      </c>
      <c r="B125" s="45" t="s">
        <v>138</v>
      </c>
      <c r="C125" s="31" t="s">
        <v>238</v>
      </c>
      <c r="D125" s="31" t="s">
        <v>237</v>
      </c>
      <c r="E125" s="31" t="s">
        <v>238</v>
      </c>
      <c r="F125" s="31" t="s">
        <v>237</v>
      </c>
      <c r="G125" s="31" t="s">
        <v>238</v>
      </c>
      <c r="H125" s="31" t="s">
        <v>237</v>
      </c>
      <c r="I125" s="31" t="s">
        <v>238</v>
      </c>
      <c r="J125" s="31" t="s">
        <v>237</v>
      </c>
      <c r="K125" s="31" t="s">
        <v>238</v>
      </c>
      <c r="L125" s="31" t="s">
        <v>237</v>
      </c>
      <c r="M125" s="31">
        <v>46.6</v>
      </c>
      <c r="N125" s="31" t="s">
        <v>237</v>
      </c>
      <c r="O125" s="31">
        <v>45.1</v>
      </c>
      <c r="P125" s="31" t="s">
        <v>237</v>
      </c>
      <c r="Q125" s="31">
        <v>48</v>
      </c>
      <c r="R125" s="31" t="s">
        <v>237</v>
      </c>
      <c r="S125" s="31">
        <v>47.8</v>
      </c>
      <c r="T125" s="31" t="s">
        <v>237</v>
      </c>
      <c r="U125" s="31">
        <v>49.7</v>
      </c>
      <c r="V125" s="31" t="s">
        <v>237</v>
      </c>
      <c r="W125" s="31">
        <v>20.3</v>
      </c>
      <c r="X125" s="31" t="s">
        <v>237</v>
      </c>
      <c r="Y125" s="31">
        <v>2.8</v>
      </c>
      <c r="Z125" s="31" t="s">
        <v>237</v>
      </c>
      <c r="AA125" s="31">
        <v>1.5</v>
      </c>
      <c r="AB125" s="31" t="s">
        <v>237</v>
      </c>
      <c r="AC125" s="31">
        <v>9.6</v>
      </c>
      <c r="AD125" s="31" t="s">
        <v>237</v>
      </c>
      <c r="AE125" s="31" t="s">
        <v>238</v>
      </c>
      <c r="AF125" s="31" t="s">
        <v>237</v>
      </c>
      <c r="AG125" s="31" t="s">
        <v>238</v>
      </c>
      <c r="AH125" s="31" t="s">
        <v>237</v>
      </c>
      <c r="AI125" s="31" t="s">
        <v>238</v>
      </c>
      <c r="AJ125" s="31" t="s">
        <v>237</v>
      </c>
      <c r="AK125" s="31">
        <v>32.5</v>
      </c>
      <c r="AL125" s="31" t="s">
        <v>237</v>
      </c>
      <c r="AM125" s="31">
        <v>32.799999999999997</v>
      </c>
      <c r="AN125" s="31" t="s">
        <v>237</v>
      </c>
      <c r="AO125" s="31">
        <v>32.200000000000003</v>
      </c>
      <c r="AP125" s="31" t="s">
        <v>237</v>
      </c>
      <c r="AQ125" s="31" t="s">
        <v>238</v>
      </c>
      <c r="AR125" s="31" t="s">
        <v>237</v>
      </c>
      <c r="AS125" s="31" t="s">
        <v>238</v>
      </c>
      <c r="AT125" s="31" t="s">
        <v>237</v>
      </c>
    </row>
    <row r="126" spans="1:46" s="15" customFormat="1" x14ac:dyDescent="0.25">
      <c r="A126" s="345">
        <v>1</v>
      </c>
      <c r="B126" s="45" t="s">
        <v>139</v>
      </c>
      <c r="C126" s="31">
        <v>22.9</v>
      </c>
      <c r="D126" s="31" t="s">
        <v>237</v>
      </c>
      <c r="E126" s="31">
        <v>22.6</v>
      </c>
      <c r="F126" s="31" t="s">
        <v>237</v>
      </c>
      <c r="G126" s="31">
        <v>23.2</v>
      </c>
      <c r="H126" s="31" t="s">
        <v>237</v>
      </c>
      <c r="I126" s="31">
        <v>7.6</v>
      </c>
      <c r="J126" s="31" t="s">
        <v>237</v>
      </c>
      <c r="K126" s="31">
        <v>46</v>
      </c>
      <c r="L126" s="31" t="s">
        <v>237</v>
      </c>
      <c r="M126" s="31">
        <v>57.9</v>
      </c>
      <c r="N126" s="31" t="s">
        <v>283</v>
      </c>
      <c r="O126" s="31">
        <v>57.8</v>
      </c>
      <c r="P126" s="31" t="s">
        <v>283</v>
      </c>
      <c r="Q126" s="31">
        <v>58.1</v>
      </c>
      <c r="R126" s="31" t="s">
        <v>283</v>
      </c>
      <c r="S126" s="31">
        <v>41.6</v>
      </c>
      <c r="T126" s="31" t="s">
        <v>283</v>
      </c>
      <c r="U126" s="31">
        <v>75.7</v>
      </c>
      <c r="V126" s="31" t="s">
        <v>283</v>
      </c>
      <c r="W126" s="31">
        <v>44</v>
      </c>
      <c r="X126" s="31" t="s">
        <v>283</v>
      </c>
      <c r="Y126" s="31" t="s">
        <v>238</v>
      </c>
      <c r="Z126" s="31" t="s">
        <v>237</v>
      </c>
      <c r="AA126" s="31" t="s">
        <v>238</v>
      </c>
      <c r="AB126" s="31" t="s">
        <v>237</v>
      </c>
      <c r="AC126" s="31" t="s">
        <v>238</v>
      </c>
      <c r="AD126" s="31" t="s">
        <v>237</v>
      </c>
      <c r="AE126" s="31" t="s">
        <v>238</v>
      </c>
      <c r="AF126" s="31" t="s">
        <v>237</v>
      </c>
      <c r="AG126" s="31" t="s">
        <v>238</v>
      </c>
      <c r="AH126" s="31" t="s">
        <v>237</v>
      </c>
      <c r="AI126" s="31" t="s">
        <v>238</v>
      </c>
      <c r="AJ126" s="31" t="s">
        <v>237</v>
      </c>
      <c r="AK126" s="31" t="s">
        <v>238</v>
      </c>
      <c r="AL126" s="31" t="s">
        <v>237</v>
      </c>
      <c r="AM126" s="31" t="s">
        <v>238</v>
      </c>
      <c r="AN126" s="31" t="s">
        <v>237</v>
      </c>
      <c r="AO126" s="31" t="s">
        <v>238</v>
      </c>
      <c r="AP126" s="31" t="s">
        <v>237</v>
      </c>
      <c r="AQ126" s="31" t="s">
        <v>238</v>
      </c>
      <c r="AR126" s="31" t="s">
        <v>237</v>
      </c>
      <c r="AS126" s="31" t="s">
        <v>238</v>
      </c>
      <c r="AT126" s="31" t="s">
        <v>237</v>
      </c>
    </row>
    <row r="127" spans="1:46" s="15" customFormat="1" x14ac:dyDescent="0.25">
      <c r="A127" s="346"/>
      <c r="B127" s="347" t="s">
        <v>140</v>
      </c>
      <c r="C127" s="31" t="s">
        <v>238</v>
      </c>
      <c r="D127" s="31" t="s">
        <v>237</v>
      </c>
      <c r="E127" s="31" t="s">
        <v>238</v>
      </c>
      <c r="F127" s="31" t="s">
        <v>237</v>
      </c>
      <c r="G127" s="31" t="s">
        <v>238</v>
      </c>
      <c r="H127" s="31" t="s">
        <v>237</v>
      </c>
      <c r="I127" s="31" t="s">
        <v>238</v>
      </c>
      <c r="J127" s="31" t="s">
        <v>237</v>
      </c>
      <c r="K127" s="31" t="s">
        <v>238</v>
      </c>
      <c r="L127" s="31" t="s">
        <v>237</v>
      </c>
      <c r="M127" s="31" t="s">
        <v>238</v>
      </c>
      <c r="N127" s="31" t="s">
        <v>237</v>
      </c>
      <c r="O127" s="31" t="s">
        <v>238</v>
      </c>
      <c r="P127" s="31" t="s">
        <v>237</v>
      </c>
      <c r="Q127" s="31" t="s">
        <v>238</v>
      </c>
      <c r="R127" s="31" t="s">
        <v>237</v>
      </c>
      <c r="S127" s="31" t="s">
        <v>238</v>
      </c>
      <c r="T127" s="31" t="s">
        <v>237</v>
      </c>
      <c r="U127" s="31" t="s">
        <v>238</v>
      </c>
      <c r="V127" s="31" t="s">
        <v>237</v>
      </c>
      <c r="W127" s="31" t="s">
        <v>238</v>
      </c>
      <c r="X127" s="31" t="s">
        <v>237</v>
      </c>
      <c r="Y127" s="31" t="s">
        <v>238</v>
      </c>
      <c r="Z127" s="31" t="s">
        <v>237</v>
      </c>
      <c r="AA127" s="31" t="s">
        <v>238</v>
      </c>
      <c r="AB127" s="31" t="s">
        <v>237</v>
      </c>
      <c r="AC127" s="31" t="s">
        <v>238</v>
      </c>
      <c r="AD127" s="31" t="s">
        <v>237</v>
      </c>
      <c r="AE127" s="31" t="s">
        <v>238</v>
      </c>
      <c r="AF127" s="31" t="s">
        <v>237</v>
      </c>
      <c r="AG127" s="31" t="s">
        <v>238</v>
      </c>
      <c r="AH127" s="31" t="s">
        <v>237</v>
      </c>
      <c r="AI127" s="31" t="s">
        <v>238</v>
      </c>
      <c r="AJ127" s="31" t="s">
        <v>237</v>
      </c>
      <c r="AK127" s="31" t="s">
        <v>238</v>
      </c>
      <c r="AL127" s="31" t="s">
        <v>237</v>
      </c>
      <c r="AM127" s="31" t="s">
        <v>238</v>
      </c>
      <c r="AN127" s="31" t="s">
        <v>237</v>
      </c>
      <c r="AO127" s="31" t="s">
        <v>238</v>
      </c>
      <c r="AP127" s="31" t="s">
        <v>237</v>
      </c>
      <c r="AQ127" s="31" t="s">
        <v>238</v>
      </c>
      <c r="AR127" s="31" t="s">
        <v>237</v>
      </c>
      <c r="AS127" s="31" t="s">
        <v>238</v>
      </c>
      <c r="AT127" s="31" t="s">
        <v>237</v>
      </c>
    </row>
    <row r="128" spans="1:46" s="15" customFormat="1" x14ac:dyDescent="0.25">
      <c r="A128" s="346"/>
      <c r="B128" s="349" t="s">
        <v>141</v>
      </c>
      <c r="C128" s="31" t="s">
        <v>238</v>
      </c>
      <c r="D128" s="31" t="s">
        <v>237</v>
      </c>
      <c r="E128" s="31" t="s">
        <v>238</v>
      </c>
      <c r="F128" s="31" t="s">
        <v>237</v>
      </c>
      <c r="G128" s="31" t="s">
        <v>238</v>
      </c>
      <c r="H128" s="31" t="s">
        <v>237</v>
      </c>
      <c r="I128" s="31" t="s">
        <v>238</v>
      </c>
      <c r="J128" s="31" t="s">
        <v>237</v>
      </c>
      <c r="K128" s="31" t="s">
        <v>238</v>
      </c>
      <c r="L128" s="31" t="s">
        <v>237</v>
      </c>
      <c r="M128" s="31" t="s">
        <v>238</v>
      </c>
      <c r="N128" s="31" t="s">
        <v>237</v>
      </c>
      <c r="O128" s="31" t="s">
        <v>238</v>
      </c>
      <c r="P128" s="31" t="s">
        <v>237</v>
      </c>
      <c r="Q128" s="31" t="s">
        <v>238</v>
      </c>
      <c r="R128" s="31" t="s">
        <v>237</v>
      </c>
      <c r="S128" s="31" t="s">
        <v>238</v>
      </c>
      <c r="T128" s="31" t="s">
        <v>237</v>
      </c>
      <c r="U128" s="31" t="s">
        <v>238</v>
      </c>
      <c r="V128" s="31" t="s">
        <v>237</v>
      </c>
      <c r="W128" s="31" t="s">
        <v>238</v>
      </c>
      <c r="X128" s="31" t="s">
        <v>237</v>
      </c>
      <c r="Y128" s="31" t="s">
        <v>238</v>
      </c>
      <c r="Z128" s="31" t="s">
        <v>237</v>
      </c>
      <c r="AA128" s="31" t="s">
        <v>238</v>
      </c>
      <c r="AB128" s="31" t="s">
        <v>237</v>
      </c>
      <c r="AC128" s="31" t="s">
        <v>238</v>
      </c>
      <c r="AD128" s="31" t="s">
        <v>237</v>
      </c>
      <c r="AE128" s="31" t="s">
        <v>238</v>
      </c>
      <c r="AF128" s="31" t="s">
        <v>237</v>
      </c>
      <c r="AG128" s="31" t="s">
        <v>238</v>
      </c>
      <c r="AH128" s="31" t="s">
        <v>237</v>
      </c>
      <c r="AI128" s="31" t="s">
        <v>238</v>
      </c>
      <c r="AJ128" s="31" t="s">
        <v>237</v>
      </c>
      <c r="AK128" s="31" t="s">
        <v>238</v>
      </c>
      <c r="AL128" s="31" t="s">
        <v>237</v>
      </c>
      <c r="AM128" s="31" t="s">
        <v>238</v>
      </c>
      <c r="AN128" s="31" t="s">
        <v>237</v>
      </c>
      <c r="AO128" s="31" t="s">
        <v>238</v>
      </c>
      <c r="AP128" s="31" t="s">
        <v>237</v>
      </c>
      <c r="AQ128" s="31" t="s">
        <v>238</v>
      </c>
      <c r="AR128" s="31" t="s">
        <v>237</v>
      </c>
      <c r="AS128" s="31" t="s">
        <v>238</v>
      </c>
      <c r="AT128" s="31" t="s">
        <v>237</v>
      </c>
    </row>
    <row r="129" spans="1:46" s="15" customFormat="1" x14ac:dyDescent="0.25">
      <c r="A129" s="345">
        <v>1</v>
      </c>
      <c r="B129" s="45" t="s">
        <v>142</v>
      </c>
      <c r="C129" s="31">
        <v>30.1</v>
      </c>
      <c r="D129" s="31" t="s">
        <v>283</v>
      </c>
      <c r="E129" s="31">
        <v>29.3</v>
      </c>
      <c r="F129" s="31" t="s">
        <v>283</v>
      </c>
      <c r="G129" s="31">
        <v>31</v>
      </c>
      <c r="H129" s="31" t="s">
        <v>283</v>
      </c>
      <c r="I129" s="31">
        <v>14.3</v>
      </c>
      <c r="J129" s="31" t="s">
        <v>283</v>
      </c>
      <c r="K129" s="31">
        <v>60.9</v>
      </c>
      <c r="L129" s="31" t="s">
        <v>283</v>
      </c>
      <c r="M129" s="31" t="s">
        <v>238</v>
      </c>
      <c r="N129" s="31" t="s">
        <v>237</v>
      </c>
      <c r="O129" s="31" t="s">
        <v>238</v>
      </c>
      <c r="P129" s="31" t="s">
        <v>237</v>
      </c>
      <c r="Q129" s="31" t="s">
        <v>238</v>
      </c>
      <c r="R129" s="31" t="s">
        <v>237</v>
      </c>
      <c r="S129" s="31" t="s">
        <v>238</v>
      </c>
      <c r="T129" s="31" t="s">
        <v>237</v>
      </c>
      <c r="U129" s="31" t="s">
        <v>238</v>
      </c>
      <c r="V129" s="31" t="s">
        <v>237</v>
      </c>
      <c r="W129" s="31" t="s">
        <v>238</v>
      </c>
      <c r="X129" s="31" t="s">
        <v>237</v>
      </c>
      <c r="Y129" s="31" t="s">
        <v>238</v>
      </c>
      <c r="Z129" s="31" t="s">
        <v>237</v>
      </c>
      <c r="AA129" s="31" t="s">
        <v>238</v>
      </c>
      <c r="AB129" s="31" t="s">
        <v>237</v>
      </c>
      <c r="AC129" s="31" t="s">
        <v>238</v>
      </c>
      <c r="AD129" s="31" t="s">
        <v>237</v>
      </c>
      <c r="AE129" s="31" t="s">
        <v>238</v>
      </c>
      <c r="AF129" s="31" t="s">
        <v>237</v>
      </c>
      <c r="AG129" s="31" t="s">
        <v>238</v>
      </c>
      <c r="AH129" s="31" t="s">
        <v>237</v>
      </c>
      <c r="AI129" s="31" t="s">
        <v>238</v>
      </c>
      <c r="AJ129" s="31" t="s">
        <v>237</v>
      </c>
      <c r="AK129" s="31" t="s">
        <v>238</v>
      </c>
      <c r="AL129" s="31" t="s">
        <v>237</v>
      </c>
      <c r="AM129" s="31" t="s">
        <v>238</v>
      </c>
      <c r="AN129" s="31" t="s">
        <v>237</v>
      </c>
      <c r="AO129" s="31" t="s">
        <v>238</v>
      </c>
      <c r="AP129" s="31" t="s">
        <v>237</v>
      </c>
      <c r="AQ129" s="31" t="s">
        <v>238</v>
      </c>
      <c r="AR129" s="31" t="s">
        <v>237</v>
      </c>
      <c r="AS129" s="31" t="s">
        <v>238</v>
      </c>
      <c r="AT129" s="31" t="s">
        <v>237</v>
      </c>
    </row>
    <row r="130" spans="1:46" s="15" customFormat="1" x14ac:dyDescent="0.25">
      <c r="A130" s="346"/>
      <c r="B130" s="347" t="s">
        <v>143</v>
      </c>
      <c r="C130" s="31" t="s">
        <v>238</v>
      </c>
      <c r="D130" s="31" t="s">
        <v>237</v>
      </c>
      <c r="E130" s="31" t="s">
        <v>238</v>
      </c>
      <c r="F130" s="31" t="s">
        <v>237</v>
      </c>
      <c r="G130" s="31" t="s">
        <v>238</v>
      </c>
      <c r="H130" s="31" t="s">
        <v>237</v>
      </c>
      <c r="I130" s="31" t="s">
        <v>238</v>
      </c>
      <c r="J130" s="31" t="s">
        <v>237</v>
      </c>
      <c r="K130" s="31" t="s">
        <v>238</v>
      </c>
      <c r="L130" s="31" t="s">
        <v>237</v>
      </c>
      <c r="M130" s="31" t="s">
        <v>238</v>
      </c>
      <c r="N130" s="31" t="s">
        <v>237</v>
      </c>
      <c r="O130" s="31" t="s">
        <v>238</v>
      </c>
      <c r="P130" s="31" t="s">
        <v>237</v>
      </c>
      <c r="Q130" s="31" t="s">
        <v>238</v>
      </c>
      <c r="R130" s="31" t="s">
        <v>237</v>
      </c>
      <c r="S130" s="31" t="s">
        <v>238</v>
      </c>
      <c r="T130" s="31" t="s">
        <v>237</v>
      </c>
      <c r="U130" s="31" t="s">
        <v>238</v>
      </c>
      <c r="V130" s="31" t="s">
        <v>237</v>
      </c>
      <c r="W130" s="31" t="s">
        <v>238</v>
      </c>
      <c r="X130" s="31" t="s">
        <v>237</v>
      </c>
      <c r="Y130" s="31" t="s">
        <v>238</v>
      </c>
      <c r="Z130" s="31" t="s">
        <v>237</v>
      </c>
      <c r="AA130" s="31" t="s">
        <v>238</v>
      </c>
      <c r="AB130" s="31" t="s">
        <v>237</v>
      </c>
      <c r="AC130" s="31" t="s">
        <v>238</v>
      </c>
      <c r="AD130" s="31" t="s">
        <v>237</v>
      </c>
      <c r="AE130" s="31" t="s">
        <v>238</v>
      </c>
      <c r="AF130" s="31" t="s">
        <v>237</v>
      </c>
      <c r="AG130" s="31" t="s">
        <v>238</v>
      </c>
      <c r="AH130" s="31" t="s">
        <v>237</v>
      </c>
      <c r="AI130" s="31" t="s">
        <v>238</v>
      </c>
      <c r="AJ130" s="31" t="s">
        <v>237</v>
      </c>
      <c r="AK130" s="31" t="s">
        <v>238</v>
      </c>
      <c r="AL130" s="31" t="s">
        <v>237</v>
      </c>
      <c r="AM130" s="31" t="s">
        <v>238</v>
      </c>
      <c r="AN130" s="31" t="s">
        <v>237</v>
      </c>
      <c r="AO130" s="31" t="s">
        <v>238</v>
      </c>
      <c r="AP130" s="31" t="s">
        <v>237</v>
      </c>
      <c r="AQ130" s="31" t="s">
        <v>238</v>
      </c>
      <c r="AR130" s="31" t="s">
        <v>237</v>
      </c>
      <c r="AS130" s="31" t="s">
        <v>238</v>
      </c>
      <c r="AT130" s="31" t="s">
        <v>237</v>
      </c>
    </row>
    <row r="131" spans="1:46" s="15" customFormat="1" x14ac:dyDescent="0.25">
      <c r="A131" s="346"/>
      <c r="B131" s="348" t="s">
        <v>144</v>
      </c>
      <c r="C131" s="31" t="s">
        <v>238</v>
      </c>
      <c r="D131" s="31" t="s">
        <v>237</v>
      </c>
      <c r="E131" s="31" t="s">
        <v>238</v>
      </c>
      <c r="F131" s="31" t="s">
        <v>237</v>
      </c>
      <c r="G131" s="31" t="s">
        <v>238</v>
      </c>
      <c r="H131" s="31" t="s">
        <v>237</v>
      </c>
      <c r="I131" s="31" t="s">
        <v>238</v>
      </c>
      <c r="J131" s="31" t="s">
        <v>237</v>
      </c>
      <c r="K131" s="31" t="s">
        <v>238</v>
      </c>
      <c r="L131" s="31" t="s">
        <v>237</v>
      </c>
      <c r="M131" s="31" t="s">
        <v>238</v>
      </c>
      <c r="N131" s="31" t="s">
        <v>237</v>
      </c>
      <c r="O131" s="31" t="s">
        <v>238</v>
      </c>
      <c r="P131" s="31" t="s">
        <v>237</v>
      </c>
      <c r="Q131" s="31" t="s">
        <v>238</v>
      </c>
      <c r="R131" s="31" t="s">
        <v>237</v>
      </c>
      <c r="S131" s="31" t="s">
        <v>238</v>
      </c>
      <c r="T131" s="31" t="s">
        <v>237</v>
      </c>
      <c r="U131" s="31" t="s">
        <v>238</v>
      </c>
      <c r="V131" s="31" t="s">
        <v>237</v>
      </c>
      <c r="W131" s="31" t="s">
        <v>238</v>
      </c>
      <c r="X131" s="31" t="s">
        <v>237</v>
      </c>
      <c r="Y131" s="31" t="s">
        <v>238</v>
      </c>
      <c r="Z131" s="31" t="s">
        <v>237</v>
      </c>
      <c r="AA131" s="31" t="s">
        <v>238</v>
      </c>
      <c r="AB131" s="31" t="s">
        <v>237</v>
      </c>
      <c r="AC131" s="31" t="s">
        <v>238</v>
      </c>
      <c r="AD131" s="31" t="s">
        <v>237</v>
      </c>
      <c r="AE131" s="31" t="s">
        <v>238</v>
      </c>
      <c r="AF131" s="31" t="s">
        <v>237</v>
      </c>
      <c r="AG131" s="31" t="s">
        <v>238</v>
      </c>
      <c r="AH131" s="31" t="s">
        <v>237</v>
      </c>
      <c r="AI131" s="31" t="s">
        <v>238</v>
      </c>
      <c r="AJ131" s="31" t="s">
        <v>237</v>
      </c>
      <c r="AK131" s="31" t="s">
        <v>238</v>
      </c>
      <c r="AL131" s="31" t="s">
        <v>237</v>
      </c>
      <c r="AM131" s="31" t="s">
        <v>238</v>
      </c>
      <c r="AN131" s="31" t="s">
        <v>237</v>
      </c>
      <c r="AO131" s="31" t="s">
        <v>238</v>
      </c>
      <c r="AP131" s="31" t="s">
        <v>237</v>
      </c>
      <c r="AQ131" s="31" t="s">
        <v>238</v>
      </c>
      <c r="AR131" s="31" t="s">
        <v>237</v>
      </c>
      <c r="AS131" s="31" t="s">
        <v>238</v>
      </c>
      <c r="AT131" s="31" t="s">
        <v>237</v>
      </c>
    </row>
    <row r="132" spans="1:46" s="15" customFormat="1" x14ac:dyDescent="0.25">
      <c r="A132" s="346"/>
      <c r="B132" s="348" t="s">
        <v>145</v>
      </c>
      <c r="C132" s="31" t="s">
        <v>238</v>
      </c>
      <c r="D132" s="31" t="s">
        <v>237</v>
      </c>
      <c r="E132" s="31" t="s">
        <v>238</v>
      </c>
      <c r="F132" s="31" t="s">
        <v>237</v>
      </c>
      <c r="G132" s="31" t="s">
        <v>238</v>
      </c>
      <c r="H132" s="31" t="s">
        <v>237</v>
      </c>
      <c r="I132" s="31" t="s">
        <v>238</v>
      </c>
      <c r="J132" s="31" t="s">
        <v>237</v>
      </c>
      <c r="K132" s="31" t="s">
        <v>238</v>
      </c>
      <c r="L132" s="31" t="s">
        <v>237</v>
      </c>
      <c r="M132" s="31" t="s">
        <v>238</v>
      </c>
      <c r="N132" s="31" t="s">
        <v>237</v>
      </c>
      <c r="O132" s="31" t="s">
        <v>238</v>
      </c>
      <c r="P132" s="31" t="s">
        <v>237</v>
      </c>
      <c r="Q132" s="31" t="s">
        <v>238</v>
      </c>
      <c r="R132" s="31" t="s">
        <v>237</v>
      </c>
      <c r="S132" s="31" t="s">
        <v>238</v>
      </c>
      <c r="T132" s="31" t="s">
        <v>237</v>
      </c>
      <c r="U132" s="31" t="s">
        <v>238</v>
      </c>
      <c r="V132" s="31" t="s">
        <v>237</v>
      </c>
      <c r="W132" s="31" t="s">
        <v>238</v>
      </c>
      <c r="X132" s="31" t="s">
        <v>237</v>
      </c>
      <c r="Y132" s="31" t="s">
        <v>238</v>
      </c>
      <c r="Z132" s="31" t="s">
        <v>237</v>
      </c>
      <c r="AA132" s="31" t="s">
        <v>238</v>
      </c>
      <c r="AB132" s="31" t="s">
        <v>237</v>
      </c>
      <c r="AC132" s="31" t="s">
        <v>238</v>
      </c>
      <c r="AD132" s="31" t="s">
        <v>237</v>
      </c>
      <c r="AE132" s="31" t="s">
        <v>238</v>
      </c>
      <c r="AF132" s="31" t="s">
        <v>237</v>
      </c>
      <c r="AG132" s="31" t="s">
        <v>238</v>
      </c>
      <c r="AH132" s="31" t="s">
        <v>237</v>
      </c>
      <c r="AI132" s="31" t="s">
        <v>238</v>
      </c>
      <c r="AJ132" s="31" t="s">
        <v>237</v>
      </c>
      <c r="AK132" s="31" t="s">
        <v>238</v>
      </c>
      <c r="AL132" s="31" t="s">
        <v>237</v>
      </c>
      <c r="AM132" s="31" t="s">
        <v>238</v>
      </c>
      <c r="AN132" s="31" t="s">
        <v>237</v>
      </c>
      <c r="AO132" s="31" t="s">
        <v>238</v>
      </c>
      <c r="AP132" s="31" t="s">
        <v>237</v>
      </c>
      <c r="AQ132" s="31" t="s">
        <v>238</v>
      </c>
      <c r="AR132" s="31" t="s">
        <v>237</v>
      </c>
      <c r="AS132" s="31" t="s">
        <v>238</v>
      </c>
      <c r="AT132" s="31" t="s">
        <v>237</v>
      </c>
    </row>
    <row r="133" spans="1:46" s="15" customFormat="1" x14ac:dyDescent="0.25">
      <c r="A133" s="346"/>
      <c r="B133" s="349" t="s">
        <v>146</v>
      </c>
      <c r="C133" s="31" t="s">
        <v>238</v>
      </c>
      <c r="D133" s="31" t="s">
        <v>237</v>
      </c>
      <c r="E133" s="31" t="s">
        <v>238</v>
      </c>
      <c r="F133" s="31" t="s">
        <v>237</v>
      </c>
      <c r="G133" s="31" t="s">
        <v>238</v>
      </c>
      <c r="H133" s="31" t="s">
        <v>237</v>
      </c>
      <c r="I133" s="31" t="s">
        <v>238</v>
      </c>
      <c r="J133" s="31" t="s">
        <v>237</v>
      </c>
      <c r="K133" s="31" t="s">
        <v>238</v>
      </c>
      <c r="L133" s="31" t="s">
        <v>237</v>
      </c>
      <c r="M133" s="31" t="s">
        <v>238</v>
      </c>
      <c r="N133" s="31" t="s">
        <v>237</v>
      </c>
      <c r="O133" s="31" t="s">
        <v>238</v>
      </c>
      <c r="P133" s="31" t="s">
        <v>237</v>
      </c>
      <c r="Q133" s="31" t="s">
        <v>238</v>
      </c>
      <c r="R133" s="31" t="s">
        <v>237</v>
      </c>
      <c r="S133" s="31" t="s">
        <v>238</v>
      </c>
      <c r="T133" s="31" t="s">
        <v>237</v>
      </c>
      <c r="U133" s="31" t="s">
        <v>238</v>
      </c>
      <c r="V133" s="31" t="s">
        <v>237</v>
      </c>
      <c r="W133" s="31" t="s">
        <v>238</v>
      </c>
      <c r="X133" s="31" t="s">
        <v>237</v>
      </c>
      <c r="Y133" s="31" t="s">
        <v>238</v>
      </c>
      <c r="Z133" s="31" t="s">
        <v>237</v>
      </c>
      <c r="AA133" s="31" t="s">
        <v>238</v>
      </c>
      <c r="AB133" s="31" t="s">
        <v>237</v>
      </c>
      <c r="AC133" s="31" t="s">
        <v>238</v>
      </c>
      <c r="AD133" s="31" t="s">
        <v>237</v>
      </c>
      <c r="AE133" s="31" t="s">
        <v>238</v>
      </c>
      <c r="AF133" s="31" t="s">
        <v>237</v>
      </c>
      <c r="AG133" s="31" t="s">
        <v>238</v>
      </c>
      <c r="AH133" s="31" t="s">
        <v>237</v>
      </c>
      <c r="AI133" s="31" t="s">
        <v>238</v>
      </c>
      <c r="AJ133" s="31" t="s">
        <v>237</v>
      </c>
      <c r="AK133" s="31" t="s">
        <v>238</v>
      </c>
      <c r="AL133" s="31" t="s">
        <v>237</v>
      </c>
      <c r="AM133" s="31" t="s">
        <v>238</v>
      </c>
      <c r="AN133" s="31" t="s">
        <v>237</v>
      </c>
      <c r="AO133" s="31" t="s">
        <v>238</v>
      </c>
      <c r="AP133" s="31" t="s">
        <v>237</v>
      </c>
      <c r="AQ133" s="31" t="s">
        <v>238</v>
      </c>
      <c r="AR133" s="31" t="s">
        <v>237</v>
      </c>
      <c r="AS133" s="31" t="s">
        <v>238</v>
      </c>
      <c r="AT133" s="31" t="s">
        <v>237</v>
      </c>
    </row>
    <row r="134" spans="1:46" s="15" customFormat="1" x14ac:dyDescent="0.25">
      <c r="A134" s="345">
        <v>1</v>
      </c>
      <c r="B134" s="45" t="s">
        <v>147</v>
      </c>
      <c r="C134" s="31">
        <v>42.6</v>
      </c>
      <c r="D134" s="31" t="s">
        <v>237</v>
      </c>
      <c r="E134" s="31">
        <v>42.3</v>
      </c>
      <c r="F134" s="31" t="s">
        <v>237</v>
      </c>
      <c r="G134" s="31">
        <v>43</v>
      </c>
      <c r="H134" s="31" t="s">
        <v>237</v>
      </c>
      <c r="I134" s="31">
        <v>10</v>
      </c>
      <c r="J134" s="31" t="s">
        <v>237</v>
      </c>
      <c r="K134" s="31">
        <v>84</v>
      </c>
      <c r="L134" s="31" t="s">
        <v>237</v>
      </c>
      <c r="M134" s="31">
        <v>65.400000000000006</v>
      </c>
      <c r="N134" s="31" t="s">
        <v>237</v>
      </c>
      <c r="O134" s="31">
        <v>66.400000000000006</v>
      </c>
      <c r="P134" s="31" t="s">
        <v>237</v>
      </c>
      <c r="Q134" s="31">
        <v>64.400000000000006</v>
      </c>
      <c r="R134" s="31" t="s">
        <v>237</v>
      </c>
      <c r="S134" s="31">
        <v>48.2</v>
      </c>
      <c r="T134" s="31" t="s">
        <v>237</v>
      </c>
      <c r="U134" s="31">
        <v>88.9</v>
      </c>
      <c r="V134" s="31" t="s">
        <v>237</v>
      </c>
      <c r="W134" s="31">
        <v>37.200000000000003</v>
      </c>
      <c r="X134" s="31" t="s">
        <v>237</v>
      </c>
      <c r="Y134" s="31">
        <v>6</v>
      </c>
      <c r="Z134" s="31" t="s">
        <v>237</v>
      </c>
      <c r="AA134" s="31">
        <v>0.3</v>
      </c>
      <c r="AB134" s="31" t="s">
        <v>237</v>
      </c>
      <c r="AC134" s="31">
        <v>18.7</v>
      </c>
      <c r="AD134" s="31" t="s">
        <v>237</v>
      </c>
      <c r="AE134" s="31">
        <v>38.1</v>
      </c>
      <c r="AF134" s="31" t="s">
        <v>237</v>
      </c>
      <c r="AG134" s="31">
        <v>29.3</v>
      </c>
      <c r="AH134" s="31" t="s">
        <v>237</v>
      </c>
      <c r="AI134" s="31">
        <v>47.6</v>
      </c>
      <c r="AJ134" s="31" t="s">
        <v>237</v>
      </c>
      <c r="AK134" s="31">
        <v>39.9</v>
      </c>
      <c r="AL134" s="31" t="s">
        <v>237</v>
      </c>
      <c r="AM134" s="31">
        <v>39.799999999999997</v>
      </c>
      <c r="AN134" s="31" t="s">
        <v>237</v>
      </c>
      <c r="AO134" s="31">
        <v>39.9</v>
      </c>
      <c r="AP134" s="31" t="s">
        <v>237</v>
      </c>
      <c r="AQ134" s="31">
        <v>40.200000000000003</v>
      </c>
      <c r="AR134" s="31" t="s">
        <v>237</v>
      </c>
      <c r="AS134" s="31">
        <v>34.1</v>
      </c>
      <c r="AT134" s="31" t="s">
        <v>237</v>
      </c>
    </row>
    <row r="135" spans="1:46" s="15" customFormat="1" x14ac:dyDescent="0.25">
      <c r="A135" s="346"/>
      <c r="B135" s="347" t="s">
        <v>148</v>
      </c>
      <c r="C135" s="31" t="s">
        <v>238</v>
      </c>
      <c r="D135" s="31" t="s">
        <v>237</v>
      </c>
      <c r="E135" s="31" t="s">
        <v>238</v>
      </c>
      <c r="F135" s="31" t="s">
        <v>237</v>
      </c>
      <c r="G135" s="31" t="s">
        <v>238</v>
      </c>
      <c r="H135" s="31" t="s">
        <v>237</v>
      </c>
      <c r="I135" s="31" t="s">
        <v>238</v>
      </c>
      <c r="J135" s="31" t="s">
        <v>237</v>
      </c>
      <c r="K135" s="31" t="s">
        <v>238</v>
      </c>
      <c r="L135" s="31" t="s">
        <v>237</v>
      </c>
      <c r="M135" s="31" t="s">
        <v>238</v>
      </c>
      <c r="N135" s="31" t="s">
        <v>237</v>
      </c>
      <c r="O135" s="31" t="s">
        <v>238</v>
      </c>
      <c r="P135" s="31" t="s">
        <v>237</v>
      </c>
      <c r="Q135" s="31" t="s">
        <v>238</v>
      </c>
      <c r="R135" s="31" t="s">
        <v>237</v>
      </c>
      <c r="S135" s="31" t="s">
        <v>238</v>
      </c>
      <c r="T135" s="31" t="s">
        <v>237</v>
      </c>
      <c r="U135" s="31" t="s">
        <v>238</v>
      </c>
      <c r="V135" s="31" t="s">
        <v>237</v>
      </c>
      <c r="W135" s="31" t="s">
        <v>238</v>
      </c>
      <c r="X135" s="31" t="s">
        <v>237</v>
      </c>
      <c r="Y135" s="31" t="s">
        <v>238</v>
      </c>
      <c r="Z135" s="31" t="s">
        <v>237</v>
      </c>
      <c r="AA135" s="31" t="s">
        <v>238</v>
      </c>
      <c r="AB135" s="31" t="s">
        <v>237</v>
      </c>
      <c r="AC135" s="31" t="s">
        <v>238</v>
      </c>
      <c r="AD135" s="31" t="s">
        <v>237</v>
      </c>
      <c r="AE135" s="31" t="s">
        <v>238</v>
      </c>
      <c r="AF135" s="31" t="s">
        <v>237</v>
      </c>
      <c r="AG135" s="31" t="s">
        <v>238</v>
      </c>
      <c r="AH135" s="31" t="s">
        <v>237</v>
      </c>
      <c r="AI135" s="31" t="s">
        <v>238</v>
      </c>
      <c r="AJ135" s="31" t="s">
        <v>237</v>
      </c>
      <c r="AK135" s="31" t="s">
        <v>238</v>
      </c>
      <c r="AL135" s="31" t="s">
        <v>237</v>
      </c>
      <c r="AM135" s="31" t="s">
        <v>238</v>
      </c>
      <c r="AN135" s="31" t="s">
        <v>237</v>
      </c>
      <c r="AO135" s="31" t="s">
        <v>238</v>
      </c>
      <c r="AP135" s="31" t="s">
        <v>237</v>
      </c>
      <c r="AQ135" s="31" t="s">
        <v>238</v>
      </c>
      <c r="AR135" s="31" t="s">
        <v>237</v>
      </c>
      <c r="AS135" s="31" t="s">
        <v>238</v>
      </c>
      <c r="AT135" s="31" t="s">
        <v>237</v>
      </c>
    </row>
    <row r="136" spans="1:46" s="15" customFormat="1" x14ac:dyDescent="0.25">
      <c r="A136" s="346"/>
      <c r="B136" s="348" t="s">
        <v>149</v>
      </c>
      <c r="C136" s="31" t="s">
        <v>238</v>
      </c>
      <c r="D136" s="31" t="s">
        <v>237</v>
      </c>
      <c r="E136" s="31" t="s">
        <v>238</v>
      </c>
      <c r="F136" s="31" t="s">
        <v>237</v>
      </c>
      <c r="G136" s="31" t="s">
        <v>238</v>
      </c>
      <c r="H136" s="31" t="s">
        <v>237</v>
      </c>
      <c r="I136" s="31" t="s">
        <v>238</v>
      </c>
      <c r="J136" s="31" t="s">
        <v>237</v>
      </c>
      <c r="K136" s="31" t="s">
        <v>238</v>
      </c>
      <c r="L136" s="31" t="s">
        <v>237</v>
      </c>
      <c r="M136" s="31" t="s">
        <v>238</v>
      </c>
      <c r="N136" s="31" t="s">
        <v>237</v>
      </c>
      <c r="O136" s="31" t="s">
        <v>238</v>
      </c>
      <c r="P136" s="31" t="s">
        <v>237</v>
      </c>
      <c r="Q136" s="31" t="s">
        <v>238</v>
      </c>
      <c r="R136" s="31" t="s">
        <v>237</v>
      </c>
      <c r="S136" s="31" t="s">
        <v>238</v>
      </c>
      <c r="T136" s="31" t="s">
        <v>237</v>
      </c>
      <c r="U136" s="31" t="s">
        <v>238</v>
      </c>
      <c r="V136" s="31" t="s">
        <v>237</v>
      </c>
      <c r="W136" s="31" t="s">
        <v>238</v>
      </c>
      <c r="X136" s="31" t="s">
        <v>237</v>
      </c>
      <c r="Y136" s="31" t="s">
        <v>238</v>
      </c>
      <c r="Z136" s="31" t="s">
        <v>237</v>
      </c>
      <c r="AA136" s="31" t="s">
        <v>238</v>
      </c>
      <c r="AB136" s="31" t="s">
        <v>237</v>
      </c>
      <c r="AC136" s="31" t="s">
        <v>238</v>
      </c>
      <c r="AD136" s="31" t="s">
        <v>237</v>
      </c>
      <c r="AE136" s="31" t="s">
        <v>238</v>
      </c>
      <c r="AF136" s="31" t="s">
        <v>237</v>
      </c>
      <c r="AG136" s="31" t="s">
        <v>238</v>
      </c>
      <c r="AH136" s="31" t="s">
        <v>237</v>
      </c>
      <c r="AI136" s="31" t="s">
        <v>238</v>
      </c>
      <c r="AJ136" s="31" t="s">
        <v>237</v>
      </c>
      <c r="AK136" s="31" t="s">
        <v>238</v>
      </c>
      <c r="AL136" s="31" t="s">
        <v>237</v>
      </c>
      <c r="AM136" s="31" t="s">
        <v>238</v>
      </c>
      <c r="AN136" s="31" t="s">
        <v>237</v>
      </c>
      <c r="AO136" s="31" t="s">
        <v>238</v>
      </c>
      <c r="AP136" s="31" t="s">
        <v>237</v>
      </c>
      <c r="AQ136" s="31" t="s">
        <v>238</v>
      </c>
      <c r="AR136" s="31" t="s">
        <v>237</v>
      </c>
      <c r="AS136" s="31" t="s">
        <v>238</v>
      </c>
      <c r="AT136" s="31" t="s">
        <v>237</v>
      </c>
    </row>
    <row r="137" spans="1:46" s="15" customFormat="1" x14ac:dyDescent="0.25">
      <c r="A137" s="346"/>
      <c r="B137" s="348" t="s">
        <v>150</v>
      </c>
      <c r="C137" s="31" t="s">
        <v>238</v>
      </c>
      <c r="D137" s="31" t="s">
        <v>237</v>
      </c>
      <c r="E137" s="31" t="s">
        <v>238</v>
      </c>
      <c r="F137" s="31" t="s">
        <v>237</v>
      </c>
      <c r="G137" s="31" t="s">
        <v>238</v>
      </c>
      <c r="H137" s="31" t="s">
        <v>237</v>
      </c>
      <c r="I137" s="31" t="s">
        <v>238</v>
      </c>
      <c r="J137" s="31" t="s">
        <v>237</v>
      </c>
      <c r="K137" s="31" t="s">
        <v>238</v>
      </c>
      <c r="L137" s="31" t="s">
        <v>237</v>
      </c>
      <c r="M137" s="31" t="s">
        <v>238</v>
      </c>
      <c r="N137" s="31" t="s">
        <v>237</v>
      </c>
      <c r="O137" s="31" t="s">
        <v>238</v>
      </c>
      <c r="P137" s="31" t="s">
        <v>237</v>
      </c>
      <c r="Q137" s="31" t="s">
        <v>238</v>
      </c>
      <c r="R137" s="31" t="s">
        <v>237</v>
      </c>
      <c r="S137" s="31" t="s">
        <v>238</v>
      </c>
      <c r="T137" s="31" t="s">
        <v>237</v>
      </c>
      <c r="U137" s="31" t="s">
        <v>238</v>
      </c>
      <c r="V137" s="31" t="s">
        <v>237</v>
      </c>
      <c r="W137" s="31" t="s">
        <v>238</v>
      </c>
      <c r="X137" s="31" t="s">
        <v>237</v>
      </c>
      <c r="Y137" s="31" t="s">
        <v>238</v>
      </c>
      <c r="Z137" s="31" t="s">
        <v>237</v>
      </c>
      <c r="AA137" s="31" t="s">
        <v>238</v>
      </c>
      <c r="AB137" s="31" t="s">
        <v>237</v>
      </c>
      <c r="AC137" s="31" t="s">
        <v>238</v>
      </c>
      <c r="AD137" s="31" t="s">
        <v>237</v>
      </c>
      <c r="AE137" s="31" t="s">
        <v>238</v>
      </c>
      <c r="AF137" s="31" t="s">
        <v>237</v>
      </c>
      <c r="AG137" s="31" t="s">
        <v>238</v>
      </c>
      <c r="AH137" s="31" t="s">
        <v>237</v>
      </c>
      <c r="AI137" s="31" t="s">
        <v>238</v>
      </c>
      <c r="AJ137" s="31" t="s">
        <v>237</v>
      </c>
      <c r="AK137" s="31" t="s">
        <v>238</v>
      </c>
      <c r="AL137" s="31" t="s">
        <v>237</v>
      </c>
      <c r="AM137" s="31" t="s">
        <v>238</v>
      </c>
      <c r="AN137" s="31" t="s">
        <v>237</v>
      </c>
      <c r="AO137" s="31" t="s">
        <v>238</v>
      </c>
      <c r="AP137" s="31" t="s">
        <v>237</v>
      </c>
      <c r="AQ137" s="31" t="s">
        <v>238</v>
      </c>
      <c r="AR137" s="31" t="s">
        <v>237</v>
      </c>
      <c r="AS137" s="31" t="s">
        <v>238</v>
      </c>
      <c r="AT137" s="31" t="s">
        <v>237</v>
      </c>
    </row>
    <row r="138" spans="1:46" s="15" customFormat="1" x14ac:dyDescent="0.25">
      <c r="A138" s="346"/>
      <c r="B138" s="348" t="s">
        <v>151</v>
      </c>
      <c r="C138" s="31" t="s">
        <v>238</v>
      </c>
      <c r="D138" s="31" t="s">
        <v>237</v>
      </c>
      <c r="E138" s="31" t="s">
        <v>238</v>
      </c>
      <c r="F138" s="31" t="s">
        <v>237</v>
      </c>
      <c r="G138" s="31" t="s">
        <v>238</v>
      </c>
      <c r="H138" s="31" t="s">
        <v>237</v>
      </c>
      <c r="I138" s="31" t="s">
        <v>238</v>
      </c>
      <c r="J138" s="31" t="s">
        <v>237</v>
      </c>
      <c r="K138" s="31" t="s">
        <v>238</v>
      </c>
      <c r="L138" s="31" t="s">
        <v>237</v>
      </c>
      <c r="M138" s="31" t="s">
        <v>238</v>
      </c>
      <c r="N138" s="31" t="s">
        <v>237</v>
      </c>
      <c r="O138" s="31" t="s">
        <v>238</v>
      </c>
      <c r="P138" s="31" t="s">
        <v>237</v>
      </c>
      <c r="Q138" s="31" t="s">
        <v>238</v>
      </c>
      <c r="R138" s="31" t="s">
        <v>237</v>
      </c>
      <c r="S138" s="31" t="s">
        <v>238</v>
      </c>
      <c r="T138" s="31" t="s">
        <v>237</v>
      </c>
      <c r="U138" s="31" t="s">
        <v>238</v>
      </c>
      <c r="V138" s="31" t="s">
        <v>237</v>
      </c>
      <c r="W138" s="31" t="s">
        <v>238</v>
      </c>
      <c r="X138" s="31" t="s">
        <v>237</v>
      </c>
      <c r="Y138" s="31" t="s">
        <v>238</v>
      </c>
      <c r="Z138" s="31" t="s">
        <v>237</v>
      </c>
      <c r="AA138" s="31" t="s">
        <v>238</v>
      </c>
      <c r="AB138" s="31" t="s">
        <v>237</v>
      </c>
      <c r="AC138" s="31" t="s">
        <v>238</v>
      </c>
      <c r="AD138" s="31" t="s">
        <v>237</v>
      </c>
      <c r="AE138" s="31" t="s">
        <v>238</v>
      </c>
      <c r="AF138" s="31" t="s">
        <v>237</v>
      </c>
      <c r="AG138" s="31" t="s">
        <v>238</v>
      </c>
      <c r="AH138" s="31" t="s">
        <v>237</v>
      </c>
      <c r="AI138" s="31" t="s">
        <v>238</v>
      </c>
      <c r="AJ138" s="31" t="s">
        <v>237</v>
      </c>
      <c r="AK138" s="31" t="s">
        <v>238</v>
      </c>
      <c r="AL138" s="31" t="s">
        <v>237</v>
      </c>
      <c r="AM138" s="31" t="s">
        <v>238</v>
      </c>
      <c r="AN138" s="31" t="s">
        <v>237</v>
      </c>
      <c r="AO138" s="31" t="s">
        <v>238</v>
      </c>
      <c r="AP138" s="31" t="s">
        <v>237</v>
      </c>
      <c r="AQ138" s="31" t="s">
        <v>238</v>
      </c>
      <c r="AR138" s="31" t="s">
        <v>237</v>
      </c>
      <c r="AS138" s="31" t="s">
        <v>238</v>
      </c>
      <c r="AT138" s="31" t="s">
        <v>237</v>
      </c>
    </row>
    <row r="139" spans="1:46" s="15" customFormat="1" x14ac:dyDescent="0.25">
      <c r="A139" s="346"/>
      <c r="B139" s="348" t="s">
        <v>152</v>
      </c>
      <c r="C139" s="31" t="s">
        <v>238</v>
      </c>
      <c r="D139" s="31" t="s">
        <v>237</v>
      </c>
      <c r="E139" s="31" t="s">
        <v>238</v>
      </c>
      <c r="F139" s="31" t="s">
        <v>237</v>
      </c>
      <c r="G139" s="31" t="s">
        <v>238</v>
      </c>
      <c r="H139" s="31" t="s">
        <v>237</v>
      </c>
      <c r="I139" s="31" t="s">
        <v>238</v>
      </c>
      <c r="J139" s="31" t="s">
        <v>237</v>
      </c>
      <c r="K139" s="31" t="s">
        <v>238</v>
      </c>
      <c r="L139" s="31" t="s">
        <v>237</v>
      </c>
      <c r="M139" s="31" t="s">
        <v>238</v>
      </c>
      <c r="N139" s="31" t="s">
        <v>237</v>
      </c>
      <c r="O139" s="31" t="s">
        <v>238</v>
      </c>
      <c r="P139" s="31" t="s">
        <v>237</v>
      </c>
      <c r="Q139" s="31" t="s">
        <v>238</v>
      </c>
      <c r="R139" s="31" t="s">
        <v>237</v>
      </c>
      <c r="S139" s="31" t="s">
        <v>238</v>
      </c>
      <c r="T139" s="31" t="s">
        <v>237</v>
      </c>
      <c r="U139" s="31" t="s">
        <v>238</v>
      </c>
      <c r="V139" s="31" t="s">
        <v>237</v>
      </c>
      <c r="W139" s="31" t="s">
        <v>238</v>
      </c>
      <c r="X139" s="31" t="s">
        <v>237</v>
      </c>
      <c r="Y139" s="31" t="s">
        <v>238</v>
      </c>
      <c r="Z139" s="31" t="s">
        <v>237</v>
      </c>
      <c r="AA139" s="31" t="s">
        <v>238</v>
      </c>
      <c r="AB139" s="31" t="s">
        <v>237</v>
      </c>
      <c r="AC139" s="31" t="s">
        <v>238</v>
      </c>
      <c r="AD139" s="31" t="s">
        <v>237</v>
      </c>
      <c r="AE139" s="31" t="s">
        <v>238</v>
      </c>
      <c r="AF139" s="31" t="s">
        <v>237</v>
      </c>
      <c r="AG139" s="31" t="s">
        <v>238</v>
      </c>
      <c r="AH139" s="31" t="s">
        <v>237</v>
      </c>
      <c r="AI139" s="31" t="s">
        <v>238</v>
      </c>
      <c r="AJ139" s="31" t="s">
        <v>237</v>
      </c>
      <c r="AK139" s="31" t="s">
        <v>238</v>
      </c>
      <c r="AL139" s="31" t="s">
        <v>237</v>
      </c>
      <c r="AM139" s="31" t="s">
        <v>238</v>
      </c>
      <c r="AN139" s="31" t="s">
        <v>237</v>
      </c>
      <c r="AO139" s="31" t="s">
        <v>238</v>
      </c>
      <c r="AP139" s="31" t="s">
        <v>237</v>
      </c>
      <c r="AQ139" s="31" t="s">
        <v>238</v>
      </c>
      <c r="AR139" s="31" t="s">
        <v>237</v>
      </c>
      <c r="AS139" s="31" t="s">
        <v>238</v>
      </c>
      <c r="AT139" s="31" t="s">
        <v>237</v>
      </c>
    </row>
    <row r="140" spans="1:46" s="15" customFormat="1" x14ac:dyDescent="0.25">
      <c r="A140" s="346"/>
      <c r="B140" s="348" t="s">
        <v>153</v>
      </c>
      <c r="C140" s="31" t="s">
        <v>238</v>
      </c>
      <c r="D140" s="31" t="s">
        <v>237</v>
      </c>
      <c r="E140" s="31" t="s">
        <v>238</v>
      </c>
      <c r="F140" s="31" t="s">
        <v>237</v>
      </c>
      <c r="G140" s="31" t="s">
        <v>238</v>
      </c>
      <c r="H140" s="31" t="s">
        <v>237</v>
      </c>
      <c r="I140" s="31" t="s">
        <v>238</v>
      </c>
      <c r="J140" s="31" t="s">
        <v>237</v>
      </c>
      <c r="K140" s="31" t="s">
        <v>238</v>
      </c>
      <c r="L140" s="31" t="s">
        <v>237</v>
      </c>
      <c r="M140" s="31" t="s">
        <v>238</v>
      </c>
      <c r="N140" s="31" t="s">
        <v>237</v>
      </c>
      <c r="O140" s="31" t="s">
        <v>238</v>
      </c>
      <c r="P140" s="31" t="s">
        <v>237</v>
      </c>
      <c r="Q140" s="31" t="s">
        <v>238</v>
      </c>
      <c r="R140" s="31" t="s">
        <v>237</v>
      </c>
      <c r="S140" s="31" t="s">
        <v>238</v>
      </c>
      <c r="T140" s="31" t="s">
        <v>237</v>
      </c>
      <c r="U140" s="31" t="s">
        <v>238</v>
      </c>
      <c r="V140" s="31" t="s">
        <v>237</v>
      </c>
      <c r="W140" s="31" t="s">
        <v>238</v>
      </c>
      <c r="X140" s="31" t="s">
        <v>237</v>
      </c>
      <c r="Y140" s="31" t="s">
        <v>238</v>
      </c>
      <c r="Z140" s="31" t="s">
        <v>237</v>
      </c>
      <c r="AA140" s="31" t="s">
        <v>238</v>
      </c>
      <c r="AB140" s="31" t="s">
        <v>237</v>
      </c>
      <c r="AC140" s="31" t="s">
        <v>238</v>
      </c>
      <c r="AD140" s="31" t="s">
        <v>237</v>
      </c>
      <c r="AE140" s="31" t="s">
        <v>238</v>
      </c>
      <c r="AF140" s="31" t="s">
        <v>237</v>
      </c>
      <c r="AG140" s="31" t="s">
        <v>238</v>
      </c>
      <c r="AH140" s="31" t="s">
        <v>237</v>
      </c>
      <c r="AI140" s="31" t="s">
        <v>238</v>
      </c>
      <c r="AJ140" s="31" t="s">
        <v>237</v>
      </c>
      <c r="AK140" s="31" t="s">
        <v>238</v>
      </c>
      <c r="AL140" s="31" t="s">
        <v>237</v>
      </c>
      <c r="AM140" s="31" t="s">
        <v>238</v>
      </c>
      <c r="AN140" s="31" t="s">
        <v>237</v>
      </c>
      <c r="AO140" s="31" t="s">
        <v>238</v>
      </c>
      <c r="AP140" s="31" t="s">
        <v>237</v>
      </c>
      <c r="AQ140" s="31" t="s">
        <v>238</v>
      </c>
      <c r="AR140" s="31" t="s">
        <v>237</v>
      </c>
      <c r="AS140" s="31" t="s">
        <v>238</v>
      </c>
      <c r="AT140" s="31" t="s">
        <v>237</v>
      </c>
    </row>
    <row r="141" spans="1:46" s="15" customFormat="1" x14ac:dyDescent="0.25">
      <c r="A141" s="346"/>
      <c r="B141" s="348" t="s">
        <v>154</v>
      </c>
      <c r="C141" s="31" t="s">
        <v>238</v>
      </c>
      <c r="D141" s="31" t="s">
        <v>237</v>
      </c>
      <c r="E141" s="31" t="s">
        <v>238</v>
      </c>
      <c r="F141" s="31" t="s">
        <v>237</v>
      </c>
      <c r="G141" s="31" t="s">
        <v>238</v>
      </c>
      <c r="H141" s="31" t="s">
        <v>237</v>
      </c>
      <c r="I141" s="31" t="s">
        <v>238</v>
      </c>
      <c r="J141" s="31" t="s">
        <v>237</v>
      </c>
      <c r="K141" s="31" t="s">
        <v>238</v>
      </c>
      <c r="L141" s="31" t="s">
        <v>237</v>
      </c>
      <c r="M141" s="31" t="s">
        <v>238</v>
      </c>
      <c r="N141" s="31" t="s">
        <v>237</v>
      </c>
      <c r="O141" s="31" t="s">
        <v>238</v>
      </c>
      <c r="P141" s="31" t="s">
        <v>237</v>
      </c>
      <c r="Q141" s="31" t="s">
        <v>238</v>
      </c>
      <c r="R141" s="31" t="s">
        <v>237</v>
      </c>
      <c r="S141" s="31" t="s">
        <v>238</v>
      </c>
      <c r="T141" s="31" t="s">
        <v>237</v>
      </c>
      <c r="U141" s="31" t="s">
        <v>238</v>
      </c>
      <c r="V141" s="31" t="s">
        <v>237</v>
      </c>
      <c r="W141" s="31" t="s">
        <v>238</v>
      </c>
      <c r="X141" s="31" t="s">
        <v>237</v>
      </c>
      <c r="Y141" s="31" t="s">
        <v>238</v>
      </c>
      <c r="Z141" s="31" t="s">
        <v>237</v>
      </c>
      <c r="AA141" s="31" t="s">
        <v>238</v>
      </c>
      <c r="AB141" s="31" t="s">
        <v>237</v>
      </c>
      <c r="AC141" s="31" t="s">
        <v>238</v>
      </c>
      <c r="AD141" s="31" t="s">
        <v>237</v>
      </c>
      <c r="AE141" s="31" t="s">
        <v>238</v>
      </c>
      <c r="AF141" s="31" t="s">
        <v>237</v>
      </c>
      <c r="AG141" s="31" t="s">
        <v>238</v>
      </c>
      <c r="AH141" s="31" t="s">
        <v>237</v>
      </c>
      <c r="AI141" s="31" t="s">
        <v>238</v>
      </c>
      <c r="AJ141" s="31" t="s">
        <v>237</v>
      </c>
      <c r="AK141" s="31" t="s">
        <v>238</v>
      </c>
      <c r="AL141" s="31" t="s">
        <v>237</v>
      </c>
      <c r="AM141" s="31" t="s">
        <v>238</v>
      </c>
      <c r="AN141" s="31" t="s">
        <v>237</v>
      </c>
      <c r="AO141" s="31" t="s">
        <v>238</v>
      </c>
      <c r="AP141" s="31" t="s">
        <v>237</v>
      </c>
      <c r="AQ141" s="31" t="s">
        <v>238</v>
      </c>
      <c r="AR141" s="31" t="s">
        <v>237</v>
      </c>
      <c r="AS141" s="31" t="s">
        <v>238</v>
      </c>
      <c r="AT141" s="31" t="s">
        <v>237</v>
      </c>
    </row>
    <row r="142" spans="1:46" s="15" customFormat="1" x14ac:dyDescent="0.25">
      <c r="A142" s="346"/>
      <c r="B142" s="348" t="s">
        <v>155</v>
      </c>
      <c r="C142" s="31" t="s">
        <v>238</v>
      </c>
      <c r="D142" s="31" t="s">
        <v>237</v>
      </c>
      <c r="E142" s="31" t="s">
        <v>238</v>
      </c>
      <c r="F142" s="31" t="s">
        <v>237</v>
      </c>
      <c r="G142" s="31" t="s">
        <v>238</v>
      </c>
      <c r="H142" s="31" t="s">
        <v>237</v>
      </c>
      <c r="I142" s="31" t="s">
        <v>238</v>
      </c>
      <c r="J142" s="31" t="s">
        <v>237</v>
      </c>
      <c r="K142" s="31" t="s">
        <v>238</v>
      </c>
      <c r="L142" s="31" t="s">
        <v>237</v>
      </c>
      <c r="M142" s="31" t="s">
        <v>238</v>
      </c>
      <c r="N142" s="31" t="s">
        <v>237</v>
      </c>
      <c r="O142" s="31" t="s">
        <v>238</v>
      </c>
      <c r="P142" s="31" t="s">
        <v>237</v>
      </c>
      <c r="Q142" s="31" t="s">
        <v>238</v>
      </c>
      <c r="R142" s="31" t="s">
        <v>237</v>
      </c>
      <c r="S142" s="31" t="s">
        <v>238</v>
      </c>
      <c r="T142" s="31" t="s">
        <v>237</v>
      </c>
      <c r="U142" s="31" t="s">
        <v>238</v>
      </c>
      <c r="V142" s="31" t="s">
        <v>237</v>
      </c>
      <c r="W142" s="31" t="s">
        <v>238</v>
      </c>
      <c r="X142" s="31" t="s">
        <v>237</v>
      </c>
      <c r="Y142" s="31" t="s">
        <v>238</v>
      </c>
      <c r="Z142" s="31" t="s">
        <v>237</v>
      </c>
      <c r="AA142" s="31" t="s">
        <v>238</v>
      </c>
      <c r="AB142" s="31" t="s">
        <v>237</v>
      </c>
      <c r="AC142" s="31" t="s">
        <v>238</v>
      </c>
      <c r="AD142" s="31" t="s">
        <v>237</v>
      </c>
      <c r="AE142" s="31" t="s">
        <v>238</v>
      </c>
      <c r="AF142" s="31" t="s">
        <v>237</v>
      </c>
      <c r="AG142" s="31" t="s">
        <v>238</v>
      </c>
      <c r="AH142" s="31" t="s">
        <v>237</v>
      </c>
      <c r="AI142" s="31" t="s">
        <v>238</v>
      </c>
      <c r="AJ142" s="31" t="s">
        <v>237</v>
      </c>
      <c r="AK142" s="31" t="s">
        <v>238</v>
      </c>
      <c r="AL142" s="31" t="s">
        <v>237</v>
      </c>
      <c r="AM142" s="31" t="s">
        <v>238</v>
      </c>
      <c r="AN142" s="31" t="s">
        <v>237</v>
      </c>
      <c r="AO142" s="31" t="s">
        <v>238</v>
      </c>
      <c r="AP142" s="31" t="s">
        <v>237</v>
      </c>
      <c r="AQ142" s="31" t="s">
        <v>238</v>
      </c>
      <c r="AR142" s="31" t="s">
        <v>237</v>
      </c>
      <c r="AS142" s="31" t="s">
        <v>238</v>
      </c>
      <c r="AT142" s="31" t="s">
        <v>237</v>
      </c>
    </row>
    <row r="143" spans="1:46" s="15" customFormat="1" x14ac:dyDescent="0.25">
      <c r="A143" s="346"/>
      <c r="B143" s="348" t="s">
        <v>156</v>
      </c>
      <c r="C143" s="31" t="s">
        <v>238</v>
      </c>
      <c r="D143" s="31" t="s">
        <v>237</v>
      </c>
      <c r="E143" s="31" t="s">
        <v>238</v>
      </c>
      <c r="F143" s="31" t="s">
        <v>237</v>
      </c>
      <c r="G143" s="31" t="s">
        <v>238</v>
      </c>
      <c r="H143" s="31" t="s">
        <v>237</v>
      </c>
      <c r="I143" s="31" t="s">
        <v>238</v>
      </c>
      <c r="J143" s="31" t="s">
        <v>237</v>
      </c>
      <c r="K143" s="31" t="s">
        <v>238</v>
      </c>
      <c r="L143" s="31" t="s">
        <v>237</v>
      </c>
      <c r="M143" s="31" t="s">
        <v>238</v>
      </c>
      <c r="N143" s="31" t="s">
        <v>237</v>
      </c>
      <c r="O143" s="31" t="s">
        <v>238</v>
      </c>
      <c r="P143" s="31" t="s">
        <v>237</v>
      </c>
      <c r="Q143" s="31" t="s">
        <v>238</v>
      </c>
      <c r="R143" s="31" t="s">
        <v>237</v>
      </c>
      <c r="S143" s="31" t="s">
        <v>238</v>
      </c>
      <c r="T143" s="31" t="s">
        <v>237</v>
      </c>
      <c r="U143" s="31" t="s">
        <v>238</v>
      </c>
      <c r="V143" s="31" t="s">
        <v>237</v>
      </c>
      <c r="W143" s="31" t="s">
        <v>238</v>
      </c>
      <c r="X143" s="31" t="s">
        <v>237</v>
      </c>
      <c r="Y143" s="31" t="s">
        <v>238</v>
      </c>
      <c r="Z143" s="31" t="s">
        <v>237</v>
      </c>
      <c r="AA143" s="31" t="s">
        <v>238</v>
      </c>
      <c r="AB143" s="31" t="s">
        <v>237</v>
      </c>
      <c r="AC143" s="31" t="s">
        <v>238</v>
      </c>
      <c r="AD143" s="31" t="s">
        <v>237</v>
      </c>
      <c r="AE143" s="31" t="s">
        <v>238</v>
      </c>
      <c r="AF143" s="31" t="s">
        <v>237</v>
      </c>
      <c r="AG143" s="31" t="s">
        <v>238</v>
      </c>
      <c r="AH143" s="31" t="s">
        <v>237</v>
      </c>
      <c r="AI143" s="31" t="s">
        <v>238</v>
      </c>
      <c r="AJ143" s="31" t="s">
        <v>237</v>
      </c>
      <c r="AK143" s="31" t="s">
        <v>238</v>
      </c>
      <c r="AL143" s="31" t="s">
        <v>237</v>
      </c>
      <c r="AM143" s="31" t="s">
        <v>238</v>
      </c>
      <c r="AN143" s="31" t="s">
        <v>237</v>
      </c>
      <c r="AO143" s="31" t="s">
        <v>238</v>
      </c>
      <c r="AP143" s="31" t="s">
        <v>237</v>
      </c>
      <c r="AQ143" s="31" t="s">
        <v>238</v>
      </c>
      <c r="AR143" s="31" t="s">
        <v>237</v>
      </c>
      <c r="AS143" s="31" t="s">
        <v>238</v>
      </c>
      <c r="AT143" s="31" t="s">
        <v>237</v>
      </c>
    </row>
    <row r="144" spans="1:46" s="15" customFormat="1" x14ac:dyDescent="0.25">
      <c r="A144" s="346"/>
      <c r="B144" s="348" t="s">
        <v>157</v>
      </c>
      <c r="C144" s="31" t="s">
        <v>238</v>
      </c>
      <c r="D144" s="31" t="s">
        <v>237</v>
      </c>
      <c r="E144" s="31" t="s">
        <v>238</v>
      </c>
      <c r="F144" s="31" t="s">
        <v>237</v>
      </c>
      <c r="G144" s="31" t="s">
        <v>238</v>
      </c>
      <c r="H144" s="31" t="s">
        <v>237</v>
      </c>
      <c r="I144" s="31" t="s">
        <v>238</v>
      </c>
      <c r="J144" s="31" t="s">
        <v>237</v>
      </c>
      <c r="K144" s="31" t="s">
        <v>238</v>
      </c>
      <c r="L144" s="31" t="s">
        <v>237</v>
      </c>
      <c r="M144" s="31" t="s">
        <v>238</v>
      </c>
      <c r="N144" s="31" t="s">
        <v>237</v>
      </c>
      <c r="O144" s="31" t="s">
        <v>238</v>
      </c>
      <c r="P144" s="31" t="s">
        <v>237</v>
      </c>
      <c r="Q144" s="31" t="s">
        <v>238</v>
      </c>
      <c r="R144" s="31" t="s">
        <v>237</v>
      </c>
      <c r="S144" s="31" t="s">
        <v>238</v>
      </c>
      <c r="T144" s="31" t="s">
        <v>237</v>
      </c>
      <c r="U144" s="31" t="s">
        <v>238</v>
      </c>
      <c r="V144" s="31" t="s">
        <v>237</v>
      </c>
      <c r="W144" s="31" t="s">
        <v>238</v>
      </c>
      <c r="X144" s="31" t="s">
        <v>237</v>
      </c>
      <c r="Y144" s="31" t="s">
        <v>238</v>
      </c>
      <c r="Z144" s="31" t="s">
        <v>237</v>
      </c>
      <c r="AA144" s="31" t="s">
        <v>238</v>
      </c>
      <c r="AB144" s="31" t="s">
        <v>237</v>
      </c>
      <c r="AC144" s="31" t="s">
        <v>238</v>
      </c>
      <c r="AD144" s="31" t="s">
        <v>237</v>
      </c>
      <c r="AE144" s="31" t="s">
        <v>238</v>
      </c>
      <c r="AF144" s="31" t="s">
        <v>237</v>
      </c>
      <c r="AG144" s="31" t="s">
        <v>238</v>
      </c>
      <c r="AH144" s="31" t="s">
        <v>237</v>
      </c>
      <c r="AI144" s="31" t="s">
        <v>238</v>
      </c>
      <c r="AJ144" s="31" t="s">
        <v>237</v>
      </c>
      <c r="AK144" s="31" t="s">
        <v>238</v>
      </c>
      <c r="AL144" s="31" t="s">
        <v>237</v>
      </c>
      <c r="AM144" s="31" t="s">
        <v>238</v>
      </c>
      <c r="AN144" s="31" t="s">
        <v>237</v>
      </c>
      <c r="AO144" s="31" t="s">
        <v>238</v>
      </c>
      <c r="AP144" s="31" t="s">
        <v>237</v>
      </c>
      <c r="AQ144" s="31" t="s">
        <v>238</v>
      </c>
      <c r="AR144" s="31" t="s">
        <v>237</v>
      </c>
      <c r="AS144" s="31" t="s">
        <v>238</v>
      </c>
      <c r="AT144" s="31" t="s">
        <v>237</v>
      </c>
    </row>
    <row r="145" spans="1:46" s="15" customFormat="1" x14ac:dyDescent="0.25">
      <c r="A145" s="346"/>
      <c r="B145" s="348" t="s">
        <v>158</v>
      </c>
      <c r="C145" s="31" t="s">
        <v>238</v>
      </c>
      <c r="D145" s="31" t="s">
        <v>237</v>
      </c>
      <c r="E145" s="31" t="s">
        <v>238</v>
      </c>
      <c r="F145" s="31" t="s">
        <v>237</v>
      </c>
      <c r="G145" s="31" t="s">
        <v>238</v>
      </c>
      <c r="H145" s="31" t="s">
        <v>237</v>
      </c>
      <c r="I145" s="31" t="s">
        <v>238</v>
      </c>
      <c r="J145" s="31" t="s">
        <v>237</v>
      </c>
      <c r="K145" s="31" t="s">
        <v>238</v>
      </c>
      <c r="L145" s="31" t="s">
        <v>237</v>
      </c>
      <c r="M145" s="31" t="s">
        <v>238</v>
      </c>
      <c r="N145" s="31" t="s">
        <v>237</v>
      </c>
      <c r="O145" s="31" t="s">
        <v>238</v>
      </c>
      <c r="P145" s="31" t="s">
        <v>237</v>
      </c>
      <c r="Q145" s="31" t="s">
        <v>238</v>
      </c>
      <c r="R145" s="31" t="s">
        <v>237</v>
      </c>
      <c r="S145" s="31" t="s">
        <v>238</v>
      </c>
      <c r="T145" s="31" t="s">
        <v>237</v>
      </c>
      <c r="U145" s="31" t="s">
        <v>238</v>
      </c>
      <c r="V145" s="31" t="s">
        <v>237</v>
      </c>
      <c r="W145" s="31" t="s">
        <v>238</v>
      </c>
      <c r="X145" s="31" t="s">
        <v>237</v>
      </c>
      <c r="Y145" s="31" t="s">
        <v>238</v>
      </c>
      <c r="Z145" s="31" t="s">
        <v>237</v>
      </c>
      <c r="AA145" s="31" t="s">
        <v>238</v>
      </c>
      <c r="AB145" s="31" t="s">
        <v>237</v>
      </c>
      <c r="AC145" s="31" t="s">
        <v>238</v>
      </c>
      <c r="AD145" s="31" t="s">
        <v>237</v>
      </c>
      <c r="AE145" s="31" t="s">
        <v>238</v>
      </c>
      <c r="AF145" s="31" t="s">
        <v>237</v>
      </c>
      <c r="AG145" s="31" t="s">
        <v>238</v>
      </c>
      <c r="AH145" s="31" t="s">
        <v>237</v>
      </c>
      <c r="AI145" s="31" t="s">
        <v>238</v>
      </c>
      <c r="AJ145" s="31" t="s">
        <v>237</v>
      </c>
      <c r="AK145" s="31" t="s">
        <v>238</v>
      </c>
      <c r="AL145" s="31" t="s">
        <v>237</v>
      </c>
      <c r="AM145" s="31" t="s">
        <v>238</v>
      </c>
      <c r="AN145" s="31" t="s">
        <v>237</v>
      </c>
      <c r="AO145" s="31" t="s">
        <v>238</v>
      </c>
      <c r="AP145" s="31" t="s">
        <v>237</v>
      </c>
      <c r="AQ145" s="31" t="s">
        <v>238</v>
      </c>
      <c r="AR145" s="31" t="s">
        <v>237</v>
      </c>
      <c r="AS145" s="31" t="s">
        <v>238</v>
      </c>
      <c r="AT145" s="31" t="s">
        <v>237</v>
      </c>
    </row>
    <row r="146" spans="1:46" s="15" customFormat="1" x14ac:dyDescent="0.25">
      <c r="A146" s="346"/>
      <c r="B146" s="348" t="s">
        <v>159</v>
      </c>
      <c r="C146" s="31" t="s">
        <v>238</v>
      </c>
      <c r="D146" s="31" t="s">
        <v>237</v>
      </c>
      <c r="E146" s="31" t="s">
        <v>238</v>
      </c>
      <c r="F146" s="31" t="s">
        <v>237</v>
      </c>
      <c r="G146" s="31" t="s">
        <v>238</v>
      </c>
      <c r="H146" s="31" t="s">
        <v>237</v>
      </c>
      <c r="I146" s="31" t="s">
        <v>238</v>
      </c>
      <c r="J146" s="31" t="s">
        <v>237</v>
      </c>
      <c r="K146" s="31" t="s">
        <v>238</v>
      </c>
      <c r="L146" s="31" t="s">
        <v>237</v>
      </c>
      <c r="M146" s="31" t="s">
        <v>238</v>
      </c>
      <c r="N146" s="31" t="s">
        <v>237</v>
      </c>
      <c r="O146" s="31" t="s">
        <v>238</v>
      </c>
      <c r="P146" s="31" t="s">
        <v>237</v>
      </c>
      <c r="Q146" s="31" t="s">
        <v>238</v>
      </c>
      <c r="R146" s="31" t="s">
        <v>237</v>
      </c>
      <c r="S146" s="31" t="s">
        <v>238</v>
      </c>
      <c r="T146" s="31" t="s">
        <v>237</v>
      </c>
      <c r="U146" s="31" t="s">
        <v>238</v>
      </c>
      <c r="V146" s="31" t="s">
        <v>237</v>
      </c>
      <c r="W146" s="31" t="s">
        <v>238</v>
      </c>
      <c r="X146" s="31" t="s">
        <v>237</v>
      </c>
      <c r="Y146" s="31" t="s">
        <v>238</v>
      </c>
      <c r="Z146" s="31" t="s">
        <v>237</v>
      </c>
      <c r="AA146" s="31" t="s">
        <v>238</v>
      </c>
      <c r="AB146" s="31" t="s">
        <v>237</v>
      </c>
      <c r="AC146" s="31" t="s">
        <v>238</v>
      </c>
      <c r="AD146" s="31" t="s">
        <v>237</v>
      </c>
      <c r="AE146" s="31" t="s">
        <v>238</v>
      </c>
      <c r="AF146" s="31" t="s">
        <v>237</v>
      </c>
      <c r="AG146" s="31" t="s">
        <v>238</v>
      </c>
      <c r="AH146" s="31" t="s">
        <v>237</v>
      </c>
      <c r="AI146" s="31" t="s">
        <v>238</v>
      </c>
      <c r="AJ146" s="31" t="s">
        <v>237</v>
      </c>
      <c r="AK146" s="31" t="s">
        <v>238</v>
      </c>
      <c r="AL146" s="31" t="s">
        <v>237</v>
      </c>
      <c r="AM146" s="31" t="s">
        <v>238</v>
      </c>
      <c r="AN146" s="31" t="s">
        <v>237</v>
      </c>
      <c r="AO146" s="31" t="s">
        <v>238</v>
      </c>
      <c r="AP146" s="31" t="s">
        <v>237</v>
      </c>
      <c r="AQ146" s="31" t="s">
        <v>238</v>
      </c>
      <c r="AR146" s="31" t="s">
        <v>237</v>
      </c>
      <c r="AS146" s="31" t="s">
        <v>238</v>
      </c>
      <c r="AT146" s="31" t="s">
        <v>237</v>
      </c>
    </row>
    <row r="147" spans="1:46" s="15" customFormat="1" x14ac:dyDescent="0.25">
      <c r="A147" s="346"/>
      <c r="B147" s="348" t="s">
        <v>160</v>
      </c>
      <c r="C147" s="31" t="s">
        <v>238</v>
      </c>
      <c r="D147" s="31" t="s">
        <v>237</v>
      </c>
      <c r="E147" s="31" t="s">
        <v>238</v>
      </c>
      <c r="F147" s="31" t="s">
        <v>237</v>
      </c>
      <c r="G147" s="31" t="s">
        <v>238</v>
      </c>
      <c r="H147" s="31" t="s">
        <v>237</v>
      </c>
      <c r="I147" s="31" t="s">
        <v>238</v>
      </c>
      <c r="J147" s="31" t="s">
        <v>237</v>
      </c>
      <c r="K147" s="31" t="s">
        <v>238</v>
      </c>
      <c r="L147" s="31" t="s">
        <v>237</v>
      </c>
      <c r="M147" s="31" t="s">
        <v>238</v>
      </c>
      <c r="N147" s="31" t="s">
        <v>237</v>
      </c>
      <c r="O147" s="31" t="s">
        <v>238</v>
      </c>
      <c r="P147" s="31" t="s">
        <v>237</v>
      </c>
      <c r="Q147" s="31" t="s">
        <v>238</v>
      </c>
      <c r="R147" s="31" t="s">
        <v>237</v>
      </c>
      <c r="S147" s="31" t="s">
        <v>238</v>
      </c>
      <c r="T147" s="31" t="s">
        <v>237</v>
      </c>
      <c r="U147" s="31" t="s">
        <v>238</v>
      </c>
      <c r="V147" s="31" t="s">
        <v>237</v>
      </c>
      <c r="W147" s="31" t="s">
        <v>238</v>
      </c>
      <c r="X147" s="31" t="s">
        <v>237</v>
      </c>
      <c r="Y147" s="31" t="s">
        <v>238</v>
      </c>
      <c r="Z147" s="31" t="s">
        <v>237</v>
      </c>
      <c r="AA147" s="31" t="s">
        <v>238</v>
      </c>
      <c r="AB147" s="31" t="s">
        <v>237</v>
      </c>
      <c r="AC147" s="31" t="s">
        <v>238</v>
      </c>
      <c r="AD147" s="31" t="s">
        <v>237</v>
      </c>
      <c r="AE147" s="31" t="s">
        <v>238</v>
      </c>
      <c r="AF147" s="31" t="s">
        <v>237</v>
      </c>
      <c r="AG147" s="31" t="s">
        <v>238</v>
      </c>
      <c r="AH147" s="31" t="s">
        <v>237</v>
      </c>
      <c r="AI147" s="31" t="s">
        <v>238</v>
      </c>
      <c r="AJ147" s="31" t="s">
        <v>237</v>
      </c>
      <c r="AK147" s="31" t="s">
        <v>238</v>
      </c>
      <c r="AL147" s="31" t="s">
        <v>237</v>
      </c>
      <c r="AM147" s="31" t="s">
        <v>238</v>
      </c>
      <c r="AN147" s="31" t="s">
        <v>237</v>
      </c>
      <c r="AO147" s="31" t="s">
        <v>238</v>
      </c>
      <c r="AP147" s="31" t="s">
        <v>237</v>
      </c>
      <c r="AQ147" s="31" t="s">
        <v>238</v>
      </c>
      <c r="AR147" s="31" t="s">
        <v>237</v>
      </c>
      <c r="AS147" s="31" t="s">
        <v>238</v>
      </c>
      <c r="AT147" s="31" t="s">
        <v>237</v>
      </c>
    </row>
    <row r="148" spans="1:46" s="15" customFormat="1" x14ac:dyDescent="0.25">
      <c r="A148" s="346"/>
      <c r="B148" s="348" t="s">
        <v>161</v>
      </c>
      <c r="C148" s="31" t="s">
        <v>238</v>
      </c>
      <c r="D148" s="31" t="s">
        <v>237</v>
      </c>
      <c r="E148" s="31" t="s">
        <v>238</v>
      </c>
      <c r="F148" s="31" t="s">
        <v>237</v>
      </c>
      <c r="G148" s="31" t="s">
        <v>238</v>
      </c>
      <c r="H148" s="31" t="s">
        <v>237</v>
      </c>
      <c r="I148" s="31" t="s">
        <v>238</v>
      </c>
      <c r="J148" s="31" t="s">
        <v>237</v>
      </c>
      <c r="K148" s="31" t="s">
        <v>238</v>
      </c>
      <c r="L148" s="31" t="s">
        <v>237</v>
      </c>
      <c r="M148" s="31" t="s">
        <v>238</v>
      </c>
      <c r="N148" s="31" t="s">
        <v>237</v>
      </c>
      <c r="O148" s="31" t="s">
        <v>238</v>
      </c>
      <c r="P148" s="31" t="s">
        <v>237</v>
      </c>
      <c r="Q148" s="31" t="s">
        <v>238</v>
      </c>
      <c r="R148" s="31" t="s">
        <v>237</v>
      </c>
      <c r="S148" s="31" t="s">
        <v>238</v>
      </c>
      <c r="T148" s="31" t="s">
        <v>237</v>
      </c>
      <c r="U148" s="31" t="s">
        <v>238</v>
      </c>
      <c r="V148" s="31" t="s">
        <v>237</v>
      </c>
      <c r="W148" s="31" t="s">
        <v>238</v>
      </c>
      <c r="X148" s="31" t="s">
        <v>237</v>
      </c>
      <c r="Y148" s="31" t="s">
        <v>238</v>
      </c>
      <c r="Z148" s="31" t="s">
        <v>237</v>
      </c>
      <c r="AA148" s="31" t="s">
        <v>238</v>
      </c>
      <c r="AB148" s="31" t="s">
        <v>237</v>
      </c>
      <c r="AC148" s="31" t="s">
        <v>238</v>
      </c>
      <c r="AD148" s="31" t="s">
        <v>237</v>
      </c>
      <c r="AE148" s="31" t="s">
        <v>238</v>
      </c>
      <c r="AF148" s="31" t="s">
        <v>237</v>
      </c>
      <c r="AG148" s="31" t="s">
        <v>238</v>
      </c>
      <c r="AH148" s="31" t="s">
        <v>237</v>
      </c>
      <c r="AI148" s="31" t="s">
        <v>238</v>
      </c>
      <c r="AJ148" s="31" t="s">
        <v>237</v>
      </c>
      <c r="AK148" s="31" t="s">
        <v>238</v>
      </c>
      <c r="AL148" s="31" t="s">
        <v>237</v>
      </c>
      <c r="AM148" s="31" t="s">
        <v>238</v>
      </c>
      <c r="AN148" s="31" t="s">
        <v>237</v>
      </c>
      <c r="AO148" s="31" t="s">
        <v>238</v>
      </c>
      <c r="AP148" s="31" t="s">
        <v>237</v>
      </c>
      <c r="AQ148" s="31" t="s">
        <v>238</v>
      </c>
      <c r="AR148" s="31" t="s">
        <v>237</v>
      </c>
      <c r="AS148" s="31" t="s">
        <v>238</v>
      </c>
      <c r="AT148" s="31" t="s">
        <v>237</v>
      </c>
    </row>
    <row r="149" spans="1:46" s="15" customFormat="1" x14ac:dyDescent="0.25">
      <c r="A149" s="346"/>
      <c r="B149" s="351" t="s">
        <v>162</v>
      </c>
      <c r="C149" s="31" t="s">
        <v>238</v>
      </c>
      <c r="D149" s="31" t="s">
        <v>237</v>
      </c>
      <c r="E149" s="31" t="s">
        <v>238</v>
      </c>
      <c r="F149" s="31" t="s">
        <v>237</v>
      </c>
      <c r="G149" s="31" t="s">
        <v>238</v>
      </c>
      <c r="H149" s="31" t="s">
        <v>237</v>
      </c>
      <c r="I149" s="31" t="s">
        <v>238</v>
      </c>
      <c r="J149" s="31" t="s">
        <v>237</v>
      </c>
      <c r="K149" s="31" t="s">
        <v>238</v>
      </c>
      <c r="L149" s="31" t="s">
        <v>237</v>
      </c>
      <c r="M149" s="31" t="s">
        <v>238</v>
      </c>
      <c r="N149" s="31" t="s">
        <v>237</v>
      </c>
      <c r="O149" s="31" t="s">
        <v>238</v>
      </c>
      <c r="P149" s="31" t="s">
        <v>237</v>
      </c>
      <c r="Q149" s="31" t="s">
        <v>238</v>
      </c>
      <c r="R149" s="31" t="s">
        <v>237</v>
      </c>
      <c r="S149" s="31" t="s">
        <v>238</v>
      </c>
      <c r="T149" s="31" t="s">
        <v>237</v>
      </c>
      <c r="U149" s="31" t="s">
        <v>238</v>
      </c>
      <c r="V149" s="31" t="s">
        <v>237</v>
      </c>
      <c r="W149" s="31" t="s">
        <v>238</v>
      </c>
      <c r="X149" s="31" t="s">
        <v>237</v>
      </c>
      <c r="Y149" s="31" t="s">
        <v>238</v>
      </c>
      <c r="Z149" s="31" t="s">
        <v>237</v>
      </c>
      <c r="AA149" s="31" t="s">
        <v>238</v>
      </c>
      <c r="AB149" s="31" t="s">
        <v>237</v>
      </c>
      <c r="AC149" s="31" t="s">
        <v>238</v>
      </c>
      <c r="AD149" s="31" t="s">
        <v>237</v>
      </c>
      <c r="AE149" s="31" t="s">
        <v>238</v>
      </c>
      <c r="AF149" s="31" t="s">
        <v>237</v>
      </c>
      <c r="AG149" s="31" t="s">
        <v>238</v>
      </c>
      <c r="AH149" s="31" t="s">
        <v>237</v>
      </c>
      <c r="AI149" s="31" t="s">
        <v>238</v>
      </c>
      <c r="AJ149" s="31" t="s">
        <v>237</v>
      </c>
      <c r="AK149" s="31" t="s">
        <v>238</v>
      </c>
      <c r="AL149" s="31" t="s">
        <v>237</v>
      </c>
      <c r="AM149" s="31" t="s">
        <v>238</v>
      </c>
      <c r="AN149" s="31" t="s">
        <v>237</v>
      </c>
      <c r="AO149" s="31" t="s">
        <v>238</v>
      </c>
      <c r="AP149" s="31" t="s">
        <v>237</v>
      </c>
      <c r="AQ149" s="31" t="s">
        <v>238</v>
      </c>
      <c r="AR149" s="31" t="s">
        <v>237</v>
      </c>
      <c r="AS149" s="31" t="s">
        <v>238</v>
      </c>
      <c r="AT149" s="31" t="s">
        <v>237</v>
      </c>
    </row>
    <row r="150" spans="1:46" s="15" customFormat="1" x14ac:dyDescent="0.25">
      <c r="A150" s="346"/>
      <c r="B150" s="348" t="s">
        <v>163</v>
      </c>
      <c r="C150" s="31" t="s">
        <v>238</v>
      </c>
      <c r="D150" s="31" t="s">
        <v>237</v>
      </c>
      <c r="E150" s="31" t="s">
        <v>238</v>
      </c>
      <c r="F150" s="31" t="s">
        <v>237</v>
      </c>
      <c r="G150" s="31" t="s">
        <v>238</v>
      </c>
      <c r="H150" s="31" t="s">
        <v>237</v>
      </c>
      <c r="I150" s="31" t="s">
        <v>238</v>
      </c>
      <c r="J150" s="31" t="s">
        <v>237</v>
      </c>
      <c r="K150" s="31" t="s">
        <v>238</v>
      </c>
      <c r="L150" s="31" t="s">
        <v>237</v>
      </c>
      <c r="M150" s="31" t="s">
        <v>238</v>
      </c>
      <c r="N150" s="31" t="s">
        <v>237</v>
      </c>
      <c r="O150" s="31" t="s">
        <v>238</v>
      </c>
      <c r="P150" s="31" t="s">
        <v>237</v>
      </c>
      <c r="Q150" s="31" t="s">
        <v>238</v>
      </c>
      <c r="R150" s="31" t="s">
        <v>237</v>
      </c>
      <c r="S150" s="31" t="s">
        <v>238</v>
      </c>
      <c r="T150" s="31" t="s">
        <v>237</v>
      </c>
      <c r="U150" s="31" t="s">
        <v>238</v>
      </c>
      <c r="V150" s="31" t="s">
        <v>237</v>
      </c>
      <c r="W150" s="31" t="s">
        <v>238</v>
      </c>
      <c r="X150" s="31" t="s">
        <v>237</v>
      </c>
      <c r="Y150" s="31" t="s">
        <v>238</v>
      </c>
      <c r="Z150" s="31" t="s">
        <v>237</v>
      </c>
      <c r="AA150" s="31" t="s">
        <v>238</v>
      </c>
      <c r="AB150" s="31" t="s">
        <v>237</v>
      </c>
      <c r="AC150" s="31" t="s">
        <v>238</v>
      </c>
      <c r="AD150" s="31" t="s">
        <v>237</v>
      </c>
      <c r="AE150" s="31" t="s">
        <v>238</v>
      </c>
      <c r="AF150" s="31" t="s">
        <v>237</v>
      </c>
      <c r="AG150" s="31" t="s">
        <v>238</v>
      </c>
      <c r="AH150" s="31" t="s">
        <v>237</v>
      </c>
      <c r="AI150" s="31" t="s">
        <v>238</v>
      </c>
      <c r="AJ150" s="31" t="s">
        <v>237</v>
      </c>
      <c r="AK150" s="31" t="s">
        <v>238</v>
      </c>
      <c r="AL150" s="31" t="s">
        <v>237</v>
      </c>
      <c r="AM150" s="31" t="s">
        <v>238</v>
      </c>
      <c r="AN150" s="31" t="s">
        <v>237</v>
      </c>
      <c r="AO150" s="31" t="s">
        <v>238</v>
      </c>
      <c r="AP150" s="31" t="s">
        <v>237</v>
      </c>
      <c r="AQ150" s="31" t="s">
        <v>238</v>
      </c>
      <c r="AR150" s="31" t="s">
        <v>237</v>
      </c>
      <c r="AS150" s="31" t="s">
        <v>238</v>
      </c>
      <c r="AT150" s="31" t="s">
        <v>237</v>
      </c>
    </row>
    <row r="151" spans="1:46" s="15" customFormat="1" x14ac:dyDescent="0.25">
      <c r="A151" s="346"/>
      <c r="B151" s="348" t="s">
        <v>164</v>
      </c>
      <c r="C151" s="31" t="s">
        <v>238</v>
      </c>
      <c r="D151" s="31" t="s">
        <v>237</v>
      </c>
      <c r="E151" s="31" t="s">
        <v>238</v>
      </c>
      <c r="F151" s="31" t="s">
        <v>237</v>
      </c>
      <c r="G151" s="31" t="s">
        <v>238</v>
      </c>
      <c r="H151" s="31" t="s">
        <v>237</v>
      </c>
      <c r="I151" s="31" t="s">
        <v>238</v>
      </c>
      <c r="J151" s="31" t="s">
        <v>237</v>
      </c>
      <c r="K151" s="31" t="s">
        <v>238</v>
      </c>
      <c r="L151" s="31" t="s">
        <v>237</v>
      </c>
      <c r="M151" s="31" t="s">
        <v>238</v>
      </c>
      <c r="N151" s="31" t="s">
        <v>237</v>
      </c>
      <c r="O151" s="31" t="s">
        <v>238</v>
      </c>
      <c r="P151" s="31" t="s">
        <v>237</v>
      </c>
      <c r="Q151" s="31" t="s">
        <v>238</v>
      </c>
      <c r="R151" s="31" t="s">
        <v>237</v>
      </c>
      <c r="S151" s="31" t="s">
        <v>238</v>
      </c>
      <c r="T151" s="31" t="s">
        <v>237</v>
      </c>
      <c r="U151" s="31" t="s">
        <v>238</v>
      </c>
      <c r="V151" s="31" t="s">
        <v>237</v>
      </c>
      <c r="W151" s="31" t="s">
        <v>238</v>
      </c>
      <c r="X151" s="31" t="s">
        <v>237</v>
      </c>
      <c r="Y151" s="31" t="s">
        <v>238</v>
      </c>
      <c r="Z151" s="31" t="s">
        <v>237</v>
      </c>
      <c r="AA151" s="31" t="s">
        <v>238</v>
      </c>
      <c r="AB151" s="31" t="s">
        <v>237</v>
      </c>
      <c r="AC151" s="31" t="s">
        <v>238</v>
      </c>
      <c r="AD151" s="31" t="s">
        <v>237</v>
      </c>
      <c r="AE151" s="31" t="s">
        <v>238</v>
      </c>
      <c r="AF151" s="31" t="s">
        <v>237</v>
      </c>
      <c r="AG151" s="31" t="s">
        <v>238</v>
      </c>
      <c r="AH151" s="31" t="s">
        <v>237</v>
      </c>
      <c r="AI151" s="31" t="s">
        <v>238</v>
      </c>
      <c r="AJ151" s="31" t="s">
        <v>237</v>
      </c>
      <c r="AK151" s="31" t="s">
        <v>238</v>
      </c>
      <c r="AL151" s="31" t="s">
        <v>237</v>
      </c>
      <c r="AM151" s="31" t="s">
        <v>238</v>
      </c>
      <c r="AN151" s="31" t="s">
        <v>237</v>
      </c>
      <c r="AO151" s="31" t="s">
        <v>238</v>
      </c>
      <c r="AP151" s="31" t="s">
        <v>237</v>
      </c>
      <c r="AQ151" s="31" t="s">
        <v>238</v>
      </c>
      <c r="AR151" s="31" t="s">
        <v>237</v>
      </c>
      <c r="AS151" s="31" t="s">
        <v>238</v>
      </c>
      <c r="AT151" s="31" t="s">
        <v>237</v>
      </c>
    </row>
    <row r="152" spans="1:46" s="15" customFormat="1" x14ac:dyDescent="0.25">
      <c r="A152" s="346"/>
      <c r="B152" s="348" t="s">
        <v>165</v>
      </c>
      <c r="C152" s="31" t="s">
        <v>238</v>
      </c>
      <c r="D152" s="31" t="s">
        <v>237</v>
      </c>
      <c r="E152" s="31" t="s">
        <v>238</v>
      </c>
      <c r="F152" s="31" t="s">
        <v>237</v>
      </c>
      <c r="G152" s="31" t="s">
        <v>238</v>
      </c>
      <c r="H152" s="31" t="s">
        <v>237</v>
      </c>
      <c r="I152" s="31" t="s">
        <v>238</v>
      </c>
      <c r="J152" s="31" t="s">
        <v>237</v>
      </c>
      <c r="K152" s="31" t="s">
        <v>238</v>
      </c>
      <c r="L152" s="31" t="s">
        <v>237</v>
      </c>
      <c r="M152" s="31" t="s">
        <v>238</v>
      </c>
      <c r="N152" s="31" t="s">
        <v>237</v>
      </c>
      <c r="O152" s="31" t="s">
        <v>238</v>
      </c>
      <c r="P152" s="31" t="s">
        <v>237</v>
      </c>
      <c r="Q152" s="31" t="s">
        <v>238</v>
      </c>
      <c r="R152" s="31" t="s">
        <v>237</v>
      </c>
      <c r="S152" s="31" t="s">
        <v>238</v>
      </c>
      <c r="T152" s="31" t="s">
        <v>237</v>
      </c>
      <c r="U152" s="31" t="s">
        <v>238</v>
      </c>
      <c r="V152" s="31" t="s">
        <v>237</v>
      </c>
      <c r="W152" s="31" t="s">
        <v>238</v>
      </c>
      <c r="X152" s="31" t="s">
        <v>237</v>
      </c>
      <c r="Y152" s="31" t="s">
        <v>238</v>
      </c>
      <c r="Z152" s="31" t="s">
        <v>237</v>
      </c>
      <c r="AA152" s="31" t="s">
        <v>238</v>
      </c>
      <c r="AB152" s="31" t="s">
        <v>237</v>
      </c>
      <c r="AC152" s="31" t="s">
        <v>238</v>
      </c>
      <c r="AD152" s="31" t="s">
        <v>237</v>
      </c>
      <c r="AE152" s="31" t="s">
        <v>238</v>
      </c>
      <c r="AF152" s="31" t="s">
        <v>237</v>
      </c>
      <c r="AG152" s="31" t="s">
        <v>238</v>
      </c>
      <c r="AH152" s="31" t="s">
        <v>237</v>
      </c>
      <c r="AI152" s="31" t="s">
        <v>238</v>
      </c>
      <c r="AJ152" s="31" t="s">
        <v>237</v>
      </c>
      <c r="AK152" s="31" t="s">
        <v>238</v>
      </c>
      <c r="AL152" s="31" t="s">
        <v>237</v>
      </c>
      <c r="AM152" s="31" t="s">
        <v>238</v>
      </c>
      <c r="AN152" s="31" t="s">
        <v>237</v>
      </c>
      <c r="AO152" s="31" t="s">
        <v>238</v>
      </c>
      <c r="AP152" s="31" t="s">
        <v>237</v>
      </c>
      <c r="AQ152" s="31" t="s">
        <v>238</v>
      </c>
      <c r="AR152" s="31" t="s">
        <v>237</v>
      </c>
      <c r="AS152" s="31" t="s">
        <v>238</v>
      </c>
      <c r="AT152" s="31" t="s">
        <v>237</v>
      </c>
    </row>
    <row r="153" spans="1:46" s="15" customFormat="1" x14ac:dyDescent="0.25">
      <c r="A153" s="346"/>
      <c r="B153" s="349" t="s">
        <v>166</v>
      </c>
      <c r="C153" s="31" t="s">
        <v>238</v>
      </c>
      <c r="D153" s="31" t="s">
        <v>237</v>
      </c>
      <c r="E153" s="31" t="s">
        <v>238</v>
      </c>
      <c r="F153" s="31" t="s">
        <v>237</v>
      </c>
      <c r="G153" s="31" t="s">
        <v>238</v>
      </c>
      <c r="H153" s="31" t="s">
        <v>237</v>
      </c>
      <c r="I153" s="31" t="s">
        <v>238</v>
      </c>
      <c r="J153" s="31" t="s">
        <v>237</v>
      </c>
      <c r="K153" s="31" t="s">
        <v>238</v>
      </c>
      <c r="L153" s="31" t="s">
        <v>237</v>
      </c>
      <c r="M153" s="31" t="s">
        <v>238</v>
      </c>
      <c r="N153" s="31" t="s">
        <v>237</v>
      </c>
      <c r="O153" s="31" t="s">
        <v>238</v>
      </c>
      <c r="P153" s="31" t="s">
        <v>237</v>
      </c>
      <c r="Q153" s="31" t="s">
        <v>238</v>
      </c>
      <c r="R153" s="31" t="s">
        <v>237</v>
      </c>
      <c r="S153" s="31" t="s">
        <v>238</v>
      </c>
      <c r="T153" s="31" t="s">
        <v>237</v>
      </c>
      <c r="U153" s="31" t="s">
        <v>238</v>
      </c>
      <c r="V153" s="31" t="s">
        <v>237</v>
      </c>
      <c r="W153" s="31" t="s">
        <v>238</v>
      </c>
      <c r="X153" s="31" t="s">
        <v>237</v>
      </c>
      <c r="Y153" s="31" t="s">
        <v>238</v>
      </c>
      <c r="Z153" s="31" t="s">
        <v>237</v>
      </c>
      <c r="AA153" s="31" t="s">
        <v>238</v>
      </c>
      <c r="AB153" s="31" t="s">
        <v>237</v>
      </c>
      <c r="AC153" s="31" t="s">
        <v>238</v>
      </c>
      <c r="AD153" s="31" t="s">
        <v>237</v>
      </c>
      <c r="AE153" s="31" t="s">
        <v>238</v>
      </c>
      <c r="AF153" s="31" t="s">
        <v>237</v>
      </c>
      <c r="AG153" s="31" t="s">
        <v>238</v>
      </c>
      <c r="AH153" s="31" t="s">
        <v>237</v>
      </c>
      <c r="AI153" s="31" t="s">
        <v>238</v>
      </c>
      <c r="AJ153" s="31" t="s">
        <v>237</v>
      </c>
      <c r="AK153" s="31" t="s">
        <v>238</v>
      </c>
      <c r="AL153" s="31" t="s">
        <v>237</v>
      </c>
      <c r="AM153" s="31" t="s">
        <v>238</v>
      </c>
      <c r="AN153" s="31" t="s">
        <v>237</v>
      </c>
      <c r="AO153" s="31" t="s">
        <v>238</v>
      </c>
      <c r="AP153" s="31" t="s">
        <v>237</v>
      </c>
      <c r="AQ153" s="31" t="s">
        <v>238</v>
      </c>
      <c r="AR153" s="31" t="s">
        <v>237</v>
      </c>
      <c r="AS153" s="31" t="s">
        <v>238</v>
      </c>
      <c r="AT153" s="31" t="s">
        <v>237</v>
      </c>
    </row>
    <row r="154" spans="1:46" s="15" customFormat="1" x14ac:dyDescent="0.25">
      <c r="A154" s="345">
        <v>1</v>
      </c>
      <c r="B154" s="45" t="s">
        <v>167</v>
      </c>
      <c r="C154" s="31">
        <v>85.3</v>
      </c>
      <c r="D154" s="31" t="s">
        <v>237</v>
      </c>
      <c r="E154" s="31">
        <v>87</v>
      </c>
      <c r="F154" s="31" t="s">
        <v>237</v>
      </c>
      <c r="G154" s="31">
        <v>83.8</v>
      </c>
      <c r="H154" s="31" t="s">
        <v>237</v>
      </c>
      <c r="I154" s="31" t="s">
        <v>238</v>
      </c>
      <c r="J154" s="31" t="s">
        <v>237</v>
      </c>
      <c r="K154" s="31" t="s">
        <v>238</v>
      </c>
      <c r="L154" s="31" t="s">
        <v>237</v>
      </c>
      <c r="M154" s="31">
        <v>92.9</v>
      </c>
      <c r="N154" s="31" t="s">
        <v>237</v>
      </c>
      <c r="O154" s="31">
        <v>89.4</v>
      </c>
      <c r="P154" s="31" t="s">
        <v>237</v>
      </c>
      <c r="Q154" s="31">
        <v>96.1</v>
      </c>
      <c r="R154" s="31" t="s">
        <v>237</v>
      </c>
      <c r="S154" s="31" t="s">
        <v>238</v>
      </c>
      <c r="T154" s="31" t="s">
        <v>237</v>
      </c>
      <c r="U154" s="31" t="s">
        <v>238</v>
      </c>
      <c r="V154" s="31" t="s">
        <v>237</v>
      </c>
      <c r="W154" s="31">
        <v>50.1</v>
      </c>
      <c r="X154" s="31" t="s">
        <v>237</v>
      </c>
      <c r="Y154" s="31">
        <v>67.5</v>
      </c>
      <c r="Z154" s="31" t="s">
        <v>237</v>
      </c>
      <c r="AA154" s="31" t="s">
        <v>238</v>
      </c>
      <c r="AB154" s="31" t="s">
        <v>237</v>
      </c>
      <c r="AC154" s="31" t="s">
        <v>238</v>
      </c>
      <c r="AD154" s="31" t="s">
        <v>237</v>
      </c>
      <c r="AE154" s="31">
        <v>58.7</v>
      </c>
      <c r="AF154" s="31" t="s">
        <v>237</v>
      </c>
      <c r="AG154" s="31" t="s">
        <v>238</v>
      </c>
      <c r="AH154" s="31" t="s">
        <v>237</v>
      </c>
      <c r="AI154" s="31" t="s">
        <v>238</v>
      </c>
      <c r="AJ154" s="31" t="s">
        <v>237</v>
      </c>
      <c r="AK154" s="31">
        <v>4.7</v>
      </c>
      <c r="AL154" s="31" t="s">
        <v>237</v>
      </c>
      <c r="AM154" s="31">
        <v>4.8</v>
      </c>
      <c r="AN154" s="31" t="s">
        <v>237</v>
      </c>
      <c r="AO154" s="31">
        <v>4.5</v>
      </c>
      <c r="AP154" s="31" t="s">
        <v>237</v>
      </c>
      <c r="AQ154" s="31" t="s">
        <v>238</v>
      </c>
      <c r="AR154" s="31" t="s">
        <v>237</v>
      </c>
      <c r="AS154" s="31" t="s">
        <v>238</v>
      </c>
      <c r="AT154" s="31" t="s">
        <v>237</v>
      </c>
    </row>
    <row r="155" spans="1:46" s="15" customFormat="1" x14ac:dyDescent="0.25">
      <c r="A155" s="346"/>
      <c r="B155" s="347" t="s">
        <v>168</v>
      </c>
      <c r="C155" s="31" t="s">
        <v>238</v>
      </c>
      <c r="D155" s="31" t="s">
        <v>237</v>
      </c>
      <c r="E155" s="31" t="s">
        <v>238</v>
      </c>
      <c r="F155" s="31" t="s">
        <v>237</v>
      </c>
      <c r="G155" s="31" t="s">
        <v>238</v>
      </c>
      <c r="H155" s="31" t="s">
        <v>237</v>
      </c>
      <c r="I155" s="31" t="s">
        <v>238</v>
      </c>
      <c r="J155" s="31" t="s">
        <v>237</v>
      </c>
      <c r="K155" s="31" t="s">
        <v>238</v>
      </c>
      <c r="L155" s="31" t="s">
        <v>237</v>
      </c>
      <c r="M155" s="31" t="s">
        <v>238</v>
      </c>
      <c r="N155" s="31" t="s">
        <v>237</v>
      </c>
      <c r="O155" s="31" t="s">
        <v>238</v>
      </c>
      <c r="P155" s="31" t="s">
        <v>237</v>
      </c>
      <c r="Q155" s="31" t="s">
        <v>238</v>
      </c>
      <c r="R155" s="31" t="s">
        <v>237</v>
      </c>
      <c r="S155" s="31" t="s">
        <v>238</v>
      </c>
      <c r="T155" s="31" t="s">
        <v>237</v>
      </c>
      <c r="U155" s="31" t="s">
        <v>238</v>
      </c>
      <c r="V155" s="31" t="s">
        <v>237</v>
      </c>
      <c r="W155" s="31" t="s">
        <v>238</v>
      </c>
      <c r="X155" s="31" t="s">
        <v>237</v>
      </c>
      <c r="Y155" s="31" t="s">
        <v>238</v>
      </c>
      <c r="Z155" s="31" t="s">
        <v>237</v>
      </c>
      <c r="AA155" s="31" t="s">
        <v>238</v>
      </c>
      <c r="AB155" s="31" t="s">
        <v>237</v>
      </c>
      <c r="AC155" s="31" t="s">
        <v>238</v>
      </c>
      <c r="AD155" s="31" t="s">
        <v>237</v>
      </c>
      <c r="AE155" s="31" t="s">
        <v>238</v>
      </c>
      <c r="AF155" s="31" t="s">
        <v>237</v>
      </c>
      <c r="AG155" s="31" t="s">
        <v>238</v>
      </c>
      <c r="AH155" s="31" t="s">
        <v>237</v>
      </c>
      <c r="AI155" s="31" t="s">
        <v>238</v>
      </c>
      <c r="AJ155" s="31" t="s">
        <v>237</v>
      </c>
      <c r="AK155" s="31" t="s">
        <v>238</v>
      </c>
      <c r="AL155" s="31" t="s">
        <v>237</v>
      </c>
      <c r="AM155" s="31" t="s">
        <v>238</v>
      </c>
      <c r="AN155" s="31" t="s">
        <v>237</v>
      </c>
      <c r="AO155" s="31" t="s">
        <v>238</v>
      </c>
      <c r="AP155" s="31" t="s">
        <v>237</v>
      </c>
      <c r="AQ155" s="31" t="s">
        <v>238</v>
      </c>
      <c r="AR155" s="31" t="s">
        <v>237</v>
      </c>
      <c r="AS155" s="31" t="s">
        <v>238</v>
      </c>
      <c r="AT155" s="31" t="s">
        <v>237</v>
      </c>
    </row>
    <row r="156" spans="1:46" s="15" customFormat="1" x14ac:dyDescent="0.25">
      <c r="A156" s="346"/>
      <c r="B156" s="348" t="s">
        <v>169</v>
      </c>
      <c r="C156" s="31" t="s">
        <v>238</v>
      </c>
      <c r="D156" s="31" t="s">
        <v>237</v>
      </c>
      <c r="E156" s="31" t="s">
        <v>238</v>
      </c>
      <c r="F156" s="31" t="s">
        <v>237</v>
      </c>
      <c r="G156" s="31" t="s">
        <v>238</v>
      </c>
      <c r="H156" s="31" t="s">
        <v>237</v>
      </c>
      <c r="I156" s="31" t="s">
        <v>238</v>
      </c>
      <c r="J156" s="31" t="s">
        <v>237</v>
      </c>
      <c r="K156" s="31" t="s">
        <v>238</v>
      </c>
      <c r="L156" s="31" t="s">
        <v>237</v>
      </c>
      <c r="M156" s="31" t="s">
        <v>238</v>
      </c>
      <c r="N156" s="31" t="s">
        <v>237</v>
      </c>
      <c r="O156" s="31" t="s">
        <v>238</v>
      </c>
      <c r="P156" s="31" t="s">
        <v>237</v>
      </c>
      <c r="Q156" s="31" t="s">
        <v>238</v>
      </c>
      <c r="R156" s="31" t="s">
        <v>237</v>
      </c>
      <c r="S156" s="31" t="s">
        <v>238</v>
      </c>
      <c r="T156" s="31" t="s">
        <v>237</v>
      </c>
      <c r="U156" s="31" t="s">
        <v>238</v>
      </c>
      <c r="V156" s="31" t="s">
        <v>237</v>
      </c>
      <c r="W156" s="31" t="s">
        <v>238</v>
      </c>
      <c r="X156" s="31" t="s">
        <v>237</v>
      </c>
      <c r="Y156" s="31" t="s">
        <v>238</v>
      </c>
      <c r="Z156" s="31" t="s">
        <v>237</v>
      </c>
      <c r="AA156" s="31" t="s">
        <v>238</v>
      </c>
      <c r="AB156" s="31" t="s">
        <v>237</v>
      </c>
      <c r="AC156" s="31" t="s">
        <v>238</v>
      </c>
      <c r="AD156" s="31" t="s">
        <v>237</v>
      </c>
      <c r="AE156" s="31" t="s">
        <v>238</v>
      </c>
      <c r="AF156" s="31" t="s">
        <v>237</v>
      </c>
      <c r="AG156" s="31" t="s">
        <v>238</v>
      </c>
      <c r="AH156" s="31" t="s">
        <v>237</v>
      </c>
      <c r="AI156" s="31" t="s">
        <v>238</v>
      </c>
      <c r="AJ156" s="31" t="s">
        <v>237</v>
      </c>
      <c r="AK156" s="31" t="s">
        <v>238</v>
      </c>
      <c r="AL156" s="31" t="s">
        <v>237</v>
      </c>
      <c r="AM156" s="31" t="s">
        <v>238</v>
      </c>
      <c r="AN156" s="31" t="s">
        <v>237</v>
      </c>
      <c r="AO156" s="31" t="s">
        <v>238</v>
      </c>
      <c r="AP156" s="31" t="s">
        <v>237</v>
      </c>
      <c r="AQ156" s="31" t="s">
        <v>238</v>
      </c>
      <c r="AR156" s="31" t="s">
        <v>237</v>
      </c>
      <c r="AS156" s="31" t="s">
        <v>238</v>
      </c>
      <c r="AT156" s="31" t="s">
        <v>237</v>
      </c>
    </row>
    <row r="157" spans="1:46" s="15" customFormat="1" x14ac:dyDescent="0.25">
      <c r="A157" s="346"/>
      <c r="B157" s="349" t="s">
        <v>170</v>
      </c>
      <c r="C157" s="31" t="s">
        <v>238</v>
      </c>
      <c r="D157" s="31" t="s">
        <v>237</v>
      </c>
      <c r="E157" s="31" t="s">
        <v>238</v>
      </c>
      <c r="F157" s="31" t="s">
        <v>237</v>
      </c>
      <c r="G157" s="31" t="s">
        <v>238</v>
      </c>
      <c r="H157" s="31" t="s">
        <v>237</v>
      </c>
      <c r="I157" s="31" t="s">
        <v>238</v>
      </c>
      <c r="J157" s="31" t="s">
        <v>237</v>
      </c>
      <c r="K157" s="31" t="s">
        <v>238</v>
      </c>
      <c r="L157" s="31" t="s">
        <v>237</v>
      </c>
      <c r="M157" s="31" t="s">
        <v>238</v>
      </c>
      <c r="N157" s="31" t="s">
        <v>237</v>
      </c>
      <c r="O157" s="31" t="s">
        <v>238</v>
      </c>
      <c r="P157" s="31" t="s">
        <v>237</v>
      </c>
      <c r="Q157" s="31" t="s">
        <v>238</v>
      </c>
      <c r="R157" s="31" t="s">
        <v>237</v>
      </c>
      <c r="S157" s="31" t="s">
        <v>238</v>
      </c>
      <c r="T157" s="31" t="s">
        <v>237</v>
      </c>
      <c r="U157" s="31" t="s">
        <v>238</v>
      </c>
      <c r="V157" s="31" t="s">
        <v>237</v>
      </c>
      <c r="W157" s="31" t="s">
        <v>238</v>
      </c>
      <c r="X157" s="31" t="s">
        <v>237</v>
      </c>
      <c r="Y157" s="31" t="s">
        <v>238</v>
      </c>
      <c r="Z157" s="31" t="s">
        <v>237</v>
      </c>
      <c r="AA157" s="31" t="s">
        <v>238</v>
      </c>
      <c r="AB157" s="31" t="s">
        <v>237</v>
      </c>
      <c r="AC157" s="31" t="s">
        <v>238</v>
      </c>
      <c r="AD157" s="31" t="s">
        <v>237</v>
      </c>
      <c r="AE157" s="31" t="s">
        <v>238</v>
      </c>
      <c r="AF157" s="31" t="s">
        <v>237</v>
      </c>
      <c r="AG157" s="31" t="s">
        <v>238</v>
      </c>
      <c r="AH157" s="31" t="s">
        <v>237</v>
      </c>
      <c r="AI157" s="31" t="s">
        <v>238</v>
      </c>
      <c r="AJ157" s="31" t="s">
        <v>237</v>
      </c>
      <c r="AK157" s="31" t="s">
        <v>238</v>
      </c>
      <c r="AL157" s="31" t="s">
        <v>237</v>
      </c>
      <c r="AM157" s="31" t="s">
        <v>238</v>
      </c>
      <c r="AN157" s="31" t="s">
        <v>237</v>
      </c>
      <c r="AO157" s="31" t="s">
        <v>238</v>
      </c>
      <c r="AP157" s="31" t="s">
        <v>237</v>
      </c>
      <c r="AQ157" s="31" t="s">
        <v>238</v>
      </c>
      <c r="AR157" s="31" t="s">
        <v>237</v>
      </c>
      <c r="AS157" s="31" t="s">
        <v>238</v>
      </c>
      <c r="AT157" s="31" t="s">
        <v>237</v>
      </c>
    </row>
    <row r="158" spans="1:46" s="15" customFormat="1" x14ac:dyDescent="0.25">
      <c r="A158" s="345">
        <v>1</v>
      </c>
      <c r="B158" s="45" t="s">
        <v>171</v>
      </c>
      <c r="C158" s="31">
        <v>27.4</v>
      </c>
      <c r="D158" s="31" t="s">
        <v>237</v>
      </c>
      <c r="E158" s="31">
        <v>28.8</v>
      </c>
      <c r="F158" s="31" t="s">
        <v>237</v>
      </c>
      <c r="G158" s="31">
        <v>25.9</v>
      </c>
      <c r="H158" s="31" t="s">
        <v>237</v>
      </c>
      <c r="I158" s="31">
        <v>17.5</v>
      </c>
      <c r="J158" s="31" t="s">
        <v>237</v>
      </c>
      <c r="K158" s="31">
        <v>50.9</v>
      </c>
      <c r="L158" s="31" t="s">
        <v>237</v>
      </c>
      <c r="M158" s="31" t="s">
        <v>238</v>
      </c>
      <c r="N158" s="31" t="s">
        <v>237</v>
      </c>
      <c r="O158" s="31" t="s">
        <v>238</v>
      </c>
      <c r="P158" s="31" t="s">
        <v>237</v>
      </c>
      <c r="Q158" s="31" t="s">
        <v>238</v>
      </c>
      <c r="R158" s="31" t="s">
        <v>237</v>
      </c>
      <c r="S158" s="31" t="s">
        <v>238</v>
      </c>
      <c r="T158" s="31" t="s">
        <v>237</v>
      </c>
      <c r="U158" s="31" t="s">
        <v>238</v>
      </c>
      <c r="V158" s="31" t="s">
        <v>237</v>
      </c>
      <c r="W158" s="31" t="s">
        <v>238</v>
      </c>
      <c r="X158" s="31" t="s">
        <v>237</v>
      </c>
      <c r="Y158" s="31" t="s">
        <v>238</v>
      </c>
      <c r="Z158" s="31" t="s">
        <v>237</v>
      </c>
      <c r="AA158" s="31" t="s">
        <v>238</v>
      </c>
      <c r="AB158" s="31" t="s">
        <v>237</v>
      </c>
      <c r="AC158" s="31" t="s">
        <v>238</v>
      </c>
      <c r="AD158" s="31" t="s">
        <v>237</v>
      </c>
      <c r="AE158" s="31" t="s">
        <v>238</v>
      </c>
      <c r="AF158" s="31" t="s">
        <v>237</v>
      </c>
      <c r="AG158" s="31" t="s">
        <v>238</v>
      </c>
      <c r="AH158" s="31" t="s">
        <v>237</v>
      </c>
      <c r="AI158" s="31" t="s">
        <v>238</v>
      </c>
      <c r="AJ158" s="31" t="s">
        <v>237</v>
      </c>
      <c r="AK158" s="31" t="s">
        <v>238</v>
      </c>
      <c r="AL158" s="31" t="s">
        <v>237</v>
      </c>
      <c r="AM158" s="31" t="s">
        <v>238</v>
      </c>
      <c r="AN158" s="31" t="s">
        <v>237</v>
      </c>
      <c r="AO158" s="31" t="s">
        <v>238</v>
      </c>
      <c r="AP158" s="31" t="s">
        <v>237</v>
      </c>
      <c r="AQ158" s="31" t="s">
        <v>238</v>
      </c>
      <c r="AR158" s="31" t="s">
        <v>237</v>
      </c>
      <c r="AS158" s="31" t="s">
        <v>238</v>
      </c>
      <c r="AT158" s="31" t="s">
        <v>237</v>
      </c>
    </row>
    <row r="159" spans="1:46" s="15" customFormat="1" x14ac:dyDescent="0.25">
      <c r="A159" s="346"/>
      <c r="B159" s="350" t="s">
        <v>172</v>
      </c>
      <c r="C159" s="31" t="s">
        <v>238</v>
      </c>
      <c r="D159" s="31" t="s">
        <v>237</v>
      </c>
      <c r="E159" s="31" t="s">
        <v>238</v>
      </c>
      <c r="F159" s="31" t="s">
        <v>237</v>
      </c>
      <c r="G159" s="31" t="s">
        <v>238</v>
      </c>
      <c r="H159" s="31" t="s">
        <v>237</v>
      </c>
      <c r="I159" s="31" t="s">
        <v>238</v>
      </c>
      <c r="J159" s="31" t="s">
        <v>237</v>
      </c>
      <c r="K159" s="31" t="s">
        <v>238</v>
      </c>
      <c r="L159" s="31" t="s">
        <v>237</v>
      </c>
      <c r="M159" s="31" t="s">
        <v>238</v>
      </c>
      <c r="N159" s="31" t="s">
        <v>237</v>
      </c>
      <c r="O159" s="31" t="s">
        <v>238</v>
      </c>
      <c r="P159" s="31" t="s">
        <v>237</v>
      </c>
      <c r="Q159" s="31" t="s">
        <v>238</v>
      </c>
      <c r="R159" s="31" t="s">
        <v>237</v>
      </c>
      <c r="S159" s="31" t="s">
        <v>238</v>
      </c>
      <c r="T159" s="31" t="s">
        <v>237</v>
      </c>
      <c r="U159" s="31" t="s">
        <v>238</v>
      </c>
      <c r="V159" s="31" t="s">
        <v>237</v>
      </c>
      <c r="W159" s="31" t="s">
        <v>238</v>
      </c>
      <c r="X159" s="31" t="s">
        <v>237</v>
      </c>
      <c r="Y159" s="31" t="s">
        <v>238</v>
      </c>
      <c r="Z159" s="31" t="s">
        <v>237</v>
      </c>
      <c r="AA159" s="31" t="s">
        <v>238</v>
      </c>
      <c r="AB159" s="31" t="s">
        <v>237</v>
      </c>
      <c r="AC159" s="31" t="s">
        <v>238</v>
      </c>
      <c r="AD159" s="31" t="s">
        <v>237</v>
      </c>
      <c r="AE159" s="31" t="s">
        <v>238</v>
      </c>
      <c r="AF159" s="31" t="s">
        <v>237</v>
      </c>
      <c r="AG159" s="31" t="s">
        <v>238</v>
      </c>
      <c r="AH159" s="31" t="s">
        <v>237</v>
      </c>
      <c r="AI159" s="31" t="s">
        <v>238</v>
      </c>
      <c r="AJ159" s="31" t="s">
        <v>237</v>
      </c>
      <c r="AK159" s="31" t="s">
        <v>238</v>
      </c>
      <c r="AL159" s="31" t="s">
        <v>237</v>
      </c>
      <c r="AM159" s="31" t="s">
        <v>238</v>
      </c>
      <c r="AN159" s="31" t="s">
        <v>237</v>
      </c>
      <c r="AO159" s="31" t="s">
        <v>238</v>
      </c>
      <c r="AP159" s="31" t="s">
        <v>237</v>
      </c>
      <c r="AQ159" s="31" t="s">
        <v>238</v>
      </c>
      <c r="AR159" s="31" t="s">
        <v>237</v>
      </c>
      <c r="AS159" s="31" t="s">
        <v>238</v>
      </c>
      <c r="AT159" s="31" t="s">
        <v>237</v>
      </c>
    </row>
    <row r="160" spans="1:46" s="15" customFormat="1" x14ac:dyDescent="0.25">
      <c r="A160" s="345">
        <v>1</v>
      </c>
      <c r="B160" s="45" t="s">
        <v>173</v>
      </c>
      <c r="C160" s="31">
        <v>21.6</v>
      </c>
      <c r="D160" s="31" t="s">
        <v>283</v>
      </c>
      <c r="E160" s="31">
        <v>22.5</v>
      </c>
      <c r="F160" s="31" t="s">
        <v>283</v>
      </c>
      <c r="G160" s="31">
        <v>20.6</v>
      </c>
      <c r="H160" s="31" t="s">
        <v>283</v>
      </c>
      <c r="I160" s="31">
        <v>7</v>
      </c>
      <c r="J160" s="31" t="s">
        <v>283</v>
      </c>
      <c r="K160" s="31">
        <v>43.4</v>
      </c>
      <c r="L160" s="31" t="s">
        <v>283</v>
      </c>
      <c r="M160" s="31" t="s">
        <v>238</v>
      </c>
      <c r="N160" s="31" t="s">
        <v>237</v>
      </c>
      <c r="O160" s="31" t="s">
        <v>238</v>
      </c>
      <c r="P160" s="31" t="s">
        <v>237</v>
      </c>
      <c r="Q160" s="31" t="s">
        <v>238</v>
      </c>
      <c r="R160" s="31" t="s">
        <v>237</v>
      </c>
      <c r="S160" s="31" t="s">
        <v>238</v>
      </c>
      <c r="T160" s="31" t="s">
        <v>237</v>
      </c>
      <c r="U160" s="31" t="s">
        <v>238</v>
      </c>
      <c r="V160" s="31" t="s">
        <v>237</v>
      </c>
      <c r="W160" s="31" t="s">
        <v>238</v>
      </c>
      <c r="X160" s="31" t="s">
        <v>237</v>
      </c>
      <c r="Y160" s="31" t="s">
        <v>238</v>
      </c>
      <c r="Z160" s="31" t="s">
        <v>237</v>
      </c>
      <c r="AA160" s="31" t="s">
        <v>238</v>
      </c>
      <c r="AB160" s="31" t="s">
        <v>237</v>
      </c>
      <c r="AC160" s="31" t="s">
        <v>238</v>
      </c>
      <c r="AD160" s="31" t="s">
        <v>237</v>
      </c>
      <c r="AE160" s="31" t="s">
        <v>238</v>
      </c>
      <c r="AF160" s="31" t="s">
        <v>237</v>
      </c>
      <c r="AG160" s="31" t="s">
        <v>238</v>
      </c>
      <c r="AH160" s="31" t="s">
        <v>237</v>
      </c>
      <c r="AI160" s="31" t="s">
        <v>238</v>
      </c>
      <c r="AJ160" s="31" t="s">
        <v>237</v>
      </c>
      <c r="AK160" s="31" t="s">
        <v>238</v>
      </c>
      <c r="AL160" s="31" t="s">
        <v>237</v>
      </c>
      <c r="AM160" s="31" t="s">
        <v>238</v>
      </c>
      <c r="AN160" s="31" t="s">
        <v>237</v>
      </c>
      <c r="AO160" s="31" t="s">
        <v>238</v>
      </c>
      <c r="AP160" s="31" t="s">
        <v>237</v>
      </c>
      <c r="AQ160" s="31" t="s">
        <v>238</v>
      </c>
      <c r="AR160" s="31" t="s">
        <v>237</v>
      </c>
      <c r="AS160" s="31" t="s">
        <v>238</v>
      </c>
      <c r="AT160" s="31" t="s">
        <v>237</v>
      </c>
    </row>
    <row r="161" spans="1:46" s="15" customFormat="1" x14ac:dyDescent="0.25">
      <c r="A161" s="345">
        <v>1</v>
      </c>
      <c r="B161" s="45" t="s">
        <v>174</v>
      </c>
      <c r="C161" s="31">
        <v>43.8</v>
      </c>
      <c r="D161" s="31" t="s">
        <v>237</v>
      </c>
      <c r="E161" s="31">
        <v>40.700000000000003</v>
      </c>
      <c r="F161" s="31" t="s">
        <v>237</v>
      </c>
      <c r="G161" s="31">
        <v>46.6</v>
      </c>
      <c r="H161" s="31" t="s">
        <v>237</v>
      </c>
      <c r="I161" s="31">
        <v>21.9</v>
      </c>
      <c r="J161" s="31" t="s">
        <v>237</v>
      </c>
      <c r="K161" s="31">
        <v>75.2</v>
      </c>
      <c r="L161" s="31" t="s">
        <v>237</v>
      </c>
      <c r="M161" s="31">
        <v>95.2</v>
      </c>
      <c r="N161" s="31" t="s">
        <v>237</v>
      </c>
      <c r="O161" s="31">
        <v>95.5</v>
      </c>
      <c r="P161" s="31" t="s">
        <v>237</v>
      </c>
      <c r="Q161" s="31">
        <v>94.9</v>
      </c>
      <c r="R161" s="31" t="s">
        <v>237</v>
      </c>
      <c r="S161" s="31">
        <v>84</v>
      </c>
      <c r="T161" s="31" t="s">
        <v>237</v>
      </c>
      <c r="U161" s="31">
        <v>97.5</v>
      </c>
      <c r="V161" s="31" t="s">
        <v>237</v>
      </c>
      <c r="W161" s="31">
        <v>78</v>
      </c>
      <c r="X161" s="31" t="s">
        <v>237</v>
      </c>
      <c r="Y161" s="31">
        <v>75.900000000000006</v>
      </c>
      <c r="Z161" s="31" t="s">
        <v>237</v>
      </c>
      <c r="AA161" s="31">
        <v>49.3</v>
      </c>
      <c r="AB161" s="31" t="s">
        <v>237</v>
      </c>
      <c r="AC161" s="31">
        <v>86.4</v>
      </c>
      <c r="AD161" s="31" t="s">
        <v>237</v>
      </c>
      <c r="AE161" s="31">
        <v>62.8</v>
      </c>
      <c r="AF161" s="31" t="s">
        <v>237</v>
      </c>
      <c r="AG161" s="31">
        <v>65</v>
      </c>
      <c r="AH161" s="31" t="s">
        <v>237</v>
      </c>
      <c r="AI161" s="31">
        <v>60.4</v>
      </c>
      <c r="AJ161" s="31" t="s">
        <v>237</v>
      </c>
      <c r="AK161" s="31">
        <v>1</v>
      </c>
      <c r="AL161" s="31" t="s">
        <v>237</v>
      </c>
      <c r="AM161" s="31">
        <v>1</v>
      </c>
      <c r="AN161" s="31" t="s">
        <v>237</v>
      </c>
      <c r="AO161" s="31">
        <v>1.1000000000000001</v>
      </c>
      <c r="AP161" s="31" t="s">
        <v>237</v>
      </c>
      <c r="AQ161" s="31">
        <v>1.6</v>
      </c>
      <c r="AR161" s="31" t="s">
        <v>237</v>
      </c>
      <c r="AS161" s="31">
        <v>0.6</v>
      </c>
      <c r="AT161" s="31" t="s">
        <v>237</v>
      </c>
    </row>
    <row r="162" spans="1:46" s="15" customFormat="1" x14ac:dyDescent="0.25">
      <c r="A162" s="346"/>
      <c r="B162" s="350" t="s">
        <v>175</v>
      </c>
      <c r="C162" s="31" t="s">
        <v>238</v>
      </c>
      <c r="D162" s="31" t="s">
        <v>237</v>
      </c>
      <c r="E162" s="31" t="s">
        <v>238</v>
      </c>
      <c r="F162" s="31" t="s">
        <v>237</v>
      </c>
      <c r="G162" s="31" t="s">
        <v>238</v>
      </c>
      <c r="H162" s="31" t="s">
        <v>237</v>
      </c>
      <c r="I162" s="31" t="s">
        <v>238</v>
      </c>
      <c r="J162" s="31" t="s">
        <v>237</v>
      </c>
      <c r="K162" s="31" t="s">
        <v>238</v>
      </c>
      <c r="L162" s="31" t="s">
        <v>237</v>
      </c>
      <c r="M162" s="31" t="s">
        <v>238</v>
      </c>
      <c r="N162" s="31" t="s">
        <v>237</v>
      </c>
      <c r="O162" s="31" t="s">
        <v>238</v>
      </c>
      <c r="P162" s="31" t="s">
        <v>237</v>
      </c>
      <c r="Q162" s="31" t="s">
        <v>238</v>
      </c>
      <c r="R162" s="31" t="s">
        <v>237</v>
      </c>
      <c r="S162" s="31" t="s">
        <v>238</v>
      </c>
      <c r="T162" s="31" t="s">
        <v>237</v>
      </c>
      <c r="U162" s="31" t="s">
        <v>238</v>
      </c>
      <c r="V162" s="31" t="s">
        <v>237</v>
      </c>
      <c r="W162" s="31" t="s">
        <v>238</v>
      </c>
      <c r="X162" s="31" t="s">
        <v>237</v>
      </c>
      <c r="Y162" s="31" t="s">
        <v>238</v>
      </c>
      <c r="Z162" s="31" t="s">
        <v>237</v>
      </c>
      <c r="AA162" s="31" t="s">
        <v>238</v>
      </c>
      <c r="AB162" s="31" t="s">
        <v>237</v>
      </c>
      <c r="AC162" s="31" t="s">
        <v>238</v>
      </c>
      <c r="AD162" s="31" t="s">
        <v>237</v>
      </c>
      <c r="AE162" s="31" t="s">
        <v>238</v>
      </c>
      <c r="AF162" s="31" t="s">
        <v>237</v>
      </c>
      <c r="AG162" s="31" t="s">
        <v>238</v>
      </c>
      <c r="AH162" s="31" t="s">
        <v>237</v>
      </c>
      <c r="AI162" s="31" t="s">
        <v>238</v>
      </c>
      <c r="AJ162" s="31" t="s">
        <v>237</v>
      </c>
      <c r="AK162" s="31" t="s">
        <v>238</v>
      </c>
      <c r="AL162" s="31" t="s">
        <v>237</v>
      </c>
      <c r="AM162" s="31" t="s">
        <v>238</v>
      </c>
      <c r="AN162" s="31" t="s">
        <v>237</v>
      </c>
      <c r="AO162" s="31" t="s">
        <v>238</v>
      </c>
      <c r="AP162" s="31" t="s">
        <v>237</v>
      </c>
      <c r="AQ162" s="31" t="s">
        <v>238</v>
      </c>
      <c r="AR162" s="31" t="s">
        <v>237</v>
      </c>
      <c r="AS162" s="31" t="s">
        <v>238</v>
      </c>
      <c r="AT162" s="31" t="s">
        <v>237</v>
      </c>
    </row>
    <row r="163" spans="1:46" s="15" customFormat="1" x14ac:dyDescent="0.25">
      <c r="A163" s="345">
        <v>1</v>
      </c>
      <c r="B163" s="45" t="s">
        <v>176</v>
      </c>
      <c r="C163" s="31">
        <v>13.9</v>
      </c>
      <c r="D163" s="31" t="s">
        <v>237</v>
      </c>
      <c r="E163" s="31">
        <v>13.3</v>
      </c>
      <c r="F163" s="31" t="s">
        <v>237</v>
      </c>
      <c r="G163" s="31">
        <v>14.5</v>
      </c>
      <c r="H163" s="31" t="s">
        <v>237</v>
      </c>
      <c r="I163" s="31">
        <v>5.2</v>
      </c>
      <c r="J163" s="31" t="s">
        <v>237</v>
      </c>
      <c r="K163" s="31">
        <v>42.3</v>
      </c>
      <c r="L163" s="31" t="s">
        <v>237</v>
      </c>
      <c r="M163" s="31">
        <v>54.2</v>
      </c>
      <c r="N163" s="31" t="s">
        <v>237</v>
      </c>
      <c r="O163" s="31">
        <v>53.2</v>
      </c>
      <c r="P163" s="31" t="s">
        <v>237</v>
      </c>
      <c r="Q163" s="31">
        <v>55.2</v>
      </c>
      <c r="R163" s="31" t="s">
        <v>237</v>
      </c>
      <c r="S163" s="31">
        <v>44.8</v>
      </c>
      <c r="T163" s="31" t="s">
        <v>237</v>
      </c>
      <c r="U163" s="31">
        <v>78.900000000000006</v>
      </c>
      <c r="V163" s="31" t="s">
        <v>237</v>
      </c>
      <c r="W163" s="31">
        <v>41.6</v>
      </c>
      <c r="X163" s="31" t="s">
        <v>237</v>
      </c>
      <c r="Y163" s="31">
        <v>2.1</v>
      </c>
      <c r="Z163" s="31" t="s">
        <v>237</v>
      </c>
      <c r="AA163" s="31">
        <v>0.4</v>
      </c>
      <c r="AB163" s="31" t="s">
        <v>237</v>
      </c>
      <c r="AC163" s="31">
        <v>10</v>
      </c>
      <c r="AD163" s="31" t="s">
        <v>237</v>
      </c>
      <c r="AE163" s="31">
        <v>34.6</v>
      </c>
      <c r="AF163" s="31" t="s">
        <v>237</v>
      </c>
      <c r="AG163" s="31">
        <v>23.5</v>
      </c>
      <c r="AH163" s="31" t="s">
        <v>237</v>
      </c>
      <c r="AI163" s="31">
        <v>50</v>
      </c>
      <c r="AJ163" s="31" t="s">
        <v>237</v>
      </c>
      <c r="AK163" s="31">
        <v>32.4</v>
      </c>
      <c r="AL163" s="31" t="s">
        <v>237</v>
      </c>
      <c r="AM163" s="31">
        <v>32.799999999999997</v>
      </c>
      <c r="AN163" s="31" t="s">
        <v>237</v>
      </c>
      <c r="AO163" s="31">
        <v>31.9</v>
      </c>
      <c r="AP163" s="31" t="s">
        <v>237</v>
      </c>
      <c r="AQ163" s="31">
        <v>28.5</v>
      </c>
      <c r="AR163" s="31" t="s">
        <v>237</v>
      </c>
      <c r="AS163" s="31">
        <v>28.1</v>
      </c>
      <c r="AT163" s="31" t="s">
        <v>237</v>
      </c>
    </row>
    <row r="164" spans="1:46" s="15" customFormat="1" x14ac:dyDescent="0.25">
      <c r="A164" s="346"/>
      <c r="B164" s="347" t="s">
        <v>177</v>
      </c>
      <c r="C164" s="31" t="s">
        <v>238</v>
      </c>
      <c r="D164" s="31" t="s">
        <v>237</v>
      </c>
      <c r="E164" s="31" t="s">
        <v>238</v>
      </c>
      <c r="F164" s="31" t="s">
        <v>237</v>
      </c>
      <c r="G164" s="31" t="s">
        <v>238</v>
      </c>
      <c r="H164" s="31" t="s">
        <v>237</v>
      </c>
      <c r="I164" s="31" t="s">
        <v>238</v>
      </c>
      <c r="J164" s="31" t="s">
        <v>237</v>
      </c>
      <c r="K164" s="31" t="s">
        <v>238</v>
      </c>
      <c r="L164" s="31" t="s">
        <v>237</v>
      </c>
      <c r="M164" s="31" t="s">
        <v>238</v>
      </c>
      <c r="N164" s="31" t="s">
        <v>237</v>
      </c>
      <c r="O164" s="31" t="s">
        <v>238</v>
      </c>
      <c r="P164" s="31" t="s">
        <v>237</v>
      </c>
      <c r="Q164" s="31" t="s">
        <v>238</v>
      </c>
      <c r="R164" s="31" t="s">
        <v>237</v>
      </c>
      <c r="S164" s="31" t="s">
        <v>238</v>
      </c>
      <c r="T164" s="31" t="s">
        <v>237</v>
      </c>
      <c r="U164" s="31" t="s">
        <v>238</v>
      </c>
      <c r="V164" s="31" t="s">
        <v>237</v>
      </c>
      <c r="W164" s="31" t="s">
        <v>238</v>
      </c>
      <c r="X164" s="31" t="s">
        <v>237</v>
      </c>
      <c r="Y164" s="31" t="s">
        <v>238</v>
      </c>
      <c r="Z164" s="31" t="s">
        <v>237</v>
      </c>
      <c r="AA164" s="31" t="s">
        <v>238</v>
      </c>
      <c r="AB164" s="31" t="s">
        <v>237</v>
      </c>
      <c r="AC164" s="31" t="s">
        <v>238</v>
      </c>
      <c r="AD164" s="31" t="s">
        <v>237</v>
      </c>
      <c r="AE164" s="31" t="s">
        <v>238</v>
      </c>
      <c r="AF164" s="31" t="s">
        <v>237</v>
      </c>
      <c r="AG164" s="31" t="s">
        <v>238</v>
      </c>
      <c r="AH164" s="31" t="s">
        <v>237</v>
      </c>
      <c r="AI164" s="31" t="s">
        <v>238</v>
      </c>
      <c r="AJ164" s="31" t="s">
        <v>237</v>
      </c>
      <c r="AK164" s="31" t="s">
        <v>238</v>
      </c>
      <c r="AL164" s="31" t="s">
        <v>237</v>
      </c>
      <c r="AM164" s="31" t="s">
        <v>238</v>
      </c>
      <c r="AN164" s="31" t="s">
        <v>237</v>
      </c>
      <c r="AO164" s="31" t="s">
        <v>238</v>
      </c>
      <c r="AP164" s="31" t="s">
        <v>237</v>
      </c>
      <c r="AQ164" s="31" t="s">
        <v>238</v>
      </c>
      <c r="AR164" s="31" t="s">
        <v>237</v>
      </c>
      <c r="AS164" s="31" t="s">
        <v>238</v>
      </c>
      <c r="AT164" s="31" t="s">
        <v>237</v>
      </c>
    </row>
    <row r="165" spans="1:46" s="15" customFormat="1" x14ac:dyDescent="0.25">
      <c r="A165" s="346"/>
      <c r="B165" s="348" t="s">
        <v>178</v>
      </c>
      <c r="C165" s="31" t="s">
        <v>238</v>
      </c>
      <c r="D165" s="31" t="s">
        <v>237</v>
      </c>
      <c r="E165" s="31" t="s">
        <v>238</v>
      </c>
      <c r="F165" s="31" t="s">
        <v>237</v>
      </c>
      <c r="G165" s="31" t="s">
        <v>238</v>
      </c>
      <c r="H165" s="31" t="s">
        <v>237</v>
      </c>
      <c r="I165" s="31" t="s">
        <v>238</v>
      </c>
      <c r="J165" s="31" t="s">
        <v>237</v>
      </c>
      <c r="K165" s="31" t="s">
        <v>238</v>
      </c>
      <c r="L165" s="31" t="s">
        <v>237</v>
      </c>
      <c r="M165" s="31" t="s">
        <v>238</v>
      </c>
      <c r="N165" s="31" t="s">
        <v>237</v>
      </c>
      <c r="O165" s="31" t="s">
        <v>238</v>
      </c>
      <c r="P165" s="31" t="s">
        <v>237</v>
      </c>
      <c r="Q165" s="31" t="s">
        <v>238</v>
      </c>
      <c r="R165" s="31" t="s">
        <v>237</v>
      </c>
      <c r="S165" s="31" t="s">
        <v>238</v>
      </c>
      <c r="T165" s="31" t="s">
        <v>237</v>
      </c>
      <c r="U165" s="31" t="s">
        <v>238</v>
      </c>
      <c r="V165" s="31" t="s">
        <v>237</v>
      </c>
      <c r="W165" s="31" t="s">
        <v>238</v>
      </c>
      <c r="X165" s="31" t="s">
        <v>237</v>
      </c>
      <c r="Y165" s="31" t="s">
        <v>238</v>
      </c>
      <c r="Z165" s="31" t="s">
        <v>237</v>
      </c>
      <c r="AA165" s="31" t="s">
        <v>238</v>
      </c>
      <c r="AB165" s="31" t="s">
        <v>237</v>
      </c>
      <c r="AC165" s="31" t="s">
        <v>238</v>
      </c>
      <c r="AD165" s="31" t="s">
        <v>237</v>
      </c>
      <c r="AE165" s="31" t="s">
        <v>238</v>
      </c>
      <c r="AF165" s="31" t="s">
        <v>237</v>
      </c>
      <c r="AG165" s="31" t="s">
        <v>238</v>
      </c>
      <c r="AH165" s="31" t="s">
        <v>237</v>
      </c>
      <c r="AI165" s="31" t="s">
        <v>238</v>
      </c>
      <c r="AJ165" s="31" t="s">
        <v>237</v>
      </c>
      <c r="AK165" s="31" t="s">
        <v>238</v>
      </c>
      <c r="AL165" s="31" t="s">
        <v>237</v>
      </c>
      <c r="AM165" s="31" t="s">
        <v>238</v>
      </c>
      <c r="AN165" s="31" t="s">
        <v>237</v>
      </c>
      <c r="AO165" s="31" t="s">
        <v>238</v>
      </c>
      <c r="AP165" s="31" t="s">
        <v>237</v>
      </c>
      <c r="AQ165" s="31" t="s">
        <v>238</v>
      </c>
      <c r="AR165" s="31" t="s">
        <v>237</v>
      </c>
      <c r="AS165" s="31" t="s">
        <v>238</v>
      </c>
      <c r="AT165" s="31" t="s">
        <v>237</v>
      </c>
    </row>
    <row r="166" spans="1:46" s="15" customFormat="1" x14ac:dyDescent="0.25">
      <c r="A166" s="346"/>
      <c r="B166" s="348" t="s">
        <v>179</v>
      </c>
      <c r="C166" s="31" t="s">
        <v>238</v>
      </c>
      <c r="D166" s="31" t="s">
        <v>237</v>
      </c>
      <c r="E166" s="31" t="s">
        <v>238</v>
      </c>
      <c r="F166" s="31" t="s">
        <v>237</v>
      </c>
      <c r="G166" s="31" t="s">
        <v>238</v>
      </c>
      <c r="H166" s="31" t="s">
        <v>237</v>
      </c>
      <c r="I166" s="31" t="s">
        <v>238</v>
      </c>
      <c r="J166" s="31" t="s">
        <v>237</v>
      </c>
      <c r="K166" s="31" t="s">
        <v>238</v>
      </c>
      <c r="L166" s="31" t="s">
        <v>237</v>
      </c>
      <c r="M166" s="31" t="s">
        <v>238</v>
      </c>
      <c r="N166" s="31" t="s">
        <v>237</v>
      </c>
      <c r="O166" s="31" t="s">
        <v>238</v>
      </c>
      <c r="P166" s="31" t="s">
        <v>237</v>
      </c>
      <c r="Q166" s="31" t="s">
        <v>238</v>
      </c>
      <c r="R166" s="31" t="s">
        <v>237</v>
      </c>
      <c r="S166" s="31" t="s">
        <v>238</v>
      </c>
      <c r="T166" s="31" t="s">
        <v>237</v>
      </c>
      <c r="U166" s="31" t="s">
        <v>238</v>
      </c>
      <c r="V166" s="31" t="s">
        <v>237</v>
      </c>
      <c r="W166" s="31" t="s">
        <v>238</v>
      </c>
      <c r="X166" s="31" t="s">
        <v>237</v>
      </c>
      <c r="Y166" s="31" t="s">
        <v>238</v>
      </c>
      <c r="Z166" s="31" t="s">
        <v>237</v>
      </c>
      <c r="AA166" s="31" t="s">
        <v>238</v>
      </c>
      <c r="AB166" s="31" t="s">
        <v>237</v>
      </c>
      <c r="AC166" s="31" t="s">
        <v>238</v>
      </c>
      <c r="AD166" s="31" t="s">
        <v>237</v>
      </c>
      <c r="AE166" s="31" t="s">
        <v>238</v>
      </c>
      <c r="AF166" s="31" t="s">
        <v>237</v>
      </c>
      <c r="AG166" s="31" t="s">
        <v>238</v>
      </c>
      <c r="AH166" s="31" t="s">
        <v>237</v>
      </c>
      <c r="AI166" s="31" t="s">
        <v>238</v>
      </c>
      <c r="AJ166" s="31" t="s">
        <v>237</v>
      </c>
      <c r="AK166" s="31" t="s">
        <v>238</v>
      </c>
      <c r="AL166" s="31" t="s">
        <v>237</v>
      </c>
      <c r="AM166" s="31" t="s">
        <v>238</v>
      </c>
      <c r="AN166" s="31" t="s">
        <v>237</v>
      </c>
      <c r="AO166" s="31" t="s">
        <v>238</v>
      </c>
      <c r="AP166" s="31" t="s">
        <v>237</v>
      </c>
      <c r="AQ166" s="31" t="s">
        <v>238</v>
      </c>
      <c r="AR166" s="31" t="s">
        <v>237</v>
      </c>
      <c r="AS166" s="31" t="s">
        <v>238</v>
      </c>
      <c r="AT166" s="31" t="s">
        <v>237</v>
      </c>
    </row>
    <row r="167" spans="1:46" s="15" customFormat="1" x14ac:dyDescent="0.25">
      <c r="A167" s="346"/>
      <c r="B167" s="349" t="s">
        <v>180</v>
      </c>
      <c r="C167" s="31" t="s">
        <v>238</v>
      </c>
      <c r="D167" s="31" t="s">
        <v>237</v>
      </c>
      <c r="E167" s="31" t="s">
        <v>238</v>
      </c>
      <c r="F167" s="31" t="s">
        <v>237</v>
      </c>
      <c r="G167" s="31" t="s">
        <v>238</v>
      </c>
      <c r="H167" s="31" t="s">
        <v>237</v>
      </c>
      <c r="I167" s="31" t="s">
        <v>238</v>
      </c>
      <c r="J167" s="31" t="s">
        <v>237</v>
      </c>
      <c r="K167" s="31" t="s">
        <v>238</v>
      </c>
      <c r="L167" s="31" t="s">
        <v>237</v>
      </c>
      <c r="M167" s="31" t="s">
        <v>238</v>
      </c>
      <c r="N167" s="31" t="s">
        <v>237</v>
      </c>
      <c r="O167" s="31" t="s">
        <v>238</v>
      </c>
      <c r="P167" s="31" t="s">
        <v>237</v>
      </c>
      <c r="Q167" s="31" t="s">
        <v>238</v>
      </c>
      <c r="R167" s="31" t="s">
        <v>237</v>
      </c>
      <c r="S167" s="31" t="s">
        <v>238</v>
      </c>
      <c r="T167" s="31" t="s">
        <v>237</v>
      </c>
      <c r="U167" s="31" t="s">
        <v>238</v>
      </c>
      <c r="V167" s="31" t="s">
        <v>237</v>
      </c>
      <c r="W167" s="31" t="s">
        <v>238</v>
      </c>
      <c r="X167" s="31" t="s">
        <v>237</v>
      </c>
      <c r="Y167" s="31" t="s">
        <v>238</v>
      </c>
      <c r="Z167" s="31" t="s">
        <v>237</v>
      </c>
      <c r="AA167" s="31" t="s">
        <v>238</v>
      </c>
      <c r="AB167" s="31" t="s">
        <v>237</v>
      </c>
      <c r="AC167" s="31" t="s">
        <v>238</v>
      </c>
      <c r="AD167" s="31" t="s">
        <v>237</v>
      </c>
      <c r="AE167" s="31" t="s">
        <v>238</v>
      </c>
      <c r="AF167" s="31" t="s">
        <v>237</v>
      </c>
      <c r="AG167" s="31" t="s">
        <v>238</v>
      </c>
      <c r="AH167" s="31" t="s">
        <v>237</v>
      </c>
      <c r="AI167" s="31" t="s">
        <v>238</v>
      </c>
      <c r="AJ167" s="31" t="s">
        <v>237</v>
      </c>
      <c r="AK167" s="31" t="s">
        <v>238</v>
      </c>
      <c r="AL167" s="31" t="s">
        <v>237</v>
      </c>
      <c r="AM167" s="31" t="s">
        <v>238</v>
      </c>
      <c r="AN167" s="31" t="s">
        <v>237</v>
      </c>
      <c r="AO167" s="31" t="s">
        <v>238</v>
      </c>
      <c r="AP167" s="31" t="s">
        <v>237</v>
      </c>
      <c r="AQ167" s="31" t="s">
        <v>238</v>
      </c>
      <c r="AR167" s="31" t="s">
        <v>237</v>
      </c>
      <c r="AS167" s="31" t="s">
        <v>238</v>
      </c>
      <c r="AT167" s="31" t="s">
        <v>237</v>
      </c>
    </row>
    <row r="168" spans="1:46" s="15" customFormat="1" x14ac:dyDescent="0.25">
      <c r="A168" s="345">
        <v>1</v>
      </c>
      <c r="B168" s="45" t="s">
        <v>181</v>
      </c>
      <c r="C168" s="31">
        <v>2.2999999999999998</v>
      </c>
      <c r="D168" s="31" t="s">
        <v>237</v>
      </c>
      <c r="E168" s="31">
        <v>2.2999999999999998</v>
      </c>
      <c r="F168" s="31" t="s">
        <v>237</v>
      </c>
      <c r="G168" s="31">
        <v>2.2000000000000002</v>
      </c>
      <c r="H168" s="31" t="s">
        <v>237</v>
      </c>
      <c r="I168" s="31">
        <v>0.5</v>
      </c>
      <c r="J168" s="31" t="s">
        <v>237</v>
      </c>
      <c r="K168" s="31">
        <v>5.8</v>
      </c>
      <c r="L168" s="31" t="s">
        <v>237</v>
      </c>
      <c r="M168" s="31">
        <v>79.099999999999994</v>
      </c>
      <c r="N168" s="31" t="s">
        <v>237</v>
      </c>
      <c r="O168" s="31">
        <v>79.5</v>
      </c>
      <c r="P168" s="31" t="s">
        <v>237</v>
      </c>
      <c r="Q168" s="31">
        <v>78.599999999999994</v>
      </c>
      <c r="R168" s="31" t="s">
        <v>237</v>
      </c>
      <c r="S168" s="31">
        <v>75.900000000000006</v>
      </c>
      <c r="T168" s="31" t="s">
        <v>237</v>
      </c>
      <c r="U168" s="31">
        <v>85.1</v>
      </c>
      <c r="V168" s="31" t="s">
        <v>237</v>
      </c>
      <c r="W168" s="31">
        <v>48</v>
      </c>
      <c r="X168" s="31" t="s">
        <v>237</v>
      </c>
      <c r="Y168" s="31" t="s">
        <v>238</v>
      </c>
      <c r="Z168" s="31" t="s">
        <v>237</v>
      </c>
      <c r="AA168" s="31" t="s">
        <v>238</v>
      </c>
      <c r="AB168" s="31" t="s">
        <v>237</v>
      </c>
      <c r="AC168" s="31" t="s">
        <v>238</v>
      </c>
      <c r="AD168" s="31" t="s">
        <v>237</v>
      </c>
      <c r="AE168" s="31" t="s">
        <v>238</v>
      </c>
      <c r="AF168" s="31" t="s">
        <v>237</v>
      </c>
      <c r="AG168" s="31" t="s">
        <v>238</v>
      </c>
      <c r="AH168" s="31" t="s">
        <v>237</v>
      </c>
      <c r="AI168" s="31" t="s">
        <v>238</v>
      </c>
      <c r="AJ168" s="31" t="s">
        <v>237</v>
      </c>
      <c r="AK168" s="31" t="s">
        <v>238</v>
      </c>
      <c r="AL168" s="31" t="s">
        <v>237</v>
      </c>
      <c r="AM168" s="31" t="s">
        <v>238</v>
      </c>
      <c r="AN168" s="31" t="s">
        <v>237</v>
      </c>
      <c r="AO168" s="31" t="s">
        <v>238</v>
      </c>
      <c r="AP168" s="31" t="s">
        <v>237</v>
      </c>
      <c r="AQ168" s="31" t="s">
        <v>238</v>
      </c>
      <c r="AR168" s="31" t="s">
        <v>237</v>
      </c>
      <c r="AS168" s="31" t="s">
        <v>238</v>
      </c>
      <c r="AT168" s="31" t="s">
        <v>237</v>
      </c>
    </row>
    <row r="169" spans="1:46" s="15" customFormat="1" x14ac:dyDescent="0.25">
      <c r="A169" s="345">
        <v>1</v>
      </c>
      <c r="B169" s="45" t="s">
        <v>182</v>
      </c>
      <c r="C169" s="31">
        <v>36.6</v>
      </c>
      <c r="D169" s="31" t="s">
        <v>283</v>
      </c>
      <c r="E169" s="31" t="s">
        <v>238</v>
      </c>
      <c r="F169" s="31" t="s">
        <v>237</v>
      </c>
      <c r="G169" s="31" t="s">
        <v>238</v>
      </c>
      <c r="H169" s="31" t="s">
        <v>237</v>
      </c>
      <c r="I169" s="31" t="s">
        <v>238</v>
      </c>
      <c r="J169" s="31" t="s">
        <v>237</v>
      </c>
      <c r="K169" s="31" t="s">
        <v>238</v>
      </c>
      <c r="L169" s="31" t="s">
        <v>237</v>
      </c>
      <c r="M169" s="31" t="s">
        <v>238</v>
      </c>
      <c r="N169" s="31" t="s">
        <v>237</v>
      </c>
      <c r="O169" s="31" t="s">
        <v>238</v>
      </c>
      <c r="P169" s="31" t="s">
        <v>237</v>
      </c>
      <c r="Q169" s="31" t="s">
        <v>238</v>
      </c>
      <c r="R169" s="31" t="s">
        <v>237</v>
      </c>
      <c r="S169" s="31" t="s">
        <v>238</v>
      </c>
      <c r="T169" s="31" t="s">
        <v>237</v>
      </c>
      <c r="U169" s="31" t="s">
        <v>238</v>
      </c>
      <c r="V169" s="31" t="s">
        <v>237</v>
      </c>
      <c r="W169" s="31" t="s">
        <v>238</v>
      </c>
      <c r="X169" s="31" t="s">
        <v>237</v>
      </c>
      <c r="Y169" s="31" t="s">
        <v>238</v>
      </c>
      <c r="Z169" s="31" t="s">
        <v>237</v>
      </c>
      <c r="AA169" s="31" t="s">
        <v>238</v>
      </c>
      <c r="AB169" s="31" t="s">
        <v>237</v>
      </c>
      <c r="AC169" s="31" t="s">
        <v>238</v>
      </c>
      <c r="AD169" s="31" t="s">
        <v>237</v>
      </c>
      <c r="AE169" s="31" t="s">
        <v>238</v>
      </c>
      <c r="AF169" s="31" t="s">
        <v>237</v>
      </c>
      <c r="AG169" s="31" t="s">
        <v>238</v>
      </c>
      <c r="AH169" s="31" t="s">
        <v>237</v>
      </c>
      <c r="AI169" s="31" t="s">
        <v>238</v>
      </c>
      <c r="AJ169" s="31" t="s">
        <v>237</v>
      </c>
      <c r="AK169" s="31" t="s">
        <v>238</v>
      </c>
      <c r="AL169" s="31" t="s">
        <v>237</v>
      </c>
      <c r="AM169" s="31" t="s">
        <v>238</v>
      </c>
      <c r="AN169" s="31" t="s">
        <v>237</v>
      </c>
      <c r="AO169" s="31" t="s">
        <v>238</v>
      </c>
      <c r="AP169" s="31" t="s">
        <v>237</v>
      </c>
      <c r="AQ169" s="31" t="s">
        <v>238</v>
      </c>
      <c r="AR169" s="31" t="s">
        <v>237</v>
      </c>
      <c r="AS169" s="31" t="s">
        <v>238</v>
      </c>
      <c r="AT169" s="31" t="s">
        <v>237</v>
      </c>
    </row>
    <row r="170" spans="1:46" s="15" customFormat="1" x14ac:dyDescent="0.25">
      <c r="A170" s="345">
        <v>1</v>
      </c>
      <c r="B170" s="45" t="s">
        <v>183</v>
      </c>
      <c r="C170" s="31">
        <v>5.9</v>
      </c>
      <c r="D170" s="31" t="s">
        <v>237</v>
      </c>
      <c r="E170" s="31">
        <v>6</v>
      </c>
      <c r="F170" s="31" t="s">
        <v>237</v>
      </c>
      <c r="G170" s="31">
        <v>5.9</v>
      </c>
      <c r="H170" s="31" t="s">
        <v>237</v>
      </c>
      <c r="I170" s="31">
        <v>1.6</v>
      </c>
      <c r="J170" s="31" t="s">
        <v>237</v>
      </c>
      <c r="K170" s="31">
        <v>12.9</v>
      </c>
      <c r="L170" s="31" t="s">
        <v>237</v>
      </c>
      <c r="M170" s="31" t="s">
        <v>238</v>
      </c>
      <c r="N170" s="31" t="s">
        <v>237</v>
      </c>
      <c r="O170" s="31" t="s">
        <v>238</v>
      </c>
      <c r="P170" s="31" t="s">
        <v>237</v>
      </c>
      <c r="Q170" s="31" t="s">
        <v>238</v>
      </c>
      <c r="R170" s="31" t="s">
        <v>237</v>
      </c>
      <c r="S170" s="31" t="s">
        <v>238</v>
      </c>
      <c r="T170" s="31" t="s">
        <v>237</v>
      </c>
      <c r="U170" s="31" t="s">
        <v>238</v>
      </c>
      <c r="V170" s="31" t="s">
        <v>237</v>
      </c>
      <c r="W170" s="31" t="s">
        <v>238</v>
      </c>
      <c r="X170" s="31" t="s">
        <v>237</v>
      </c>
      <c r="Y170" s="31" t="s">
        <v>238</v>
      </c>
      <c r="Z170" s="31" t="s">
        <v>237</v>
      </c>
      <c r="AA170" s="31" t="s">
        <v>238</v>
      </c>
      <c r="AB170" s="31" t="s">
        <v>237</v>
      </c>
      <c r="AC170" s="31" t="s">
        <v>238</v>
      </c>
      <c r="AD170" s="31" t="s">
        <v>237</v>
      </c>
      <c r="AE170" s="31" t="s">
        <v>238</v>
      </c>
      <c r="AF170" s="31" t="s">
        <v>237</v>
      </c>
      <c r="AG170" s="31" t="s">
        <v>238</v>
      </c>
      <c r="AH170" s="31" t="s">
        <v>237</v>
      </c>
      <c r="AI170" s="31" t="s">
        <v>238</v>
      </c>
      <c r="AJ170" s="31" t="s">
        <v>237</v>
      </c>
      <c r="AK170" s="31" t="s">
        <v>238</v>
      </c>
      <c r="AL170" s="31" t="s">
        <v>237</v>
      </c>
      <c r="AM170" s="31" t="s">
        <v>238</v>
      </c>
      <c r="AN170" s="31" t="s">
        <v>237</v>
      </c>
      <c r="AO170" s="31" t="s">
        <v>238</v>
      </c>
      <c r="AP170" s="31" t="s">
        <v>237</v>
      </c>
      <c r="AQ170" s="31" t="s">
        <v>238</v>
      </c>
      <c r="AR170" s="31" t="s">
        <v>237</v>
      </c>
      <c r="AS170" s="31" t="s">
        <v>238</v>
      </c>
      <c r="AT170" s="31" t="s">
        <v>237</v>
      </c>
    </row>
    <row r="171" spans="1:46" s="15" customFormat="1" x14ac:dyDescent="0.25">
      <c r="A171" s="352"/>
      <c r="B171" s="347" t="s">
        <v>184</v>
      </c>
      <c r="C171" s="31" t="s">
        <v>238</v>
      </c>
      <c r="D171" s="31" t="s">
        <v>237</v>
      </c>
      <c r="E171" s="31" t="s">
        <v>238</v>
      </c>
      <c r="F171" s="31" t="s">
        <v>237</v>
      </c>
      <c r="G171" s="31" t="s">
        <v>238</v>
      </c>
      <c r="H171" s="31" t="s">
        <v>237</v>
      </c>
      <c r="I171" s="31" t="s">
        <v>238</v>
      </c>
      <c r="J171" s="31" t="s">
        <v>237</v>
      </c>
      <c r="K171" s="31" t="s">
        <v>238</v>
      </c>
      <c r="L171" s="31" t="s">
        <v>237</v>
      </c>
      <c r="M171" s="31" t="s">
        <v>238</v>
      </c>
      <c r="N171" s="31" t="s">
        <v>237</v>
      </c>
      <c r="O171" s="31" t="s">
        <v>238</v>
      </c>
      <c r="P171" s="31" t="s">
        <v>237</v>
      </c>
      <c r="Q171" s="31" t="s">
        <v>238</v>
      </c>
      <c r="R171" s="31" t="s">
        <v>237</v>
      </c>
      <c r="S171" s="31" t="s">
        <v>238</v>
      </c>
      <c r="T171" s="31" t="s">
        <v>237</v>
      </c>
      <c r="U171" s="31" t="s">
        <v>238</v>
      </c>
      <c r="V171" s="31" t="s">
        <v>237</v>
      </c>
      <c r="W171" s="31" t="s">
        <v>238</v>
      </c>
      <c r="X171" s="31" t="s">
        <v>237</v>
      </c>
      <c r="Y171" s="31" t="s">
        <v>238</v>
      </c>
      <c r="Z171" s="31" t="s">
        <v>237</v>
      </c>
      <c r="AA171" s="31" t="s">
        <v>238</v>
      </c>
      <c r="AB171" s="31" t="s">
        <v>237</v>
      </c>
      <c r="AC171" s="31" t="s">
        <v>238</v>
      </c>
      <c r="AD171" s="31" t="s">
        <v>237</v>
      </c>
      <c r="AE171" s="31" t="s">
        <v>238</v>
      </c>
      <c r="AF171" s="31" t="s">
        <v>237</v>
      </c>
      <c r="AG171" s="31" t="s">
        <v>238</v>
      </c>
      <c r="AH171" s="31" t="s">
        <v>237</v>
      </c>
      <c r="AI171" s="31" t="s">
        <v>238</v>
      </c>
      <c r="AJ171" s="31" t="s">
        <v>237</v>
      </c>
      <c r="AK171" s="31" t="s">
        <v>238</v>
      </c>
      <c r="AL171" s="31" t="s">
        <v>237</v>
      </c>
      <c r="AM171" s="31" t="s">
        <v>238</v>
      </c>
      <c r="AN171" s="31" t="s">
        <v>237</v>
      </c>
      <c r="AO171" s="31" t="s">
        <v>238</v>
      </c>
      <c r="AP171" s="31" t="s">
        <v>237</v>
      </c>
      <c r="AQ171" s="31" t="s">
        <v>238</v>
      </c>
      <c r="AR171" s="31" t="s">
        <v>237</v>
      </c>
      <c r="AS171" s="31" t="s">
        <v>238</v>
      </c>
      <c r="AT171" s="31" t="s">
        <v>237</v>
      </c>
    </row>
    <row r="172" spans="1:46" s="15" customFormat="1" x14ac:dyDescent="0.25">
      <c r="A172" s="346"/>
      <c r="B172" s="349" t="s">
        <v>185</v>
      </c>
      <c r="C172" s="31" t="s">
        <v>238</v>
      </c>
      <c r="D172" s="31" t="s">
        <v>237</v>
      </c>
      <c r="E172" s="31" t="s">
        <v>238</v>
      </c>
      <c r="F172" s="31" t="s">
        <v>237</v>
      </c>
      <c r="G172" s="31" t="s">
        <v>238</v>
      </c>
      <c r="H172" s="31" t="s">
        <v>237</v>
      </c>
      <c r="I172" s="31" t="s">
        <v>238</v>
      </c>
      <c r="J172" s="31" t="s">
        <v>237</v>
      </c>
      <c r="K172" s="31" t="s">
        <v>238</v>
      </c>
      <c r="L172" s="31" t="s">
        <v>237</v>
      </c>
      <c r="M172" s="31" t="s">
        <v>238</v>
      </c>
      <c r="N172" s="31" t="s">
        <v>237</v>
      </c>
      <c r="O172" s="31" t="s">
        <v>238</v>
      </c>
      <c r="P172" s="31" t="s">
        <v>237</v>
      </c>
      <c r="Q172" s="31" t="s">
        <v>238</v>
      </c>
      <c r="R172" s="31" t="s">
        <v>237</v>
      </c>
      <c r="S172" s="31" t="s">
        <v>238</v>
      </c>
      <c r="T172" s="31" t="s">
        <v>237</v>
      </c>
      <c r="U172" s="31" t="s">
        <v>238</v>
      </c>
      <c r="V172" s="31" t="s">
        <v>237</v>
      </c>
      <c r="W172" s="31" t="s">
        <v>238</v>
      </c>
      <c r="X172" s="31" t="s">
        <v>237</v>
      </c>
      <c r="Y172" s="31" t="s">
        <v>238</v>
      </c>
      <c r="Z172" s="31" t="s">
        <v>237</v>
      </c>
      <c r="AA172" s="31" t="s">
        <v>238</v>
      </c>
      <c r="AB172" s="31" t="s">
        <v>237</v>
      </c>
      <c r="AC172" s="31" t="s">
        <v>238</v>
      </c>
      <c r="AD172" s="31" t="s">
        <v>237</v>
      </c>
      <c r="AE172" s="31" t="s">
        <v>238</v>
      </c>
      <c r="AF172" s="31" t="s">
        <v>237</v>
      </c>
      <c r="AG172" s="31" t="s">
        <v>238</v>
      </c>
      <c r="AH172" s="31" t="s">
        <v>237</v>
      </c>
      <c r="AI172" s="31" t="s">
        <v>238</v>
      </c>
      <c r="AJ172" s="31" t="s">
        <v>237</v>
      </c>
      <c r="AK172" s="31" t="s">
        <v>238</v>
      </c>
      <c r="AL172" s="31" t="s">
        <v>237</v>
      </c>
      <c r="AM172" s="31" t="s">
        <v>238</v>
      </c>
      <c r="AN172" s="31" t="s">
        <v>237</v>
      </c>
      <c r="AO172" s="31" t="s">
        <v>238</v>
      </c>
      <c r="AP172" s="31" t="s">
        <v>237</v>
      </c>
      <c r="AQ172" s="31" t="s">
        <v>238</v>
      </c>
      <c r="AR172" s="31" t="s">
        <v>237</v>
      </c>
      <c r="AS172" s="31" t="s">
        <v>238</v>
      </c>
      <c r="AT172" s="31" t="s">
        <v>237</v>
      </c>
    </row>
    <row r="173" spans="1:46" s="15" customFormat="1" x14ac:dyDescent="0.25">
      <c r="A173" s="353">
        <v>1</v>
      </c>
      <c r="B173" s="45" t="s">
        <v>186</v>
      </c>
      <c r="C173" s="31">
        <v>15.3</v>
      </c>
      <c r="D173" s="31" t="s">
        <v>237</v>
      </c>
      <c r="E173" s="31">
        <v>15.7</v>
      </c>
      <c r="F173" s="31" t="s">
        <v>237</v>
      </c>
      <c r="G173" s="31">
        <v>14.9</v>
      </c>
      <c r="H173" s="31" t="s">
        <v>237</v>
      </c>
      <c r="I173" s="31">
        <v>9.3000000000000007</v>
      </c>
      <c r="J173" s="31" t="s">
        <v>237</v>
      </c>
      <c r="K173" s="31">
        <v>25.6</v>
      </c>
      <c r="L173" s="31" t="s">
        <v>237</v>
      </c>
      <c r="M173" s="31">
        <v>57.8</v>
      </c>
      <c r="N173" s="31" t="s">
        <v>237</v>
      </c>
      <c r="O173" s="31">
        <v>58.3</v>
      </c>
      <c r="P173" s="31" t="s">
        <v>237</v>
      </c>
      <c r="Q173" s="31">
        <v>57.4</v>
      </c>
      <c r="R173" s="31" t="s">
        <v>237</v>
      </c>
      <c r="S173" s="31">
        <v>49.1</v>
      </c>
      <c r="T173" s="31" t="s">
        <v>237</v>
      </c>
      <c r="U173" s="31">
        <v>69.099999999999994</v>
      </c>
      <c r="V173" s="31" t="s">
        <v>237</v>
      </c>
      <c r="W173" s="31">
        <v>76.900000000000006</v>
      </c>
      <c r="X173" s="31" t="s">
        <v>237</v>
      </c>
      <c r="Y173" s="31">
        <v>11.7</v>
      </c>
      <c r="Z173" s="31" t="s">
        <v>237</v>
      </c>
      <c r="AA173" s="31" t="s">
        <v>238</v>
      </c>
      <c r="AB173" s="31" t="s">
        <v>237</v>
      </c>
      <c r="AC173" s="31" t="s">
        <v>238</v>
      </c>
      <c r="AD173" s="31" t="s">
        <v>237</v>
      </c>
      <c r="AE173" s="31">
        <v>63.7</v>
      </c>
      <c r="AF173" s="31" t="s">
        <v>237</v>
      </c>
      <c r="AG173" s="31" t="s">
        <v>238</v>
      </c>
      <c r="AH173" s="31" t="s">
        <v>237</v>
      </c>
      <c r="AI173" s="31" t="s">
        <v>238</v>
      </c>
      <c r="AJ173" s="31" t="s">
        <v>237</v>
      </c>
      <c r="AK173" s="31">
        <v>13.4</v>
      </c>
      <c r="AL173" s="31" t="s">
        <v>237</v>
      </c>
      <c r="AM173" s="31">
        <v>13.2</v>
      </c>
      <c r="AN173" s="31" t="s">
        <v>237</v>
      </c>
      <c r="AO173" s="31">
        <v>13.7</v>
      </c>
      <c r="AP173" s="31" t="s">
        <v>237</v>
      </c>
      <c r="AQ173" s="31">
        <v>12.1</v>
      </c>
      <c r="AR173" s="31" t="s">
        <v>237</v>
      </c>
      <c r="AS173" s="31">
        <v>14.9</v>
      </c>
      <c r="AT173" s="31" t="s">
        <v>237</v>
      </c>
    </row>
    <row r="174" spans="1:46" s="15" customFormat="1" x14ac:dyDescent="0.25">
      <c r="A174" s="345">
        <v>1</v>
      </c>
      <c r="B174" s="45" t="s">
        <v>187</v>
      </c>
      <c r="C174" s="31">
        <v>20.399999999999999</v>
      </c>
      <c r="D174" s="31" t="s">
        <v>237</v>
      </c>
      <c r="E174" s="31">
        <v>19.899999999999999</v>
      </c>
      <c r="F174" s="31" t="s">
        <v>237</v>
      </c>
      <c r="G174" s="31">
        <v>20.9</v>
      </c>
      <c r="H174" s="31" t="s">
        <v>237</v>
      </c>
      <c r="I174" s="31">
        <v>9.8000000000000007</v>
      </c>
      <c r="J174" s="31" t="s">
        <v>237</v>
      </c>
      <c r="K174" s="31">
        <v>48.1</v>
      </c>
      <c r="L174" s="31" t="s">
        <v>237</v>
      </c>
      <c r="M174" s="31" t="s">
        <v>238</v>
      </c>
      <c r="N174" s="31" t="s">
        <v>237</v>
      </c>
      <c r="O174" s="31" t="s">
        <v>238</v>
      </c>
      <c r="P174" s="31" t="s">
        <v>237</v>
      </c>
      <c r="Q174" s="31" t="s">
        <v>238</v>
      </c>
      <c r="R174" s="31" t="s">
        <v>237</v>
      </c>
      <c r="S174" s="31" t="s">
        <v>238</v>
      </c>
      <c r="T174" s="31" t="s">
        <v>237</v>
      </c>
      <c r="U174" s="31" t="s">
        <v>238</v>
      </c>
      <c r="V174" s="31" t="s">
        <v>237</v>
      </c>
      <c r="W174" s="31" t="s">
        <v>238</v>
      </c>
      <c r="X174" s="31" t="s">
        <v>237</v>
      </c>
      <c r="Y174" s="31" t="s">
        <v>238</v>
      </c>
      <c r="Z174" s="31" t="s">
        <v>237</v>
      </c>
      <c r="AA174" s="31" t="s">
        <v>238</v>
      </c>
      <c r="AB174" s="31" t="s">
        <v>237</v>
      </c>
      <c r="AC174" s="31" t="s">
        <v>238</v>
      </c>
      <c r="AD174" s="31" t="s">
        <v>237</v>
      </c>
      <c r="AE174" s="31" t="s">
        <v>238</v>
      </c>
      <c r="AF174" s="31" t="s">
        <v>237</v>
      </c>
      <c r="AG174" s="31" t="s">
        <v>238</v>
      </c>
      <c r="AH174" s="31" t="s">
        <v>237</v>
      </c>
      <c r="AI174" s="31" t="s">
        <v>238</v>
      </c>
      <c r="AJ174" s="31" t="s">
        <v>237</v>
      </c>
      <c r="AK174" s="31" t="s">
        <v>238</v>
      </c>
      <c r="AL174" s="31" t="s">
        <v>237</v>
      </c>
      <c r="AM174" s="31" t="s">
        <v>238</v>
      </c>
      <c r="AN174" s="31" t="s">
        <v>237</v>
      </c>
      <c r="AO174" s="31" t="s">
        <v>238</v>
      </c>
      <c r="AP174" s="31" t="s">
        <v>237</v>
      </c>
      <c r="AQ174" s="31" t="s">
        <v>238</v>
      </c>
      <c r="AR174" s="31" t="s">
        <v>237</v>
      </c>
      <c r="AS174" s="31" t="s">
        <v>238</v>
      </c>
      <c r="AT174" s="31" t="s">
        <v>237</v>
      </c>
    </row>
    <row r="175" spans="1:46" s="15" customFormat="1" x14ac:dyDescent="0.25">
      <c r="A175" s="345">
        <v>1</v>
      </c>
      <c r="B175" s="45" t="s">
        <v>188</v>
      </c>
      <c r="C175" s="31">
        <v>34.299999999999997</v>
      </c>
      <c r="D175" s="31" t="s">
        <v>237</v>
      </c>
      <c r="E175" s="31">
        <v>33</v>
      </c>
      <c r="F175" s="31" t="s">
        <v>237</v>
      </c>
      <c r="G175" s="31">
        <v>35.4</v>
      </c>
      <c r="H175" s="31" t="s">
        <v>237</v>
      </c>
      <c r="I175" s="31">
        <v>16.2</v>
      </c>
      <c r="J175" s="31" t="s">
        <v>237</v>
      </c>
      <c r="K175" s="31">
        <v>63.3</v>
      </c>
      <c r="L175" s="31" t="s">
        <v>237</v>
      </c>
      <c r="M175" s="31">
        <v>72.900000000000006</v>
      </c>
      <c r="N175" s="31" t="s">
        <v>237</v>
      </c>
      <c r="O175" s="31">
        <v>71.099999999999994</v>
      </c>
      <c r="P175" s="31" t="s">
        <v>237</v>
      </c>
      <c r="Q175" s="31">
        <v>74.5</v>
      </c>
      <c r="R175" s="31" t="s">
        <v>237</v>
      </c>
      <c r="S175" s="31">
        <v>55.7</v>
      </c>
      <c r="T175" s="31" t="s">
        <v>237</v>
      </c>
      <c r="U175" s="31">
        <v>90.6</v>
      </c>
      <c r="V175" s="31" t="s">
        <v>237</v>
      </c>
      <c r="W175" s="31">
        <v>25.9</v>
      </c>
      <c r="X175" s="31" t="s">
        <v>237</v>
      </c>
      <c r="Y175" s="31">
        <v>25</v>
      </c>
      <c r="Z175" s="31" t="s">
        <v>237</v>
      </c>
      <c r="AA175" s="31">
        <v>3.9</v>
      </c>
      <c r="AB175" s="31" t="s">
        <v>237</v>
      </c>
      <c r="AC175" s="31">
        <v>61.1</v>
      </c>
      <c r="AD175" s="31" t="s">
        <v>237</v>
      </c>
      <c r="AE175" s="31">
        <v>58.8</v>
      </c>
      <c r="AF175" s="31" t="s">
        <v>237</v>
      </c>
      <c r="AG175" s="31">
        <v>61.4</v>
      </c>
      <c r="AH175" s="31" t="s">
        <v>237</v>
      </c>
      <c r="AI175" s="31">
        <v>59.9</v>
      </c>
      <c r="AJ175" s="31" t="s">
        <v>237</v>
      </c>
      <c r="AK175" s="31">
        <v>7.1</v>
      </c>
      <c r="AL175" s="31" t="s">
        <v>237</v>
      </c>
      <c r="AM175" s="31">
        <v>7.1</v>
      </c>
      <c r="AN175" s="31" t="s">
        <v>237</v>
      </c>
      <c r="AO175" s="31">
        <v>7</v>
      </c>
      <c r="AP175" s="31" t="s">
        <v>237</v>
      </c>
      <c r="AQ175" s="31">
        <v>8.6</v>
      </c>
      <c r="AR175" s="31" t="s">
        <v>237</v>
      </c>
      <c r="AS175" s="31">
        <v>7.8</v>
      </c>
      <c r="AT175" s="31" t="s">
        <v>237</v>
      </c>
    </row>
    <row r="176" spans="1:46" s="15" customFormat="1" x14ac:dyDescent="0.25">
      <c r="A176" s="345">
        <v>1</v>
      </c>
      <c r="B176" s="45" t="s">
        <v>189</v>
      </c>
      <c r="C176" s="31">
        <v>33</v>
      </c>
      <c r="D176" s="31" t="s">
        <v>237</v>
      </c>
      <c r="E176" s="31">
        <v>32</v>
      </c>
      <c r="F176" s="31" t="s">
        <v>237</v>
      </c>
      <c r="G176" s="31">
        <v>33.9</v>
      </c>
      <c r="H176" s="31" t="s">
        <v>237</v>
      </c>
      <c r="I176" s="31">
        <v>35.700000000000003</v>
      </c>
      <c r="J176" s="31" t="s">
        <v>237</v>
      </c>
      <c r="K176" s="31">
        <v>50</v>
      </c>
      <c r="L176" s="31" t="s">
        <v>237</v>
      </c>
      <c r="M176" s="31">
        <v>50</v>
      </c>
      <c r="N176" s="31" t="s">
        <v>237</v>
      </c>
      <c r="O176" s="31">
        <v>50.2</v>
      </c>
      <c r="P176" s="31" t="s">
        <v>237</v>
      </c>
      <c r="Q176" s="31">
        <v>49.8</v>
      </c>
      <c r="R176" s="31" t="s">
        <v>237</v>
      </c>
      <c r="S176" s="31">
        <v>35.200000000000003</v>
      </c>
      <c r="T176" s="31" t="s">
        <v>237</v>
      </c>
      <c r="U176" s="31">
        <v>70.8</v>
      </c>
      <c r="V176" s="31" t="s">
        <v>237</v>
      </c>
      <c r="W176" s="31">
        <v>9.8000000000000007</v>
      </c>
      <c r="X176" s="31" t="s">
        <v>237</v>
      </c>
      <c r="Y176" s="31">
        <v>3.8</v>
      </c>
      <c r="Z176" s="31" t="s">
        <v>237</v>
      </c>
      <c r="AA176" s="31">
        <v>1.1000000000000001</v>
      </c>
      <c r="AB176" s="31" t="s">
        <v>237</v>
      </c>
      <c r="AC176" s="31">
        <v>12.2</v>
      </c>
      <c r="AD176" s="31" t="s">
        <v>237</v>
      </c>
      <c r="AE176" s="31">
        <v>68.599999999999994</v>
      </c>
      <c r="AF176" s="31" t="s">
        <v>237</v>
      </c>
      <c r="AG176" s="31">
        <v>63.8</v>
      </c>
      <c r="AH176" s="31" t="s">
        <v>237</v>
      </c>
      <c r="AI176" s="31">
        <v>74</v>
      </c>
      <c r="AJ176" s="31" t="s">
        <v>237</v>
      </c>
      <c r="AK176" s="31">
        <v>14.9</v>
      </c>
      <c r="AL176" s="31" t="s">
        <v>237</v>
      </c>
      <c r="AM176" s="31">
        <v>15</v>
      </c>
      <c r="AN176" s="31" t="s">
        <v>237</v>
      </c>
      <c r="AO176" s="31">
        <v>14.8</v>
      </c>
      <c r="AP176" s="31" t="s">
        <v>237</v>
      </c>
      <c r="AQ176" s="31">
        <v>20.100000000000001</v>
      </c>
      <c r="AR176" s="31" t="s">
        <v>237</v>
      </c>
      <c r="AS176" s="31">
        <v>8.6</v>
      </c>
      <c r="AT176" s="31" t="s">
        <v>237</v>
      </c>
    </row>
    <row r="177" spans="1:46" s="15" customFormat="1" x14ac:dyDescent="0.25">
      <c r="A177" s="346"/>
      <c r="B177" s="347" t="s">
        <v>190</v>
      </c>
      <c r="C177" s="31" t="s">
        <v>238</v>
      </c>
      <c r="D177" s="31" t="s">
        <v>237</v>
      </c>
      <c r="E177" s="31" t="s">
        <v>238</v>
      </c>
      <c r="F177" s="31" t="s">
        <v>237</v>
      </c>
      <c r="G177" s="31" t="s">
        <v>238</v>
      </c>
      <c r="H177" s="31" t="s">
        <v>237</v>
      </c>
      <c r="I177" s="31" t="s">
        <v>238</v>
      </c>
      <c r="J177" s="31" t="s">
        <v>237</v>
      </c>
      <c r="K177" s="31" t="s">
        <v>238</v>
      </c>
      <c r="L177" s="31" t="s">
        <v>237</v>
      </c>
      <c r="M177" s="31" t="s">
        <v>238</v>
      </c>
      <c r="N177" s="31" t="s">
        <v>237</v>
      </c>
      <c r="O177" s="31" t="s">
        <v>238</v>
      </c>
      <c r="P177" s="31" t="s">
        <v>237</v>
      </c>
      <c r="Q177" s="31" t="s">
        <v>238</v>
      </c>
      <c r="R177" s="31" t="s">
        <v>237</v>
      </c>
      <c r="S177" s="31" t="s">
        <v>238</v>
      </c>
      <c r="T177" s="31" t="s">
        <v>237</v>
      </c>
      <c r="U177" s="31" t="s">
        <v>238</v>
      </c>
      <c r="V177" s="31" t="s">
        <v>237</v>
      </c>
      <c r="W177" s="31" t="s">
        <v>238</v>
      </c>
      <c r="X177" s="31" t="s">
        <v>237</v>
      </c>
      <c r="Y177" s="31" t="s">
        <v>238</v>
      </c>
      <c r="Z177" s="31" t="s">
        <v>237</v>
      </c>
      <c r="AA177" s="31" t="s">
        <v>238</v>
      </c>
      <c r="AB177" s="31" t="s">
        <v>237</v>
      </c>
      <c r="AC177" s="31" t="s">
        <v>238</v>
      </c>
      <c r="AD177" s="31" t="s">
        <v>237</v>
      </c>
      <c r="AE177" s="31" t="s">
        <v>238</v>
      </c>
      <c r="AF177" s="31" t="s">
        <v>237</v>
      </c>
      <c r="AG177" s="31" t="s">
        <v>238</v>
      </c>
      <c r="AH177" s="31" t="s">
        <v>237</v>
      </c>
      <c r="AI177" s="31" t="s">
        <v>238</v>
      </c>
      <c r="AJ177" s="31" t="s">
        <v>237</v>
      </c>
      <c r="AK177" s="31" t="s">
        <v>238</v>
      </c>
      <c r="AL177" s="31" t="s">
        <v>237</v>
      </c>
      <c r="AM177" s="31" t="s">
        <v>238</v>
      </c>
      <c r="AN177" s="31" t="s">
        <v>237</v>
      </c>
      <c r="AO177" s="31" t="s">
        <v>238</v>
      </c>
      <c r="AP177" s="31" t="s">
        <v>237</v>
      </c>
      <c r="AQ177" s="31" t="s">
        <v>238</v>
      </c>
      <c r="AR177" s="31" t="s">
        <v>237</v>
      </c>
      <c r="AS177" s="31" t="s">
        <v>238</v>
      </c>
      <c r="AT177" s="31" t="s">
        <v>237</v>
      </c>
    </row>
    <row r="178" spans="1:46" s="15" customFormat="1" x14ac:dyDescent="0.25">
      <c r="A178" s="346"/>
      <c r="B178" s="349" t="s">
        <v>191</v>
      </c>
      <c r="C178" s="31" t="s">
        <v>238</v>
      </c>
      <c r="D178" s="31" t="s">
        <v>237</v>
      </c>
      <c r="E178" s="31" t="s">
        <v>238</v>
      </c>
      <c r="F178" s="31" t="s">
        <v>237</v>
      </c>
      <c r="G178" s="31" t="s">
        <v>238</v>
      </c>
      <c r="H178" s="31" t="s">
        <v>237</v>
      </c>
      <c r="I178" s="31" t="s">
        <v>238</v>
      </c>
      <c r="J178" s="31" t="s">
        <v>237</v>
      </c>
      <c r="K178" s="31" t="s">
        <v>238</v>
      </c>
      <c r="L178" s="31" t="s">
        <v>237</v>
      </c>
      <c r="M178" s="31" t="s">
        <v>238</v>
      </c>
      <c r="N178" s="31" t="s">
        <v>237</v>
      </c>
      <c r="O178" s="31" t="s">
        <v>238</v>
      </c>
      <c r="P178" s="31" t="s">
        <v>237</v>
      </c>
      <c r="Q178" s="31" t="s">
        <v>238</v>
      </c>
      <c r="R178" s="31" t="s">
        <v>237</v>
      </c>
      <c r="S178" s="31" t="s">
        <v>238</v>
      </c>
      <c r="T178" s="31" t="s">
        <v>237</v>
      </c>
      <c r="U178" s="31" t="s">
        <v>238</v>
      </c>
      <c r="V178" s="31" t="s">
        <v>237</v>
      </c>
      <c r="W178" s="31" t="s">
        <v>238</v>
      </c>
      <c r="X178" s="31" t="s">
        <v>237</v>
      </c>
      <c r="Y178" s="31" t="s">
        <v>238</v>
      </c>
      <c r="Z178" s="31" t="s">
        <v>237</v>
      </c>
      <c r="AA178" s="31" t="s">
        <v>238</v>
      </c>
      <c r="AB178" s="31" t="s">
        <v>237</v>
      </c>
      <c r="AC178" s="31" t="s">
        <v>238</v>
      </c>
      <c r="AD178" s="31" t="s">
        <v>237</v>
      </c>
      <c r="AE178" s="31" t="s">
        <v>238</v>
      </c>
      <c r="AF178" s="31" t="s">
        <v>237</v>
      </c>
      <c r="AG178" s="31" t="s">
        <v>238</v>
      </c>
      <c r="AH178" s="31" t="s">
        <v>237</v>
      </c>
      <c r="AI178" s="31" t="s">
        <v>238</v>
      </c>
      <c r="AJ178" s="31" t="s">
        <v>237</v>
      </c>
      <c r="AK178" s="31" t="s">
        <v>238</v>
      </c>
      <c r="AL178" s="31" t="s">
        <v>237</v>
      </c>
      <c r="AM178" s="31" t="s">
        <v>238</v>
      </c>
      <c r="AN178" s="31" t="s">
        <v>237</v>
      </c>
      <c r="AO178" s="31" t="s">
        <v>238</v>
      </c>
      <c r="AP178" s="31" t="s">
        <v>237</v>
      </c>
      <c r="AQ178" s="31" t="s">
        <v>238</v>
      </c>
      <c r="AR178" s="31" t="s">
        <v>237</v>
      </c>
      <c r="AS178" s="31" t="s">
        <v>238</v>
      </c>
      <c r="AT178" s="31" t="s">
        <v>237</v>
      </c>
    </row>
    <row r="179" spans="1:46" s="15" customFormat="1" x14ac:dyDescent="0.25">
      <c r="A179" s="345">
        <v>1</v>
      </c>
      <c r="B179" s="45" t="s">
        <v>192</v>
      </c>
      <c r="C179" s="31">
        <v>7.5</v>
      </c>
      <c r="D179" s="31" t="s">
        <v>237</v>
      </c>
      <c r="E179" s="31">
        <v>7.9</v>
      </c>
      <c r="F179" s="31" t="s">
        <v>237</v>
      </c>
      <c r="G179" s="31">
        <v>7.2</v>
      </c>
      <c r="H179" s="31" t="s">
        <v>237</v>
      </c>
      <c r="I179" s="31">
        <v>3.6</v>
      </c>
      <c r="J179" s="31" t="s">
        <v>237</v>
      </c>
      <c r="K179" s="31">
        <v>18.100000000000001</v>
      </c>
      <c r="L179" s="31" t="s">
        <v>237</v>
      </c>
      <c r="M179" s="31">
        <v>69.5</v>
      </c>
      <c r="N179" s="31" t="s">
        <v>237</v>
      </c>
      <c r="O179" s="31">
        <v>70</v>
      </c>
      <c r="P179" s="31" t="s">
        <v>237</v>
      </c>
      <c r="Q179" s="31">
        <v>69.099999999999994</v>
      </c>
      <c r="R179" s="31" t="s">
        <v>237</v>
      </c>
      <c r="S179" s="31">
        <v>51.9</v>
      </c>
      <c r="T179" s="31" t="s">
        <v>237</v>
      </c>
      <c r="U179" s="31">
        <v>83.9</v>
      </c>
      <c r="V179" s="31" t="s">
        <v>237</v>
      </c>
      <c r="W179" s="31">
        <v>62.2</v>
      </c>
      <c r="X179" s="31" t="s">
        <v>237</v>
      </c>
      <c r="Y179" s="31">
        <v>30.1</v>
      </c>
      <c r="Z179" s="31" t="s">
        <v>237</v>
      </c>
      <c r="AA179" s="31">
        <v>12</v>
      </c>
      <c r="AB179" s="31" t="s">
        <v>237</v>
      </c>
      <c r="AC179" s="31">
        <v>52.5</v>
      </c>
      <c r="AD179" s="31" t="s">
        <v>237</v>
      </c>
      <c r="AE179" s="31">
        <v>52.4</v>
      </c>
      <c r="AF179" s="31" t="s">
        <v>237</v>
      </c>
      <c r="AG179" s="31">
        <v>51.7</v>
      </c>
      <c r="AH179" s="31" t="s">
        <v>237</v>
      </c>
      <c r="AI179" s="31">
        <v>51.2</v>
      </c>
      <c r="AJ179" s="31" t="s">
        <v>237</v>
      </c>
      <c r="AK179" s="31">
        <v>16.600000000000001</v>
      </c>
      <c r="AL179" s="31" t="s">
        <v>237</v>
      </c>
      <c r="AM179" s="31">
        <v>16.5</v>
      </c>
      <c r="AN179" s="31" t="s">
        <v>237</v>
      </c>
      <c r="AO179" s="31">
        <v>16.7</v>
      </c>
      <c r="AP179" s="31" t="s">
        <v>237</v>
      </c>
      <c r="AQ179" s="31">
        <v>21.6</v>
      </c>
      <c r="AR179" s="31" t="s">
        <v>237</v>
      </c>
      <c r="AS179" s="31">
        <v>14.9</v>
      </c>
      <c r="AT179" s="31" t="s">
        <v>237</v>
      </c>
    </row>
    <row r="180" spans="1:46" s="15" customFormat="1" x14ac:dyDescent="0.25">
      <c r="A180" s="345">
        <v>1</v>
      </c>
      <c r="B180" s="45" t="s">
        <v>193</v>
      </c>
      <c r="C180" s="31">
        <v>6.1</v>
      </c>
      <c r="D180" s="31" t="s">
        <v>237</v>
      </c>
      <c r="E180" s="31" t="s">
        <v>238</v>
      </c>
      <c r="F180" s="31" t="s">
        <v>237</v>
      </c>
      <c r="G180" s="31" t="s">
        <v>238</v>
      </c>
      <c r="H180" s="31" t="s">
        <v>237</v>
      </c>
      <c r="I180" s="31" t="s">
        <v>238</v>
      </c>
      <c r="J180" s="31" t="s">
        <v>237</v>
      </c>
      <c r="K180" s="31" t="s">
        <v>238</v>
      </c>
      <c r="L180" s="31" t="s">
        <v>237</v>
      </c>
      <c r="M180" s="31">
        <v>73.5</v>
      </c>
      <c r="N180" s="31" t="s">
        <v>237</v>
      </c>
      <c r="O180" s="31">
        <v>72.900000000000006</v>
      </c>
      <c r="P180" s="31" t="s">
        <v>237</v>
      </c>
      <c r="Q180" s="31">
        <v>74.099999999999994</v>
      </c>
      <c r="R180" s="31" t="s">
        <v>237</v>
      </c>
      <c r="S180" s="31">
        <v>55.5</v>
      </c>
      <c r="T180" s="31" t="s">
        <v>237</v>
      </c>
      <c r="U180" s="31">
        <v>86.3</v>
      </c>
      <c r="V180" s="31" t="s">
        <v>237</v>
      </c>
      <c r="W180" s="31">
        <v>22.7</v>
      </c>
      <c r="X180" s="31" t="s">
        <v>237</v>
      </c>
      <c r="Y180" s="31">
        <v>17</v>
      </c>
      <c r="Z180" s="31" t="s">
        <v>237</v>
      </c>
      <c r="AA180" s="31">
        <v>4.3</v>
      </c>
      <c r="AB180" s="31" t="s">
        <v>237</v>
      </c>
      <c r="AC180" s="31">
        <v>32.9</v>
      </c>
      <c r="AD180" s="31" t="s">
        <v>237</v>
      </c>
      <c r="AE180" s="31">
        <v>45.6</v>
      </c>
      <c r="AF180" s="31" t="s">
        <v>237</v>
      </c>
      <c r="AG180" s="31">
        <v>43.3</v>
      </c>
      <c r="AH180" s="31" t="s">
        <v>237</v>
      </c>
      <c r="AI180" s="31">
        <v>43.9</v>
      </c>
      <c r="AJ180" s="31" t="s">
        <v>237</v>
      </c>
      <c r="AK180" s="31">
        <v>12.6</v>
      </c>
      <c r="AL180" s="31" t="s">
        <v>237</v>
      </c>
      <c r="AM180" s="31">
        <v>12.8</v>
      </c>
      <c r="AN180" s="31" t="s">
        <v>237</v>
      </c>
      <c r="AO180" s="31">
        <v>12.4</v>
      </c>
      <c r="AP180" s="31" t="s">
        <v>237</v>
      </c>
      <c r="AQ180" s="31">
        <v>14.6</v>
      </c>
      <c r="AR180" s="31" t="s">
        <v>237</v>
      </c>
      <c r="AS180" s="31">
        <v>11.3</v>
      </c>
      <c r="AT180" s="31" t="s">
        <v>237</v>
      </c>
    </row>
    <row r="181" spans="1:46" s="15" customFormat="1" x14ac:dyDescent="0.25">
      <c r="A181" s="345">
        <v>1</v>
      </c>
      <c r="B181" s="45" t="s">
        <v>194</v>
      </c>
      <c r="C181" s="31">
        <v>84.4</v>
      </c>
      <c r="D181" s="31" t="s">
        <v>237</v>
      </c>
      <c r="E181" s="31">
        <v>83.6</v>
      </c>
      <c r="F181" s="31" t="s">
        <v>237</v>
      </c>
      <c r="G181" s="31">
        <v>85.1</v>
      </c>
      <c r="H181" s="31" t="s">
        <v>237</v>
      </c>
      <c r="I181" s="31">
        <v>84.7</v>
      </c>
      <c r="J181" s="31" t="s">
        <v>237</v>
      </c>
      <c r="K181" s="31">
        <v>81.900000000000006</v>
      </c>
      <c r="L181" s="31" t="s">
        <v>237</v>
      </c>
      <c r="M181" s="31">
        <v>92.7</v>
      </c>
      <c r="N181" s="31" t="s">
        <v>237</v>
      </c>
      <c r="O181" s="31">
        <v>92.4</v>
      </c>
      <c r="P181" s="31" t="s">
        <v>237</v>
      </c>
      <c r="Q181" s="31">
        <v>93</v>
      </c>
      <c r="R181" s="31" t="s">
        <v>237</v>
      </c>
      <c r="S181" s="31">
        <v>86.8</v>
      </c>
      <c r="T181" s="31" t="s">
        <v>237</v>
      </c>
      <c r="U181" s="31">
        <v>96</v>
      </c>
      <c r="V181" s="31" t="s">
        <v>237</v>
      </c>
      <c r="W181" s="31">
        <v>35.299999999999997</v>
      </c>
      <c r="X181" s="31" t="s">
        <v>237</v>
      </c>
      <c r="Y181" s="31">
        <v>42.7</v>
      </c>
      <c r="Z181" s="31" t="s">
        <v>237</v>
      </c>
      <c r="AA181" s="31">
        <v>24.1</v>
      </c>
      <c r="AB181" s="31" t="s">
        <v>237</v>
      </c>
      <c r="AC181" s="31">
        <v>70.8</v>
      </c>
      <c r="AD181" s="31" t="s">
        <v>237</v>
      </c>
      <c r="AE181" s="31">
        <v>70.8</v>
      </c>
      <c r="AF181" s="31" t="s">
        <v>237</v>
      </c>
      <c r="AG181" s="31">
        <v>68.7</v>
      </c>
      <c r="AH181" s="31" t="s">
        <v>237</v>
      </c>
      <c r="AI181" s="31">
        <v>70.3</v>
      </c>
      <c r="AJ181" s="31" t="s">
        <v>237</v>
      </c>
      <c r="AK181" s="31">
        <v>4.5999999999999996</v>
      </c>
      <c r="AL181" s="31" t="s">
        <v>237</v>
      </c>
      <c r="AM181" s="31">
        <v>5.0999999999999996</v>
      </c>
      <c r="AN181" s="31" t="s">
        <v>237</v>
      </c>
      <c r="AO181" s="31">
        <v>4.2</v>
      </c>
      <c r="AP181" s="31" t="s">
        <v>237</v>
      </c>
      <c r="AQ181" s="31">
        <v>6.5</v>
      </c>
      <c r="AR181" s="31" t="s">
        <v>237</v>
      </c>
      <c r="AS181" s="31">
        <v>2.2999999999999998</v>
      </c>
      <c r="AT181" s="31" t="s">
        <v>237</v>
      </c>
    </row>
    <row r="182" spans="1:46" s="15" customFormat="1" x14ac:dyDescent="0.25">
      <c r="A182" s="345">
        <v>1</v>
      </c>
      <c r="B182" s="45" t="s">
        <v>195</v>
      </c>
      <c r="C182" s="31">
        <v>21.8</v>
      </c>
      <c r="D182" s="31" t="s">
        <v>237</v>
      </c>
      <c r="E182" s="31">
        <v>24.5</v>
      </c>
      <c r="F182" s="31" t="s">
        <v>237</v>
      </c>
      <c r="G182" s="31">
        <v>18.7</v>
      </c>
      <c r="H182" s="31" t="s">
        <v>237</v>
      </c>
      <c r="I182" s="31">
        <v>0.3</v>
      </c>
      <c r="J182" s="31" t="s">
        <v>237</v>
      </c>
      <c r="K182" s="31">
        <v>55.9</v>
      </c>
      <c r="L182" s="31" t="s">
        <v>237</v>
      </c>
      <c r="M182" s="31">
        <v>91.5</v>
      </c>
      <c r="N182" s="31" t="s">
        <v>237</v>
      </c>
      <c r="O182" s="31">
        <v>91.6</v>
      </c>
      <c r="P182" s="31" t="s">
        <v>237</v>
      </c>
      <c r="Q182" s="31">
        <v>91.3</v>
      </c>
      <c r="R182" s="31" t="s">
        <v>237</v>
      </c>
      <c r="S182" s="31">
        <v>81.3</v>
      </c>
      <c r="T182" s="31" t="s">
        <v>237</v>
      </c>
      <c r="U182" s="31">
        <v>96.3</v>
      </c>
      <c r="V182" s="31" t="s">
        <v>237</v>
      </c>
      <c r="W182" s="31">
        <v>71.099999999999994</v>
      </c>
      <c r="X182" s="31" t="s">
        <v>237</v>
      </c>
      <c r="Y182" s="31">
        <v>52.4</v>
      </c>
      <c r="Z182" s="31" t="s">
        <v>237</v>
      </c>
      <c r="AA182" s="31">
        <v>18.399999999999999</v>
      </c>
      <c r="AB182" s="31" t="s">
        <v>237</v>
      </c>
      <c r="AC182" s="31">
        <v>80.8</v>
      </c>
      <c r="AD182" s="31" t="s">
        <v>237</v>
      </c>
      <c r="AE182" s="31">
        <v>70.7</v>
      </c>
      <c r="AF182" s="31" t="s">
        <v>237</v>
      </c>
      <c r="AG182" s="31">
        <v>70.400000000000006</v>
      </c>
      <c r="AH182" s="31" t="s">
        <v>237</v>
      </c>
      <c r="AI182" s="31">
        <v>78.8</v>
      </c>
      <c r="AJ182" s="31" t="s">
        <v>237</v>
      </c>
      <c r="AK182" s="31">
        <v>5</v>
      </c>
      <c r="AL182" s="31" t="s">
        <v>237</v>
      </c>
      <c r="AM182" s="31">
        <v>5.2</v>
      </c>
      <c r="AN182" s="31" t="s">
        <v>237</v>
      </c>
      <c r="AO182" s="31">
        <v>4.9000000000000004</v>
      </c>
      <c r="AP182" s="31" t="s">
        <v>237</v>
      </c>
      <c r="AQ182" s="31">
        <v>10.6</v>
      </c>
      <c r="AR182" s="31" t="s">
        <v>237</v>
      </c>
      <c r="AS182" s="31">
        <v>1.2</v>
      </c>
      <c r="AT182" s="31" t="s">
        <v>237</v>
      </c>
    </row>
    <row r="183" spans="1:46" s="15" customFormat="1" x14ac:dyDescent="0.25">
      <c r="A183" s="346"/>
      <c r="B183" s="350" t="s">
        <v>196</v>
      </c>
      <c r="C183" s="31" t="s">
        <v>238</v>
      </c>
      <c r="D183" s="31" t="s">
        <v>237</v>
      </c>
      <c r="E183" s="31" t="s">
        <v>238</v>
      </c>
      <c r="F183" s="31" t="s">
        <v>237</v>
      </c>
      <c r="G183" s="31" t="s">
        <v>238</v>
      </c>
      <c r="H183" s="31" t="s">
        <v>237</v>
      </c>
      <c r="I183" s="31" t="s">
        <v>238</v>
      </c>
      <c r="J183" s="31" t="s">
        <v>237</v>
      </c>
      <c r="K183" s="31" t="s">
        <v>238</v>
      </c>
      <c r="L183" s="31" t="s">
        <v>237</v>
      </c>
      <c r="M183" s="31" t="s">
        <v>238</v>
      </c>
      <c r="N183" s="31" t="s">
        <v>237</v>
      </c>
      <c r="O183" s="31" t="s">
        <v>238</v>
      </c>
      <c r="P183" s="31" t="s">
        <v>237</v>
      </c>
      <c r="Q183" s="31" t="s">
        <v>238</v>
      </c>
      <c r="R183" s="31" t="s">
        <v>237</v>
      </c>
      <c r="S183" s="31" t="s">
        <v>238</v>
      </c>
      <c r="T183" s="31" t="s">
        <v>237</v>
      </c>
      <c r="U183" s="31" t="s">
        <v>238</v>
      </c>
      <c r="V183" s="31" t="s">
        <v>237</v>
      </c>
      <c r="W183" s="31" t="s">
        <v>238</v>
      </c>
      <c r="X183" s="31" t="s">
        <v>237</v>
      </c>
      <c r="Y183" s="31" t="s">
        <v>238</v>
      </c>
      <c r="Z183" s="31" t="s">
        <v>237</v>
      </c>
      <c r="AA183" s="31" t="s">
        <v>238</v>
      </c>
      <c r="AB183" s="31" t="s">
        <v>237</v>
      </c>
      <c r="AC183" s="31" t="s">
        <v>238</v>
      </c>
      <c r="AD183" s="31" t="s">
        <v>237</v>
      </c>
      <c r="AE183" s="31" t="s">
        <v>238</v>
      </c>
      <c r="AF183" s="31" t="s">
        <v>237</v>
      </c>
      <c r="AG183" s="31" t="s">
        <v>238</v>
      </c>
      <c r="AH183" s="31" t="s">
        <v>237</v>
      </c>
      <c r="AI183" s="31" t="s">
        <v>238</v>
      </c>
      <c r="AJ183" s="31" t="s">
        <v>237</v>
      </c>
      <c r="AK183" s="31" t="s">
        <v>238</v>
      </c>
      <c r="AL183" s="31" t="s">
        <v>237</v>
      </c>
      <c r="AM183" s="31" t="s">
        <v>238</v>
      </c>
      <c r="AN183" s="31" t="s">
        <v>237</v>
      </c>
      <c r="AO183" s="31" t="s">
        <v>238</v>
      </c>
      <c r="AP183" s="31" t="s">
        <v>237</v>
      </c>
      <c r="AQ183" s="31" t="s">
        <v>238</v>
      </c>
      <c r="AR183" s="31" t="s">
        <v>237</v>
      </c>
      <c r="AS183" s="31" t="s">
        <v>238</v>
      </c>
      <c r="AT183" s="31" t="s">
        <v>237</v>
      </c>
    </row>
    <row r="184" spans="1:46" s="15" customFormat="1" x14ac:dyDescent="0.25">
      <c r="A184" s="345">
        <v>1</v>
      </c>
      <c r="B184" s="45" t="s">
        <v>197</v>
      </c>
      <c r="C184" s="31">
        <v>28.8</v>
      </c>
      <c r="D184" s="31" t="s">
        <v>237</v>
      </c>
      <c r="E184" s="31">
        <v>26.9</v>
      </c>
      <c r="F184" s="31" t="s">
        <v>237</v>
      </c>
      <c r="G184" s="31">
        <v>30.7</v>
      </c>
      <c r="H184" s="31" t="s">
        <v>237</v>
      </c>
      <c r="I184" s="31">
        <v>10.1</v>
      </c>
      <c r="J184" s="31" t="s">
        <v>237</v>
      </c>
      <c r="K184" s="31">
        <v>52.2</v>
      </c>
      <c r="L184" s="31" t="s">
        <v>237</v>
      </c>
      <c r="M184" s="31">
        <v>61.9</v>
      </c>
      <c r="N184" s="31" t="s">
        <v>237</v>
      </c>
      <c r="O184" s="31">
        <v>60.8</v>
      </c>
      <c r="P184" s="31" t="s">
        <v>237</v>
      </c>
      <c r="Q184" s="31">
        <v>63</v>
      </c>
      <c r="R184" s="31" t="s">
        <v>237</v>
      </c>
      <c r="S184" s="31">
        <v>54.5</v>
      </c>
      <c r="T184" s="31" t="s">
        <v>237</v>
      </c>
      <c r="U184" s="31">
        <v>68.400000000000006</v>
      </c>
      <c r="V184" s="31" t="s">
        <v>237</v>
      </c>
      <c r="W184" s="31">
        <v>37.6</v>
      </c>
      <c r="X184" s="31" t="s">
        <v>237</v>
      </c>
      <c r="Y184" s="31">
        <v>1.5</v>
      </c>
      <c r="Z184" s="31" t="s">
        <v>237</v>
      </c>
      <c r="AA184" s="31">
        <v>0</v>
      </c>
      <c r="AB184" s="31" t="s">
        <v>237</v>
      </c>
      <c r="AC184" s="31">
        <v>7</v>
      </c>
      <c r="AD184" s="31" t="s">
        <v>237</v>
      </c>
      <c r="AE184" s="31">
        <v>31.2</v>
      </c>
      <c r="AF184" s="31" t="s">
        <v>237</v>
      </c>
      <c r="AG184" s="31">
        <v>26.2</v>
      </c>
      <c r="AH184" s="31" t="s">
        <v>237</v>
      </c>
      <c r="AI184" s="31">
        <v>40.9</v>
      </c>
      <c r="AJ184" s="31" t="s">
        <v>237</v>
      </c>
      <c r="AK184" s="31">
        <v>41.3</v>
      </c>
      <c r="AL184" s="31" t="s">
        <v>237</v>
      </c>
      <c r="AM184" s="31">
        <v>41.5</v>
      </c>
      <c r="AN184" s="31" t="s">
        <v>237</v>
      </c>
      <c r="AO184" s="31">
        <v>41</v>
      </c>
      <c r="AP184" s="31" t="s">
        <v>237</v>
      </c>
      <c r="AQ184" s="31">
        <v>44.9</v>
      </c>
      <c r="AR184" s="31" t="s">
        <v>237</v>
      </c>
      <c r="AS184" s="31">
        <v>35.4</v>
      </c>
      <c r="AT184" s="31" t="s">
        <v>237</v>
      </c>
    </row>
    <row r="185" spans="1:46" s="15" customFormat="1" x14ac:dyDescent="0.25">
      <c r="A185" s="346"/>
      <c r="B185" s="350" t="s">
        <v>198</v>
      </c>
      <c r="C185" s="31" t="s">
        <v>238</v>
      </c>
      <c r="D185" s="31" t="s">
        <v>237</v>
      </c>
      <c r="E185" s="31" t="s">
        <v>238</v>
      </c>
      <c r="F185" s="31" t="s">
        <v>237</v>
      </c>
      <c r="G185" s="31" t="s">
        <v>238</v>
      </c>
      <c r="H185" s="31" t="s">
        <v>237</v>
      </c>
      <c r="I185" s="31" t="s">
        <v>238</v>
      </c>
      <c r="J185" s="31" t="s">
        <v>237</v>
      </c>
      <c r="K185" s="31" t="s">
        <v>238</v>
      </c>
      <c r="L185" s="31" t="s">
        <v>237</v>
      </c>
      <c r="M185" s="31" t="s">
        <v>238</v>
      </c>
      <c r="N185" s="31" t="s">
        <v>237</v>
      </c>
      <c r="O185" s="31" t="s">
        <v>238</v>
      </c>
      <c r="P185" s="31" t="s">
        <v>237</v>
      </c>
      <c r="Q185" s="31" t="s">
        <v>238</v>
      </c>
      <c r="R185" s="31" t="s">
        <v>237</v>
      </c>
      <c r="S185" s="31" t="s">
        <v>238</v>
      </c>
      <c r="T185" s="31" t="s">
        <v>237</v>
      </c>
      <c r="U185" s="31" t="s">
        <v>238</v>
      </c>
      <c r="V185" s="31" t="s">
        <v>237</v>
      </c>
      <c r="W185" s="31" t="s">
        <v>238</v>
      </c>
      <c r="X185" s="31" t="s">
        <v>237</v>
      </c>
      <c r="Y185" s="31" t="s">
        <v>238</v>
      </c>
      <c r="Z185" s="31" t="s">
        <v>237</v>
      </c>
      <c r="AA185" s="31" t="s">
        <v>238</v>
      </c>
      <c r="AB185" s="31" t="s">
        <v>237</v>
      </c>
      <c r="AC185" s="31" t="s">
        <v>238</v>
      </c>
      <c r="AD185" s="31" t="s">
        <v>237</v>
      </c>
      <c r="AE185" s="31" t="s">
        <v>238</v>
      </c>
      <c r="AF185" s="31" t="s">
        <v>237</v>
      </c>
      <c r="AG185" s="31" t="s">
        <v>238</v>
      </c>
      <c r="AH185" s="31" t="s">
        <v>237</v>
      </c>
      <c r="AI185" s="31" t="s">
        <v>238</v>
      </c>
      <c r="AJ185" s="31" t="s">
        <v>237</v>
      </c>
      <c r="AK185" s="31" t="s">
        <v>238</v>
      </c>
      <c r="AL185" s="31" t="s">
        <v>237</v>
      </c>
      <c r="AM185" s="31" t="s">
        <v>238</v>
      </c>
      <c r="AN185" s="31" t="s">
        <v>237</v>
      </c>
      <c r="AO185" s="31" t="s">
        <v>238</v>
      </c>
      <c r="AP185" s="31" t="s">
        <v>237</v>
      </c>
      <c r="AQ185" s="31" t="s">
        <v>238</v>
      </c>
      <c r="AR185" s="31" t="s">
        <v>237</v>
      </c>
      <c r="AS185" s="31" t="s">
        <v>238</v>
      </c>
      <c r="AT185" s="31" t="s">
        <v>237</v>
      </c>
    </row>
    <row r="186" spans="1:46" s="15" customFormat="1" x14ac:dyDescent="0.25">
      <c r="A186" s="345">
        <v>1</v>
      </c>
      <c r="B186" s="45" t="s">
        <v>199</v>
      </c>
      <c r="C186" s="31">
        <v>74.7</v>
      </c>
      <c r="D186" s="31" t="s">
        <v>237</v>
      </c>
      <c r="E186" s="31">
        <v>73.5</v>
      </c>
      <c r="F186" s="31" t="s">
        <v>237</v>
      </c>
      <c r="G186" s="31">
        <v>75.8</v>
      </c>
      <c r="H186" s="31" t="s">
        <v>237</v>
      </c>
      <c r="I186" s="31">
        <v>64.8</v>
      </c>
      <c r="J186" s="31" t="s">
        <v>237</v>
      </c>
      <c r="K186" s="31">
        <v>87.3</v>
      </c>
      <c r="L186" s="31" t="s">
        <v>237</v>
      </c>
      <c r="M186" s="31">
        <v>97.6</v>
      </c>
      <c r="N186" s="31" t="s">
        <v>237</v>
      </c>
      <c r="O186" s="31">
        <v>97.5</v>
      </c>
      <c r="P186" s="31" t="s">
        <v>237</v>
      </c>
      <c r="Q186" s="31">
        <v>97.8</v>
      </c>
      <c r="R186" s="31" t="s">
        <v>237</v>
      </c>
      <c r="S186" s="31">
        <v>95.7</v>
      </c>
      <c r="T186" s="31" t="s">
        <v>237</v>
      </c>
      <c r="U186" s="31">
        <v>100</v>
      </c>
      <c r="V186" s="31" t="s">
        <v>237</v>
      </c>
      <c r="W186" s="31">
        <v>63.4</v>
      </c>
      <c r="X186" s="31" t="s">
        <v>237</v>
      </c>
      <c r="Y186" s="31">
        <v>81.400000000000006</v>
      </c>
      <c r="Z186" s="31" t="s">
        <v>237</v>
      </c>
      <c r="AA186" s="31">
        <v>65.900000000000006</v>
      </c>
      <c r="AB186" s="31" t="s">
        <v>237</v>
      </c>
      <c r="AC186" s="31">
        <v>93</v>
      </c>
      <c r="AD186" s="31" t="s">
        <v>237</v>
      </c>
      <c r="AE186" s="31">
        <v>64.5</v>
      </c>
      <c r="AF186" s="31" t="s">
        <v>237</v>
      </c>
      <c r="AG186" s="31">
        <v>63.2</v>
      </c>
      <c r="AH186" s="31" t="s">
        <v>237</v>
      </c>
      <c r="AI186" s="31">
        <v>72.099999999999994</v>
      </c>
      <c r="AJ186" s="31" t="s">
        <v>237</v>
      </c>
      <c r="AK186" s="31">
        <v>1</v>
      </c>
      <c r="AL186" s="31" t="s">
        <v>237</v>
      </c>
      <c r="AM186" s="31">
        <v>0.8</v>
      </c>
      <c r="AN186" s="31" t="s">
        <v>237</v>
      </c>
      <c r="AO186" s="31">
        <v>1.3</v>
      </c>
      <c r="AP186" s="31" t="s">
        <v>237</v>
      </c>
      <c r="AQ186" s="31">
        <v>2.2000000000000002</v>
      </c>
      <c r="AR186" s="31" t="s">
        <v>237</v>
      </c>
      <c r="AS186" s="31">
        <v>0</v>
      </c>
      <c r="AT186" s="31" t="s">
        <v>237</v>
      </c>
    </row>
    <row r="187" spans="1:46" s="15" customFormat="1" x14ac:dyDescent="0.25">
      <c r="A187" s="345">
        <v>1</v>
      </c>
      <c r="B187" s="45" t="s">
        <v>200</v>
      </c>
      <c r="C187" s="31">
        <v>44.3</v>
      </c>
      <c r="D187" s="31" t="s">
        <v>237</v>
      </c>
      <c r="E187" s="31">
        <v>42.2</v>
      </c>
      <c r="F187" s="31" t="s">
        <v>237</v>
      </c>
      <c r="G187" s="31">
        <v>46.5</v>
      </c>
      <c r="H187" s="31" t="s">
        <v>237</v>
      </c>
      <c r="I187" s="31">
        <v>13.1</v>
      </c>
      <c r="J187" s="31" t="s">
        <v>237</v>
      </c>
      <c r="K187" s="31">
        <v>80.900000000000006</v>
      </c>
      <c r="L187" s="31" t="s">
        <v>237</v>
      </c>
      <c r="M187" s="31">
        <v>70.900000000000006</v>
      </c>
      <c r="N187" s="31" t="s">
        <v>237</v>
      </c>
      <c r="O187" s="31">
        <v>68.099999999999994</v>
      </c>
      <c r="P187" s="31" t="s">
        <v>237</v>
      </c>
      <c r="Q187" s="31">
        <v>74</v>
      </c>
      <c r="R187" s="31" t="s">
        <v>237</v>
      </c>
      <c r="S187" s="31">
        <v>44.2</v>
      </c>
      <c r="T187" s="31" t="s">
        <v>237</v>
      </c>
      <c r="U187" s="31">
        <v>89.8</v>
      </c>
      <c r="V187" s="31" t="s">
        <v>237</v>
      </c>
      <c r="W187" s="31">
        <v>70.8</v>
      </c>
      <c r="X187" s="31" t="s">
        <v>237</v>
      </c>
      <c r="Y187" s="31">
        <v>17.8</v>
      </c>
      <c r="Z187" s="31" t="s">
        <v>237</v>
      </c>
      <c r="AA187" s="31">
        <v>2.6</v>
      </c>
      <c r="AB187" s="31" t="s">
        <v>237</v>
      </c>
      <c r="AC187" s="31">
        <v>39.700000000000003</v>
      </c>
      <c r="AD187" s="31" t="s">
        <v>237</v>
      </c>
      <c r="AE187" s="31">
        <v>52.9</v>
      </c>
      <c r="AF187" s="31" t="s">
        <v>237</v>
      </c>
      <c r="AG187" s="31">
        <v>45.9</v>
      </c>
      <c r="AH187" s="31" t="s">
        <v>237</v>
      </c>
      <c r="AI187" s="31">
        <v>55.7</v>
      </c>
      <c r="AJ187" s="31" t="s">
        <v>237</v>
      </c>
      <c r="AK187" s="31">
        <v>13.2</v>
      </c>
      <c r="AL187" s="31" t="s">
        <v>237</v>
      </c>
      <c r="AM187" s="31">
        <v>12.7</v>
      </c>
      <c r="AN187" s="31" t="s">
        <v>237</v>
      </c>
      <c r="AO187" s="31">
        <v>13.7</v>
      </c>
      <c r="AP187" s="31" t="s">
        <v>237</v>
      </c>
      <c r="AQ187" s="31">
        <v>17.8</v>
      </c>
      <c r="AR187" s="31" t="s">
        <v>237</v>
      </c>
      <c r="AS187" s="31">
        <v>9.4</v>
      </c>
      <c r="AT187" s="31" t="s">
        <v>237</v>
      </c>
    </row>
    <row r="188" spans="1:46" s="15" customFormat="1" x14ac:dyDescent="0.25">
      <c r="A188" s="346"/>
      <c r="B188" s="347" t="s">
        <v>201</v>
      </c>
      <c r="C188" s="31" t="s">
        <v>238</v>
      </c>
      <c r="D188" s="31" t="s">
        <v>237</v>
      </c>
      <c r="E188" s="31" t="s">
        <v>238</v>
      </c>
      <c r="F188" s="31" t="s">
        <v>237</v>
      </c>
      <c r="G188" s="31" t="s">
        <v>238</v>
      </c>
      <c r="H188" s="31" t="s">
        <v>237</v>
      </c>
      <c r="I188" s="31" t="s">
        <v>238</v>
      </c>
      <c r="J188" s="31" t="s">
        <v>237</v>
      </c>
      <c r="K188" s="31" t="s">
        <v>238</v>
      </c>
      <c r="L188" s="31" t="s">
        <v>237</v>
      </c>
      <c r="M188" s="31" t="s">
        <v>238</v>
      </c>
      <c r="N188" s="31" t="s">
        <v>237</v>
      </c>
      <c r="O188" s="31" t="s">
        <v>238</v>
      </c>
      <c r="P188" s="31" t="s">
        <v>237</v>
      </c>
      <c r="Q188" s="31" t="s">
        <v>238</v>
      </c>
      <c r="R188" s="31" t="s">
        <v>237</v>
      </c>
      <c r="S188" s="31" t="s">
        <v>238</v>
      </c>
      <c r="T188" s="31" t="s">
        <v>237</v>
      </c>
      <c r="U188" s="31" t="s">
        <v>238</v>
      </c>
      <c r="V188" s="31" t="s">
        <v>237</v>
      </c>
      <c r="W188" s="31" t="s">
        <v>238</v>
      </c>
      <c r="X188" s="31" t="s">
        <v>237</v>
      </c>
      <c r="Y188" s="31" t="s">
        <v>238</v>
      </c>
      <c r="Z188" s="31" t="s">
        <v>237</v>
      </c>
      <c r="AA188" s="31" t="s">
        <v>238</v>
      </c>
      <c r="AB188" s="31" t="s">
        <v>237</v>
      </c>
      <c r="AC188" s="31" t="s">
        <v>238</v>
      </c>
      <c r="AD188" s="31" t="s">
        <v>237</v>
      </c>
      <c r="AE188" s="31" t="s">
        <v>238</v>
      </c>
      <c r="AF188" s="31" t="s">
        <v>237</v>
      </c>
      <c r="AG188" s="31" t="s">
        <v>238</v>
      </c>
      <c r="AH188" s="31" t="s">
        <v>237</v>
      </c>
      <c r="AI188" s="31" t="s">
        <v>238</v>
      </c>
      <c r="AJ188" s="31" t="s">
        <v>237</v>
      </c>
      <c r="AK188" s="31" t="s">
        <v>238</v>
      </c>
      <c r="AL188" s="31" t="s">
        <v>237</v>
      </c>
      <c r="AM188" s="31" t="s">
        <v>238</v>
      </c>
      <c r="AN188" s="31" t="s">
        <v>237</v>
      </c>
      <c r="AO188" s="31" t="s">
        <v>238</v>
      </c>
      <c r="AP188" s="31" t="s">
        <v>237</v>
      </c>
      <c r="AQ188" s="31" t="s">
        <v>238</v>
      </c>
      <c r="AR188" s="31" t="s">
        <v>237</v>
      </c>
      <c r="AS188" s="31" t="s">
        <v>238</v>
      </c>
      <c r="AT188" s="31" t="s">
        <v>237</v>
      </c>
    </row>
    <row r="189" spans="1:46" s="15" customFormat="1" x14ac:dyDescent="0.25">
      <c r="A189" s="346"/>
      <c r="B189" s="348" t="s">
        <v>202</v>
      </c>
      <c r="C189" s="31" t="s">
        <v>238</v>
      </c>
      <c r="D189" s="31" t="s">
        <v>237</v>
      </c>
      <c r="E189" s="31" t="s">
        <v>238</v>
      </c>
      <c r="F189" s="31" t="s">
        <v>237</v>
      </c>
      <c r="G189" s="31" t="s">
        <v>238</v>
      </c>
      <c r="H189" s="31" t="s">
        <v>237</v>
      </c>
      <c r="I189" s="31" t="s">
        <v>238</v>
      </c>
      <c r="J189" s="31" t="s">
        <v>237</v>
      </c>
      <c r="K189" s="31" t="s">
        <v>238</v>
      </c>
      <c r="L189" s="31" t="s">
        <v>237</v>
      </c>
      <c r="M189" s="31" t="s">
        <v>238</v>
      </c>
      <c r="N189" s="31" t="s">
        <v>237</v>
      </c>
      <c r="O189" s="31" t="s">
        <v>238</v>
      </c>
      <c r="P189" s="31" t="s">
        <v>237</v>
      </c>
      <c r="Q189" s="31" t="s">
        <v>238</v>
      </c>
      <c r="R189" s="31" t="s">
        <v>237</v>
      </c>
      <c r="S189" s="31" t="s">
        <v>238</v>
      </c>
      <c r="T189" s="31" t="s">
        <v>237</v>
      </c>
      <c r="U189" s="31" t="s">
        <v>238</v>
      </c>
      <c r="V189" s="31" t="s">
        <v>237</v>
      </c>
      <c r="W189" s="31" t="s">
        <v>238</v>
      </c>
      <c r="X189" s="31" t="s">
        <v>237</v>
      </c>
      <c r="Y189" s="31" t="s">
        <v>238</v>
      </c>
      <c r="Z189" s="31" t="s">
        <v>237</v>
      </c>
      <c r="AA189" s="31" t="s">
        <v>238</v>
      </c>
      <c r="AB189" s="31" t="s">
        <v>237</v>
      </c>
      <c r="AC189" s="31" t="s">
        <v>238</v>
      </c>
      <c r="AD189" s="31" t="s">
        <v>237</v>
      </c>
      <c r="AE189" s="31" t="s">
        <v>238</v>
      </c>
      <c r="AF189" s="31" t="s">
        <v>237</v>
      </c>
      <c r="AG189" s="31" t="s">
        <v>238</v>
      </c>
      <c r="AH189" s="31" t="s">
        <v>237</v>
      </c>
      <c r="AI189" s="31" t="s">
        <v>238</v>
      </c>
      <c r="AJ189" s="31" t="s">
        <v>237</v>
      </c>
      <c r="AK189" s="31" t="s">
        <v>238</v>
      </c>
      <c r="AL189" s="31" t="s">
        <v>237</v>
      </c>
      <c r="AM189" s="31" t="s">
        <v>238</v>
      </c>
      <c r="AN189" s="31" t="s">
        <v>237</v>
      </c>
      <c r="AO189" s="31" t="s">
        <v>238</v>
      </c>
      <c r="AP189" s="31" t="s">
        <v>237</v>
      </c>
      <c r="AQ189" s="31" t="s">
        <v>238</v>
      </c>
      <c r="AR189" s="31" t="s">
        <v>237</v>
      </c>
      <c r="AS189" s="31" t="s">
        <v>238</v>
      </c>
      <c r="AT189" s="31" t="s">
        <v>237</v>
      </c>
    </row>
    <row r="190" spans="1:46" s="15" customFormat="1" x14ac:dyDescent="0.25">
      <c r="A190" s="346"/>
      <c r="B190" s="348" t="s">
        <v>203</v>
      </c>
      <c r="C190" s="31" t="s">
        <v>238</v>
      </c>
      <c r="D190" s="31" t="s">
        <v>237</v>
      </c>
      <c r="E190" s="31" t="s">
        <v>238</v>
      </c>
      <c r="F190" s="31" t="s">
        <v>237</v>
      </c>
      <c r="G190" s="31" t="s">
        <v>238</v>
      </c>
      <c r="H190" s="31" t="s">
        <v>237</v>
      </c>
      <c r="I190" s="31" t="s">
        <v>238</v>
      </c>
      <c r="J190" s="31" t="s">
        <v>237</v>
      </c>
      <c r="K190" s="31" t="s">
        <v>238</v>
      </c>
      <c r="L190" s="31" t="s">
        <v>237</v>
      </c>
      <c r="M190" s="31" t="s">
        <v>238</v>
      </c>
      <c r="N190" s="31" t="s">
        <v>237</v>
      </c>
      <c r="O190" s="31" t="s">
        <v>238</v>
      </c>
      <c r="P190" s="31" t="s">
        <v>237</v>
      </c>
      <c r="Q190" s="31" t="s">
        <v>238</v>
      </c>
      <c r="R190" s="31" t="s">
        <v>237</v>
      </c>
      <c r="S190" s="31" t="s">
        <v>238</v>
      </c>
      <c r="T190" s="31" t="s">
        <v>237</v>
      </c>
      <c r="U190" s="31" t="s">
        <v>238</v>
      </c>
      <c r="V190" s="31" t="s">
        <v>237</v>
      </c>
      <c r="W190" s="31" t="s">
        <v>238</v>
      </c>
      <c r="X190" s="31" t="s">
        <v>237</v>
      </c>
      <c r="Y190" s="31" t="s">
        <v>238</v>
      </c>
      <c r="Z190" s="31" t="s">
        <v>237</v>
      </c>
      <c r="AA190" s="31" t="s">
        <v>238</v>
      </c>
      <c r="AB190" s="31" t="s">
        <v>237</v>
      </c>
      <c r="AC190" s="31" t="s">
        <v>238</v>
      </c>
      <c r="AD190" s="31" t="s">
        <v>237</v>
      </c>
      <c r="AE190" s="31" t="s">
        <v>238</v>
      </c>
      <c r="AF190" s="31" t="s">
        <v>237</v>
      </c>
      <c r="AG190" s="31" t="s">
        <v>238</v>
      </c>
      <c r="AH190" s="31" t="s">
        <v>237</v>
      </c>
      <c r="AI190" s="31" t="s">
        <v>238</v>
      </c>
      <c r="AJ190" s="31" t="s">
        <v>237</v>
      </c>
      <c r="AK190" s="31" t="s">
        <v>238</v>
      </c>
      <c r="AL190" s="31" t="s">
        <v>237</v>
      </c>
      <c r="AM190" s="31" t="s">
        <v>238</v>
      </c>
      <c r="AN190" s="31" t="s">
        <v>237</v>
      </c>
      <c r="AO190" s="31" t="s">
        <v>238</v>
      </c>
      <c r="AP190" s="31" t="s">
        <v>237</v>
      </c>
      <c r="AQ190" s="31" t="s">
        <v>238</v>
      </c>
      <c r="AR190" s="31" t="s">
        <v>237</v>
      </c>
      <c r="AS190" s="31" t="s">
        <v>238</v>
      </c>
      <c r="AT190" s="31" t="s">
        <v>237</v>
      </c>
    </row>
    <row r="191" spans="1:46" s="15" customFormat="1" x14ac:dyDescent="0.25">
      <c r="A191" s="346"/>
      <c r="B191" s="349" t="s">
        <v>204</v>
      </c>
      <c r="C191" s="31" t="s">
        <v>238</v>
      </c>
      <c r="D191" s="31" t="s">
        <v>237</v>
      </c>
      <c r="E191" s="31" t="s">
        <v>238</v>
      </c>
      <c r="F191" s="31" t="s">
        <v>237</v>
      </c>
      <c r="G191" s="31" t="s">
        <v>238</v>
      </c>
      <c r="H191" s="31" t="s">
        <v>237</v>
      </c>
      <c r="I191" s="31" t="s">
        <v>238</v>
      </c>
      <c r="J191" s="31" t="s">
        <v>237</v>
      </c>
      <c r="K191" s="31" t="s">
        <v>238</v>
      </c>
      <c r="L191" s="31" t="s">
        <v>237</v>
      </c>
      <c r="M191" s="31" t="s">
        <v>238</v>
      </c>
      <c r="N191" s="31" t="s">
        <v>237</v>
      </c>
      <c r="O191" s="31" t="s">
        <v>238</v>
      </c>
      <c r="P191" s="31" t="s">
        <v>237</v>
      </c>
      <c r="Q191" s="31" t="s">
        <v>238</v>
      </c>
      <c r="R191" s="31" t="s">
        <v>237</v>
      </c>
      <c r="S191" s="31" t="s">
        <v>238</v>
      </c>
      <c r="T191" s="31" t="s">
        <v>237</v>
      </c>
      <c r="U191" s="31" t="s">
        <v>238</v>
      </c>
      <c r="V191" s="31" t="s">
        <v>237</v>
      </c>
      <c r="W191" s="31" t="s">
        <v>238</v>
      </c>
      <c r="X191" s="31" t="s">
        <v>237</v>
      </c>
      <c r="Y191" s="31" t="s">
        <v>238</v>
      </c>
      <c r="Z191" s="31" t="s">
        <v>237</v>
      </c>
      <c r="AA191" s="31" t="s">
        <v>238</v>
      </c>
      <c r="AB191" s="31" t="s">
        <v>237</v>
      </c>
      <c r="AC191" s="31" t="s">
        <v>238</v>
      </c>
      <c r="AD191" s="31" t="s">
        <v>237</v>
      </c>
      <c r="AE191" s="31" t="s">
        <v>238</v>
      </c>
      <c r="AF191" s="31" t="s">
        <v>237</v>
      </c>
      <c r="AG191" s="31" t="s">
        <v>238</v>
      </c>
      <c r="AH191" s="31" t="s">
        <v>237</v>
      </c>
      <c r="AI191" s="31" t="s">
        <v>238</v>
      </c>
      <c r="AJ191" s="31" t="s">
        <v>237</v>
      </c>
      <c r="AK191" s="31" t="s">
        <v>238</v>
      </c>
      <c r="AL191" s="31" t="s">
        <v>237</v>
      </c>
      <c r="AM191" s="31" t="s">
        <v>238</v>
      </c>
      <c r="AN191" s="31" t="s">
        <v>237</v>
      </c>
      <c r="AO191" s="31" t="s">
        <v>238</v>
      </c>
      <c r="AP191" s="31" t="s">
        <v>237</v>
      </c>
      <c r="AQ191" s="31" t="s">
        <v>238</v>
      </c>
      <c r="AR191" s="31" t="s">
        <v>237</v>
      </c>
      <c r="AS191" s="31" t="s">
        <v>238</v>
      </c>
      <c r="AT191" s="31" t="s">
        <v>237</v>
      </c>
    </row>
    <row r="192" spans="1:46" s="15" customFormat="1" x14ac:dyDescent="0.25">
      <c r="A192" s="345">
        <v>1</v>
      </c>
      <c r="B192" s="45" t="s">
        <v>205</v>
      </c>
      <c r="C192" s="31">
        <v>51.9</v>
      </c>
      <c r="D192" s="31" t="s">
        <v>237</v>
      </c>
      <c r="E192" s="31">
        <v>53.7</v>
      </c>
      <c r="F192" s="31" t="s">
        <v>237</v>
      </c>
      <c r="G192" s="31">
        <v>50.2</v>
      </c>
      <c r="H192" s="31" t="s">
        <v>237</v>
      </c>
      <c r="I192" s="31">
        <v>29.9</v>
      </c>
      <c r="J192" s="31" t="s">
        <v>237</v>
      </c>
      <c r="K192" s="31">
        <v>68.400000000000006</v>
      </c>
      <c r="L192" s="31" t="s">
        <v>237</v>
      </c>
      <c r="M192" s="31">
        <v>97.5</v>
      </c>
      <c r="N192" s="31" t="s">
        <v>237</v>
      </c>
      <c r="O192" s="31">
        <v>97.2</v>
      </c>
      <c r="P192" s="31" t="s">
        <v>237</v>
      </c>
      <c r="Q192" s="31">
        <v>97.7</v>
      </c>
      <c r="R192" s="31" t="s">
        <v>237</v>
      </c>
      <c r="S192" s="31">
        <v>95.3</v>
      </c>
      <c r="T192" s="31" t="s">
        <v>237</v>
      </c>
      <c r="U192" s="31">
        <v>99</v>
      </c>
      <c r="V192" s="31" t="s">
        <v>237</v>
      </c>
      <c r="W192" s="31">
        <v>71.099999999999994</v>
      </c>
      <c r="X192" s="31" t="s">
        <v>237</v>
      </c>
      <c r="Y192" s="31">
        <v>91.2</v>
      </c>
      <c r="Z192" s="31" t="s">
        <v>237</v>
      </c>
      <c r="AA192" s="31">
        <v>91.9</v>
      </c>
      <c r="AB192" s="31" t="s">
        <v>237</v>
      </c>
      <c r="AC192" s="31">
        <v>92</v>
      </c>
      <c r="AD192" s="31" t="s">
        <v>237</v>
      </c>
      <c r="AE192" s="31">
        <v>51.6</v>
      </c>
      <c r="AF192" s="31" t="s">
        <v>237</v>
      </c>
      <c r="AG192" s="31">
        <v>61.4</v>
      </c>
      <c r="AH192" s="31" t="s">
        <v>237</v>
      </c>
      <c r="AI192" s="31">
        <v>51.1</v>
      </c>
      <c r="AJ192" s="31" t="s">
        <v>237</v>
      </c>
      <c r="AK192" s="31">
        <v>6.5</v>
      </c>
      <c r="AL192" s="31" t="s">
        <v>237</v>
      </c>
      <c r="AM192" s="31">
        <v>6.2</v>
      </c>
      <c r="AN192" s="31" t="s">
        <v>237</v>
      </c>
      <c r="AO192" s="31">
        <v>6.7</v>
      </c>
      <c r="AP192" s="31" t="s">
        <v>237</v>
      </c>
      <c r="AQ192" s="31">
        <v>10.5</v>
      </c>
      <c r="AR192" s="31" t="s">
        <v>237</v>
      </c>
      <c r="AS192" s="31">
        <v>4.5999999999999996</v>
      </c>
      <c r="AT192" s="31" t="s">
        <v>237</v>
      </c>
    </row>
    <row r="193" spans="1:46" s="15" customFormat="1" x14ac:dyDescent="0.25">
      <c r="A193" s="346"/>
      <c r="B193" s="347" t="s">
        <v>206</v>
      </c>
      <c r="C193" s="31" t="s">
        <v>238</v>
      </c>
      <c r="D193" s="31" t="s">
        <v>237</v>
      </c>
      <c r="E193" s="31" t="s">
        <v>238</v>
      </c>
      <c r="F193" s="31" t="s">
        <v>237</v>
      </c>
      <c r="G193" s="31" t="s">
        <v>238</v>
      </c>
      <c r="H193" s="31" t="s">
        <v>237</v>
      </c>
      <c r="I193" s="31" t="s">
        <v>238</v>
      </c>
      <c r="J193" s="31" t="s">
        <v>237</v>
      </c>
      <c r="K193" s="31" t="s">
        <v>238</v>
      </c>
      <c r="L193" s="31" t="s">
        <v>237</v>
      </c>
      <c r="M193" s="31" t="s">
        <v>238</v>
      </c>
      <c r="N193" s="31" t="s">
        <v>237</v>
      </c>
      <c r="O193" s="31" t="s">
        <v>238</v>
      </c>
      <c r="P193" s="31" t="s">
        <v>237</v>
      </c>
      <c r="Q193" s="31" t="s">
        <v>238</v>
      </c>
      <c r="R193" s="31" t="s">
        <v>237</v>
      </c>
      <c r="S193" s="31" t="s">
        <v>238</v>
      </c>
      <c r="T193" s="31" t="s">
        <v>237</v>
      </c>
      <c r="U193" s="31" t="s">
        <v>238</v>
      </c>
      <c r="V193" s="31" t="s">
        <v>237</v>
      </c>
      <c r="W193" s="31" t="s">
        <v>238</v>
      </c>
      <c r="X193" s="31" t="s">
        <v>237</v>
      </c>
      <c r="Y193" s="31" t="s">
        <v>238</v>
      </c>
      <c r="Z193" s="31" t="s">
        <v>237</v>
      </c>
      <c r="AA193" s="31" t="s">
        <v>238</v>
      </c>
      <c r="AB193" s="31" t="s">
        <v>237</v>
      </c>
      <c r="AC193" s="31" t="s">
        <v>238</v>
      </c>
      <c r="AD193" s="31" t="s">
        <v>237</v>
      </c>
      <c r="AE193" s="31" t="s">
        <v>238</v>
      </c>
      <c r="AF193" s="31" t="s">
        <v>237</v>
      </c>
      <c r="AG193" s="31" t="s">
        <v>238</v>
      </c>
      <c r="AH193" s="31" t="s">
        <v>237</v>
      </c>
      <c r="AI193" s="31" t="s">
        <v>238</v>
      </c>
      <c r="AJ193" s="31" t="s">
        <v>237</v>
      </c>
      <c r="AK193" s="31" t="s">
        <v>238</v>
      </c>
      <c r="AL193" s="31" t="s">
        <v>237</v>
      </c>
      <c r="AM193" s="31" t="s">
        <v>238</v>
      </c>
      <c r="AN193" s="31" t="s">
        <v>237</v>
      </c>
      <c r="AO193" s="31" t="s">
        <v>238</v>
      </c>
      <c r="AP193" s="31" t="s">
        <v>237</v>
      </c>
      <c r="AQ193" s="31" t="s">
        <v>238</v>
      </c>
      <c r="AR193" s="31" t="s">
        <v>237</v>
      </c>
      <c r="AS193" s="31" t="s">
        <v>238</v>
      </c>
      <c r="AT193" s="31" t="s">
        <v>237</v>
      </c>
    </row>
    <row r="194" spans="1:46" s="15" customFormat="1" x14ac:dyDescent="0.25">
      <c r="A194" s="346"/>
      <c r="B194" s="348" t="s">
        <v>207</v>
      </c>
      <c r="C194" s="31" t="s">
        <v>238</v>
      </c>
      <c r="D194" s="31" t="s">
        <v>237</v>
      </c>
      <c r="E194" s="31" t="s">
        <v>238</v>
      </c>
      <c r="F194" s="31" t="s">
        <v>237</v>
      </c>
      <c r="G194" s="31" t="s">
        <v>238</v>
      </c>
      <c r="H194" s="31" t="s">
        <v>237</v>
      </c>
      <c r="I194" s="31" t="s">
        <v>238</v>
      </c>
      <c r="J194" s="31" t="s">
        <v>237</v>
      </c>
      <c r="K194" s="31" t="s">
        <v>238</v>
      </c>
      <c r="L194" s="31" t="s">
        <v>237</v>
      </c>
      <c r="M194" s="31" t="s">
        <v>238</v>
      </c>
      <c r="N194" s="31" t="s">
        <v>237</v>
      </c>
      <c r="O194" s="31" t="s">
        <v>238</v>
      </c>
      <c r="P194" s="31" t="s">
        <v>237</v>
      </c>
      <c r="Q194" s="31" t="s">
        <v>238</v>
      </c>
      <c r="R194" s="31" t="s">
        <v>237</v>
      </c>
      <c r="S194" s="31" t="s">
        <v>238</v>
      </c>
      <c r="T194" s="31" t="s">
        <v>237</v>
      </c>
      <c r="U194" s="31" t="s">
        <v>238</v>
      </c>
      <c r="V194" s="31" t="s">
        <v>237</v>
      </c>
      <c r="W194" s="31" t="s">
        <v>238</v>
      </c>
      <c r="X194" s="31" t="s">
        <v>237</v>
      </c>
      <c r="Y194" s="31" t="s">
        <v>238</v>
      </c>
      <c r="Z194" s="31" t="s">
        <v>237</v>
      </c>
      <c r="AA194" s="31" t="s">
        <v>238</v>
      </c>
      <c r="AB194" s="31" t="s">
        <v>237</v>
      </c>
      <c r="AC194" s="31" t="s">
        <v>238</v>
      </c>
      <c r="AD194" s="31" t="s">
        <v>237</v>
      </c>
      <c r="AE194" s="31" t="s">
        <v>238</v>
      </c>
      <c r="AF194" s="31" t="s">
        <v>237</v>
      </c>
      <c r="AG194" s="31" t="s">
        <v>238</v>
      </c>
      <c r="AH194" s="31" t="s">
        <v>237</v>
      </c>
      <c r="AI194" s="31" t="s">
        <v>238</v>
      </c>
      <c r="AJ194" s="31" t="s">
        <v>237</v>
      </c>
      <c r="AK194" s="31" t="s">
        <v>238</v>
      </c>
      <c r="AL194" s="31" t="s">
        <v>237</v>
      </c>
      <c r="AM194" s="31" t="s">
        <v>238</v>
      </c>
      <c r="AN194" s="31" t="s">
        <v>237</v>
      </c>
      <c r="AO194" s="31" t="s">
        <v>238</v>
      </c>
      <c r="AP194" s="31" t="s">
        <v>237</v>
      </c>
      <c r="AQ194" s="31" t="s">
        <v>238</v>
      </c>
      <c r="AR194" s="31" t="s">
        <v>237</v>
      </c>
      <c r="AS194" s="31" t="s">
        <v>238</v>
      </c>
      <c r="AT194" s="31" t="s">
        <v>237</v>
      </c>
    </row>
    <row r="195" spans="1:46" s="15" customFormat="1" x14ac:dyDescent="0.25">
      <c r="A195" s="346"/>
      <c r="B195" s="348" t="s">
        <v>208</v>
      </c>
      <c r="C195" s="31" t="s">
        <v>238</v>
      </c>
      <c r="D195" s="31" t="s">
        <v>237</v>
      </c>
      <c r="E195" s="31" t="s">
        <v>238</v>
      </c>
      <c r="F195" s="31" t="s">
        <v>237</v>
      </c>
      <c r="G195" s="31" t="s">
        <v>238</v>
      </c>
      <c r="H195" s="31" t="s">
        <v>237</v>
      </c>
      <c r="I195" s="31" t="s">
        <v>238</v>
      </c>
      <c r="J195" s="31" t="s">
        <v>237</v>
      </c>
      <c r="K195" s="31" t="s">
        <v>238</v>
      </c>
      <c r="L195" s="31" t="s">
        <v>237</v>
      </c>
      <c r="M195" s="31" t="s">
        <v>238</v>
      </c>
      <c r="N195" s="31" t="s">
        <v>237</v>
      </c>
      <c r="O195" s="31" t="s">
        <v>238</v>
      </c>
      <c r="P195" s="31" t="s">
        <v>237</v>
      </c>
      <c r="Q195" s="31" t="s">
        <v>238</v>
      </c>
      <c r="R195" s="31" t="s">
        <v>237</v>
      </c>
      <c r="S195" s="31" t="s">
        <v>238</v>
      </c>
      <c r="T195" s="31" t="s">
        <v>237</v>
      </c>
      <c r="U195" s="31" t="s">
        <v>238</v>
      </c>
      <c r="V195" s="31" t="s">
        <v>237</v>
      </c>
      <c r="W195" s="31" t="s">
        <v>238</v>
      </c>
      <c r="X195" s="31" t="s">
        <v>237</v>
      </c>
      <c r="Y195" s="31" t="s">
        <v>238</v>
      </c>
      <c r="Z195" s="31" t="s">
        <v>237</v>
      </c>
      <c r="AA195" s="31" t="s">
        <v>238</v>
      </c>
      <c r="AB195" s="31" t="s">
        <v>237</v>
      </c>
      <c r="AC195" s="31" t="s">
        <v>238</v>
      </c>
      <c r="AD195" s="31" t="s">
        <v>237</v>
      </c>
      <c r="AE195" s="31" t="s">
        <v>238</v>
      </c>
      <c r="AF195" s="31" t="s">
        <v>237</v>
      </c>
      <c r="AG195" s="31" t="s">
        <v>238</v>
      </c>
      <c r="AH195" s="31" t="s">
        <v>237</v>
      </c>
      <c r="AI195" s="31" t="s">
        <v>238</v>
      </c>
      <c r="AJ195" s="31" t="s">
        <v>237</v>
      </c>
      <c r="AK195" s="31" t="s">
        <v>238</v>
      </c>
      <c r="AL195" s="31" t="s">
        <v>237</v>
      </c>
      <c r="AM195" s="31" t="s">
        <v>238</v>
      </c>
      <c r="AN195" s="31" t="s">
        <v>237</v>
      </c>
      <c r="AO195" s="31" t="s">
        <v>238</v>
      </c>
      <c r="AP195" s="31" t="s">
        <v>237</v>
      </c>
      <c r="AQ195" s="31" t="s">
        <v>238</v>
      </c>
      <c r="AR195" s="31" t="s">
        <v>237</v>
      </c>
      <c r="AS195" s="31" t="s">
        <v>238</v>
      </c>
      <c r="AT195" s="31" t="s">
        <v>237</v>
      </c>
    </row>
    <row r="196" spans="1:46" s="15" customFormat="1" x14ac:dyDescent="0.25">
      <c r="A196" s="346"/>
      <c r="B196" s="348" t="s">
        <v>209</v>
      </c>
      <c r="C196" s="31" t="s">
        <v>238</v>
      </c>
      <c r="D196" s="31" t="s">
        <v>237</v>
      </c>
      <c r="E196" s="31" t="s">
        <v>238</v>
      </c>
      <c r="F196" s="31" t="s">
        <v>237</v>
      </c>
      <c r="G196" s="31" t="s">
        <v>238</v>
      </c>
      <c r="H196" s="31" t="s">
        <v>237</v>
      </c>
      <c r="I196" s="31" t="s">
        <v>238</v>
      </c>
      <c r="J196" s="31" t="s">
        <v>237</v>
      </c>
      <c r="K196" s="31" t="s">
        <v>238</v>
      </c>
      <c r="L196" s="31" t="s">
        <v>237</v>
      </c>
      <c r="M196" s="31" t="s">
        <v>238</v>
      </c>
      <c r="N196" s="31" t="s">
        <v>237</v>
      </c>
      <c r="O196" s="31" t="s">
        <v>238</v>
      </c>
      <c r="P196" s="31" t="s">
        <v>237</v>
      </c>
      <c r="Q196" s="31" t="s">
        <v>238</v>
      </c>
      <c r="R196" s="31" t="s">
        <v>237</v>
      </c>
      <c r="S196" s="31" t="s">
        <v>238</v>
      </c>
      <c r="T196" s="31" t="s">
        <v>237</v>
      </c>
      <c r="U196" s="31" t="s">
        <v>238</v>
      </c>
      <c r="V196" s="31" t="s">
        <v>237</v>
      </c>
      <c r="W196" s="31" t="s">
        <v>238</v>
      </c>
      <c r="X196" s="31" t="s">
        <v>237</v>
      </c>
      <c r="Y196" s="31" t="s">
        <v>238</v>
      </c>
      <c r="Z196" s="31" t="s">
        <v>237</v>
      </c>
      <c r="AA196" s="31" t="s">
        <v>238</v>
      </c>
      <c r="AB196" s="31" t="s">
        <v>237</v>
      </c>
      <c r="AC196" s="31" t="s">
        <v>238</v>
      </c>
      <c r="AD196" s="31" t="s">
        <v>237</v>
      </c>
      <c r="AE196" s="31" t="s">
        <v>238</v>
      </c>
      <c r="AF196" s="31" t="s">
        <v>237</v>
      </c>
      <c r="AG196" s="31" t="s">
        <v>238</v>
      </c>
      <c r="AH196" s="31" t="s">
        <v>237</v>
      </c>
      <c r="AI196" s="31" t="s">
        <v>238</v>
      </c>
      <c r="AJ196" s="31" t="s">
        <v>237</v>
      </c>
      <c r="AK196" s="31" t="s">
        <v>238</v>
      </c>
      <c r="AL196" s="31" t="s">
        <v>237</v>
      </c>
      <c r="AM196" s="31" t="s">
        <v>238</v>
      </c>
      <c r="AN196" s="31" t="s">
        <v>237</v>
      </c>
      <c r="AO196" s="31" t="s">
        <v>238</v>
      </c>
      <c r="AP196" s="31" t="s">
        <v>237</v>
      </c>
      <c r="AQ196" s="31" t="s">
        <v>238</v>
      </c>
      <c r="AR196" s="31" t="s">
        <v>237</v>
      </c>
      <c r="AS196" s="31" t="s">
        <v>238</v>
      </c>
      <c r="AT196" s="31" t="s">
        <v>237</v>
      </c>
    </row>
    <row r="197" spans="1:46" s="15" customFormat="1" x14ac:dyDescent="0.25">
      <c r="A197" s="346"/>
      <c r="B197" s="349" t="s">
        <v>210</v>
      </c>
      <c r="C197" s="31" t="s">
        <v>238</v>
      </c>
      <c r="D197" s="31" t="s">
        <v>237</v>
      </c>
      <c r="E197" s="31" t="s">
        <v>238</v>
      </c>
      <c r="F197" s="31" t="s">
        <v>237</v>
      </c>
      <c r="G197" s="31" t="s">
        <v>238</v>
      </c>
      <c r="H197" s="31" t="s">
        <v>237</v>
      </c>
      <c r="I197" s="31" t="s">
        <v>238</v>
      </c>
      <c r="J197" s="31" t="s">
        <v>237</v>
      </c>
      <c r="K197" s="31" t="s">
        <v>238</v>
      </c>
      <c r="L197" s="31" t="s">
        <v>237</v>
      </c>
      <c r="M197" s="31" t="s">
        <v>238</v>
      </c>
      <c r="N197" s="31" t="s">
        <v>237</v>
      </c>
      <c r="O197" s="31" t="s">
        <v>238</v>
      </c>
      <c r="P197" s="31" t="s">
        <v>237</v>
      </c>
      <c r="Q197" s="31" t="s">
        <v>238</v>
      </c>
      <c r="R197" s="31" t="s">
        <v>237</v>
      </c>
      <c r="S197" s="31" t="s">
        <v>238</v>
      </c>
      <c r="T197" s="31" t="s">
        <v>237</v>
      </c>
      <c r="U197" s="31" t="s">
        <v>238</v>
      </c>
      <c r="V197" s="31" t="s">
        <v>237</v>
      </c>
      <c r="W197" s="31" t="s">
        <v>238</v>
      </c>
      <c r="X197" s="31" t="s">
        <v>237</v>
      </c>
      <c r="Y197" s="31" t="s">
        <v>238</v>
      </c>
      <c r="Z197" s="31" t="s">
        <v>237</v>
      </c>
      <c r="AA197" s="31" t="s">
        <v>238</v>
      </c>
      <c r="AB197" s="31" t="s">
        <v>237</v>
      </c>
      <c r="AC197" s="31" t="s">
        <v>238</v>
      </c>
      <c r="AD197" s="31" t="s">
        <v>237</v>
      </c>
      <c r="AE197" s="31" t="s">
        <v>238</v>
      </c>
      <c r="AF197" s="31" t="s">
        <v>237</v>
      </c>
      <c r="AG197" s="31" t="s">
        <v>238</v>
      </c>
      <c r="AH197" s="31" t="s">
        <v>237</v>
      </c>
      <c r="AI197" s="31" t="s">
        <v>238</v>
      </c>
      <c r="AJ197" s="31" t="s">
        <v>237</v>
      </c>
      <c r="AK197" s="31" t="s">
        <v>238</v>
      </c>
      <c r="AL197" s="31" t="s">
        <v>237</v>
      </c>
      <c r="AM197" s="31" t="s">
        <v>238</v>
      </c>
      <c r="AN197" s="31" t="s">
        <v>237</v>
      </c>
      <c r="AO197" s="31" t="s">
        <v>238</v>
      </c>
      <c r="AP197" s="31" t="s">
        <v>237</v>
      </c>
      <c r="AQ197" s="31" t="s">
        <v>238</v>
      </c>
      <c r="AR197" s="31" t="s">
        <v>237</v>
      </c>
      <c r="AS197" s="31" t="s">
        <v>238</v>
      </c>
      <c r="AT197" s="31" t="s">
        <v>237</v>
      </c>
    </row>
    <row r="198" spans="1:46" s="15" customFormat="1" x14ac:dyDescent="0.25">
      <c r="A198" s="345">
        <v>1</v>
      </c>
      <c r="B198" s="45" t="s">
        <v>211</v>
      </c>
      <c r="C198" s="31">
        <v>19.7</v>
      </c>
      <c r="D198" s="31" t="s">
        <v>237</v>
      </c>
      <c r="E198" s="31">
        <v>20.100000000000001</v>
      </c>
      <c r="F198" s="31" t="s">
        <v>237</v>
      </c>
      <c r="G198" s="31">
        <v>19.3</v>
      </c>
      <c r="H198" s="31" t="s">
        <v>237</v>
      </c>
      <c r="I198" s="31">
        <v>5.3</v>
      </c>
      <c r="J198" s="31" t="s">
        <v>237</v>
      </c>
      <c r="K198" s="31">
        <v>45.9</v>
      </c>
      <c r="L198" s="31" t="s">
        <v>237</v>
      </c>
      <c r="M198" s="31">
        <v>90.6</v>
      </c>
      <c r="N198" s="31" t="s">
        <v>237</v>
      </c>
      <c r="O198" s="31">
        <v>91.1</v>
      </c>
      <c r="P198" s="31" t="s">
        <v>237</v>
      </c>
      <c r="Q198" s="31">
        <v>90</v>
      </c>
      <c r="R198" s="31" t="s">
        <v>237</v>
      </c>
      <c r="S198" s="31">
        <v>83.4</v>
      </c>
      <c r="T198" s="31" t="s">
        <v>237</v>
      </c>
      <c r="U198" s="31">
        <v>95.1</v>
      </c>
      <c r="V198" s="31" t="s">
        <v>237</v>
      </c>
      <c r="W198" s="31">
        <v>54.3</v>
      </c>
      <c r="X198" s="31" t="s">
        <v>237</v>
      </c>
      <c r="Y198" s="31">
        <v>42.5</v>
      </c>
      <c r="Z198" s="31" t="s">
        <v>237</v>
      </c>
      <c r="AA198" s="31">
        <v>31.7</v>
      </c>
      <c r="AB198" s="31" t="s">
        <v>237</v>
      </c>
      <c r="AC198" s="31">
        <v>58.6</v>
      </c>
      <c r="AD198" s="31" t="s">
        <v>237</v>
      </c>
      <c r="AE198" s="31">
        <v>67.3</v>
      </c>
      <c r="AF198" s="31" t="s">
        <v>237</v>
      </c>
      <c r="AG198" s="31">
        <v>73.8</v>
      </c>
      <c r="AH198" s="31" t="s">
        <v>237</v>
      </c>
      <c r="AI198" s="31">
        <v>62.1</v>
      </c>
      <c r="AJ198" s="31" t="s">
        <v>237</v>
      </c>
      <c r="AK198" s="31">
        <v>4.9555600000000002</v>
      </c>
      <c r="AL198" s="31" t="s">
        <v>237</v>
      </c>
      <c r="AM198" s="31">
        <v>5.294638</v>
      </c>
      <c r="AN198" s="31" t="s">
        <v>237</v>
      </c>
      <c r="AO198" s="31">
        <v>4.6069829999999996</v>
      </c>
      <c r="AP198" s="31" t="s">
        <v>237</v>
      </c>
      <c r="AQ198" s="31">
        <v>6</v>
      </c>
      <c r="AR198" s="31" t="s">
        <v>237</v>
      </c>
      <c r="AS198" s="31">
        <v>7</v>
      </c>
      <c r="AT198" s="31" t="s">
        <v>237</v>
      </c>
    </row>
    <row r="199" spans="1:46" s="15" customFormat="1" x14ac:dyDescent="0.25">
      <c r="A199" s="346"/>
      <c r="B199" s="350" t="s">
        <v>212</v>
      </c>
      <c r="C199" s="31" t="s">
        <v>238</v>
      </c>
      <c r="D199" s="31" t="s">
        <v>237</v>
      </c>
      <c r="E199" s="31" t="s">
        <v>238</v>
      </c>
      <c r="F199" s="31" t="s">
        <v>237</v>
      </c>
      <c r="G199" s="31" t="s">
        <v>238</v>
      </c>
      <c r="H199" s="31" t="s">
        <v>237</v>
      </c>
      <c r="I199" s="31" t="s">
        <v>238</v>
      </c>
      <c r="J199" s="31" t="s">
        <v>237</v>
      </c>
      <c r="K199" s="31" t="s">
        <v>238</v>
      </c>
      <c r="L199" s="31" t="s">
        <v>237</v>
      </c>
      <c r="M199" s="31" t="s">
        <v>238</v>
      </c>
      <c r="N199" s="31" t="s">
        <v>237</v>
      </c>
      <c r="O199" s="31" t="s">
        <v>238</v>
      </c>
      <c r="P199" s="31" t="s">
        <v>237</v>
      </c>
      <c r="Q199" s="31" t="s">
        <v>238</v>
      </c>
      <c r="R199" s="31" t="s">
        <v>237</v>
      </c>
      <c r="S199" s="31" t="s">
        <v>238</v>
      </c>
      <c r="T199" s="31" t="s">
        <v>237</v>
      </c>
      <c r="U199" s="31" t="s">
        <v>238</v>
      </c>
      <c r="V199" s="31" t="s">
        <v>237</v>
      </c>
      <c r="W199" s="31" t="s">
        <v>238</v>
      </c>
      <c r="X199" s="31" t="s">
        <v>237</v>
      </c>
      <c r="Y199" s="31" t="s">
        <v>238</v>
      </c>
      <c r="Z199" s="31" t="s">
        <v>237</v>
      </c>
      <c r="AA199" s="31" t="s">
        <v>238</v>
      </c>
      <c r="AB199" s="31" t="s">
        <v>237</v>
      </c>
      <c r="AC199" s="31" t="s">
        <v>238</v>
      </c>
      <c r="AD199" s="31" t="s">
        <v>237</v>
      </c>
      <c r="AE199" s="31" t="s">
        <v>238</v>
      </c>
      <c r="AF199" s="31" t="s">
        <v>237</v>
      </c>
      <c r="AG199" s="31" t="s">
        <v>238</v>
      </c>
      <c r="AH199" s="31" t="s">
        <v>237</v>
      </c>
      <c r="AI199" s="31" t="s">
        <v>238</v>
      </c>
      <c r="AJ199" s="31" t="s">
        <v>237</v>
      </c>
      <c r="AK199" s="31" t="s">
        <v>238</v>
      </c>
      <c r="AL199" s="31" t="s">
        <v>237</v>
      </c>
      <c r="AM199" s="31" t="s">
        <v>238</v>
      </c>
      <c r="AN199" s="31" t="s">
        <v>237</v>
      </c>
      <c r="AO199" s="31" t="s">
        <v>238</v>
      </c>
      <c r="AP199" s="31" t="s">
        <v>237</v>
      </c>
      <c r="AQ199" s="31" t="s">
        <v>238</v>
      </c>
      <c r="AR199" s="31" t="s">
        <v>237</v>
      </c>
      <c r="AS199" s="31" t="s">
        <v>238</v>
      </c>
      <c r="AT199" s="31" t="s">
        <v>237</v>
      </c>
    </row>
    <row r="200" spans="1:46" s="15" customFormat="1" x14ac:dyDescent="0.25">
      <c r="A200" s="345">
        <v>1</v>
      </c>
      <c r="B200" s="45" t="s">
        <v>213</v>
      </c>
      <c r="C200" s="31">
        <v>65.7</v>
      </c>
      <c r="D200" s="31" t="s">
        <v>283</v>
      </c>
      <c r="E200" s="31" t="s">
        <v>238</v>
      </c>
      <c r="F200" s="31" t="s">
        <v>237</v>
      </c>
      <c r="G200" s="31" t="s">
        <v>238</v>
      </c>
      <c r="H200" s="31" t="s">
        <v>237</v>
      </c>
      <c r="I200" s="31" t="s">
        <v>238</v>
      </c>
      <c r="J200" s="31" t="s">
        <v>237</v>
      </c>
      <c r="K200" s="31" t="s">
        <v>238</v>
      </c>
      <c r="L200" s="31" t="s">
        <v>237</v>
      </c>
      <c r="M200" s="31" t="s">
        <v>238</v>
      </c>
      <c r="N200" s="31" t="s">
        <v>237</v>
      </c>
      <c r="O200" s="31" t="s">
        <v>238</v>
      </c>
      <c r="P200" s="31" t="s">
        <v>237</v>
      </c>
      <c r="Q200" s="31" t="s">
        <v>238</v>
      </c>
      <c r="R200" s="31" t="s">
        <v>237</v>
      </c>
      <c r="S200" s="31" t="s">
        <v>238</v>
      </c>
      <c r="T200" s="31" t="s">
        <v>237</v>
      </c>
      <c r="U200" s="31" t="s">
        <v>238</v>
      </c>
      <c r="V200" s="31" t="s">
        <v>237</v>
      </c>
      <c r="W200" s="31" t="s">
        <v>238</v>
      </c>
      <c r="X200" s="31" t="s">
        <v>237</v>
      </c>
      <c r="Y200" s="31" t="s">
        <v>238</v>
      </c>
      <c r="Z200" s="31" t="s">
        <v>237</v>
      </c>
      <c r="AA200" s="31" t="s">
        <v>238</v>
      </c>
      <c r="AB200" s="31" t="s">
        <v>237</v>
      </c>
      <c r="AC200" s="31" t="s">
        <v>238</v>
      </c>
      <c r="AD200" s="31" t="s">
        <v>237</v>
      </c>
      <c r="AE200" s="31" t="s">
        <v>238</v>
      </c>
      <c r="AF200" s="31" t="s">
        <v>237</v>
      </c>
      <c r="AG200" s="31" t="s">
        <v>238</v>
      </c>
      <c r="AH200" s="31" t="s">
        <v>237</v>
      </c>
      <c r="AI200" s="31" t="s">
        <v>238</v>
      </c>
      <c r="AJ200" s="31" t="s">
        <v>237</v>
      </c>
      <c r="AK200" s="31" t="s">
        <v>238</v>
      </c>
      <c r="AL200" s="31" t="s">
        <v>237</v>
      </c>
      <c r="AM200" s="31" t="s">
        <v>238</v>
      </c>
      <c r="AN200" s="31" t="s">
        <v>237</v>
      </c>
      <c r="AO200" s="31" t="s">
        <v>238</v>
      </c>
      <c r="AP200" s="31" t="s">
        <v>237</v>
      </c>
      <c r="AQ200" s="31" t="s">
        <v>238</v>
      </c>
      <c r="AR200" s="31" t="s">
        <v>237</v>
      </c>
      <c r="AS200" s="31" t="s">
        <v>238</v>
      </c>
      <c r="AT200" s="31" t="s">
        <v>237</v>
      </c>
    </row>
    <row r="201" spans="1:46" s="15" customFormat="1" x14ac:dyDescent="0.25">
      <c r="A201" s="345">
        <v>1</v>
      </c>
      <c r="B201" s="45" t="s">
        <v>214</v>
      </c>
      <c r="C201" s="31">
        <v>71.900000000000006</v>
      </c>
      <c r="D201" s="31" t="s">
        <v>237</v>
      </c>
      <c r="E201" s="31">
        <v>70.8</v>
      </c>
      <c r="F201" s="31" t="s">
        <v>237</v>
      </c>
      <c r="G201" s="31">
        <v>73.099999999999994</v>
      </c>
      <c r="H201" s="31" t="s">
        <v>237</v>
      </c>
      <c r="I201" s="31">
        <v>58.8</v>
      </c>
      <c r="J201" s="31" t="s">
        <v>237</v>
      </c>
      <c r="K201" s="31">
        <v>90.6</v>
      </c>
      <c r="L201" s="31" t="s">
        <v>237</v>
      </c>
      <c r="M201" s="31">
        <v>76.8</v>
      </c>
      <c r="N201" s="31" t="s">
        <v>237</v>
      </c>
      <c r="O201" s="31">
        <v>74</v>
      </c>
      <c r="P201" s="31" t="s">
        <v>237</v>
      </c>
      <c r="Q201" s="31">
        <v>79.5</v>
      </c>
      <c r="R201" s="31" t="s">
        <v>237</v>
      </c>
      <c r="S201" s="31">
        <v>62.9</v>
      </c>
      <c r="T201" s="31" t="s">
        <v>237</v>
      </c>
      <c r="U201" s="31">
        <v>94.1</v>
      </c>
      <c r="V201" s="31" t="s">
        <v>237</v>
      </c>
      <c r="W201" s="31">
        <v>61.3</v>
      </c>
      <c r="X201" s="31" t="s">
        <v>237</v>
      </c>
      <c r="Y201" s="31">
        <v>19.600000000000001</v>
      </c>
      <c r="Z201" s="31" t="s">
        <v>237</v>
      </c>
      <c r="AA201" s="31">
        <v>2.8</v>
      </c>
      <c r="AB201" s="31" t="s">
        <v>237</v>
      </c>
      <c r="AC201" s="31">
        <v>49</v>
      </c>
      <c r="AD201" s="31" t="s">
        <v>237</v>
      </c>
      <c r="AE201" s="31">
        <v>49.3</v>
      </c>
      <c r="AF201" s="31" t="s">
        <v>237</v>
      </c>
      <c r="AG201" s="31">
        <v>40.5</v>
      </c>
      <c r="AH201" s="31" t="s">
        <v>237</v>
      </c>
      <c r="AI201" s="31">
        <v>53.6</v>
      </c>
      <c r="AJ201" s="31" t="s">
        <v>237</v>
      </c>
      <c r="AK201" s="31">
        <v>9.4</v>
      </c>
      <c r="AL201" s="31" t="s">
        <v>237</v>
      </c>
      <c r="AM201" s="31">
        <v>9.9</v>
      </c>
      <c r="AN201" s="31" t="s">
        <v>237</v>
      </c>
      <c r="AO201" s="31">
        <v>8.9</v>
      </c>
      <c r="AP201" s="31" t="s">
        <v>237</v>
      </c>
      <c r="AQ201" s="31">
        <v>17</v>
      </c>
      <c r="AR201" s="31" t="s">
        <v>237</v>
      </c>
      <c r="AS201" s="31">
        <v>3.5</v>
      </c>
      <c r="AT201" s="31" t="s">
        <v>237</v>
      </c>
    </row>
    <row r="202" spans="1:46" s="15" customFormat="1" x14ac:dyDescent="0.25">
      <c r="A202" s="345">
        <v>1</v>
      </c>
      <c r="B202" s="45" t="s">
        <v>215</v>
      </c>
      <c r="C202" s="31">
        <v>2.6</v>
      </c>
      <c r="D202" s="31" t="s">
        <v>237</v>
      </c>
      <c r="E202" s="31">
        <v>2.5</v>
      </c>
      <c r="F202" s="31" t="s">
        <v>237</v>
      </c>
      <c r="G202" s="31">
        <v>2.6</v>
      </c>
      <c r="H202" s="31" t="s">
        <v>237</v>
      </c>
      <c r="I202" s="31">
        <v>0</v>
      </c>
      <c r="J202" s="31" t="s">
        <v>237</v>
      </c>
      <c r="K202" s="31">
        <v>8.4</v>
      </c>
      <c r="L202" s="31" t="s">
        <v>237</v>
      </c>
      <c r="M202" s="31">
        <v>33.1</v>
      </c>
      <c r="N202" s="31" t="s">
        <v>237</v>
      </c>
      <c r="O202" s="31">
        <v>34.1</v>
      </c>
      <c r="P202" s="31" t="s">
        <v>237</v>
      </c>
      <c r="Q202" s="31">
        <v>32</v>
      </c>
      <c r="R202" s="31" t="s">
        <v>237</v>
      </c>
      <c r="S202" s="31">
        <v>15.9</v>
      </c>
      <c r="T202" s="31" t="s">
        <v>237</v>
      </c>
      <c r="U202" s="31">
        <v>55.7</v>
      </c>
      <c r="V202" s="31" t="s">
        <v>237</v>
      </c>
      <c r="W202" s="31">
        <v>37.200000000000003</v>
      </c>
      <c r="X202" s="31" t="s">
        <v>237</v>
      </c>
      <c r="Y202" s="31">
        <v>10.3</v>
      </c>
      <c r="Z202" s="31" t="s">
        <v>237</v>
      </c>
      <c r="AA202" s="31">
        <v>3.5</v>
      </c>
      <c r="AB202" s="31" t="s">
        <v>237</v>
      </c>
      <c r="AC202" s="31">
        <v>31.3</v>
      </c>
      <c r="AD202" s="31" t="s">
        <v>237</v>
      </c>
      <c r="AE202" s="31">
        <v>48.8</v>
      </c>
      <c r="AF202" s="31" t="s">
        <v>237</v>
      </c>
      <c r="AG202" s="31">
        <v>44.9</v>
      </c>
      <c r="AH202" s="31" t="s">
        <v>237</v>
      </c>
      <c r="AI202" s="31">
        <v>48.9</v>
      </c>
      <c r="AJ202" s="31" t="s">
        <v>237</v>
      </c>
      <c r="AK202" s="31">
        <v>34.1</v>
      </c>
      <c r="AL202" s="31" t="s">
        <v>237</v>
      </c>
      <c r="AM202" s="31">
        <v>35.6</v>
      </c>
      <c r="AN202" s="31" t="s">
        <v>237</v>
      </c>
      <c r="AO202" s="31">
        <v>32.5</v>
      </c>
      <c r="AP202" s="31" t="s">
        <v>237</v>
      </c>
      <c r="AQ202" s="31">
        <v>46.4</v>
      </c>
      <c r="AR202" s="31" t="s">
        <v>237</v>
      </c>
      <c r="AS202" s="31">
        <v>22</v>
      </c>
      <c r="AT202" s="31" t="s">
        <v>237</v>
      </c>
    </row>
    <row r="203" spans="1:46" s="15" customFormat="1" x14ac:dyDescent="0.25">
      <c r="A203" s="346"/>
      <c r="B203" s="347" t="s">
        <v>216</v>
      </c>
      <c r="C203" s="31" t="s">
        <v>238</v>
      </c>
      <c r="D203" s="31" t="s">
        <v>237</v>
      </c>
      <c r="E203" s="31" t="s">
        <v>238</v>
      </c>
      <c r="F203" s="31" t="s">
        <v>237</v>
      </c>
      <c r="G203" s="31" t="s">
        <v>238</v>
      </c>
      <c r="H203" s="31" t="s">
        <v>237</v>
      </c>
      <c r="I203" s="31" t="s">
        <v>238</v>
      </c>
      <c r="J203" s="31" t="s">
        <v>237</v>
      </c>
      <c r="K203" s="31" t="s">
        <v>238</v>
      </c>
      <c r="L203" s="31" t="s">
        <v>237</v>
      </c>
      <c r="M203" s="31" t="s">
        <v>238</v>
      </c>
      <c r="N203" s="31" t="s">
        <v>237</v>
      </c>
      <c r="O203" s="31" t="s">
        <v>238</v>
      </c>
      <c r="P203" s="31" t="s">
        <v>237</v>
      </c>
      <c r="Q203" s="31" t="s">
        <v>238</v>
      </c>
      <c r="R203" s="31" t="s">
        <v>237</v>
      </c>
      <c r="S203" s="31" t="s">
        <v>238</v>
      </c>
      <c r="T203" s="31" t="s">
        <v>237</v>
      </c>
      <c r="U203" s="31" t="s">
        <v>238</v>
      </c>
      <c r="V203" s="31" t="s">
        <v>237</v>
      </c>
      <c r="W203" s="31" t="s">
        <v>238</v>
      </c>
      <c r="X203" s="31" t="s">
        <v>237</v>
      </c>
      <c r="Y203" s="31" t="s">
        <v>238</v>
      </c>
      <c r="Z203" s="31" t="s">
        <v>237</v>
      </c>
      <c r="AA203" s="31" t="s">
        <v>238</v>
      </c>
      <c r="AB203" s="31" t="s">
        <v>237</v>
      </c>
      <c r="AC203" s="31" t="s">
        <v>238</v>
      </c>
      <c r="AD203" s="31" t="s">
        <v>237</v>
      </c>
      <c r="AE203" s="31" t="s">
        <v>238</v>
      </c>
      <c r="AF203" s="31" t="s">
        <v>237</v>
      </c>
      <c r="AG203" s="31" t="s">
        <v>238</v>
      </c>
      <c r="AH203" s="31" t="s">
        <v>237</v>
      </c>
      <c r="AI203" s="31" t="s">
        <v>238</v>
      </c>
      <c r="AJ203" s="31" t="s">
        <v>237</v>
      </c>
      <c r="AK203" s="31" t="s">
        <v>238</v>
      </c>
      <c r="AL203" s="31" t="s">
        <v>237</v>
      </c>
      <c r="AM203" s="31" t="s">
        <v>238</v>
      </c>
      <c r="AN203" s="31" t="s">
        <v>237</v>
      </c>
      <c r="AO203" s="31" t="s">
        <v>238</v>
      </c>
      <c r="AP203" s="31" t="s">
        <v>237</v>
      </c>
      <c r="AQ203" s="31" t="s">
        <v>238</v>
      </c>
      <c r="AR203" s="31" t="s">
        <v>237</v>
      </c>
      <c r="AS203" s="31" t="s">
        <v>238</v>
      </c>
      <c r="AT203" s="31" t="s">
        <v>237</v>
      </c>
    </row>
    <row r="204" spans="1:46" s="15" customFormat="1" x14ac:dyDescent="0.25">
      <c r="A204" s="354"/>
      <c r="B204" s="349" t="s">
        <v>217</v>
      </c>
      <c r="C204" s="31" t="s">
        <v>238</v>
      </c>
      <c r="D204" s="31" t="s">
        <v>237</v>
      </c>
      <c r="E204" s="31" t="s">
        <v>238</v>
      </c>
      <c r="F204" s="31" t="s">
        <v>237</v>
      </c>
      <c r="G204" s="31" t="s">
        <v>238</v>
      </c>
      <c r="H204" s="31" t="s">
        <v>237</v>
      </c>
      <c r="I204" s="31" t="s">
        <v>238</v>
      </c>
      <c r="J204" s="31" t="s">
        <v>237</v>
      </c>
      <c r="K204" s="31" t="s">
        <v>238</v>
      </c>
      <c r="L204" s="31" t="s">
        <v>237</v>
      </c>
      <c r="M204" s="31" t="s">
        <v>238</v>
      </c>
      <c r="N204" s="31" t="s">
        <v>237</v>
      </c>
      <c r="O204" s="31" t="s">
        <v>238</v>
      </c>
      <c r="P204" s="31" t="s">
        <v>237</v>
      </c>
      <c r="Q204" s="31" t="s">
        <v>238</v>
      </c>
      <c r="R204" s="31" t="s">
        <v>237</v>
      </c>
      <c r="S204" s="31" t="s">
        <v>238</v>
      </c>
      <c r="T204" s="31" t="s">
        <v>237</v>
      </c>
      <c r="U204" s="31" t="s">
        <v>238</v>
      </c>
      <c r="V204" s="31" t="s">
        <v>237</v>
      </c>
      <c r="W204" s="31" t="s">
        <v>238</v>
      </c>
      <c r="X204" s="31" t="s">
        <v>237</v>
      </c>
      <c r="Y204" s="31" t="s">
        <v>238</v>
      </c>
      <c r="Z204" s="31" t="s">
        <v>237</v>
      </c>
      <c r="AA204" s="31" t="s">
        <v>238</v>
      </c>
      <c r="AB204" s="31" t="s">
        <v>237</v>
      </c>
      <c r="AC204" s="31" t="s">
        <v>238</v>
      </c>
      <c r="AD204" s="31" t="s">
        <v>237</v>
      </c>
      <c r="AE204" s="31" t="s">
        <v>238</v>
      </c>
      <c r="AF204" s="31" t="s">
        <v>237</v>
      </c>
      <c r="AG204" s="31" t="s">
        <v>238</v>
      </c>
      <c r="AH204" s="31" t="s">
        <v>237</v>
      </c>
      <c r="AI204" s="31" t="s">
        <v>238</v>
      </c>
      <c r="AJ204" s="31" t="s">
        <v>237</v>
      </c>
      <c r="AK204" s="31" t="s">
        <v>238</v>
      </c>
      <c r="AL204" s="31" t="s">
        <v>237</v>
      </c>
      <c r="AM204" s="31" t="s">
        <v>238</v>
      </c>
      <c r="AN204" s="31" t="s">
        <v>237</v>
      </c>
      <c r="AO204" s="31" t="s">
        <v>238</v>
      </c>
      <c r="AP204" s="31" t="s">
        <v>237</v>
      </c>
      <c r="AQ204" s="31" t="s">
        <v>238</v>
      </c>
      <c r="AR204" s="31" t="s">
        <v>237</v>
      </c>
      <c r="AS204" s="31" t="s">
        <v>238</v>
      </c>
      <c r="AT204" s="31" t="s">
        <v>237</v>
      </c>
    </row>
    <row r="205" spans="1:46" s="15" customFormat="1" x14ac:dyDescent="0.25">
      <c r="A205" s="338"/>
      <c r="B205" s="45"/>
      <c r="C205" s="23"/>
      <c r="D205" s="23"/>
      <c r="E205" s="23"/>
      <c r="F205" s="23"/>
      <c r="G205" s="23"/>
      <c r="H205" s="23"/>
      <c r="I205" s="294"/>
      <c r="J205" s="294"/>
      <c r="K205" s="294"/>
      <c r="L205" s="294"/>
      <c r="M205" s="296"/>
      <c r="N205" s="296"/>
      <c r="O205" s="296"/>
      <c r="P205" s="296"/>
      <c r="Q205" s="296"/>
      <c r="R205" s="296"/>
      <c r="S205" s="296"/>
      <c r="T205" s="296"/>
      <c r="U205" s="355"/>
      <c r="V205" s="355"/>
      <c r="W205" s="355"/>
      <c r="X205" s="355"/>
      <c r="Y205" s="355"/>
      <c r="Z205" s="355"/>
      <c r="AA205" s="355"/>
      <c r="AB205" s="355"/>
      <c r="AC205" s="355"/>
      <c r="AD205" s="355"/>
      <c r="AE205" s="355"/>
      <c r="AF205" s="356"/>
      <c r="AG205" s="356"/>
      <c r="AH205" s="356"/>
      <c r="AI205" s="356"/>
      <c r="AJ205" s="356"/>
      <c r="AK205" s="356"/>
      <c r="AL205" s="356"/>
      <c r="AM205" s="356"/>
      <c r="AN205" s="356"/>
      <c r="AO205" s="356"/>
      <c r="AP205" s="356"/>
      <c r="AQ205" s="356"/>
      <c r="AR205" s="356"/>
      <c r="AS205" s="356"/>
      <c r="AT205" s="356"/>
    </row>
    <row r="206" spans="1:46" s="15" customFormat="1" x14ac:dyDescent="0.25">
      <c r="A206" s="338"/>
      <c r="B206" s="56" t="s">
        <v>243</v>
      </c>
      <c r="C206" s="23"/>
      <c r="D206" s="23"/>
      <c r="E206" s="23"/>
      <c r="F206" s="23"/>
      <c r="G206" s="23"/>
      <c r="H206" s="23"/>
      <c r="I206" s="294"/>
      <c r="J206" s="294"/>
      <c r="K206" s="294"/>
      <c r="L206" s="294"/>
      <c r="M206" s="296"/>
      <c r="N206" s="296"/>
      <c r="O206" s="296"/>
      <c r="P206" s="296"/>
      <c r="Q206" s="296"/>
      <c r="R206" s="296"/>
      <c r="S206" s="296"/>
      <c r="T206" s="296"/>
      <c r="U206" s="355"/>
      <c r="V206" s="355"/>
      <c r="W206" s="355"/>
      <c r="X206" s="355"/>
      <c r="Y206" s="355"/>
      <c r="Z206" s="355"/>
      <c r="AA206" s="355"/>
      <c r="AB206" s="355"/>
      <c r="AC206" s="355"/>
      <c r="AD206" s="355"/>
      <c r="AE206" s="355"/>
      <c r="AF206" s="356"/>
      <c r="AG206" s="356"/>
      <c r="AH206" s="356"/>
      <c r="AI206" s="356"/>
      <c r="AJ206" s="356"/>
      <c r="AK206" s="356"/>
      <c r="AL206" s="356"/>
      <c r="AM206" s="356"/>
      <c r="AN206" s="356"/>
      <c r="AO206" s="356"/>
      <c r="AP206" s="356"/>
      <c r="AQ206" s="356"/>
      <c r="AR206" s="356"/>
      <c r="AS206" s="356"/>
      <c r="AT206" s="356"/>
    </row>
    <row r="207" spans="1:46" s="15" customFormat="1" x14ac:dyDescent="0.25">
      <c r="A207" s="338"/>
      <c r="B207" s="57" t="s">
        <v>218</v>
      </c>
      <c r="C207" s="31">
        <v>26.46132199690566</v>
      </c>
      <c r="D207" s="299"/>
      <c r="E207" s="31">
        <v>25.524610673925849</v>
      </c>
      <c r="F207" s="299"/>
      <c r="G207" s="31">
        <v>25.984547939539915</v>
      </c>
      <c r="H207" s="299"/>
      <c r="I207" s="31">
        <v>7.78999499431358</v>
      </c>
      <c r="J207" s="31"/>
      <c r="K207" s="31">
        <v>53.049665935306464</v>
      </c>
      <c r="L207" s="31"/>
      <c r="M207" s="31" t="s">
        <v>238</v>
      </c>
      <c r="N207" s="31"/>
      <c r="O207" s="31" t="s">
        <v>238</v>
      </c>
      <c r="P207" s="31"/>
      <c r="Q207" s="31" t="s">
        <v>238</v>
      </c>
      <c r="R207" s="31"/>
      <c r="S207" s="31" t="s">
        <v>238</v>
      </c>
      <c r="T207" s="31"/>
      <c r="U207" s="31" t="s">
        <v>238</v>
      </c>
      <c r="V207" s="31"/>
      <c r="W207" s="31" t="s">
        <v>238</v>
      </c>
      <c r="X207" s="31"/>
      <c r="Y207" s="31" t="s">
        <v>238</v>
      </c>
      <c r="Z207" s="31"/>
      <c r="AA207" s="31" t="s">
        <v>238</v>
      </c>
      <c r="AB207" s="31"/>
      <c r="AC207" s="31" t="s">
        <v>238</v>
      </c>
      <c r="AD207" s="31"/>
      <c r="AE207" s="31" t="s">
        <v>238</v>
      </c>
      <c r="AF207" s="31"/>
      <c r="AG207" s="31" t="s">
        <v>238</v>
      </c>
      <c r="AH207" s="352"/>
      <c r="AI207" s="31" t="s">
        <v>238</v>
      </c>
      <c r="AJ207" s="352"/>
      <c r="AK207" s="31" t="s">
        <v>238</v>
      </c>
      <c r="AL207" s="352"/>
      <c r="AM207" s="31" t="s">
        <v>238</v>
      </c>
      <c r="AN207" s="352"/>
      <c r="AO207" s="31" t="s">
        <v>238</v>
      </c>
      <c r="AP207" s="352"/>
      <c r="AQ207" s="31" t="s">
        <v>238</v>
      </c>
      <c r="AR207" s="352"/>
      <c r="AS207" s="31" t="s">
        <v>238</v>
      </c>
      <c r="AT207" s="352"/>
    </row>
    <row r="208" spans="1:46" s="15" customFormat="1" x14ac:dyDescent="0.25">
      <c r="A208" s="338"/>
      <c r="B208" s="58" t="s">
        <v>219</v>
      </c>
      <c r="C208" s="31" t="s">
        <v>238</v>
      </c>
      <c r="D208" s="299"/>
      <c r="E208" s="31" t="s">
        <v>238</v>
      </c>
      <c r="F208" s="299"/>
      <c r="G208" s="31" t="s">
        <v>238</v>
      </c>
      <c r="H208" s="299"/>
      <c r="I208" s="31" t="s">
        <v>238</v>
      </c>
      <c r="J208" s="31"/>
      <c r="K208" s="31" t="s">
        <v>238</v>
      </c>
      <c r="L208" s="31"/>
      <c r="M208" s="31" t="s">
        <v>238</v>
      </c>
      <c r="N208" s="31"/>
      <c r="O208" s="31" t="s">
        <v>238</v>
      </c>
      <c r="P208" s="31"/>
      <c r="Q208" s="31" t="s">
        <v>238</v>
      </c>
      <c r="R208" s="31"/>
      <c r="S208" s="31" t="s">
        <v>238</v>
      </c>
      <c r="T208" s="31"/>
      <c r="U208" s="31" t="s">
        <v>238</v>
      </c>
      <c r="V208" s="31"/>
      <c r="W208" s="31" t="s">
        <v>238</v>
      </c>
      <c r="X208" s="31"/>
      <c r="Y208" s="31" t="s">
        <v>238</v>
      </c>
      <c r="Z208" s="31"/>
      <c r="AA208" s="31" t="s">
        <v>238</v>
      </c>
      <c r="AB208" s="31"/>
      <c r="AC208" s="31" t="s">
        <v>238</v>
      </c>
      <c r="AD208" s="31"/>
      <c r="AE208" s="31" t="s">
        <v>238</v>
      </c>
      <c r="AF208" s="31"/>
      <c r="AG208" s="31" t="s">
        <v>238</v>
      </c>
      <c r="AH208" s="352"/>
      <c r="AI208" s="31" t="s">
        <v>238</v>
      </c>
      <c r="AJ208" s="352"/>
      <c r="AK208" s="31" t="s">
        <v>238</v>
      </c>
      <c r="AL208" s="352"/>
      <c r="AM208" s="31" t="s">
        <v>238</v>
      </c>
      <c r="AN208" s="352"/>
      <c r="AO208" s="31" t="s">
        <v>238</v>
      </c>
      <c r="AP208" s="352"/>
      <c r="AQ208" s="31" t="s">
        <v>238</v>
      </c>
      <c r="AR208" s="352"/>
      <c r="AS208" s="31" t="s">
        <v>238</v>
      </c>
      <c r="AT208" s="352"/>
    </row>
    <row r="209" spans="1:46" s="15" customFormat="1" x14ac:dyDescent="0.25">
      <c r="A209" s="338"/>
      <c r="B209" s="58" t="s">
        <v>220</v>
      </c>
      <c r="C209" s="31">
        <v>27.976811904959671</v>
      </c>
      <c r="D209" s="299"/>
      <c r="E209" s="31">
        <v>27.75866311209505</v>
      </c>
      <c r="F209" s="299"/>
      <c r="G209" s="31">
        <v>28.228293564409316</v>
      </c>
      <c r="H209" s="299"/>
      <c r="I209" s="31">
        <v>8.0257210992763834</v>
      </c>
      <c r="J209" s="31"/>
      <c r="K209" s="31">
        <v>57.092992967007</v>
      </c>
      <c r="L209" s="31"/>
      <c r="M209" s="31">
        <v>58.053534490111559</v>
      </c>
      <c r="N209" s="31"/>
      <c r="O209" s="31">
        <v>58.179776604470291</v>
      </c>
      <c r="P209" s="31"/>
      <c r="Q209" s="31">
        <v>57.941921546271885</v>
      </c>
      <c r="R209" s="31"/>
      <c r="S209" s="31">
        <v>47.95623686071562</v>
      </c>
      <c r="T209" s="31"/>
      <c r="U209" s="31">
        <v>76.616401874572063</v>
      </c>
      <c r="V209" s="31"/>
      <c r="W209" s="31">
        <v>34.556452302573796</v>
      </c>
      <c r="X209" s="31"/>
      <c r="Y209" s="31">
        <v>4.013397440623935</v>
      </c>
      <c r="Z209" s="31"/>
      <c r="AA209" s="31">
        <v>0.44739070343175058</v>
      </c>
      <c r="AB209" s="31"/>
      <c r="AC209" s="31">
        <v>12.856455305958042</v>
      </c>
      <c r="AD209" s="31"/>
      <c r="AE209" s="31">
        <v>37.040701665871055</v>
      </c>
      <c r="AF209" s="31"/>
      <c r="AG209" s="31">
        <v>29.035474752971066</v>
      </c>
      <c r="AH209" s="352"/>
      <c r="AI209" s="31">
        <v>46.23691865444237</v>
      </c>
      <c r="AJ209" s="352"/>
      <c r="AK209" s="31">
        <v>43.211910125428474</v>
      </c>
      <c r="AL209" s="352"/>
      <c r="AM209" s="31">
        <v>43.083888354827096</v>
      </c>
      <c r="AN209" s="352"/>
      <c r="AO209" s="31">
        <v>43.286580228816852</v>
      </c>
      <c r="AP209" s="352"/>
      <c r="AQ209" s="31">
        <v>46.128163486178792</v>
      </c>
      <c r="AR209" s="352"/>
      <c r="AS209" s="31">
        <v>34.853004931013508</v>
      </c>
      <c r="AT209" s="352"/>
    </row>
    <row r="210" spans="1:46" s="15" customFormat="1" x14ac:dyDescent="0.25">
      <c r="A210" s="338"/>
      <c r="B210" s="57" t="s">
        <v>221</v>
      </c>
      <c r="C210" s="31">
        <v>17.393238690107122</v>
      </c>
      <c r="D210" s="299"/>
      <c r="E210" s="31">
        <v>16.754338298705928</v>
      </c>
      <c r="F210" s="299"/>
      <c r="G210" s="31">
        <v>18.088570805292036</v>
      </c>
      <c r="H210" s="299"/>
      <c r="I210" s="31" t="s">
        <v>238</v>
      </c>
      <c r="J210" s="31"/>
      <c r="K210" s="31" t="s">
        <v>238</v>
      </c>
      <c r="L210" s="31"/>
      <c r="M210" s="31" t="s">
        <v>238</v>
      </c>
      <c r="N210" s="31"/>
      <c r="O210" s="31" t="s">
        <v>238</v>
      </c>
      <c r="P210" s="31"/>
      <c r="Q210" s="31" t="s">
        <v>238</v>
      </c>
      <c r="R210" s="31"/>
      <c r="S210" s="31" t="s">
        <v>238</v>
      </c>
      <c r="T210" s="31"/>
      <c r="U210" s="31" t="s">
        <v>238</v>
      </c>
      <c r="V210" s="31"/>
      <c r="W210" s="31" t="s">
        <v>238</v>
      </c>
      <c r="X210" s="31"/>
      <c r="Y210" s="31" t="s">
        <v>238</v>
      </c>
      <c r="Z210" s="31"/>
      <c r="AA210" s="31" t="s">
        <v>238</v>
      </c>
      <c r="AB210" s="31"/>
      <c r="AC210" s="31" t="s">
        <v>238</v>
      </c>
      <c r="AD210" s="31"/>
      <c r="AE210" s="31" t="s">
        <v>238</v>
      </c>
      <c r="AF210" s="31"/>
      <c r="AG210" s="31" t="s">
        <v>238</v>
      </c>
      <c r="AH210" s="352"/>
      <c r="AI210" s="31" t="s">
        <v>238</v>
      </c>
      <c r="AJ210" s="352"/>
      <c r="AK210" s="31" t="s">
        <v>238</v>
      </c>
      <c r="AL210" s="352"/>
      <c r="AM210" s="31" t="s">
        <v>238</v>
      </c>
      <c r="AN210" s="352"/>
      <c r="AO210" s="31" t="s">
        <v>238</v>
      </c>
      <c r="AP210" s="352"/>
      <c r="AQ210" s="31" t="s">
        <v>238</v>
      </c>
      <c r="AR210" s="352"/>
      <c r="AS210" s="31" t="s">
        <v>238</v>
      </c>
      <c r="AT210" s="352"/>
    </row>
    <row r="211" spans="1:46" s="15" customFormat="1" x14ac:dyDescent="0.25">
      <c r="A211" s="338"/>
      <c r="B211" s="47" t="s">
        <v>222</v>
      </c>
      <c r="C211" s="31" t="s">
        <v>238</v>
      </c>
      <c r="D211" s="299"/>
      <c r="E211" s="31" t="s">
        <v>238</v>
      </c>
      <c r="F211" s="299"/>
      <c r="G211" s="31" t="s">
        <v>238</v>
      </c>
      <c r="H211" s="299"/>
      <c r="I211" s="31" t="s">
        <v>238</v>
      </c>
      <c r="J211" s="31"/>
      <c r="K211" s="31" t="s">
        <v>238</v>
      </c>
      <c r="L211" s="31"/>
      <c r="M211" s="31" t="s">
        <v>238</v>
      </c>
      <c r="N211" s="31"/>
      <c r="O211" s="31" t="s">
        <v>238</v>
      </c>
      <c r="P211" s="31"/>
      <c r="Q211" s="31" t="s">
        <v>238</v>
      </c>
      <c r="R211" s="31"/>
      <c r="S211" s="31" t="s">
        <v>238</v>
      </c>
      <c r="T211" s="31"/>
      <c r="U211" s="31" t="s">
        <v>238</v>
      </c>
      <c r="V211" s="31"/>
      <c r="W211" s="31" t="s">
        <v>238</v>
      </c>
      <c r="X211" s="31"/>
      <c r="Y211" s="31" t="s">
        <v>238</v>
      </c>
      <c r="Z211" s="31"/>
      <c r="AA211" s="31" t="s">
        <v>238</v>
      </c>
      <c r="AB211" s="31"/>
      <c r="AC211" s="31" t="s">
        <v>238</v>
      </c>
      <c r="AD211" s="31"/>
      <c r="AE211" s="31" t="s">
        <v>238</v>
      </c>
      <c r="AF211" s="31"/>
      <c r="AG211" s="31" t="s">
        <v>238</v>
      </c>
      <c r="AH211" s="352"/>
      <c r="AI211" s="31" t="s">
        <v>238</v>
      </c>
      <c r="AJ211" s="352"/>
      <c r="AK211" s="31" t="s">
        <v>238</v>
      </c>
      <c r="AL211" s="352"/>
      <c r="AM211" s="31" t="s">
        <v>238</v>
      </c>
      <c r="AN211" s="352"/>
      <c r="AO211" s="31" t="s">
        <v>238</v>
      </c>
      <c r="AP211" s="352"/>
      <c r="AQ211" s="31" t="s">
        <v>238</v>
      </c>
      <c r="AR211" s="352"/>
      <c r="AS211" s="31" t="s">
        <v>238</v>
      </c>
      <c r="AT211" s="352"/>
    </row>
    <row r="212" spans="1:46" s="15" customFormat="1" x14ac:dyDescent="0.25">
      <c r="A212" s="338"/>
      <c r="B212" s="47" t="s">
        <v>223</v>
      </c>
      <c r="C212" s="31">
        <v>36.042156426085732</v>
      </c>
      <c r="D212" s="31" t="s">
        <v>285</v>
      </c>
      <c r="E212" s="31">
        <v>35.25092789389776</v>
      </c>
      <c r="F212" s="31" t="s">
        <v>285</v>
      </c>
      <c r="G212" s="31">
        <v>36.834348314766764</v>
      </c>
      <c r="H212" s="31" t="s">
        <v>285</v>
      </c>
      <c r="I212" s="31" t="s">
        <v>238</v>
      </c>
      <c r="J212" s="31"/>
      <c r="K212" s="31" t="s">
        <v>238</v>
      </c>
      <c r="L212" s="31"/>
      <c r="M212" s="31" t="s">
        <v>238</v>
      </c>
      <c r="N212" s="31"/>
      <c r="O212" s="31" t="s">
        <v>238</v>
      </c>
      <c r="P212" s="31"/>
      <c r="Q212" s="31" t="s">
        <v>238</v>
      </c>
      <c r="R212" s="31"/>
      <c r="S212" s="31" t="s">
        <v>238</v>
      </c>
      <c r="T212" s="31"/>
      <c r="U212" s="31" t="s">
        <v>238</v>
      </c>
      <c r="V212" s="31"/>
      <c r="W212" s="31" t="s">
        <v>238</v>
      </c>
      <c r="X212" s="31"/>
      <c r="Y212" s="31" t="s">
        <v>238</v>
      </c>
      <c r="Z212" s="31"/>
      <c r="AA212" s="31" t="s">
        <v>238</v>
      </c>
      <c r="AB212" s="31"/>
      <c r="AC212" s="31" t="s">
        <v>238</v>
      </c>
      <c r="AD212" s="31"/>
      <c r="AE212" s="31" t="s">
        <v>238</v>
      </c>
      <c r="AF212" s="31"/>
      <c r="AG212" s="31" t="s">
        <v>238</v>
      </c>
      <c r="AH212" s="352"/>
      <c r="AI212" s="31" t="s">
        <v>238</v>
      </c>
      <c r="AJ212" s="352"/>
      <c r="AK212" s="31" t="s">
        <v>238</v>
      </c>
      <c r="AL212" s="352"/>
      <c r="AM212" s="31" t="s">
        <v>238</v>
      </c>
      <c r="AN212" s="352"/>
      <c r="AO212" s="31" t="s">
        <v>238</v>
      </c>
      <c r="AP212" s="352"/>
      <c r="AQ212" s="31" t="s">
        <v>238</v>
      </c>
      <c r="AR212" s="352"/>
      <c r="AS212" s="31" t="s">
        <v>238</v>
      </c>
      <c r="AT212" s="352"/>
    </row>
    <row r="213" spans="1:46" s="15" customFormat="1" x14ac:dyDescent="0.25">
      <c r="A213" s="338"/>
      <c r="B213" s="57" t="s">
        <v>224</v>
      </c>
      <c r="C213" s="31" t="s">
        <v>238</v>
      </c>
      <c r="D213" s="299"/>
      <c r="E213" s="31" t="s">
        <v>238</v>
      </c>
      <c r="F213" s="299"/>
      <c r="G213" s="31" t="s">
        <v>238</v>
      </c>
      <c r="H213" s="299"/>
      <c r="I213" s="31" t="s">
        <v>238</v>
      </c>
      <c r="J213" s="31"/>
      <c r="K213" s="31" t="s">
        <v>238</v>
      </c>
      <c r="L213" s="31"/>
      <c r="M213" s="31" t="s">
        <v>238</v>
      </c>
      <c r="N213" s="31"/>
      <c r="O213" s="31" t="s">
        <v>238</v>
      </c>
      <c r="P213" s="31"/>
      <c r="Q213" s="31" t="s">
        <v>238</v>
      </c>
      <c r="R213" s="31"/>
      <c r="S213" s="31" t="s">
        <v>238</v>
      </c>
      <c r="T213" s="31"/>
      <c r="U213" s="31" t="s">
        <v>238</v>
      </c>
      <c r="V213" s="31"/>
      <c r="W213" s="31" t="s">
        <v>238</v>
      </c>
      <c r="X213" s="31"/>
      <c r="Y213" s="31" t="s">
        <v>238</v>
      </c>
      <c r="Z213" s="31"/>
      <c r="AA213" s="31" t="s">
        <v>238</v>
      </c>
      <c r="AB213" s="31"/>
      <c r="AC213" s="31" t="s">
        <v>238</v>
      </c>
      <c r="AD213" s="31"/>
      <c r="AE213" s="31" t="s">
        <v>238</v>
      </c>
      <c r="AF213" s="31"/>
      <c r="AG213" s="31" t="s">
        <v>238</v>
      </c>
      <c r="AH213" s="352"/>
      <c r="AI213" s="31" t="s">
        <v>238</v>
      </c>
      <c r="AJ213" s="352"/>
      <c r="AK213" s="31" t="s">
        <v>238</v>
      </c>
      <c r="AL213" s="352"/>
      <c r="AM213" s="31" t="s">
        <v>238</v>
      </c>
      <c r="AN213" s="352"/>
      <c r="AO213" s="31" t="s">
        <v>238</v>
      </c>
      <c r="AP213" s="352"/>
      <c r="AQ213" s="31" t="s">
        <v>238</v>
      </c>
      <c r="AR213" s="352"/>
      <c r="AS213" s="31" t="s">
        <v>238</v>
      </c>
      <c r="AT213" s="352"/>
    </row>
    <row r="214" spans="1:46" s="15" customFormat="1" x14ac:dyDescent="0.25">
      <c r="A214" s="338"/>
      <c r="B214" s="57" t="s">
        <v>225</v>
      </c>
      <c r="C214" s="31" t="s">
        <v>238</v>
      </c>
      <c r="D214" s="299"/>
      <c r="E214" s="31" t="s">
        <v>238</v>
      </c>
      <c r="F214" s="299"/>
      <c r="G214" s="31" t="s">
        <v>238</v>
      </c>
      <c r="H214" s="299"/>
      <c r="I214" s="31" t="s">
        <v>238</v>
      </c>
      <c r="J214" s="31"/>
      <c r="K214" s="31" t="s">
        <v>238</v>
      </c>
      <c r="L214" s="31"/>
      <c r="M214" s="31" t="s">
        <v>238</v>
      </c>
      <c r="N214" s="31"/>
      <c r="O214" s="31" t="s">
        <v>238</v>
      </c>
      <c r="P214" s="31"/>
      <c r="Q214" s="31" t="s">
        <v>238</v>
      </c>
      <c r="R214" s="31"/>
      <c r="S214" s="31" t="s">
        <v>238</v>
      </c>
      <c r="T214" s="31"/>
      <c r="U214" s="31" t="s">
        <v>238</v>
      </c>
      <c r="V214" s="31"/>
      <c r="W214" s="31" t="s">
        <v>238</v>
      </c>
      <c r="X214" s="31"/>
      <c r="Y214" s="31" t="s">
        <v>238</v>
      </c>
      <c r="Z214" s="31"/>
      <c r="AA214" s="31" t="s">
        <v>238</v>
      </c>
      <c r="AB214" s="31"/>
      <c r="AC214" s="31" t="s">
        <v>238</v>
      </c>
      <c r="AD214" s="31"/>
      <c r="AE214" s="31" t="s">
        <v>238</v>
      </c>
      <c r="AF214" s="31"/>
      <c r="AG214" s="31" t="s">
        <v>238</v>
      </c>
      <c r="AH214" s="352"/>
      <c r="AI214" s="31" t="s">
        <v>238</v>
      </c>
      <c r="AJ214" s="352"/>
      <c r="AK214" s="31" t="s">
        <v>238</v>
      </c>
      <c r="AL214" s="352"/>
      <c r="AM214" s="31" t="s">
        <v>238</v>
      </c>
      <c r="AN214" s="352"/>
      <c r="AO214" s="31" t="s">
        <v>238</v>
      </c>
      <c r="AP214" s="352"/>
      <c r="AQ214" s="31" t="s">
        <v>238</v>
      </c>
      <c r="AR214" s="352"/>
      <c r="AS214" s="31" t="s">
        <v>238</v>
      </c>
      <c r="AT214" s="352"/>
    </row>
    <row r="215" spans="1:46" s="15" customFormat="1" x14ac:dyDescent="0.25">
      <c r="A215" s="338"/>
      <c r="B215" s="55" t="s">
        <v>226</v>
      </c>
      <c r="C215" s="31">
        <v>11.698860464961292</v>
      </c>
      <c r="D215" s="299"/>
      <c r="E215" s="31">
        <v>11.455935672595327</v>
      </c>
      <c r="F215" s="299"/>
      <c r="G215" s="31">
        <v>11.953170047832463</v>
      </c>
      <c r="H215" s="357"/>
      <c r="I215" s="31">
        <v>5.6368298874896512</v>
      </c>
      <c r="J215" s="31"/>
      <c r="K215" s="31">
        <v>24.780553868115849</v>
      </c>
      <c r="L215" s="31"/>
      <c r="M215" s="31" t="s">
        <v>238</v>
      </c>
      <c r="N215" s="31"/>
      <c r="O215" s="31" t="s">
        <v>238</v>
      </c>
      <c r="P215" s="31"/>
      <c r="Q215" s="31" t="s">
        <v>238</v>
      </c>
      <c r="R215" s="31"/>
      <c r="S215" s="31" t="s">
        <v>238</v>
      </c>
      <c r="T215" s="31"/>
      <c r="U215" s="31" t="s">
        <v>238</v>
      </c>
      <c r="V215" s="31"/>
      <c r="W215" s="31" t="s">
        <v>238</v>
      </c>
      <c r="X215" s="31"/>
      <c r="Y215" s="31" t="s">
        <v>238</v>
      </c>
      <c r="Z215" s="31"/>
      <c r="AA215" s="31" t="s">
        <v>238</v>
      </c>
      <c r="AB215" s="31"/>
      <c r="AC215" s="31" t="s">
        <v>238</v>
      </c>
      <c r="AD215" s="31"/>
      <c r="AE215" s="31" t="s">
        <v>238</v>
      </c>
      <c r="AF215" s="31"/>
      <c r="AG215" s="31" t="s">
        <v>238</v>
      </c>
      <c r="AH215" s="352"/>
      <c r="AI215" s="31" t="s">
        <v>238</v>
      </c>
      <c r="AJ215" s="352"/>
      <c r="AK215" s="31" t="s">
        <v>238</v>
      </c>
      <c r="AL215" s="352"/>
      <c r="AM215" s="31" t="s">
        <v>238</v>
      </c>
      <c r="AN215" s="352"/>
      <c r="AO215" s="31" t="s">
        <v>238</v>
      </c>
      <c r="AP215" s="352"/>
      <c r="AQ215" s="31" t="s">
        <v>238</v>
      </c>
      <c r="AR215" s="352"/>
      <c r="AS215" s="31" t="s">
        <v>238</v>
      </c>
      <c r="AT215" s="352"/>
    </row>
    <row r="216" spans="1:46" s="15" customFormat="1" x14ac:dyDescent="0.25">
      <c r="A216" s="338"/>
      <c r="B216" s="55" t="s">
        <v>227</v>
      </c>
      <c r="C216" s="31" t="s">
        <v>238</v>
      </c>
      <c r="D216" s="299"/>
      <c r="E216" s="31" t="s">
        <v>238</v>
      </c>
      <c r="F216" s="299"/>
      <c r="G216" s="31" t="s">
        <v>238</v>
      </c>
      <c r="H216" s="357"/>
      <c r="I216" s="31" t="s">
        <v>238</v>
      </c>
      <c r="J216" s="31"/>
      <c r="K216" s="31" t="s">
        <v>238</v>
      </c>
      <c r="L216" s="31"/>
      <c r="M216" s="31" t="s">
        <v>238</v>
      </c>
      <c r="N216" s="31"/>
      <c r="O216" s="31" t="s">
        <v>238</v>
      </c>
      <c r="P216" s="31"/>
      <c r="Q216" s="31" t="s">
        <v>238</v>
      </c>
      <c r="R216" s="31"/>
      <c r="S216" s="31" t="s">
        <v>238</v>
      </c>
      <c r="T216" s="31"/>
      <c r="U216" s="31" t="s">
        <v>238</v>
      </c>
      <c r="V216" s="31"/>
      <c r="W216" s="31" t="s">
        <v>238</v>
      </c>
      <c r="X216" s="31"/>
      <c r="Y216" s="31" t="s">
        <v>238</v>
      </c>
      <c r="Z216" s="31"/>
      <c r="AA216" s="31" t="s">
        <v>238</v>
      </c>
      <c r="AB216" s="31"/>
      <c r="AC216" s="31" t="s">
        <v>238</v>
      </c>
      <c r="AD216" s="31"/>
      <c r="AE216" s="31" t="s">
        <v>238</v>
      </c>
      <c r="AF216" s="31"/>
      <c r="AG216" s="31" t="s">
        <v>238</v>
      </c>
      <c r="AH216" s="352"/>
      <c r="AI216" s="31" t="s">
        <v>238</v>
      </c>
      <c r="AJ216" s="352"/>
      <c r="AK216" s="31" t="s">
        <v>238</v>
      </c>
      <c r="AL216" s="352"/>
      <c r="AM216" s="31" t="s">
        <v>238</v>
      </c>
      <c r="AN216" s="352"/>
      <c r="AO216" s="31" t="s">
        <v>238</v>
      </c>
      <c r="AP216" s="352"/>
      <c r="AQ216" s="31" t="s">
        <v>238</v>
      </c>
      <c r="AR216" s="352"/>
      <c r="AS216" s="31" t="s">
        <v>238</v>
      </c>
      <c r="AT216" s="352"/>
    </row>
    <row r="217" spans="1:46" s="15" customFormat="1" x14ac:dyDescent="0.25">
      <c r="A217" s="338"/>
      <c r="B217" s="57"/>
      <c r="C217" s="23"/>
      <c r="D217" s="299"/>
      <c r="E217" s="23"/>
      <c r="F217" s="299"/>
      <c r="G217" s="23"/>
      <c r="H217" s="299"/>
      <c r="I217" s="87"/>
      <c r="J217" s="19"/>
      <c r="K217" s="87"/>
      <c r="L217" s="19"/>
      <c r="M217" s="73"/>
      <c r="N217" s="74"/>
      <c r="O217" s="73"/>
      <c r="P217" s="73"/>
      <c r="Q217" s="73"/>
      <c r="R217" s="91"/>
      <c r="S217" s="91"/>
      <c r="T217" s="91"/>
      <c r="U217" s="87"/>
      <c r="V217" s="19"/>
      <c r="W217" s="19"/>
      <c r="X217" s="19"/>
      <c r="Y217" s="19"/>
      <c r="Z217" s="19"/>
      <c r="AA217" s="19"/>
      <c r="AB217" s="73"/>
      <c r="AC217" s="88"/>
    </row>
    <row r="218" spans="1:46" s="15" customFormat="1" ht="15.75" x14ac:dyDescent="0.25">
      <c r="A218" s="358"/>
      <c r="B218" s="57" t="s">
        <v>259</v>
      </c>
      <c r="C218" s="1"/>
      <c r="D218" s="1"/>
      <c r="E218" s="1"/>
      <c r="F218" s="49"/>
      <c r="G218" s="49"/>
      <c r="H218" s="1"/>
      <c r="I218" s="1"/>
      <c r="J218" s="1"/>
      <c r="K218" s="1"/>
      <c r="L218" s="1"/>
      <c r="M218" s="1"/>
      <c r="N218" s="1"/>
      <c r="O218" s="1"/>
      <c r="P218" s="1"/>
      <c r="Q218" s="206"/>
      <c r="R218" s="1"/>
      <c r="S218" s="1"/>
      <c r="T218" s="1"/>
      <c r="U218" s="1"/>
      <c r="V218" s="1"/>
      <c r="W218" s="1"/>
      <c r="X218" s="1"/>
      <c r="Y218" s="1"/>
      <c r="Z218" s="95"/>
      <c r="AA218" s="1"/>
      <c r="AB218" s="1"/>
      <c r="AC218" s="1"/>
      <c r="AD218" s="311"/>
      <c r="AE218" s="311"/>
      <c r="AF218" s="43"/>
      <c r="AG218" s="43"/>
      <c r="AH218" s="43"/>
      <c r="AI218" s="43"/>
      <c r="AJ218" s="43"/>
      <c r="AK218" s="43"/>
      <c r="AL218" s="43"/>
      <c r="AM218" s="43"/>
      <c r="AN218" s="43"/>
      <c r="AO218" s="43"/>
      <c r="AP218" s="43"/>
      <c r="AQ218" s="43"/>
      <c r="AR218" s="43"/>
      <c r="AS218" s="43"/>
      <c r="AT218" s="43"/>
    </row>
    <row r="219" spans="1:46" s="15" customFormat="1" ht="15.75" x14ac:dyDescent="0.25">
      <c r="A219" s="338"/>
      <c r="B219" s="3" t="s">
        <v>242</v>
      </c>
      <c r="C219" s="311"/>
      <c r="D219" s="311"/>
      <c r="E219" s="311"/>
      <c r="F219" s="311"/>
      <c r="G219" s="311"/>
      <c r="H219" s="311"/>
      <c r="I219" s="184"/>
      <c r="J219" s="184"/>
      <c r="K219" s="184"/>
      <c r="L219" s="184"/>
      <c r="M219" s="311"/>
      <c r="N219" s="311"/>
      <c r="O219" s="311"/>
      <c r="P219" s="311"/>
      <c r="Q219" s="311"/>
      <c r="R219" s="311"/>
      <c r="S219" s="311"/>
      <c r="T219" s="311"/>
      <c r="U219" s="311"/>
      <c r="V219" s="311"/>
      <c r="W219" s="311"/>
      <c r="X219" s="311"/>
      <c r="Y219" s="311"/>
      <c r="Z219" s="311"/>
      <c r="AA219" s="311"/>
      <c r="AB219" s="311"/>
      <c r="AC219" s="311"/>
      <c r="AD219" s="311"/>
      <c r="AE219" s="311"/>
      <c r="AF219" s="43"/>
      <c r="AG219" s="43"/>
      <c r="AH219" s="43"/>
      <c r="AI219" s="43"/>
      <c r="AJ219" s="43"/>
      <c r="AK219" s="43"/>
      <c r="AL219" s="43"/>
      <c r="AM219" s="43"/>
      <c r="AN219" s="43"/>
      <c r="AO219" s="43"/>
      <c r="AP219" s="43"/>
      <c r="AQ219" s="43"/>
      <c r="AR219" s="43"/>
      <c r="AS219" s="43"/>
      <c r="AT219" s="43"/>
    </row>
    <row r="220" spans="1:46" s="15" customFormat="1" ht="15.75" x14ac:dyDescent="0.25">
      <c r="A220" s="338"/>
      <c r="B220" s="3"/>
      <c r="C220" s="311"/>
      <c r="D220" s="311"/>
      <c r="E220" s="311"/>
      <c r="F220" s="311"/>
      <c r="G220" s="311"/>
      <c r="H220" s="311"/>
      <c r="I220" s="184"/>
      <c r="J220" s="184"/>
      <c r="K220" s="184"/>
      <c r="L220" s="184"/>
      <c r="M220" s="311"/>
      <c r="N220" s="311"/>
      <c r="O220" s="311"/>
      <c r="P220" s="311"/>
      <c r="Q220" s="311"/>
      <c r="R220" s="311"/>
      <c r="S220" s="311"/>
      <c r="T220" s="311"/>
      <c r="U220" s="311"/>
      <c r="V220" s="311"/>
      <c r="W220" s="311"/>
      <c r="X220" s="311"/>
      <c r="Y220" s="311"/>
      <c r="Z220" s="311"/>
      <c r="AA220" s="311"/>
      <c r="AB220" s="311"/>
      <c r="AC220" s="311"/>
      <c r="AD220" s="311"/>
      <c r="AE220" s="311"/>
      <c r="AF220" s="43"/>
      <c r="AG220" s="43"/>
      <c r="AH220" s="43"/>
      <c r="AI220" s="43"/>
      <c r="AJ220" s="43"/>
      <c r="AK220" s="43"/>
      <c r="AL220" s="43"/>
      <c r="AM220" s="43"/>
      <c r="AN220" s="43"/>
      <c r="AO220" s="43"/>
      <c r="AP220" s="43"/>
      <c r="AQ220" s="43"/>
      <c r="AR220" s="43"/>
      <c r="AS220" s="43"/>
      <c r="AT220" s="43"/>
    </row>
    <row r="221" spans="1:46" s="15" customFormat="1" ht="15.75" x14ac:dyDescent="0.25">
      <c r="A221" s="338"/>
      <c r="B221" s="45" t="s">
        <v>228</v>
      </c>
      <c r="C221" s="311"/>
      <c r="D221" s="311"/>
      <c r="E221" s="311"/>
      <c r="F221" s="311"/>
      <c r="G221" s="311"/>
      <c r="H221" s="311"/>
      <c r="I221" s="184"/>
      <c r="J221" s="184"/>
      <c r="K221" s="184"/>
      <c r="L221" s="184"/>
      <c r="M221" s="311"/>
      <c r="N221" s="311"/>
      <c r="O221" s="311"/>
      <c r="P221" s="311"/>
      <c r="Q221" s="311"/>
      <c r="R221" s="311"/>
      <c r="S221" s="311"/>
      <c r="T221" s="311"/>
      <c r="U221" s="311"/>
      <c r="V221" s="311"/>
      <c r="W221" s="311"/>
      <c r="X221" s="311"/>
      <c r="Y221" s="311"/>
      <c r="Z221" s="311"/>
      <c r="AA221" s="311"/>
      <c r="AB221" s="311"/>
      <c r="AC221" s="311"/>
      <c r="AD221" s="311"/>
      <c r="AE221" s="311"/>
      <c r="AF221" s="43"/>
      <c r="AG221" s="43"/>
      <c r="AH221" s="43"/>
      <c r="AI221" s="43"/>
      <c r="AJ221" s="43"/>
      <c r="AK221" s="43"/>
      <c r="AL221" s="43"/>
      <c r="AM221" s="43"/>
      <c r="AN221" s="43"/>
      <c r="AO221" s="43"/>
      <c r="AP221" s="43"/>
      <c r="AQ221" s="43"/>
      <c r="AR221" s="43"/>
      <c r="AS221" s="43"/>
      <c r="AT221" s="43"/>
    </row>
    <row r="222" spans="1:46" s="15" customFormat="1" ht="15.75" x14ac:dyDescent="0.25">
      <c r="A222" s="338"/>
      <c r="B222" s="52" t="s">
        <v>233</v>
      </c>
      <c r="C222" s="311"/>
      <c r="D222" s="311"/>
      <c r="E222" s="311"/>
      <c r="F222" s="311"/>
      <c r="G222" s="311"/>
      <c r="H222" s="311"/>
      <c r="I222" s="184"/>
      <c r="J222" s="184"/>
      <c r="K222" s="184"/>
      <c r="L222" s="184"/>
      <c r="M222" s="311"/>
      <c r="N222" s="311"/>
      <c r="O222" s="311"/>
      <c r="P222" s="311"/>
      <c r="Q222" s="311"/>
      <c r="R222" s="311"/>
      <c r="S222" s="311"/>
      <c r="T222" s="311"/>
      <c r="U222" s="311"/>
      <c r="V222" s="311"/>
      <c r="W222" s="311"/>
      <c r="X222" s="311"/>
      <c r="Y222" s="311"/>
      <c r="Z222" s="311"/>
      <c r="AA222" s="311"/>
      <c r="AB222" s="311"/>
      <c r="AC222" s="311"/>
      <c r="AD222" s="311"/>
      <c r="AE222" s="311"/>
      <c r="AF222" s="43"/>
      <c r="AG222" s="43"/>
      <c r="AH222" s="43"/>
      <c r="AI222" s="43"/>
      <c r="AJ222" s="43"/>
      <c r="AK222" s="43"/>
      <c r="AL222" s="43"/>
      <c r="AM222" s="43"/>
      <c r="AN222" s="43"/>
      <c r="AO222" s="43"/>
      <c r="AP222" s="43"/>
      <c r="AQ222" s="43"/>
      <c r="AR222" s="43"/>
      <c r="AS222" s="43"/>
      <c r="AT222" s="43"/>
    </row>
    <row r="223" spans="1:46" s="15" customFormat="1" ht="15.75" x14ac:dyDescent="0.25">
      <c r="A223" s="338"/>
      <c r="B223" s="3" t="s">
        <v>356</v>
      </c>
      <c r="C223" s="311"/>
      <c r="D223" s="311"/>
      <c r="E223" s="311"/>
      <c r="F223" s="311"/>
      <c r="G223" s="311"/>
      <c r="H223" s="311"/>
      <c r="I223" s="184"/>
      <c r="J223" s="184"/>
      <c r="K223" s="184"/>
      <c r="L223" s="184"/>
      <c r="M223" s="311"/>
      <c r="N223" s="311"/>
      <c r="O223" s="311"/>
      <c r="P223" s="311"/>
      <c r="Q223" s="311"/>
      <c r="R223" s="311"/>
      <c r="S223" s="311"/>
      <c r="T223" s="311"/>
      <c r="U223" s="311"/>
      <c r="V223" s="311"/>
      <c r="W223" s="311"/>
      <c r="X223" s="311"/>
      <c r="Y223" s="311"/>
      <c r="Z223" s="311"/>
      <c r="AA223" s="311"/>
      <c r="AB223" s="311"/>
      <c r="AC223" s="311"/>
      <c r="AD223" s="311"/>
      <c r="AE223" s="311"/>
      <c r="AF223" s="43"/>
      <c r="AG223" s="43"/>
      <c r="AH223" s="43"/>
      <c r="AI223" s="43"/>
      <c r="AJ223" s="43"/>
      <c r="AK223" s="43"/>
      <c r="AL223" s="43"/>
      <c r="AM223" s="43"/>
      <c r="AN223" s="43"/>
      <c r="AO223" s="43"/>
      <c r="AP223" s="43"/>
      <c r="AQ223" s="43"/>
      <c r="AR223" s="43"/>
      <c r="AS223" s="43"/>
      <c r="AT223" s="43"/>
    </row>
    <row r="224" spans="1:46" s="15" customFormat="1" ht="15.75" x14ac:dyDescent="0.25">
      <c r="A224" s="338"/>
      <c r="B224" s="45" t="s">
        <v>236</v>
      </c>
      <c r="C224" s="311"/>
      <c r="D224" s="311"/>
      <c r="E224" s="311"/>
      <c r="F224" s="311"/>
      <c r="G224" s="311"/>
      <c r="H224" s="311"/>
      <c r="I224" s="184"/>
      <c r="J224" s="184"/>
      <c r="K224" s="184"/>
      <c r="L224" s="184"/>
      <c r="M224" s="311"/>
      <c r="N224" s="311"/>
      <c r="O224" s="311"/>
      <c r="P224" s="311"/>
      <c r="Q224" s="311"/>
      <c r="R224" s="311"/>
      <c r="S224" s="311"/>
      <c r="T224" s="311"/>
      <c r="U224" s="311"/>
      <c r="V224" s="311"/>
      <c r="W224" s="311"/>
      <c r="X224" s="311"/>
      <c r="Y224" s="311"/>
      <c r="Z224" s="311"/>
      <c r="AA224" s="311"/>
      <c r="AB224" s="311"/>
      <c r="AC224" s="311"/>
      <c r="AD224" s="311"/>
      <c r="AE224" s="311"/>
      <c r="AF224" s="43"/>
      <c r="AG224" s="43"/>
      <c r="AH224" s="43"/>
      <c r="AI224" s="43"/>
      <c r="AJ224" s="43"/>
      <c r="AK224" s="43"/>
      <c r="AL224" s="43"/>
      <c r="AM224" s="43"/>
      <c r="AN224" s="43"/>
      <c r="AO224" s="43"/>
      <c r="AP224" s="43"/>
      <c r="AQ224" s="43"/>
      <c r="AR224" s="43"/>
      <c r="AS224" s="43"/>
      <c r="AT224" s="43"/>
    </row>
    <row r="225" spans="1:46" s="15" customFormat="1" ht="15.75" x14ac:dyDescent="0.25">
      <c r="A225" s="338"/>
      <c r="B225" s="43"/>
      <c r="C225" s="311"/>
      <c r="D225" s="311"/>
      <c r="E225" s="311"/>
      <c r="F225" s="311"/>
      <c r="G225" s="311"/>
      <c r="H225" s="311"/>
      <c r="I225" s="184"/>
      <c r="J225" s="184"/>
      <c r="K225" s="184"/>
      <c r="L225" s="184"/>
      <c r="M225" s="311"/>
      <c r="N225" s="311"/>
      <c r="O225" s="311"/>
      <c r="P225" s="311"/>
      <c r="Q225" s="311"/>
      <c r="R225" s="311"/>
      <c r="S225" s="311"/>
      <c r="T225" s="311"/>
      <c r="U225" s="311"/>
      <c r="V225" s="311"/>
      <c r="W225" s="311"/>
      <c r="X225" s="311"/>
      <c r="Y225" s="311"/>
      <c r="Z225" s="311"/>
      <c r="AA225" s="311"/>
      <c r="AB225" s="311"/>
      <c r="AC225" s="311"/>
      <c r="AD225" s="311"/>
      <c r="AE225" s="311"/>
      <c r="AF225" s="43"/>
      <c r="AG225" s="43"/>
      <c r="AH225" s="43"/>
      <c r="AI225" s="43"/>
      <c r="AJ225" s="43"/>
      <c r="AK225" s="43"/>
      <c r="AL225" s="43"/>
      <c r="AM225" s="43"/>
      <c r="AN225" s="43"/>
      <c r="AO225" s="43"/>
      <c r="AP225" s="43"/>
      <c r="AQ225" s="43"/>
      <c r="AR225" s="43"/>
      <c r="AS225" s="43"/>
      <c r="AT225" s="43"/>
    </row>
    <row r="226" spans="1:46" s="15" customFormat="1" ht="30" customHeight="1" x14ac:dyDescent="0.25">
      <c r="A226" s="338"/>
      <c r="B226" s="836" t="s">
        <v>499</v>
      </c>
      <c r="C226" s="837"/>
      <c r="D226" s="837"/>
      <c r="E226" s="837"/>
      <c r="F226" s="837"/>
      <c r="G226" s="837"/>
      <c r="H226" s="837"/>
      <c r="I226" s="837"/>
      <c r="J226" s="837"/>
      <c r="K226" s="837"/>
      <c r="L226" s="837"/>
      <c r="M226" s="837"/>
      <c r="N226" s="837"/>
      <c r="O226" s="837"/>
      <c r="P226" s="837"/>
      <c r="Q226" s="837"/>
      <c r="R226" s="837"/>
      <c r="S226" s="837"/>
      <c r="T226" s="837"/>
      <c r="U226" s="837"/>
      <c r="V226" s="837"/>
      <c r="W226" s="837"/>
      <c r="X226" s="837"/>
      <c r="Y226" s="837"/>
      <c r="Z226" s="837"/>
      <c r="AA226" s="837"/>
      <c r="AB226" s="837"/>
      <c r="AC226" s="837"/>
      <c r="AD226" s="837"/>
      <c r="AE226" s="837"/>
      <c r="AF226" s="837"/>
      <c r="AG226" s="837"/>
      <c r="AH226" s="837"/>
      <c r="AI226" s="837"/>
      <c r="AJ226" s="837"/>
      <c r="AK226" s="837"/>
      <c r="AL226" s="837"/>
      <c r="AM226" s="837"/>
      <c r="AN226" s="837"/>
      <c r="AO226" s="837"/>
      <c r="AP226" s="837"/>
      <c r="AQ226" s="837"/>
      <c r="AR226" s="837"/>
      <c r="AS226" s="837"/>
      <c r="AT226" s="838"/>
    </row>
    <row r="227" spans="1:46" s="15" customFormat="1" x14ac:dyDescent="0.25">
      <c r="A227" s="338"/>
      <c r="C227" s="26"/>
      <c r="D227" s="26"/>
      <c r="E227" s="26"/>
      <c r="F227" s="26"/>
      <c r="G227" s="26"/>
      <c r="H227" s="26"/>
      <c r="I227" s="88"/>
      <c r="J227" s="88"/>
      <c r="K227" s="88"/>
      <c r="L227" s="88"/>
      <c r="M227" s="26"/>
      <c r="N227" s="26"/>
      <c r="O227" s="26"/>
      <c r="P227" s="26"/>
      <c r="Q227" s="26"/>
      <c r="R227" s="26"/>
      <c r="S227" s="26"/>
      <c r="T227" s="26"/>
      <c r="U227" s="26"/>
      <c r="V227" s="26"/>
      <c r="W227" s="26"/>
      <c r="X227" s="26"/>
      <c r="Y227" s="26"/>
      <c r="Z227" s="26"/>
      <c r="AA227" s="26"/>
      <c r="AB227" s="26"/>
      <c r="AC227" s="26"/>
      <c r="AD227" s="26"/>
      <c r="AE227" s="26"/>
    </row>
    <row r="228" spans="1:46" s="15" customFormat="1" x14ac:dyDescent="0.25">
      <c r="A228" s="338"/>
      <c r="C228" s="26"/>
      <c r="D228" s="26"/>
      <c r="E228" s="26"/>
      <c r="F228" s="26"/>
      <c r="G228" s="26"/>
      <c r="H228" s="26"/>
      <c r="I228" s="88"/>
      <c r="J228" s="88"/>
      <c r="K228" s="88"/>
      <c r="L228" s="88"/>
      <c r="M228" s="26"/>
      <c r="N228" s="26"/>
      <c r="O228" s="26"/>
      <c r="P228" s="26"/>
      <c r="Q228" s="26"/>
      <c r="R228" s="26"/>
      <c r="S228" s="26"/>
      <c r="T228" s="26"/>
      <c r="U228" s="26"/>
      <c r="V228" s="26"/>
      <c r="W228" s="26"/>
      <c r="X228" s="26"/>
      <c r="Y228" s="26"/>
      <c r="Z228" s="26"/>
      <c r="AA228" s="26"/>
      <c r="AB228" s="26"/>
      <c r="AC228" s="26"/>
      <c r="AD228" s="26"/>
      <c r="AE228" s="26"/>
    </row>
    <row r="229" spans="1:46" s="15" customFormat="1" x14ac:dyDescent="0.25">
      <c r="A229" s="338"/>
      <c r="C229" s="26"/>
      <c r="D229" s="26"/>
      <c r="E229" s="26"/>
      <c r="F229" s="26"/>
      <c r="G229" s="26"/>
      <c r="H229" s="26"/>
      <c r="I229" s="88"/>
      <c r="J229" s="88"/>
      <c r="K229" s="88"/>
      <c r="L229" s="88"/>
      <c r="M229" s="26"/>
      <c r="N229" s="26"/>
      <c r="O229" s="26"/>
      <c r="P229" s="26"/>
      <c r="Q229" s="26"/>
      <c r="R229" s="26"/>
      <c r="S229" s="26"/>
      <c r="T229" s="26"/>
      <c r="U229" s="26"/>
      <c r="V229" s="26"/>
      <c r="W229" s="26"/>
      <c r="X229" s="26"/>
      <c r="Y229" s="26"/>
      <c r="Z229" s="26"/>
      <c r="AA229" s="26"/>
      <c r="AB229" s="26"/>
      <c r="AC229" s="26"/>
      <c r="AD229" s="26"/>
      <c r="AE229" s="26"/>
    </row>
    <row r="230" spans="1:46" s="15" customFormat="1" x14ac:dyDescent="0.25">
      <c r="A230" s="338"/>
      <c r="C230" s="26"/>
      <c r="D230" s="26"/>
      <c r="E230" s="26"/>
      <c r="F230" s="26"/>
      <c r="G230" s="26"/>
      <c r="H230" s="26"/>
      <c r="I230" s="88"/>
      <c r="J230" s="88"/>
      <c r="K230" s="88"/>
      <c r="L230" s="88"/>
      <c r="M230" s="26"/>
      <c r="N230" s="26"/>
      <c r="O230" s="26"/>
      <c r="P230" s="26"/>
      <c r="Q230" s="26"/>
      <c r="R230" s="26"/>
      <c r="S230" s="26"/>
      <c r="T230" s="26"/>
      <c r="U230" s="26"/>
      <c r="V230" s="26"/>
      <c r="W230" s="26"/>
      <c r="X230" s="26"/>
      <c r="Y230" s="26"/>
      <c r="Z230" s="26"/>
      <c r="AA230" s="26"/>
      <c r="AB230" s="26"/>
      <c r="AC230" s="26"/>
      <c r="AD230" s="26"/>
      <c r="AE230" s="26"/>
    </row>
    <row r="231" spans="1:46" s="15" customFormat="1" x14ac:dyDescent="0.25">
      <c r="A231" s="338"/>
      <c r="C231" s="26"/>
      <c r="D231" s="26"/>
      <c r="E231" s="26"/>
      <c r="F231" s="26"/>
      <c r="G231" s="26"/>
      <c r="H231" s="26"/>
      <c r="I231" s="88"/>
      <c r="J231" s="88"/>
      <c r="K231" s="88"/>
      <c r="L231" s="88"/>
      <c r="M231" s="26"/>
      <c r="N231" s="26"/>
      <c r="O231" s="26"/>
      <c r="P231" s="26"/>
      <c r="Q231" s="26"/>
      <c r="R231" s="26"/>
      <c r="S231" s="26"/>
      <c r="T231" s="26"/>
      <c r="U231" s="26"/>
      <c r="V231" s="26"/>
      <c r="W231" s="26"/>
      <c r="X231" s="26"/>
      <c r="Y231" s="26"/>
      <c r="Z231" s="26"/>
      <c r="AA231" s="26"/>
      <c r="AB231" s="26"/>
      <c r="AC231" s="26"/>
      <c r="AD231" s="26"/>
      <c r="AE231" s="26"/>
    </row>
    <row r="232" spans="1:46" s="15" customFormat="1" x14ac:dyDescent="0.25">
      <c r="A232" s="338"/>
      <c r="C232" s="26"/>
      <c r="D232" s="26"/>
      <c r="E232" s="26"/>
      <c r="F232" s="26"/>
      <c r="G232" s="26"/>
      <c r="H232" s="26"/>
      <c r="I232" s="88"/>
      <c r="J232" s="88"/>
      <c r="K232" s="88"/>
      <c r="L232" s="88"/>
      <c r="M232" s="26"/>
      <c r="N232" s="26"/>
      <c r="O232" s="26"/>
      <c r="P232" s="26"/>
      <c r="Q232" s="26"/>
      <c r="R232" s="26"/>
      <c r="S232" s="26"/>
      <c r="T232" s="26"/>
      <c r="U232" s="26"/>
      <c r="V232" s="26"/>
      <c r="W232" s="26"/>
      <c r="X232" s="26"/>
      <c r="Y232" s="26"/>
      <c r="Z232" s="26"/>
      <c r="AA232" s="26"/>
      <c r="AB232" s="26"/>
      <c r="AC232" s="26"/>
      <c r="AD232" s="26"/>
      <c r="AE232" s="26"/>
    </row>
    <row r="233" spans="1:46" s="15" customFormat="1" x14ac:dyDescent="0.25">
      <c r="A233" s="338"/>
      <c r="C233" s="26"/>
      <c r="D233" s="26"/>
      <c r="E233" s="26"/>
      <c r="F233" s="26"/>
      <c r="G233" s="26"/>
      <c r="H233" s="26"/>
      <c r="I233" s="88"/>
      <c r="J233" s="88"/>
      <c r="K233" s="88"/>
      <c r="L233" s="88"/>
      <c r="M233" s="26"/>
      <c r="N233" s="26"/>
      <c r="O233" s="26"/>
      <c r="P233" s="26"/>
      <c r="Q233" s="26"/>
      <c r="R233" s="26"/>
      <c r="S233" s="26"/>
      <c r="T233" s="26"/>
      <c r="U233" s="26"/>
      <c r="V233" s="26"/>
      <c r="W233" s="26"/>
      <c r="X233" s="26"/>
      <c r="Y233" s="26"/>
      <c r="Z233" s="26"/>
      <c r="AA233" s="26"/>
      <c r="AB233" s="26"/>
      <c r="AC233" s="26"/>
      <c r="AD233" s="26"/>
      <c r="AE233" s="26"/>
    </row>
    <row r="234" spans="1:46" s="15" customFormat="1" x14ac:dyDescent="0.25">
      <c r="A234" s="338"/>
      <c r="C234" s="26"/>
      <c r="D234" s="26"/>
      <c r="E234" s="26"/>
      <c r="F234" s="26"/>
      <c r="G234" s="26"/>
      <c r="H234" s="26"/>
      <c r="I234" s="88"/>
      <c r="J234" s="88"/>
      <c r="K234" s="88"/>
      <c r="L234" s="88"/>
      <c r="M234" s="26"/>
      <c r="N234" s="26"/>
      <c r="O234" s="26"/>
      <c r="P234" s="26"/>
      <c r="Q234" s="26"/>
      <c r="R234" s="26"/>
      <c r="S234" s="26"/>
      <c r="T234" s="26"/>
      <c r="U234" s="26"/>
      <c r="V234" s="26"/>
      <c r="W234" s="26"/>
      <c r="X234" s="26"/>
      <c r="Y234" s="26"/>
      <c r="Z234" s="26"/>
      <c r="AA234" s="26"/>
      <c r="AB234" s="26"/>
      <c r="AC234" s="26"/>
      <c r="AD234" s="26"/>
      <c r="AE234" s="26"/>
    </row>
    <row r="235" spans="1:46" s="15" customFormat="1" x14ac:dyDescent="0.25">
      <c r="A235" s="338"/>
      <c r="C235" s="26"/>
      <c r="D235" s="26"/>
      <c r="E235" s="26"/>
      <c r="F235" s="26"/>
      <c r="G235" s="26"/>
      <c r="H235" s="26"/>
      <c r="I235" s="88"/>
      <c r="J235" s="88"/>
      <c r="K235" s="88"/>
      <c r="L235" s="88"/>
      <c r="M235" s="26"/>
      <c r="N235" s="26"/>
      <c r="O235" s="26"/>
      <c r="P235" s="26"/>
      <c r="Q235" s="26"/>
      <c r="R235" s="26"/>
      <c r="S235" s="26"/>
      <c r="T235" s="26"/>
      <c r="U235" s="26"/>
      <c r="V235" s="26"/>
      <c r="W235" s="26"/>
      <c r="X235" s="26"/>
      <c r="Y235" s="26"/>
      <c r="Z235" s="26"/>
      <c r="AA235" s="26"/>
      <c r="AB235" s="26"/>
      <c r="AC235" s="26"/>
      <c r="AD235" s="26"/>
      <c r="AE235" s="26"/>
    </row>
    <row r="236" spans="1:46" s="15" customFormat="1" x14ac:dyDescent="0.25">
      <c r="A236" s="338"/>
      <c r="C236" s="26"/>
      <c r="D236" s="26"/>
      <c r="E236" s="26"/>
      <c r="F236" s="26"/>
      <c r="G236" s="26"/>
      <c r="H236" s="26"/>
      <c r="I236" s="88"/>
      <c r="J236" s="88"/>
      <c r="K236" s="88"/>
      <c r="L236" s="88"/>
      <c r="M236" s="26"/>
      <c r="N236" s="26"/>
      <c r="O236" s="26"/>
      <c r="P236" s="26"/>
      <c r="Q236" s="26"/>
      <c r="R236" s="26"/>
      <c r="S236" s="26"/>
      <c r="T236" s="26"/>
      <c r="U236" s="26"/>
      <c r="V236" s="26"/>
      <c r="W236" s="26"/>
      <c r="X236" s="26"/>
      <c r="Y236" s="26"/>
      <c r="Z236" s="26"/>
      <c r="AA236" s="26"/>
      <c r="AB236" s="26"/>
      <c r="AC236" s="26"/>
      <c r="AD236" s="26"/>
      <c r="AE236" s="26"/>
    </row>
    <row r="237" spans="1:46" s="15" customFormat="1" x14ac:dyDescent="0.25">
      <c r="A237" s="338"/>
      <c r="C237" s="26"/>
      <c r="D237" s="26"/>
      <c r="E237" s="26"/>
      <c r="F237" s="26"/>
      <c r="G237" s="26"/>
      <c r="H237" s="26"/>
      <c r="I237" s="88"/>
      <c r="J237" s="88"/>
      <c r="K237" s="88"/>
      <c r="L237" s="88"/>
      <c r="M237" s="26"/>
      <c r="N237" s="26"/>
      <c r="O237" s="26"/>
      <c r="P237" s="26"/>
      <c r="Q237" s="26"/>
      <c r="R237" s="26"/>
      <c r="S237" s="26"/>
      <c r="T237" s="26"/>
      <c r="U237" s="26"/>
      <c r="V237" s="26"/>
      <c r="W237" s="26"/>
      <c r="X237" s="26"/>
      <c r="Y237" s="26"/>
      <c r="Z237" s="26"/>
      <c r="AA237" s="26"/>
      <c r="AB237" s="26"/>
      <c r="AC237" s="26"/>
      <c r="AD237" s="26"/>
      <c r="AE237" s="26"/>
    </row>
    <row r="238" spans="1:46" s="15" customFormat="1" x14ac:dyDescent="0.25">
      <c r="A238" s="338"/>
      <c r="C238" s="26"/>
      <c r="D238" s="26"/>
      <c r="E238" s="26"/>
      <c r="F238" s="26"/>
      <c r="G238" s="26"/>
      <c r="H238" s="26"/>
      <c r="I238" s="88"/>
      <c r="J238" s="88"/>
      <c r="K238" s="88"/>
      <c r="L238" s="88"/>
      <c r="M238" s="26"/>
      <c r="N238" s="26"/>
      <c r="O238" s="26"/>
      <c r="P238" s="26"/>
      <c r="Q238" s="26"/>
      <c r="R238" s="26"/>
      <c r="S238" s="26"/>
      <c r="T238" s="26"/>
      <c r="U238" s="26"/>
      <c r="V238" s="26"/>
      <c r="W238" s="26"/>
      <c r="X238" s="26"/>
      <c r="Y238" s="26"/>
      <c r="Z238" s="26"/>
      <c r="AA238" s="26"/>
      <c r="AB238" s="26"/>
      <c r="AC238" s="26"/>
      <c r="AD238" s="26"/>
      <c r="AE238" s="26"/>
    </row>
    <row r="239" spans="1:46" s="15" customFormat="1" x14ac:dyDescent="0.25">
      <c r="A239" s="338"/>
      <c r="C239" s="26"/>
      <c r="D239" s="26"/>
      <c r="E239" s="26"/>
      <c r="F239" s="26"/>
      <c r="G239" s="26"/>
      <c r="H239" s="26"/>
      <c r="I239" s="88"/>
      <c r="J239" s="88"/>
      <c r="K239" s="88"/>
      <c r="L239" s="88"/>
      <c r="M239" s="26"/>
      <c r="N239" s="26"/>
      <c r="O239" s="26"/>
      <c r="P239" s="26"/>
      <c r="Q239" s="26"/>
      <c r="R239" s="26"/>
      <c r="S239" s="26"/>
      <c r="T239" s="26"/>
      <c r="U239" s="26"/>
      <c r="V239" s="26"/>
      <c r="W239" s="26"/>
      <c r="X239" s="26"/>
      <c r="Y239" s="26"/>
      <c r="Z239" s="26"/>
      <c r="AA239" s="26"/>
      <c r="AB239" s="26"/>
      <c r="AC239" s="26"/>
      <c r="AD239" s="26"/>
      <c r="AE239" s="26"/>
    </row>
    <row r="240" spans="1:46" s="15" customFormat="1" x14ac:dyDescent="0.25">
      <c r="A240" s="338"/>
      <c r="C240" s="26"/>
      <c r="D240" s="26"/>
      <c r="E240" s="26"/>
      <c r="F240" s="26"/>
      <c r="G240" s="26"/>
      <c r="H240" s="26"/>
      <c r="I240" s="88"/>
      <c r="J240" s="88"/>
      <c r="K240" s="88"/>
      <c r="L240" s="88"/>
      <c r="M240" s="26"/>
      <c r="N240" s="26"/>
      <c r="O240" s="26"/>
      <c r="P240" s="26"/>
      <c r="Q240" s="26"/>
      <c r="R240" s="26"/>
      <c r="S240" s="26"/>
      <c r="T240" s="26"/>
      <c r="U240" s="26"/>
      <c r="V240" s="26"/>
      <c r="W240" s="26"/>
      <c r="X240" s="26"/>
      <c r="Y240" s="26"/>
      <c r="Z240" s="26"/>
      <c r="AA240" s="26"/>
      <c r="AB240" s="26"/>
      <c r="AC240" s="26"/>
      <c r="AD240" s="26"/>
      <c r="AE240" s="26"/>
    </row>
    <row r="241" spans="1:31" s="15" customFormat="1" x14ac:dyDescent="0.25">
      <c r="A241" s="338"/>
      <c r="C241" s="26"/>
      <c r="D241" s="26"/>
      <c r="E241" s="26"/>
      <c r="F241" s="26"/>
      <c r="G241" s="26"/>
      <c r="H241" s="26"/>
      <c r="I241" s="88"/>
      <c r="J241" s="88"/>
      <c r="K241" s="88"/>
      <c r="L241" s="88"/>
      <c r="M241" s="26"/>
      <c r="N241" s="26"/>
      <c r="O241" s="26"/>
      <c r="P241" s="26"/>
      <c r="Q241" s="26"/>
      <c r="R241" s="26"/>
      <c r="S241" s="26"/>
      <c r="T241" s="26"/>
      <c r="U241" s="26"/>
      <c r="V241" s="26"/>
      <c r="W241" s="26"/>
      <c r="X241" s="26"/>
      <c r="Y241" s="26"/>
      <c r="Z241" s="26"/>
      <c r="AA241" s="26"/>
      <c r="AB241" s="26"/>
      <c r="AC241" s="26"/>
      <c r="AD241" s="26"/>
      <c r="AE241" s="26"/>
    </row>
    <row r="242" spans="1:31" s="15" customFormat="1" x14ac:dyDescent="0.25">
      <c r="A242" s="338"/>
      <c r="C242" s="26"/>
      <c r="D242" s="26"/>
      <c r="E242" s="26"/>
      <c r="F242" s="26"/>
      <c r="G242" s="26"/>
      <c r="H242" s="26"/>
      <c r="I242" s="88"/>
      <c r="J242" s="88"/>
      <c r="K242" s="88"/>
      <c r="L242" s="88"/>
      <c r="M242" s="26"/>
      <c r="N242" s="26"/>
      <c r="O242" s="26"/>
      <c r="P242" s="26"/>
      <c r="Q242" s="26"/>
      <c r="R242" s="26"/>
      <c r="S242" s="26"/>
      <c r="T242" s="26"/>
      <c r="U242" s="26"/>
      <c r="V242" s="26"/>
      <c r="W242" s="26"/>
      <c r="X242" s="26"/>
      <c r="Y242" s="26"/>
      <c r="Z242" s="26"/>
      <c r="AA242" s="26"/>
      <c r="AB242" s="26"/>
      <c r="AC242" s="26"/>
      <c r="AD242" s="26"/>
      <c r="AE242" s="26"/>
    </row>
    <row r="243" spans="1:31" s="15" customFormat="1" x14ac:dyDescent="0.25">
      <c r="A243" s="338"/>
      <c r="C243" s="26"/>
      <c r="D243" s="26"/>
      <c r="E243" s="26"/>
      <c r="F243" s="26"/>
      <c r="G243" s="26"/>
      <c r="H243" s="26"/>
      <c r="I243" s="88"/>
      <c r="J243" s="88"/>
      <c r="K243" s="88"/>
      <c r="L243" s="88"/>
      <c r="M243" s="26"/>
      <c r="N243" s="26"/>
      <c r="O243" s="26"/>
      <c r="P243" s="26"/>
      <c r="Q243" s="26"/>
      <c r="R243" s="26"/>
      <c r="S243" s="26"/>
      <c r="T243" s="26"/>
      <c r="U243" s="26"/>
      <c r="V243" s="26"/>
      <c r="W243" s="26"/>
      <c r="X243" s="26"/>
      <c r="Y243" s="26"/>
      <c r="Z243" s="26"/>
      <c r="AA243" s="26"/>
      <c r="AB243" s="26"/>
      <c r="AC243" s="26"/>
      <c r="AD243" s="26"/>
      <c r="AE243" s="26"/>
    </row>
    <row r="244" spans="1:31" s="15" customFormat="1" x14ac:dyDescent="0.25">
      <c r="A244" s="338"/>
      <c r="C244" s="26"/>
      <c r="D244" s="26"/>
      <c r="E244" s="26"/>
      <c r="F244" s="26"/>
      <c r="G244" s="26"/>
      <c r="H244" s="26"/>
      <c r="I244" s="88"/>
      <c r="J244" s="88"/>
      <c r="K244" s="88"/>
      <c r="L244" s="88"/>
      <c r="M244" s="26"/>
      <c r="N244" s="26"/>
      <c r="O244" s="26"/>
      <c r="P244" s="26"/>
      <c r="Q244" s="26"/>
      <c r="R244" s="26"/>
      <c r="S244" s="26"/>
      <c r="T244" s="26"/>
      <c r="U244" s="26"/>
      <c r="V244" s="26"/>
      <c r="W244" s="26"/>
      <c r="X244" s="26"/>
      <c r="Y244" s="26"/>
      <c r="Z244" s="26"/>
      <c r="AA244" s="26"/>
      <c r="AB244" s="26"/>
      <c r="AC244" s="26"/>
      <c r="AD244" s="26"/>
      <c r="AE244" s="26"/>
    </row>
    <row r="245" spans="1:31" s="15" customFormat="1" x14ac:dyDescent="0.25">
      <c r="A245" s="338"/>
      <c r="C245" s="26"/>
      <c r="D245" s="26"/>
      <c r="E245" s="26"/>
      <c r="F245" s="26"/>
      <c r="G245" s="26"/>
      <c r="H245" s="26"/>
      <c r="I245" s="88"/>
      <c r="J245" s="88"/>
      <c r="K245" s="88"/>
      <c r="L245" s="88"/>
      <c r="M245" s="26"/>
      <c r="N245" s="26"/>
      <c r="O245" s="26"/>
      <c r="P245" s="26"/>
      <c r="Q245" s="26"/>
      <c r="R245" s="26"/>
      <c r="S245" s="26"/>
      <c r="T245" s="26"/>
      <c r="U245" s="26"/>
      <c r="V245" s="26"/>
      <c r="W245" s="26"/>
      <c r="X245" s="26"/>
      <c r="Y245" s="26"/>
      <c r="Z245" s="26"/>
      <c r="AA245" s="26"/>
      <c r="AB245" s="26"/>
      <c r="AC245" s="26"/>
      <c r="AD245" s="26"/>
      <c r="AE245" s="26"/>
    </row>
    <row r="246" spans="1:31" s="15" customFormat="1" x14ac:dyDescent="0.25">
      <c r="A246" s="338"/>
      <c r="C246" s="26"/>
      <c r="D246" s="26"/>
      <c r="E246" s="26"/>
      <c r="F246" s="26"/>
      <c r="G246" s="26"/>
      <c r="H246" s="26"/>
      <c r="I246" s="88"/>
      <c r="J246" s="88"/>
      <c r="K246" s="88"/>
      <c r="L246" s="88"/>
      <c r="M246" s="26"/>
      <c r="N246" s="26"/>
      <c r="O246" s="26"/>
      <c r="P246" s="26"/>
      <c r="Q246" s="26"/>
      <c r="R246" s="26"/>
      <c r="S246" s="26"/>
      <c r="T246" s="26"/>
      <c r="U246" s="26"/>
      <c r="V246" s="26"/>
      <c r="W246" s="26"/>
      <c r="X246" s="26"/>
      <c r="Y246" s="26"/>
      <c r="Z246" s="26"/>
      <c r="AA246" s="26"/>
      <c r="AB246" s="26"/>
      <c r="AC246" s="26"/>
      <c r="AD246" s="26"/>
      <c r="AE246" s="26"/>
    </row>
    <row r="247" spans="1:31" s="15" customFormat="1" x14ac:dyDescent="0.25">
      <c r="A247" s="338"/>
      <c r="C247" s="26"/>
      <c r="D247" s="26"/>
      <c r="E247" s="26"/>
      <c r="F247" s="26"/>
      <c r="G247" s="26"/>
      <c r="H247" s="26"/>
      <c r="I247" s="88"/>
      <c r="J247" s="88"/>
      <c r="K247" s="88"/>
      <c r="L247" s="88"/>
      <c r="M247" s="26"/>
      <c r="N247" s="26"/>
      <c r="O247" s="26"/>
      <c r="P247" s="26"/>
      <c r="Q247" s="26"/>
      <c r="R247" s="26"/>
      <c r="S247" s="26"/>
      <c r="T247" s="26"/>
      <c r="U247" s="26"/>
      <c r="V247" s="26"/>
      <c r="W247" s="26"/>
      <c r="X247" s="26"/>
      <c r="Y247" s="26"/>
      <c r="Z247" s="26"/>
      <c r="AA247" s="26"/>
      <c r="AB247" s="26"/>
      <c r="AC247" s="26"/>
      <c r="AD247" s="26"/>
      <c r="AE247" s="26"/>
    </row>
    <row r="248" spans="1:31" s="15" customFormat="1" x14ac:dyDescent="0.25">
      <c r="A248" s="338"/>
      <c r="C248" s="26"/>
      <c r="D248" s="26"/>
      <c r="E248" s="26"/>
      <c r="F248" s="26"/>
      <c r="G248" s="26"/>
      <c r="H248" s="26"/>
      <c r="I248" s="88"/>
      <c r="J248" s="88"/>
      <c r="K248" s="88"/>
      <c r="L248" s="88"/>
      <c r="M248" s="26"/>
      <c r="N248" s="26"/>
      <c r="O248" s="26"/>
      <c r="P248" s="26"/>
      <c r="Q248" s="26"/>
      <c r="R248" s="26"/>
      <c r="S248" s="26"/>
      <c r="T248" s="26"/>
      <c r="U248" s="26"/>
      <c r="V248" s="26"/>
      <c r="W248" s="26"/>
      <c r="X248" s="26"/>
      <c r="Y248" s="26"/>
      <c r="Z248" s="26"/>
      <c r="AA248" s="26"/>
      <c r="AB248" s="26"/>
      <c r="AC248" s="26"/>
      <c r="AD248" s="26"/>
      <c r="AE248" s="26"/>
    </row>
    <row r="249" spans="1:31" s="15" customFormat="1" x14ac:dyDescent="0.25">
      <c r="A249" s="338"/>
      <c r="C249" s="26"/>
      <c r="D249" s="26"/>
      <c r="E249" s="26"/>
      <c r="F249" s="26"/>
      <c r="G249" s="26"/>
      <c r="H249" s="26"/>
      <c r="I249" s="88"/>
      <c r="J249" s="88"/>
      <c r="K249" s="88"/>
      <c r="L249" s="88"/>
      <c r="M249" s="26"/>
      <c r="N249" s="26"/>
      <c r="O249" s="26"/>
      <c r="P249" s="26"/>
      <c r="Q249" s="26"/>
      <c r="R249" s="26"/>
      <c r="S249" s="26"/>
      <c r="T249" s="26"/>
      <c r="U249" s="26"/>
      <c r="V249" s="26"/>
      <c r="W249" s="26"/>
      <c r="X249" s="26"/>
      <c r="Y249" s="26"/>
      <c r="Z249" s="26"/>
      <c r="AA249" s="26"/>
      <c r="AB249" s="26"/>
      <c r="AC249" s="26"/>
      <c r="AD249" s="26"/>
      <c r="AE249" s="26"/>
    </row>
    <row r="250" spans="1:31" s="15" customFormat="1" x14ac:dyDescent="0.25">
      <c r="A250" s="338"/>
      <c r="C250" s="26"/>
      <c r="D250" s="26"/>
      <c r="E250" s="26"/>
      <c r="F250" s="26"/>
      <c r="G250" s="26"/>
      <c r="H250" s="26"/>
      <c r="I250" s="88"/>
      <c r="J250" s="88"/>
      <c r="K250" s="88"/>
      <c r="L250" s="88"/>
      <c r="M250" s="26"/>
      <c r="N250" s="26"/>
      <c r="O250" s="26"/>
      <c r="P250" s="26"/>
      <c r="Q250" s="26"/>
      <c r="R250" s="26"/>
      <c r="S250" s="26"/>
      <c r="T250" s="26"/>
      <c r="U250" s="26"/>
      <c r="V250" s="26"/>
      <c r="W250" s="26"/>
      <c r="X250" s="26"/>
      <c r="Y250" s="26"/>
      <c r="Z250" s="26"/>
      <c r="AA250" s="26"/>
      <c r="AB250" s="26"/>
      <c r="AC250" s="26"/>
      <c r="AD250" s="26"/>
      <c r="AE250" s="26"/>
    </row>
    <row r="251" spans="1:31" s="15" customFormat="1" x14ac:dyDescent="0.25">
      <c r="A251" s="338"/>
      <c r="C251" s="26"/>
      <c r="D251" s="26"/>
      <c r="E251" s="26"/>
      <c r="F251" s="26"/>
      <c r="G251" s="26"/>
      <c r="H251" s="26"/>
      <c r="I251" s="88"/>
      <c r="J251" s="88"/>
      <c r="K251" s="88"/>
      <c r="L251" s="88"/>
      <c r="M251" s="26"/>
      <c r="N251" s="26"/>
      <c r="O251" s="26"/>
      <c r="P251" s="26"/>
      <c r="Q251" s="26"/>
      <c r="R251" s="26"/>
      <c r="S251" s="26"/>
      <c r="T251" s="26"/>
      <c r="U251" s="26"/>
      <c r="V251" s="26"/>
      <c r="W251" s="26"/>
      <c r="X251" s="26"/>
      <c r="Y251" s="26"/>
      <c r="Z251" s="26"/>
      <c r="AA251" s="26"/>
      <c r="AB251" s="26"/>
      <c r="AC251" s="26"/>
      <c r="AD251" s="26"/>
      <c r="AE251" s="26"/>
    </row>
    <row r="252" spans="1:31" s="15" customFormat="1" x14ac:dyDescent="0.25">
      <c r="A252" s="338"/>
      <c r="C252" s="26"/>
      <c r="D252" s="26"/>
      <c r="E252" s="26"/>
      <c r="F252" s="26"/>
      <c r="G252" s="26"/>
      <c r="H252" s="26"/>
      <c r="I252" s="88"/>
      <c r="J252" s="88"/>
      <c r="K252" s="88"/>
      <c r="L252" s="88"/>
      <c r="M252" s="26"/>
      <c r="N252" s="26"/>
      <c r="O252" s="26"/>
      <c r="P252" s="26"/>
      <c r="Q252" s="26"/>
      <c r="R252" s="26"/>
      <c r="S252" s="26"/>
      <c r="T252" s="26"/>
      <c r="U252" s="26"/>
      <c r="V252" s="26"/>
      <c r="W252" s="26"/>
      <c r="X252" s="26"/>
      <c r="Y252" s="26"/>
      <c r="Z252" s="26"/>
      <c r="AA252" s="26"/>
      <c r="AB252" s="26"/>
      <c r="AC252" s="26"/>
      <c r="AD252" s="26"/>
      <c r="AE252" s="26"/>
    </row>
    <row r="253" spans="1:31" s="15" customFormat="1" x14ac:dyDescent="0.25">
      <c r="A253" s="338"/>
      <c r="C253" s="26"/>
      <c r="D253" s="26"/>
      <c r="E253" s="26"/>
      <c r="F253" s="26"/>
      <c r="G253" s="26"/>
      <c r="H253" s="26"/>
      <c r="I253" s="88"/>
      <c r="J253" s="88"/>
      <c r="K253" s="88"/>
      <c r="L253" s="88"/>
      <c r="M253" s="26"/>
      <c r="N253" s="26"/>
      <c r="O253" s="26"/>
      <c r="P253" s="26"/>
      <c r="Q253" s="26"/>
      <c r="R253" s="26"/>
      <c r="S253" s="26"/>
      <c r="T253" s="26"/>
      <c r="U253" s="26"/>
      <c r="V253" s="26"/>
      <c r="W253" s="26"/>
      <c r="X253" s="26"/>
      <c r="Y253" s="26"/>
      <c r="Z253" s="26"/>
      <c r="AA253" s="26"/>
      <c r="AB253" s="26"/>
      <c r="AC253" s="26"/>
      <c r="AD253" s="26"/>
      <c r="AE253" s="26"/>
    </row>
    <row r="254" spans="1:31" s="15" customFormat="1" x14ac:dyDescent="0.25">
      <c r="A254" s="338"/>
      <c r="C254" s="26"/>
      <c r="D254" s="26"/>
      <c r="E254" s="26"/>
      <c r="F254" s="26"/>
      <c r="G254" s="26"/>
      <c r="H254" s="26"/>
      <c r="I254" s="88"/>
      <c r="J254" s="88"/>
      <c r="K254" s="88"/>
      <c r="L254" s="88"/>
      <c r="M254" s="26"/>
      <c r="N254" s="26"/>
      <c r="O254" s="26"/>
      <c r="P254" s="26"/>
      <c r="Q254" s="26"/>
      <c r="R254" s="26"/>
      <c r="S254" s="26"/>
      <c r="T254" s="26"/>
      <c r="U254" s="26"/>
      <c r="V254" s="26"/>
      <c r="W254" s="26"/>
      <c r="X254" s="26"/>
      <c r="Y254" s="26"/>
      <c r="Z254" s="26"/>
      <c r="AA254" s="26"/>
      <c r="AB254" s="26"/>
      <c r="AC254" s="26"/>
      <c r="AD254" s="26"/>
      <c r="AE254" s="26"/>
    </row>
    <row r="255" spans="1:31" s="15" customFormat="1" x14ac:dyDescent="0.25">
      <c r="A255" s="338"/>
      <c r="C255" s="26"/>
      <c r="D255" s="26"/>
      <c r="E255" s="26"/>
      <c r="F255" s="26"/>
      <c r="G255" s="26"/>
      <c r="H255" s="26"/>
      <c r="I255" s="88"/>
      <c r="J255" s="88"/>
      <c r="K255" s="88"/>
      <c r="L255" s="88"/>
      <c r="M255" s="26"/>
      <c r="N255" s="26"/>
      <c r="O255" s="26"/>
      <c r="P255" s="26"/>
      <c r="Q255" s="26"/>
      <c r="R255" s="26"/>
      <c r="S255" s="26"/>
      <c r="T255" s="26"/>
      <c r="U255" s="26"/>
      <c r="V255" s="26"/>
      <c r="W255" s="26"/>
      <c r="X255" s="26"/>
      <c r="Y255" s="26"/>
      <c r="Z255" s="26"/>
      <c r="AA255" s="26"/>
      <c r="AB255" s="26"/>
      <c r="AC255" s="26"/>
      <c r="AD255" s="26"/>
      <c r="AE255" s="26"/>
    </row>
    <row r="256" spans="1:31" s="15" customFormat="1" x14ac:dyDescent="0.25">
      <c r="A256" s="338"/>
      <c r="C256" s="26"/>
      <c r="D256" s="26"/>
      <c r="E256" s="26"/>
      <c r="F256" s="26"/>
      <c r="G256" s="26"/>
      <c r="H256" s="26"/>
      <c r="I256" s="88"/>
      <c r="J256" s="88"/>
      <c r="K256" s="88"/>
      <c r="L256" s="88"/>
      <c r="M256" s="26"/>
      <c r="N256" s="26"/>
      <c r="O256" s="26"/>
      <c r="P256" s="26"/>
      <c r="Q256" s="26"/>
      <c r="R256" s="26"/>
      <c r="S256" s="26"/>
      <c r="T256" s="26"/>
      <c r="U256" s="26"/>
      <c r="V256" s="26"/>
      <c r="W256" s="26"/>
      <c r="X256" s="26"/>
      <c r="Y256" s="26"/>
      <c r="Z256" s="26"/>
      <c r="AA256" s="26"/>
      <c r="AB256" s="26"/>
      <c r="AC256" s="26"/>
      <c r="AD256" s="26"/>
      <c r="AE256" s="26"/>
    </row>
    <row r="257" spans="1:31" s="15" customFormat="1" x14ac:dyDescent="0.25">
      <c r="A257" s="338"/>
      <c r="C257" s="26"/>
      <c r="D257" s="26"/>
      <c r="E257" s="26"/>
      <c r="F257" s="26"/>
      <c r="G257" s="26"/>
      <c r="H257" s="26"/>
      <c r="I257" s="88"/>
      <c r="J257" s="88"/>
      <c r="K257" s="88"/>
      <c r="L257" s="88"/>
      <c r="M257" s="26"/>
      <c r="N257" s="26"/>
      <c r="O257" s="26"/>
      <c r="P257" s="26"/>
      <c r="Q257" s="26"/>
      <c r="R257" s="26"/>
      <c r="S257" s="26"/>
      <c r="T257" s="26"/>
      <c r="U257" s="26"/>
      <c r="V257" s="26"/>
      <c r="W257" s="26"/>
      <c r="X257" s="26"/>
      <c r="Y257" s="26"/>
      <c r="Z257" s="26"/>
      <c r="AA257" s="26"/>
      <c r="AB257" s="26"/>
      <c r="AC257" s="26"/>
      <c r="AD257" s="26"/>
      <c r="AE257" s="26"/>
    </row>
    <row r="258" spans="1:31" s="15" customFormat="1" x14ac:dyDescent="0.25">
      <c r="A258" s="338"/>
      <c r="C258" s="26"/>
      <c r="D258" s="26"/>
      <c r="E258" s="26"/>
      <c r="F258" s="26"/>
      <c r="G258" s="26"/>
      <c r="H258" s="26"/>
      <c r="I258" s="88"/>
      <c r="J258" s="88"/>
      <c r="K258" s="88"/>
      <c r="L258" s="88"/>
      <c r="M258" s="26"/>
      <c r="N258" s="26"/>
      <c r="O258" s="26"/>
      <c r="P258" s="26"/>
      <c r="Q258" s="26"/>
      <c r="R258" s="26"/>
      <c r="S258" s="26"/>
      <c r="T258" s="26"/>
      <c r="U258" s="26"/>
      <c r="V258" s="26"/>
      <c r="W258" s="26"/>
      <c r="X258" s="26"/>
      <c r="Y258" s="26"/>
      <c r="Z258" s="26"/>
      <c r="AA258" s="26"/>
      <c r="AB258" s="26"/>
      <c r="AC258" s="26"/>
      <c r="AD258" s="26"/>
      <c r="AE258" s="26"/>
    </row>
    <row r="259" spans="1:31" s="15" customFormat="1" x14ac:dyDescent="0.25">
      <c r="A259" s="338"/>
      <c r="C259" s="26"/>
      <c r="D259" s="26"/>
      <c r="E259" s="26"/>
      <c r="F259" s="26"/>
      <c r="G259" s="26"/>
      <c r="H259" s="26"/>
      <c r="I259" s="88"/>
      <c r="J259" s="88"/>
      <c r="K259" s="88"/>
      <c r="L259" s="88"/>
      <c r="M259" s="26"/>
      <c r="N259" s="26"/>
      <c r="O259" s="26"/>
      <c r="P259" s="26"/>
      <c r="Q259" s="26"/>
      <c r="R259" s="26"/>
      <c r="S259" s="26"/>
      <c r="T259" s="26"/>
      <c r="U259" s="26"/>
      <c r="V259" s="26"/>
      <c r="W259" s="26"/>
      <c r="X259" s="26"/>
      <c r="Y259" s="26"/>
      <c r="Z259" s="26"/>
      <c r="AA259" s="26"/>
      <c r="AB259" s="26"/>
      <c r="AC259" s="26"/>
      <c r="AD259" s="26"/>
      <c r="AE259" s="26"/>
    </row>
    <row r="260" spans="1:31" s="15" customFormat="1" x14ac:dyDescent="0.25">
      <c r="A260" s="338"/>
      <c r="C260" s="26"/>
      <c r="D260" s="26"/>
      <c r="E260" s="26"/>
      <c r="F260" s="26"/>
      <c r="G260" s="26"/>
      <c r="H260" s="26"/>
      <c r="I260" s="88"/>
      <c r="J260" s="88"/>
      <c r="K260" s="88"/>
      <c r="L260" s="88"/>
      <c r="M260" s="26"/>
      <c r="N260" s="26"/>
      <c r="O260" s="26"/>
      <c r="P260" s="26"/>
      <c r="Q260" s="26"/>
      <c r="R260" s="26"/>
      <c r="S260" s="26"/>
      <c r="T260" s="26"/>
      <c r="U260" s="26"/>
      <c r="V260" s="26"/>
      <c r="W260" s="26"/>
      <c r="X260" s="26"/>
      <c r="Y260" s="26"/>
      <c r="Z260" s="26"/>
      <c r="AA260" s="26"/>
      <c r="AB260" s="26"/>
      <c r="AC260" s="26"/>
      <c r="AD260" s="26"/>
      <c r="AE260" s="26"/>
    </row>
    <row r="261" spans="1:31" s="15" customFormat="1" x14ac:dyDescent="0.25">
      <c r="A261" s="338"/>
      <c r="C261" s="26"/>
      <c r="D261" s="26"/>
      <c r="E261" s="26"/>
      <c r="F261" s="26"/>
      <c r="G261" s="26"/>
      <c r="H261" s="26"/>
      <c r="I261" s="88"/>
      <c r="J261" s="88"/>
      <c r="K261" s="88"/>
      <c r="L261" s="88"/>
      <c r="M261" s="26"/>
      <c r="N261" s="26"/>
      <c r="O261" s="26"/>
      <c r="P261" s="26"/>
      <c r="Q261" s="26"/>
      <c r="R261" s="26"/>
      <c r="S261" s="26"/>
      <c r="T261" s="26"/>
      <c r="U261" s="26"/>
      <c r="V261" s="26"/>
      <c r="W261" s="26"/>
      <c r="X261" s="26"/>
      <c r="Y261" s="26"/>
      <c r="Z261" s="26"/>
      <c r="AA261" s="26"/>
      <c r="AB261" s="26"/>
      <c r="AC261" s="26"/>
      <c r="AD261" s="26"/>
      <c r="AE261" s="26"/>
    </row>
    <row r="262" spans="1:31" s="15" customFormat="1" x14ac:dyDescent="0.25">
      <c r="A262" s="338"/>
      <c r="C262" s="26"/>
      <c r="D262" s="26"/>
      <c r="E262" s="26"/>
      <c r="F262" s="26"/>
      <c r="G262" s="26"/>
      <c r="H262" s="26"/>
      <c r="I262" s="88"/>
      <c r="J262" s="88"/>
      <c r="K262" s="88"/>
      <c r="L262" s="88"/>
      <c r="M262" s="26"/>
      <c r="N262" s="26"/>
      <c r="O262" s="26"/>
      <c r="P262" s="26"/>
      <c r="Q262" s="26"/>
      <c r="R262" s="26"/>
      <c r="S262" s="26"/>
      <c r="T262" s="26"/>
      <c r="U262" s="26"/>
      <c r="V262" s="26"/>
      <c r="W262" s="26"/>
      <c r="X262" s="26"/>
      <c r="Y262" s="26"/>
      <c r="Z262" s="26"/>
      <c r="AA262" s="26"/>
      <c r="AB262" s="26"/>
      <c r="AC262" s="26"/>
      <c r="AD262" s="26"/>
      <c r="AE262" s="26"/>
    </row>
    <row r="263" spans="1:31" s="15" customFormat="1" x14ac:dyDescent="0.25">
      <c r="A263" s="338"/>
      <c r="C263" s="26"/>
      <c r="D263" s="26"/>
      <c r="E263" s="26"/>
      <c r="F263" s="26"/>
      <c r="G263" s="26"/>
      <c r="H263" s="26"/>
      <c r="I263" s="88"/>
      <c r="J263" s="88"/>
      <c r="K263" s="88"/>
      <c r="L263" s="88"/>
      <c r="M263" s="26"/>
      <c r="N263" s="26"/>
      <c r="O263" s="26"/>
      <c r="P263" s="26"/>
      <c r="Q263" s="26"/>
      <c r="R263" s="26"/>
      <c r="S263" s="26"/>
      <c r="T263" s="26"/>
      <c r="U263" s="26"/>
      <c r="V263" s="26"/>
      <c r="W263" s="26"/>
      <c r="X263" s="26"/>
      <c r="Y263" s="26"/>
      <c r="Z263" s="26"/>
      <c r="AA263" s="26"/>
      <c r="AB263" s="26"/>
      <c r="AC263" s="26"/>
      <c r="AD263" s="26"/>
      <c r="AE263" s="26"/>
    </row>
    <row r="264" spans="1:31" s="15" customFormat="1" x14ac:dyDescent="0.25">
      <c r="A264" s="338"/>
      <c r="C264" s="26"/>
      <c r="D264" s="26"/>
      <c r="E264" s="26"/>
      <c r="F264" s="26"/>
      <c r="G264" s="26"/>
      <c r="H264" s="26"/>
      <c r="I264" s="88"/>
      <c r="J264" s="88"/>
      <c r="K264" s="88"/>
      <c r="L264" s="88"/>
      <c r="M264" s="26"/>
      <c r="N264" s="26"/>
      <c r="O264" s="26"/>
      <c r="P264" s="26"/>
      <c r="Q264" s="26"/>
      <c r="R264" s="26"/>
      <c r="S264" s="26"/>
      <c r="T264" s="26"/>
      <c r="U264" s="26"/>
      <c r="V264" s="26"/>
      <c r="W264" s="26"/>
      <c r="X264" s="26"/>
      <c r="Y264" s="26"/>
      <c r="Z264" s="26"/>
      <c r="AA264" s="26"/>
      <c r="AB264" s="26"/>
      <c r="AC264" s="26"/>
      <c r="AD264" s="26"/>
      <c r="AE264" s="26"/>
    </row>
    <row r="265" spans="1:31" s="15" customFormat="1" x14ac:dyDescent="0.25">
      <c r="A265" s="338"/>
      <c r="C265" s="26"/>
      <c r="D265" s="26"/>
      <c r="E265" s="26"/>
      <c r="F265" s="26"/>
      <c r="G265" s="26"/>
      <c r="H265" s="26"/>
      <c r="I265" s="88"/>
      <c r="J265" s="88"/>
      <c r="K265" s="88"/>
      <c r="L265" s="88"/>
      <c r="M265" s="26"/>
      <c r="N265" s="26"/>
      <c r="O265" s="26"/>
      <c r="P265" s="26"/>
      <c r="Q265" s="26"/>
      <c r="R265" s="26"/>
      <c r="S265" s="26"/>
      <c r="T265" s="26"/>
      <c r="U265" s="26"/>
      <c r="V265" s="26"/>
      <c r="W265" s="26"/>
      <c r="X265" s="26"/>
      <c r="Y265" s="26"/>
      <c r="Z265" s="26"/>
      <c r="AA265" s="26"/>
      <c r="AB265" s="26"/>
      <c r="AC265" s="26"/>
      <c r="AD265" s="26"/>
      <c r="AE265" s="26"/>
    </row>
    <row r="266" spans="1:31" s="15" customFormat="1" x14ac:dyDescent="0.25">
      <c r="A266" s="338"/>
      <c r="C266" s="26"/>
      <c r="D266" s="26"/>
      <c r="E266" s="26"/>
      <c r="F266" s="26"/>
      <c r="G266" s="26"/>
      <c r="H266" s="26"/>
      <c r="I266" s="88"/>
      <c r="J266" s="88"/>
      <c r="K266" s="88"/>
      <c r="L266" s="88"/>
      <c r="M266" s="26"/>
      <c r="N266" s="26"/>
      <c r="O266" s="26"/>
      <c r="P266" s="26"/>
      <c r="Q266" s="26"/>
      <c r="R266" s="26"/>
      <c r="S266" s="26"/>
      <c r="T266" s="26"/>
      <c r="U266" s="26"/>
      <c r="V266" s="26"/>
      <c r="W266" s="26"/>
      <c r="X266" s="26"/>
      <c r="Y266" s="26"/>
      <c r="Z266" s="26"/>
      <c r="AA266" s="26"/>
      <c r="AB266" s="26"/>
      <c r="AC266" s="26"/>
      <c r="AD266" s="26"/>
      <c r="AE266" s="26"/>
    </row>
    <row r="267" spans="1:31" s="15" customFormat="1" x14ac:dyDescent="0.25">
      <c r="A267" s="338"/>
      <c r="C267" s="26"/>
      <c r="D267" s="26"/>
      <c r="E267" s="26"/>
      <c r="F267" s="26"/>
      <c r="G267" s="26"/>
      <c r="H267" s="26"/>
      <c r="I267" s="88"/>
      <c r="J267" s="88"/>
      <c r="K267" s="88"/>
      <c r="L267" s="88"/>
      <c r="M267" s="26"/>
      <c r="N267" s="26"/>
      <c r="O267" s="26"/>
      <c r="P267" s="26"/>
      <c r="Q267" s="26"/>
      <c r="R267" s="26"/>
      <c r="S267" s="26"/>
      <c r="T267" s="26"/>
      <c r="U267" s="26"/>
      <c r="V267" s="26"/>
      <c r="W267" s="26"/>
      <c r="X267" s="26"/>
      <c r="Y267" s="26"/>
      <c r="Z267" s="26"/>
      <c r="AA267" s="26"/>
      <c r="AB267" s="26"/>
      <c r="AC267" s="26"/>
      <c r="AD267" s="26"/>
      <c r="AE267" s="26"/>
    </row>
    <row r="268" spans="1:31" s="15" customFormat="1" x14ac:dyDescent="0.25">
      <c r="A268" s="338"/>
      <c r="C268" s="26"/>
      <c r="D268" s="26"/>
      <c r="E268" s="26"/>
      <c r="F268" s="26"/>
      <c r="G268" s="26"/>
      <c r="H268" s="26"/>
      <c r="I268" s="88"/>
      <c r="J268" s="88"/>
      <c r="K268" s="88"/>
      <c r="L268" s="88"/>
      <c r="M268" s="26"/>
      <c r="N268" s="26"/>
      <c r="O268" s="26"/>
      <c r="P268" s="26"/>
      <c r="Q268" s="26"/>
      <c r="R268" s="26"/>
      <c r="S268" s="26"/>
      <c r="T268" s="26"/>
      <c r="U268" s="26"/>
      <c r="V268" s="26"/>
      <c r="W268" s="26"/>
      <c r="X268" s="26"/>
      <c r="Y268" s="26"/>
      <c r="Z268" s="26"/>
      <c r="AA268" s="26"/>
      <c r="AB268" s="26"/>
      <c r="AC268" s="26"/>
      <c r="AD268" s="26"/>
      <c r="AE268" s="26"/>
    </row>
    <row r="269" spans="1:31" s="15" customFormat="1" x14ac:dyDescent="0.25">
      <c r="A269" s="338"/>
      <c r="C269" s="26"/>
      <c r="D269" s="26"/>
      <c r="E269" s="26"/>
      <c r="F269" s="26"/>
      <c r="G269" s="26"/>
      <c r="H269" s="26"/>
      <c r="I269" s="88"/>
      <c r="J269" s="88"/>
      <c r="K269" s="88"/>
      <c r="L269" s="88"/>
      <c r="M269" s="26"/>
      <c r="N269" s="26"/>
      <c r="O269" s="26"/>
      <c r="P269" s="26"/>
      <c r="Q269" s="26"/>
      <c r="R269" s="26"/>
      <c r="S269" s="26"/>
      <c r="T269" s="26"/>
      <c r="U269" s="26"/>
      <c r="V269" s="26"/>
      <c r="W269" s="26"/>
      <c r="X269" s="26"/>
      <c r="Y269" s="26"/>
      <c r="Z269" s="26"/>
      <c r="AA269" s="26"/>
      <c r="AB269" s="26"/>
      <c r="AC269" s="26"/>
      <c r="AD269" s="26"/>
      <c r="AE269" s="26"/>
    </row>
    <row r="270" spans="1:31" s="15" customFormat="1" x14ac:dyDescent="0.25">
      <c r="A270" s="338"/>
      <c r="C270" s="26"/>
      <c r="D270" s="26"/>
      <c r="E270" s="26"/>
      <c r="F270" s="26"/>
      <c r="G270" s="26"/>
      <c r="H270" s="26"/>
      <c r="I270" s="88"/>
      <c r="J270" s="88"/>
      <c r="K270" s="88"/>
      <c r="L270" s="88"/>
      <c r="M270" s="26"/>
      <c r="N270" s="26"/>
      <c r="O270" s="26"/>
      <c r="P270" s="26"/>
      <c r="Q270" s="26"/>
      <c r="R270" s="26"/>
      <c r="S270" s="26"/>
      <c r="T270" s="26"/>
      <c r="U270" s="26"/>
      <c r="V270" s="26"/>
      <c r="W270" s="26"/>
      <c r="X270" s="26"/>
      <c r="Y270" s="26"/>
      <c r="Z270" s="26"/>
      <c r="AA270" s="26"/>
      <c r="AB270" s="26"/>
      <c r="AC270" s="26"/>
      <c r="AD270" s="26"/>
      <c r="AE270" s="26"/>
    </row>
    <row r="271" spans="1:31" s="15" customFormat="1" x14ac:dyDescent="0.25">
      <c r="A271" s="338"/>
      <c r="C271" s="26"/>
      <c r="D271" s="26"/>
      <c r="E271" s="26"/>
      <c r="F271" s="26"/>
      <c r="G271" s="26"/>
      <c r="H271" s="26"/>
      <c r="I271" s="88"/>
      <c r="J271" s="88"/>
      <c r="K271" s="88"/>
      <c r="L271" s="88"/>
      <c r="M271" s="26"/>
      <c r="N271" s="26"/>
      <c r="O271" s="26"/>
      <c r="P271" s="26"/>
      <c r="Q271" s="26"/>
      <c r="R271" s="26"/>
      <c r="S271" s="26"/>
      <c r="T271" s="26"/>
      <c r="U271" s="26"/>
      <c r="V271" s="26"/>
      <c r="W271" s="26"/>
      <c r="X271" s="26"/>
      <c r="Y271" s="26"/>
      <c r="Z271" s="26"/>
      <c r="AA271" s="26"/>
      <c r="AB271" s="26"/>
      <c r="AC271" s="26"/>
      <c r="AD271" s="26"/>
      <c r="AE271" s="26"/>
    </row>
    <row r="272" spans="1:31" s="15" customFormat="1" x14ac:dyDescent="0.25">
      <c r="A272" s="338"/>
      <c r="C272" s="26"/>
      <c r="D272" s="26"/>
      <c r="E272" s="26"/>
      <c r="F272" s="26"/>
      <c r="G272" s="26"/>
      <c r="H272" s="26"/>
      <c r="I272" s="88"/>
      <c r="J272" s="88"/>
      <c r="K272" s="88"/>
      <c r="L272" s="88"/>
      <c r="M272" s="26"/>
      <c r="N272" s="26"/>
      <c r="O272" s="26"/>
      <c r="P272" s="26"/>
      <c r="Q272" s="26"/>
      <c r="R272" s="26"/>
      <c r="S272" s="26"/>
      <c r="T272" s="26"/>
      <c r="U272" s="26"/>
      <c r="V272" s="26"/>
      <c r="W272" s="26"/>
      <c r="X272" s="26"/>
      <c r="Y272" s="26"/>
      <c r="Z272" s="26"/>
      <c r="AA272" s="26"/>
      <c r="AB272" s="26"/>
      <c r="AC272" s="26"/>
      <c r="AD272" s="26"/>
      <c r="AE272" s="26"/>
    </row>
    <row r="273" spans="1:31" s="15" customFormat="1" x14ac:dyDescent="0.25">
      <c r="A273" s="338"/>
      <c r="C273" s="26"/>
      <c r="D273" s="26"/>
      <c r="E273" s="26"/>
      <c r="F273" s="26"/>
      <c r="G273" s="26"/>
      <c r="H273" s="26"/>
      <c r="I273" s="88"/>
      <c r="J273" s="88"/>
      <c r="K273" s="88"/>
      <c r="L273" s="88"/>
      <c r="M273" s="26"/>
      <c r="N273" s="26"/>
      <c r="O273" s="26"/>
      <c r="P273" s="26"/>
      <c r="Q273" s="26"/>
      <c r="R273" s="26"/>
      <c r="S273" s="26"/>
      <c r="T273" s="26"/>
      <c r="U273" s="26"/>
      <c r="V273" s="26"/>
      <c r="W273" s="26"/>
      <c r="X273" s="26"/>
      <c r="Y273" s="26"/>
      <c r="Z273" s="26"/>
      <c r="AA273" s="26"/>
      <c r="AB273" s="26"/>
      <c r="AC273" s="26"/>
      <c r="AD273" s="26"/>
      <c r="AE273" s="26"/>
    </row>
    <row r="274" spans="1:31" s="15" customFormat="1" x14ac:dyDescent="0.25">
      <c r="A274" s="338"/>
      <c r="C274" s="26"/>
      <c r="D274" s="26"/>
      <c r="E274" s="26"/>
      <c r="F274" s="26"/>
      <c r="G274" s="26"/>
      <c r="H274" s="26"/>
      <c r="I274" s="88"/>
      <c r="J274" s="88"/>
      <c r="K274" s="88"/>
      <c r="L274" s="88"/>
      <c r="M274" s="26"/>
      <c r="N274" s="26"/>
      <c r="O274" s="26"/>
      <c r="P274" s="26"/>
      <c r="Q274" s="26"/>
      <c r="R274" s="26"/>
      <c r="S274" s="26"/>
      <c r="T274" s="26"/>
      <c r="U274" s="26"/>
      <c r="V274" s="26"/>
      <c r="W274" s="26"/>
      <c r="X274" s="26"/>
      <c r="Y274" s="26"/>
      <c r="Z274" s="26"/>
      <c r="AA274" s="26"/>
      <c r="AB274" s="26"/>
      <c r="AC274" s="26"/>
      <c r="AD274" s="26"/>
      <c r="AE274" s="26"/>
    </row>
    <row r="275" spans="1:31" s="15" customFormat="1" x14ac:dyDescent="0.25">
      <c r="A275" s="338"/>
      <c r="C275" s="26"/>
      <c r="D275" s="26"/>
      <c r="E275" s="26"/>
      <c r="F275" s="26"/>
      <c r="G275" s="26"/>
      <c r="H275" s="26"/>
      <c r="I275" s="88"/>
      <c r="J275" s="88"/>
      <c r="K275" s="88"/>
      <c r="L275" s="88"/>
      <c r="M275" s="26"/>
      <c r="N275" s="26"/>
      <c r="O275" s="26"/>
      <c r="P275" s="26"/>
      <c r="Q275" s="26"/>
      <c r="R275" s="26"/>
      <c r="S275" s="26"/>
      <c r="T275" s="26"/>
      <c r="U275" s="26"/>
      <c r="V275" s="26"/>
      <c r="W275" s="26"/>
      <c r="X275" s="26"/>
      <c r="Y275" s="26"/>
      <c r="Z275" s="26"/>
      <c r="AA275" s="26"/>
      <c r="AB275" s="26"/>
      <c r="AC275" s="26"/>
      <c r="AD275" s="26"/>
      <c r="AE275" s="26"/>
    </row>
    <row r="276" spans="1:31" s="15" customFormat="1" x14ac:dyDescent="0.25">
      <c r="A276" s="338"/>
      <c r="C276" s="26"/>
      <c r="D276" s="26"/>
      <c r="E276" s="26"/>
      <c r="F276" s="26"/>
      <c r="G276" s="26"/>
      <c r="H276" s="26"/>
      <c r="I276" s="88"/>
      <c r="J276" s="88"/>
      <c r="K276" s="88"/>
      <c r="L276" s="88"/>
      <c r="M276" s="26"/>
      <c r="N276" s="26"/>
      <c r="O276" s="26"/>
      <c r="P276" s="26"/>
      <c r="Q276" s="26"/>
      <c r="R276" s="26"/>
      <c r="S276" s="26"/>
      <c r="T276" s="26"/>
      <c r="U276" s="26"/>
      <c r="V276" s="26"/>
      <c r="W276" s="26"/>
      <c r="X276" s="26"/>
      <c r="Y276" s="26"/>
      <c r="Z276" s="26"/>
      <c r="AA276" s="26"/>
      <c r="AB276" s="26"/>
      <c r="AC276" s="26"/>
      <c r="AD276" s="26"/>
      <c r="AE276" s="26"/>
    </row>
    <row r="277" spans="1:31" s="15" customFormat="1" x14ac:dyDescent="0.25">
      <c r="A277" s="338"/>
      <c r="C277" s="26"/>
      <c r="D277" s="26"/>
      <c r="E277" s="26"/>
      <c r="F277" s="26"/>
      <c r="G277" s="26"/>
      <c r="H277" s="26"/>
      <c r="I277" s="88"/>
      <c r="J277" s="88"/>
      <c r="K277" s="88"/>
      <c r="L277" s="88"/>
      <c r="M277" s="26"/>
      <c r="N277" s="26"/>
      <c r="O277" s="26"/>
      <c r="P277" s="26"/>
      <c r="Q277" s="26"/>
      <c r="R277" s="26"/>
      <c r="S277" s="26"/>
      <c r="T277" s="26"/>
      <c r="U277" s="26"/>
      <c r="V277" s="26"/>
      <c r="W277" s="26"/>
      <c r="X277" s="26"/>
      <c r="Y277" s="26"/>
      <c r="Z277" s="26"/>
      <c r="AA277" s="26"/>
      <c r="AB277" s="26"/>
      <c r="AC277" s="26"/>
      <c r="AD277" s="26"/>
      <c r="AE277" s="26"/>
    </row>
    <row r="278" spans="1:31" s="15" customFormat="1" x14ac:dyDescent="0.25">
      <c r="A278" s="338"/>
      <c r="C278" s="26"/>
      <c r="D278" s="26"/>
      <c r="E278" s="26"/>
      <c r="F278" s="26"/>
      <c r="G278" s="26"/>
      <c r="H278" s="26"/>
      <c r="I278" s="88"/>
      <c r="J278" s="88"/>
      <c r="K278" s="88"/>
      <c r="L278" s="88"/>
      <c r="M278" s="26"/>
      <c r="N278" s="26"/>
      <c r="O278" s="26"/>
      <c r="P278" s="26"/>
      <c r="Q278" s="26"/>
      <c r="R278" s="26"/>
      <c r="S278" s="26"/>
      <c r="T278" s="26"/>
      <c r="U278" s="26"/>
      <c r="V278" s="26"/>
      <c r="W278" s="26"/>
      <c r="X278" s="26"/>
      <c r="Y278" s="26"/>
      <c r="Z278" s="26"/>
      <c r="AA278" s="26"/>
      <c r="AB278" s="26"/>
      <c r="AC278" s="26"/>
      <c r="AD278" s="26"/>
      <c r="AE278" s="26"/>
    </row>
    <row r="279" spans="1:31" s="15" customFormat="1" x14ac:dyDescent="0.25">
      <c r="A279" s="338"/>
      <c r="C279" s="26"/>
      <c r="D279" s="26"/>
      <c r="E279" s="26"/>
      <c r="F279" s="26"/>
      <c r="G279" s="26"/>
      <c r="H279" s="26"/>
      <c r="I279" s="88"/>
      <c r="J279" s="88"/>
      <c r="K279" s="88"/>
      <c r="L279" s="88"/>
      <c r="M279" s="26"/>
      <c r="N279" s="26"/>
      <c r="O279" s="26"/>
      <c r="P279" s="26"/>
      <c r="Q279" s="26"/>
      <c r="R279" s="26"/>
      <c r="S279" s="26"/>
      <c r="T279" s="26"/>
      <c r="U279" s="26"/>
      <c r="V279" s="26"/>
      <c r="W279" s="26"/>
      <c r="X279" s="26"/>
      <c r="Y279" s="26"/>
      <c r="Z279" s="26"/>
      <c r="AA279" s="26"/>
      <c r="AB279" s="26"/>
      <c r="AC279" s="26"/>
      <c r="AD279" s="26"/>
      <c r="AE279" s="26"/>
    </row>
    <row r="280" spans="1:31" s="15" customFormat="1" x14ac:dyDescent="0.25">
      <c r="A280" s="338"/>
      <c r="C280" s="21"/>
      <c r="D280" s="97"/>
      <c r="E280" s="21"/>
      <c r="G280" s="21"/>
      <c r="I280" s="21"/>
      <c r="K280" s="21"/>
      <c r="M280" s="21"/>
      <c r="O280" s="21"/>
      <c r="P280" s="21"/>
      <c r="Q280" s="21"/>
      <c r="U280" s="21"/>
      <c r="AB280" s="21"/>
    </row>
    <row r="281" spans="1:31" s="15" customFormat="1" x14ac:dyDescent="0.25">
      <c r="A281" s="338"/>
      <c r="C281" s="21"/>
      <c r="D281" s="97"/>
      <c r="E281" s="21"/>
      <c r="G281" s="21"/>
      <c r="I281" s="21"/>
      <c r="K281" s="21"/>
      <c r="M281" s="21"/>
      <c r="O281" s="21"/>
      <c r="P281" s="21"/>
      <c r="Q281" s="21"/>
      <c r="U281" s="21"/>
      <c r="AB281" s="21"/>
    </row>
    <row r="282" spans="1:31" s="15" customFormat="1" x14ac:dyDescent="0.25">
      <c r="A282" s="338"/>
      <c r="C282" s="21"/>
      <c r="D282" s="97"/>
      <c r="E282" s="21"/>
      <c r="G282" s="21"/>
      <c r="I282" s="21"/>
      <c r="K282" s="21"/>
      <c r="M282" s="21"/>
      <c r="O282" s="21"/>
      <c r="P282" s="21"/>
      <c r="Q282" s="21"/>
      <c r="U282" s="21"/>
      <c r="AB282" s="21"/>
    </row>
    <row r="283" spans="1:31" s="15" customFormat="1" x14ac:dyDescent="0.25">
      <c r="A283" s="338"/>
      <c r="C283" s="21"/>
      <c r="D283" s="97"/>
      <c r="E283" s="21"/>
      <c r="G283" s="21"/>
      <c r="I283" s="21"/>
      <c r="K283" s="21"/>
      <c r="M283" s="21"/>
      <c r="O283" s="21"/>
      <c r="P283" s="21"/>
      <c r="Q283" s="21"/>
      <c r="U283" s="21"/>
      <c r="AB283" s="21"/>
    </row>
    <row r="284" spans="1:31" s="15" customFormat="1" x14ac:dyDescent="0.25">
      <c r="A284" s="338"/>
      <c r="C284" s="21"/>
      <c r="D284" s="97"/>
      <c r="E284" s="21"/>
      <c r="G284" s="21"/>
      <c r="I284" s="21"/>
      <c r="K284" s="21"/>
      <c r="M284" s="21"/>
      <c r="O284" s="21"/>
      <c r="P284" s="21"/>
      <c r="Q284" s="21"/>
      <c r="U284" s="21"/>
      <c r="AB284" s="21"/>
    </row>
    <row r="285" spans="1:31" s="15" customFormat="1" x14ac:dyDescent="0.25">
      <c r="A285" s="338"/>
      <c r="C285" s="21"/>
      <c r="D285" s="97"/>
      <c r="E285" s="21"/>
      <c r="G285" s="21"/>
      <c r="I285" s="21"/>
      <c r="K285" s="21"/>
      <c r="M285" s="21"/>
      <c r="O285" s="21"/>
      <c r="P285" s="21"/>
      <c r="Q285" s="21"/>
      <c r="U285" s="21"/>
      <c r="AB285" s="21"/>
    </row>
    <row r="286" spans="1:31" s="15" customFormat="1" x14ac:dyDescent="0.25">
      <c r="A286" s="338"/>
      <c r="C286" s="21"/>
      <c r="D286" s="97"/>
      <c r="E286" s="21"/>
      <c r="G286" s="21"/>
      <c r="I286" s="21"/>
      <c r="K286" s="21"/>
      <c r="M286" s="21"/>
      <c r="O286" s="21"/>
      <c r="P286" s="21"/>
      <c r="Q286" s="21"/>
      <c r="U286" s="21"/>
      <c r="AB286" s="21"/>
    </row>
    <row r="287" spans="1:31" s="15" customFormat="1" x14ac:dyDescent="0.25">
      <c r="A287" s="338"/>
      <c r="C287" s="21"/>
      <c r="D287" s="97"/>
      <c r="E287" s="21"/>
      <c r="G287" s="21"/>
      <c r="I287" s="21"/>
      <c r="K287" s="21"/>
      <c r="M287" s="21"/>
      <c r="O287" s="21"/>
      <c r="P287" s="21"/>
      <c r="Q287" s="21"/>
      <c r="U287" s="21"/>
      <c r="AB287" s="21"/>
    </row>
    <row r="288" spans="1:31" s="15" customFormat="1" x14ac:dyDescent="0.25">
      <c r="A288" s="338"/>
      <c r="C288" s="21"/>
      <c r="D288" s="97"/>
      <c r="E288" s="21"/>
      <c r="G288" s="21"/>
      <c r="I288" s="21"/>
      <c r="K288" s="21"/>
      <c r="M288" s="21"/>
      <c r="O288" s="21"/>
      <c r="P288" s="21"/>
      <c r="Q288" s="21"/>
      <c r="U288" s="21"/>
      <c r="AB288" s="21"/>
    </row>
    <row r="289" spans="1:28" s="15" customFormat="1" x14ac:dyDescent="0.25">
      <c r="A289" s="338"/>
      <c r="C289" s="21"/>
      <c r="D289" s="97"/>
      <c r="E289" s="21"/>
      <c r="G289" s="21"/>
      <c r="I289" s="21"/>
      <c r="K289" s="21"/>
      <c r="M289" s="21"/>
      <c r="O289" s="21"/>
      <c r="P289" s="21"/>
      <c r="Q289" s="21"/>
      <c r="U289" s="21"/>
      <c r="AB289" s="21"/>
    </row>
    <row r="290" spans="1:28" s="15" customFormat="1" x14ac:dyDescent="0.25">
      <c r="A290" s="338"/>
      <c r="C290" s="21"/>
      <c r="D290" s="97"/>
      <c r="E290" s="21"/>
      <c r="G290" s="21"/>
      <c r="I290" s="21"/>
      <c r="K290" s="21"/>
      <c r="M290" s="21"/>
      <c r="O290" s="21"/>
      <c r="P290" s="21"/>
      <c r="Q290" s="21"/>
      <c r="U290" s="21"/>
      <c r="AB290" s="21"/>
    </row>
    <row r="291" spans="1:28" s="15" customFormat="1" x14ac:dyDescent="0.25">
      <c r="A291" s="338"/>
      <c r="C291" s="21"/>
      <c r="D291" s="97"/>
      <c r="E291" s="21"/>
      <c r="G291" s="21"/>
      <c r="I291" s="21"/>
      <c r="K291" s="21"/>
      <c r="M291" s="21"/>
      <c r="O291" s="21"/>
      <c r="P291" s="21"/>
      <c r="Q291" s="21"/>
      <c r="U291" s="21"/>
      <c r="AB291" s="21"/>
    </row>
    <row r="292" spans="1:28" s="15" customFormat="1" x14ac:dyDescent="0.25">
      <c r="A292" s="338"/>
      <c r="C292" s="21"/>
      <c r="D292" s="97"/>
      <c r="E292" s="21"/>
      <c r="G292" s="21"/>
      <c r="I292" s="21"/>
      <c r="K292" s="21"/>
      <c r="M292" s="21"/>
      <c r="O292" s="21"/>
      <c r="P292" s="21"/>
      <c r="Q292" s="21"/>
      <c r="U292" s="21"/>
      <c r="AB292" s="21"/>
    </row>
    <row r="293" spans="1:28" s="15" customFormat="1" x14ac:dyDescent="0.25">
      <c r="A293" s="338"/>
      <c r="C293" s="21"/>
      <c r="D293" s="97"/>
      <c r="E293" s="21"/>
      <c r="G293" s="21"/>
      <c r="I293" s="21"/>
      <c r="K293" s="21"/>
      <c r="M293" s="21"/>
      <c r="O293" s="21"/>
      <c r="P293" s="21"/>
      <c r="Q293" s="21"/>
      <c r="U293" s="21"/>
      <c r="AB293" s="21"/>
    </row>
    <row r="294" spans="1:28" s="15" customFormat="1" x14ac:dyDescent="0.25">
      <c r="A294" s="338"/>
      <c r="C294" s="21"/>
      <c r="D294" s="97"/>
      <c r="E294" s="21"/>
      <c r="G294" s="21"/>
      <c r="I294" s="21"/>
      <c r="K294" s="21"/>
      <c r="M294" s="21"/>
      <c r="O294" s="21"/>
      <c r="P294" s="21"/>
      <c r="Q294" s="21"/>
      <c r="U294" s="21"/>
      <c r="AB294" s="21"/>
    </row>
    <row r="295" spans="1:28" s="15" customFormat="1" x14ac:dyDescent="0.25">
      <c r="A295" s="338"/>
      <c r="C295" s="21"/>
      <c r="D295" s="97"/>
      <c r="E295" s="21"/>
      <c r="G295" s="21"/>
      <c r="I295" s="21"/>
      <c r="K295" s="21"/>
      <c r="M295" s="21"/>
      <c r="O295" s="21"/>
      <c r="P295" s="21"/>
      <c r="Q295" s="21"/>
      <c r="U295" s="21"/>
      <c r="AB295" s="21"/>
    </row>
    <row r="296" spans="1:28" s="15" customFormat="1" x14ac:dyDescent="0.25">
      <c r="A296" s="338"/>
      <c r="C296" s="21"/>
      <c r="D296" s="97"/>
      <c r="E296" s="21"/>
      <c r="G296" s="21"/>
      <c r="I296" s="21"/>
      <c r="K296" s="21"/>
      <c r="M296" s="21"/>
      <c r="O296" s="21"/>
      <c r="P296" s="21"/>
      <c r="Q296" s="21"/>
      <c r="U296" s="21"/>
      <c r="AB296" s="21"/>
    </row>
    <row r="297" spans="1:28" s="15" customFormat="1" x14ac:dyDescent="0.25">
      <c r="A297" s="338"/>
      <c r="C297" s="21"/>
      <c r="D297" s="97"/>
      <c r="E297" s="21"/>
      <c r="G297" s="21"/>
      <c r="I297" s="21"/>
      <c r="K297" s="21"/>
      <c r="M297" s="21"/>
      <c r="O297" s="21"/>
      <c r="P297" s="21"/>
      <c r="Q297" s="21"/>
      <c r="U297" s="21"/>
      <c r="AB297" s="21"/>
    </row>
    <row r="298" spans="1:28" s="15" customFormat="1" x14ac:dyDescent="0.25">
      <c r="A298" s="338"/>
      <c r="C298" s="21"/>
      <c r="D298" s="97"/>
      <c r="E298" s="21"/>
      <c r="G298" s="21"/>
      <c r="I298" s="21"/>
      <c r="K298" s="21"/>
      <c r="M298" s="21"/>
      <c r="O298" s="21"/>
      <c r="P298" s="21"/>
      <c r="Q298" s="21"/>
      <c r="U298" s="21"/>
      <c r="AB298" s="21"/>
    </row>
    <row r="299" spans="1:28" s="15" customFormat="1" x14ac:dyDescent="0.25">
      <c r="A299" s="338"/>
      <c r="C299" s="21"/>
      <c r="D299" s="97"/>
      <c r="E299" s="21"/>
      <c r="G299" s="21"/>
      <c r="I299" s="21"/>
      <c r="K299" s="21"/>
      <c r="M299" s="21"/>
      <c r="O299" s="21"/>
      <c r="P299" s="21"/>
      <c r="Q299" s="21"/>
      <c r="U299" s="21"/>
      <c r="AB299" s="21"/>
    </row>
    <row r="300" spans="1:28" s="15" customFormat="1" x14ac:dyDescent="0.25">
      <c r="A300" s="338"/>
      <c r="C300" s="21"/>
      <c r="D300" s="97"/>
      <c r="E300" s="21"/>
      <c r="G300" s="21"/>
      <c r="I300" s="21"/>
      <c r="K300" s="21"/>
      <c r="M300" s="21"/>
      <c r="O300" s="21"/>
      <c r="P300" s="21"/>
      <c r="Q300" s="21"/>
      <c r="U300" s="21"/>
      <c r="AB300" s="21"/>
    </row>
    <row r="301" spans="1:28" s="15" customFormat="1" x14ac:dyDescent="0.25">
      <c r="A301" s="338"/>
      <c r="C301" s="21"/>
      <c r="D301" s="97"/>
      <c r="E301" s="21"/>
      <c r="G301" s="21"/>
      <c r="I301" s="21"/>
      <c r="K301" s="21"/>
      <c r="M301" s="21"/>
      <c r="O301" s="21"/>
      <c r="P301" s="21"/>
      <c r="Q301" s="21"/>
      <c r="U301" s="21"/>
      <c r="AB301" s="21"/>
    </row>
    <row r="302" spans="1:28" s="15" customFormat="1" x14ac:dyDescent="0.25">
      <c r="A302" s="338"/>
      <c r="C302" s="21"/>
      <c r="D302" s="97"/>
      <c r="E302" s="21"/>
      <c r="G302" s="21"/>
      <c r="I302" s="21"/>
      <c r="K302" s="21"/>
      <c r="M302" s="21"/>
      <c r="O302" s="21"/>
      <c r="P302" s="21"/>
      <c r="Q302" s="21"/>
      <c r="U302" s="21"/>
      <c r="AB302" s="21"/>
    </row>
    <row r="303" spans="1:28" s="15" customFormat="1" x14ac:dyDescent="0.25">
      <c r="A303" s="338"/>
      <c r="C303" s="21"/>
      <c r="D303" s="97"/>
      <c r="E303" s="21"/>
      <c r="G303" s="21"/>
      <c r="I303" s="21"/>
      <c r="K303" s="21"/>
      <c r="M303" s="21"/>
      <c r="O303" s="21"/>
      <c r="P303" s="21"/>
      <c r="Q303" s="21"/>
      <c r="U303" s="21"/>
      <c r="AB303" s="21"/>
    </row>
    <row r="304" spans="1:28" s="15" customFormat="1" x14ac:dyDescent="0.25">
      <c r="A304" s="338"/>
      <c r="C304" s="21"/>
      <c r="D304" s="97"/>
      <c r="E304" s="21"/>
      <c r="G304" s="21"/>
      <c r="I304" s="21"/>
      <c r="K304" s="21"/>
      <c r="M304" s="21"/>
      <c r="O304" s="21"/>
      <c r="P304" s="21"/>
      <c r="Q304" s="21"/>
      <c r="U304" s="21"/>
      <c r="AB304" s="21"/>
    </row>
    <row r="305" spans="1:28" s="15" customFormat="1" x14ac:dyDescent="0.25">
      <c r="A305" s="338"/>
      <c r="C305" s="21"/>
      <c r="D305" s="97"/>
      <c r="E305" s="21"/>
      <c r="G305" s="21"/>
      <c r="I305" s="21"/>
      <c r="K305" s="21"/>
      <c r="M305" s="21"/>
      <c r="O305" s="21"/>
      <c r="P305" s="21"/>
      <c r="Q305" s="21"/>
      <c r="U305" s="21"/>
      <c r="AB305" s="21"/>
    </row>
    <row r="306" spans="1:28" s="15" customFormat="1" x14ac:dyDescent="0.25">
      <c r="A306" s="338"/>
      <c r="C306" s="21"/>
      <c r="D306" s="97"/>
      <c r="E306" s="21"/>
      <c r="G306" s="21"/>
      <c r="I306" s="21"/>
      <c r="K306" s="21"/>
      <c r="M306" s="21"/>
      <c r="O306" s="21"/>
      <c r="P306" s="21"/>
      <c r="Q306" s="21"/>
      <c r="U306" s="21"/>
      <c r="AB306" s="21"/>
    </row>
    <row r="307" spans="1:28" s="15" customFormat="1" x14ac:dyDescent="0.25">
      <c r="A307" s="338"/>
      <c r="C307" s="21"/>
      <c r="D307" s="97"/>
      <c r="E307" s="21"/>
      <c r="G307" s="21"/>
      <c r="I307" s="21"/>
      <c r="K307" s="21"/>
      <c r="M307" s="21"/>
      <c r="O307" s="21"/>
      <c r="P307" s="21"/>
      <c r="Q307" s="21"/>
      <c r="U307" s="21"/>
      <c r="AB307" s="21"/>
    </row>
    <row r="308" spans="1:28" s="15" customFormat="1" x14ac:dyDescent="0.25">
      <c r="A308" s="338"/>
      <c r="C308" s="21"/>
      <c r="D308" s="97"/>
      <c r="E308" s="21"/>
      <c r="G308" s="21"/>
      <c r="I308" s="21"/>
      <c r="K308" s="21"/>
      <c r="M308" s="21"/>
      <c r="O308" s="21"/>
      <c r="P308" s="21"/>
      <c r="Q308" s="21"/>
      <c r="U308" s="21"/>
      <c r="AB308" s="21"/>
    </row>
    <row r="309" spans="1:28" s="15" customFormat="1" x14ac:dyDescent="0.25">
      <c r="A309" s="338"/>
      <c r="C309" s="21"/>
      <c r="D309" s="97"/>
      <c r="E309" s="21"/>
      <c r="G309" s="21"/>
      <c r="I309" s="21"/>
      <c r="K309" s="21"/>
      <c r="M309" s="21"/>
      <c r="O309" s="21"/>
      <c r="P309" s="21"/>
      <c r="Q309" s="21"/>
      <c r="U309" s="21"/>
      <c r="AB309" s="21"/>
    </row>
    <row r="310" spans="1:28" s="15" customFormat="1" x14ac:dyDescent="0.25">
      <c r="A310" s="338"/>
      <c r="C310" s="21"/>
      <c r="D310" s="97"/>
      <c r="E310" s="21"/>
      <c r="G310" s="21"/>
      <c r="I310" s="21"/>
      <c r="K310" s="21"/>
      <c r="M310" s="21"/>
      <c r="O310" s="21"/>
      <c r="P310" s="21"/>
      <c r="Q310" s="21"/>
      <c r="U310" s="21"/>
      <c r="AB310" s="21"/>
    </row>
    <row r="311" spans="1:28" s="15" customFormat="1" x14ac:dyDescent="0.25">
      <c r="A311" s="338"/>
      <c r="C311" s="21"/>
      <c r="D311" s="97"/>
      <c r="E311" s="21"/>
      <c r="G311" s="21"/>
      <c r="I311" s="21"/>
      <c r="K311" s="21"/>
      <c r="M311" s="21"/>
      <c r="O311" s="21"/>
      <c r="P311" s="21"/>
      <c r="Q311" s="21"/>
      <c r="U311" s="21"/>
      <c r="AB311" s="21"/>
    </row>
    <row r="312" spans="1:28" s="15" customFormat="1" x14ac:dyDescent="0.25">
      <c r="A312" s="338"/>
      <c r="C312" s="21"/>
      <c r="D312" s="97"/>
      <c r="E312" s="21"/>
      <c r="G312" s="21"/>
      <c r="I312" s="21"/>
      <c r="K312" s="21"/>
      <c r="M312" s="21"/>
      <c r="O312" s="21"/>
      <c r="P312" s="21"/>
      <c r="Q312" s="21"/>
      <c r="U312" s="21"/>
      <c r="AB312" s="21"/>
    </row>
    <row r="313" spans="1:28" s="15" customFormat="1" x14ac:dyDescent="0.25">
      <c r="A313" s="338"/>
      <c r="C313" s="21"/>
      <c r="D313" s="97"/>
      <c r="E313" s="21"/>
      <c r="G313" s="21"/>
      <c r="I313" s="21"/>
      <c r="K313" s="21"/>
      <c r="M313" s="21"/>
      <c r="O313" s="21"/>
      <c r="P313" s="21"/>
      <c r="Q313" s="21"/>
      <c r="U313" s="21"/>
      <c r="AB313" s="21"/>
    </row>
    <row r="314" spans="1:28" s="15" customFormat="1" x14ac:dyDescent="0.25">
      <c r="A314" s="338"/>
      <c r="C314" s="21"/>
      <c r="D314" s="97"/>
      <c r="E314" s="21"/>
      <c r="G314" s="21"/>
      <c r="I314" s="21"/>
      <c r="K314" s="21"/>
      <c r="M314" s="21"/>
      <c r="O314" s="21"/>
      <c r="P314" s="21"/>
      <c r="Q314" s="21"/>
      <c r="U314" s="21"/>
      <c r="AB314" s="21"/>
    </row>
    <row r="315" spans="1:28" s="15" customFormat="1" x14ac:dyDescent="0.25">
      <c r="A315" s="338"/>
      <c r="C315" s="21"/>
      <c r="D315" s="97"/>
      <c r="E315" s="21"/>
      <c r="G315" s="21"/>
      <c r="I315" s="21"/>
      <c r="K315" s="21"/>
      <c r="M315" s="21"/>
      <c r="O315" s="21"/>
      <c r="P315" s="21"/>
      <c r="Q315" s="21"/>
      <c r="U315" s="21"/>
      <c r="AB315" s="21"/>
    </row>
    <row r="316" spans="1:28" s="15" customFormat="1" x14ac:dyDescent="0.25">
      <c r="A316" s="338"/>
      <c r="C316" s="21"/>
      <c r="D316" s="97"/>
      <c r="E316" s="21"/>
      <c r="G316" s="21"/>
      <c r="I316" s="21"/>
      <c r="K316" s="21"/>
      <c r="M316" s="21"/>
      <c r="O316" s="21"/>
      <c r="P316" s="21"/>
      <c r="Q316" s="21"/>
      <c r="U316" s="21"/>
      <c r="AB316" s="21"/>
    </row>
    <row r="317" spans="1:28" s="15" customFormat="1" x14ac:dyDescent="0.25">
      <c r="A317" s="338"/>
      <c r="C317" s="21"/>
      <c r="D317" s="97"/>
      <c r="E317" s="21"/>
      <c r="G317" s="21"/>
      <c r="I317" s="21"/>
      <c r="K317" s="21"/>
      <c r="M317" s="21"/>
      <c r="O317" s="21"/>
      <c r="P317" s="21"/>
      <c r="Q317" s="21"/>
      <c r="U317" s="21"/>
      <c r="AB317" s="21"/>
    </row>
    <row r="318" spans="1:28" s="15" customFormat="1" x14ac:dyDescent="0.25">
      <c r="A318" s="338"/>
      <c r="C318" s="21"/>
      <c r="D318" s="97"/>
      <c r="E318" s="21"/>
      <c r="G318" s="21"/>
      <c r="I318" s="21"/>
      <c r="K318" s="21"/>
      <c r="M318" s="21"/>
      <c r="O318" s="21"/>
      <c r="P318" s="21"/>
      <c r="Q318" s="21"/>
      <c r="U318" s="21"/>
      <c r="AB318" s="21"/>
    </row>
    <row r="319" spans="1:28" s="15" customFormat="1" x14ac:dyDescent="0.25">
      <c r="A319" s="338"/>
      <c r="C319" s="21"/>
      <c r="D319" s="97"/>
      <c r="E319" s="21"/>
      <c r="G319" s="21"/>
      <c r="I319" s="21"/>
      <c r="K319" s="21"/>
      <c r="M319" s="21"/>
      <c r="O319" s="21"/>
      <c r="P319" s="21"/>
      <c r="Q319" s="21"/>
      <c r="U319" s="21"/>
      <c r="AB319" s="21"/>
    </row>
    <row r="320" spans="1:28" s="15" customFormat="1" x14ac:dyDescent="0.25">
      <c r="A320" s="338"/>
      <c r="C320" s="21"/>
      <c r="D320" s="97"/>
      <c r="E320" s="21"/>
      <c r="G320" s="21"/>
      <c r="I320" s="21"/>
      <c r="K320" s="21"/>
      <c r="M320" s="21"/>
      <c r="O320" s="21"/>
      <c r="P320" s="21"/>
      <c r="Q320" s="21"/>
      <c r="U320" s="21"/>
      <c r="AB320" s="21"/>
    </row>
    <row r="321" spans="1:28" s="15" customFormat="1" x14ac:dyDescent="0.25">
      <c r="A321" s="338"/>
      <c r="C321" s="21"/>
      <c r="D321" s="97"/>
      <c r="E321" s="21"/>
      <c r="G321" s="21"/>
      <c r="I321" s="21"/>
      <c r="K321" s="21"/>
      <c r="M321" s="21"/>
      <c r="O321" s="21"/>
      <c r="P321" s="21"/>
      <c r="Q321" s="21"/>
      <c r="U321" s="21"/>
      <c r="AB321" s="21"/>
    </row>
    <row r="322" spans="1:28" s="15" customFormat="1" x14ac:dyDescent="0.25">
      <c r="A322" s="338"/>
      <c r="C322" s="21"/>
      <c r="D322" s="97"/>
      <c r="E322" s="21"/>
      <c r="G322" s="21"/>
      <c r="I322" s="21"/>
      <c r="K322" s="21"/>
      <c r="M322" s="21"/>
      <c r="O322" s="21"/>
      <c r="P322" s="21"/>
      <c r="Q322" s="21"/>
      <c r="U322" s="21"/>
      <c r="AB322" s="21"/>
    </row>
    <row r="323" spans="1:28" s="15" customFormat="1" x14ac:dyDescent="0.25">
      <c r="A323" s="338"/>
      <c r="C323" s="21"/>
      <c r="D323" s="97"/>
      <c r="E323" s="21"/>
      <c r="G323" s="21"/>
      <c r="I323" s="21"/>
      <c r="K323" s="21"/>
      <c r="M323" s="21"/>
      <c r="O323" s="21"/>
      <c r="P323" s="21"/>
      <c r="Q323" s="21"/>
      <c r="U323" s="21"/>
      <c r="AB323" s="21"/>
    </row>
    <row r="324" spans="1:28" s="15" customFormat="1" x14ac:dyDescent="0.25">
      <c r="A324" s="338"/>
      <c r="C324" s="21"/>
      <c r="D324" s="97"/>
      <c r="E324" s="21"/>
      <c r="G324" s="21"/>
      <c r="I324" s="21"/>
      <c r="K324" s="21"/>
      <c r="M324" s="21"/>
      <c r="O324" s="21"/>
      <c r="P324" s="21"/>
      <c r="Q324" s="21"/>
      <c r="U324" s="21"/>
      <c r="AB324" s="21"/>
    </row>
    <row r="325" spans="1:28" s="15" customFormat="1" x14ac:dyDescent="0.25">
      <c r="A325" s="338"/>
      <c r="C325" s="21"/>
      <c r="D325" s="97"/>
      <c r="E325" s="21"/>
      <c r="G325" s="21"/>
      <c r="I325" s="21"/>
      <c r="K325" s="21"/>
      <c r="M325" s="21"/>
      <c r="O325" s="21"/>
      <c r="P325" s="21"/>
      <c r="Q325" s="21"/>
      <c r="U325" s="21"/>
      <c r="AB325" s="21"/>
    </row>
    <row r="326" spans="1:28" s="15" customFormat="1" x14ac:dyDescent="0.25">
      <c r="A326" s="338"/>
      <c r="C326" s="21"/>
      <c r="D326" s="97"/>
      <c r="E326" s="21"/>
      <c r="G326" s="21"/>
      <c r="I326" s="21"/>
      <c r="K326" s="21"/>
      <c r="M326" s="21"/>
      <c r="O326" s="21"/>
      <c r="P326" s="21"/>
      <c r="Q326" s="21"/>
      <c r="U326" s="21"/>
      <c r="AB326" s="21"/>
    </row>
    <row r="327" spans="1:28" s="15" customFormat="1" x14ac:dyDescent="0.25">
      <c r="A327" s="338"/>
      <c r="C327" s="21"/>
      <c r="D327" s="97"/>
      <c r="E327" s="21"/>
      <c r="G327" s="21"/>
      <c r="I327" s="21"/>
      <c r="K327" s="21"/>
      <c r="M327" s="21"/>
      <c r="O327" s="21"/>
      <c r="P327" s="21"/>
      <c r="Q327" s="21"/>
      <c r="U327" s="21"/>
      <c r="AB327" s="21"/>
    </row>
    <row r="328" spans="1:28" s="15" customFormat="1" x14ac:dyDescent="0.25">
      <c r="A328" s="338"/>
      <c r="C328" s="21"/>
      <c r="D328" s="97"/>
      <c r="E328" s="21"/>
      <c r="G328" s="21"/>
      <c r="I328" s="21"/>
      <c r="K328" s="21"/>
      <c r="M328" s="21"/>
      <c r="O328" s="21"/>
      <c r="P328" s="21"/>
      <c r="Q328" s="21"/>
      <c r="U328" s="21"/>
      <c r="AB328" s="21"/>
    </row>
    <row r="329" spans="1:28" s="15" customFormat="1" x14ac:dyDescent="0.25">
      <c r="A329" s="338"/>
      <c r="C329" s="21"/>
      <c r="D329" s="97"/>
      <c r="E329" s="21"/>
      <c r="G329" s="21"/>
      <c r="I329" s="21"/>
      <c r="K329" s="21"/>
      <c r="M329" s="21"/>
      <c r="O329" s="21"/>
      <c r="P329" s="21"/>
      <c r="Q329" s="21"/>
      <c r="U329" s="21"/>
      <c r="AB329" s="21"/>
    </row>
    <row r="330" spans="1:28" s="15" customFormat="1" x14ac:dyDescent="0.25">
      <c r="A330" s="338"/>
      <c r="C330" s="21"/>
      <c r="D330" s="97"/>
      <c r="E330" s="21"/>
      <c r="G330" s="21"/>
      <c r="I330" s="21"/>
      <c r="K330" s="21"/>
      <c r="M330" s="21"/>
      <c r="O330" s="21"/>
      <c r="P330" s="21"/>
      <c r="Q330" s="21"/>
      <c r="U330" s="21"/>
      <c r="AB330" s="21"/>
    </row>
    <row r="331" spans="1:28" s="15" customFormat="1" x14ac:dyDescent="0.25">
      <c r="A331" s="338"/>
      <c r="C331" s="21"/>
      <c r="D331" s="97"/>
      <c r="E331" s="21"/>
      <c r="G331" s="21"/>
      <c r="I331" s="21"/>
      <c r="K331" s="21"/>
      <c r="M331" s="21"/>
      <c r="O331" s="21"/>
      <c r="P331" s="21"/>
      <c r="Q331" s="21"/>
      <c r="U331" s="21"/>
      <c r="AB331" s="21"/>
    </row>
    <row r="332" spans="1:28" s="15" customFormat="1" x14ac:dyDescent="0.25">
      <c r="A332" s="338"/>
      <c r="C332" s="21"/>
      <c r="D332" s="97"/>
      <c r="E332" s="21"/>
      <c r="G332" s="21"/>
      <c r="I332" s="21"/>
      <c r="K332" s="21"/>
      <c r="M332" s="21"/>
      <c r="O332" s="21"/>
      <c r="P332" s="21"/>
      <c r="Q332" s="21"/>
      <c r="U332" s="21"/>
      <c r="AB332" s="21"/>
    </row>
    <row r="333" spans="1:28" s="15" customFormat="1" x14ac:dyDescent="0.25">
      <c r="A333" s="338"/>
      <c r="C333" s="21"/>
      <c r="D333" s="97"/>
      <c r="E333" s="21"/>
      <c r="G333" s="21"/>
      <c r="I333" s="21"/>
      <c r="K333" s="21"/>
      <c r="M333" s="21"/>
      <c r="O333" s="21"/>
      <c r="P333" s="21"/>
      <c r="Q333" s="21"/>
      <c r="U333" s="21"/>
      <c r="AB333" s="21"/>
    </row>
    <row r="334" spans="1:28" s="15" customFormat="1" x14ac:dyDescent="0.25">
      <c r="A334" s="338"/>
      <c r="C334" s="21"/>
      <c r="D334" s="97"/>
      <c r="E334" s="21"/>
      <c r="G334" s="21"/>
      <c r="I334" s="21"/>
      <c r="K334" s="21"/>
      <c r="M334" s="21"/>
      <c r="O334" s="21"/>
      <c r="P334" s="21"/>
      <c r="Q334" s="21"/>
      <c r="U334" s="21"/>
      <c r="AB334" s="21"/>
    </row>
    <row r="335" spans="1:28" s="15" customFormat="1" x14ac:dyDescent="0.25">
      <c r="A335" s="338"/>
      <c r="C335" s="21"/>
      <c r="D335" s="97"/>
      <c r="E335" s="21"/>
      <c r="G335" s="21"/>
      <c r="I335" s="21"/>
      <c r="K335" s="21"/>
      <c r="M335" s="21"/>
      <c r="O335" s="21"/>
      <c r="P335" s="21"/>
      <c r="Q335" s="21"/>
      <c r="U335" s="21"/>
      <c r="AB335" s="21"/>
    </row>
    <row r="336" spans="1:28" s="15" customFormat="1" x14ac:dyDescent="0.25">
      <c r="A336" s="338"/>
      <c r="C336" s="21"/>
      <c r="D336" s="97"/>
      <c r="E336" s="21"/>
      <c r="G336" s="21"/>
      <c r="I336" s="21"/>
      <c r="K336" s="21"/>
      <c r="M336" s="21"/>
      <c r="O336" s="21"/>
      <c r="P336" s="21"/>
      <c r="Q336" s="21"/>
      <c r="U336" s="21"/>
      <c r="AB336" s="21"/>
    </row>
    <row r="337" spans="1:28" s="15" customFormat="1" x14ac:dyDescent="0.25">
      <c r="A337" s="338"/>
      <c r="C337" s="21"/>
      <c r="D337" s="97"/>
      <c r="E337" s="21"/>
      <c r="G337" s="21"/>
      <c r="I337" s="21"/>
      <c r="K337" s="21"/>
      <c r="M337" s="21"/>
      <c r="O337" s="21"/>
      <c r="P337" s="21"/>
      <c r="Q337" s="21"/>
      <c r="U337" s="21"/>
      <c r="AB337" s="21"/>
    </row>
    <row r="338" spans="1:28" s="15" customFormat="1" x14ac:dyDescent="0.25">
      <c r="A338" s="338"/>
      <c r="C338" s="21"/>
      <c r="D338" s="97"/>
      <c r="E338" s="21"/>
      <c r="G338" s="21"/>
      <c r="I338" s="21"/>
      <c r="K338" s="21"/>
      <c r="M338" s="21"/>
      <c r="O338" s="21"/>
      <c r="P338" s="21"/>
      <c r="Q338" s="21"/>
      <c r="U338" s="21"/>
      <c r="AB338" s="21"/>
    </row>
    <row r="339" spans="1:28" s="15" customFormat="1" x14ac:dyDescent="0.25">
      <c r="A339" s="338"/>
      <c r="C339" s="21"/>
      <c r="D339" s="97"/>
      <c r="E339" s="21"/>
      <c r="G339" s="21"/>
      <c r="I339" s="21"/>
      <c r="K339" s="21"/>
      <c r="M339" s="21"/>
      <c r="O339" s="21"/>
      <c r="P339" s="21"/>
      <c r="Q339" s="21"/>
      <c r="U339" s="21"/>
      <c r="AB339" s="21"/>
    </row>
    <row r="340" spans="1:28" s="15" customFormat="1" x14ac:dyDescent="0.25">
      <c r="A340" s="338"/>
      <c r="C340" s="21"/>
      <c r="D340" s="97"/>
      <c r="E340" s="21"/>
      <c r="G340" s="21"/>
      <c r="I340" s="21"/>
      <c r="K340" s="21"/>
      <c r="M340" s="21"/>
      <c r="O340" s="21"/>
      <c r="P340" s="21"/>
      <c r="Q340" s="21"/>
      <c r="U340" s="21"/>
      <c r="AB340" s="21"/>
    </row>
    <row r="341" spans="1:28" s="15" customFormat="1" x14ac:dyDescent="0.25">
      <c r="A341" s="338"/>
      <c r="C341" s="21"/>
      <c r="D341" s="97"/>
      <c r="E341" s="21"/>
      <c r="G341" s="21"/>
      <c r="I341" s="21"/>
      <c r="K341" s="21"/>
      <c r="M341" s="21"/>
      <c r="O341" s="21"/>
      <c r="P341" s="21"/>
      <c r="Q341" s="21"/>
      <c r="U341" s="21"/>
      <c r="AB341" s="21"/>
    </row>
    <row r="342" spans="1:28" s="15" customFormat="1" x14ac:dyDescent="0.25">
      <c r="A342" s="338"/>
      <c r="C342" s="21"/>
      <c r="D342" s="97"/>
      <c r="E342" s="21"/>
      <c r="G342" s="21"/>
      <c r="I342" s="21"/>
      <c r="K342" s="21"/>
      <c r="M342" s="21"/>
      <c r="O342" s="21"/>
      <c r="P342" s="21"/>
      <c r="Q342" s="21"/>
      <c r="U342" s="21"/>
      <c r="AB342" s="21"/>
    </row>
    <row r="343" spans="1:28" s="15" customFormat="1" x14ac:dyDescent="0.25">
      <c r="A343" s="338"/>
      <c r="C343" s="21"/>
      <c r="D343" s="97"/>
      <c r="E343" s="21"/>
      <c r="G343" s="21"/>
      <c r="I343" s="21"/>
      <c r="K343" s="21"/>
      <c r="M343" s="21"/>
      <c r="O343" s="21"/>
      <c r="P343" s="21"/>
      <c r="Q343" s="21"/>
      <c r="U343" s="21"/>
      <c r="AB343" s="21"/>
    </row>
    <row r="344" spans="1:28" s="15" customFormat="1" x14ac:dyDescent="0.25">
      <c r="A344" s="338"/>
      <c r="C344" s="21"/>
      <c r="D344" s="97"/>
      <c r="E344" s="21"/>
      <c r="G344" s="21"/>
      <c r="I344" s="21"/>
      <c r="K344" s="21"/>
      <c r="M344" s="21"/>
      <c r="O344" s="21"/>
      <c r="P344" s="21"/>
      <c r="Q344" s="21"/>
      <c r="U344" s="21"/>
      <c r="AB344" s="21"/>
    </row>
    <row r="345" spans="1:28" s="15" customFormat="1" x14ac:dyDescent="0.25">
      <c r="A345" s="338"/>
      <c r="C345" s="21"/>
      <c r="D345" s="97"/>
      <c r="E345" s="21"/>
      <c r="G345" s="21"/>
      <c r="I345" s="21"/>
      <c r="K345" s="21"/>
      <c r="M345" s="21"/>
      <c r="O345" s="21"/>
      <c r="P345" s="21"/>
      <c r="Q345" s="21"/>
      <c r="U345" s="21"/>
      <c r="AB345" s="21"/>
    </row>
    <row r="346" spans="1:28" s="15" customFormat="1" x14ac:dyDescent="0.25">
      <c r="A346" s="338"/>
      <c r="C346" s="21"/>
      <c r="D346" s="97"/>
      <c r="E346" s="21"/>
      <c r="G346" s="21"/>
      <c r="I346" s="21"/>
      <c r="K346" s="21"/>
      <c r="M346" s="21"/>
      <c r="O346" s="21"/>
      <c r="P346" s="21"/>
      <c r="Q346" s="21"/>
      <c r="U346" s="21"/>
      <c r="AB346" s="21"/>
    </row>
    <row r="347" spans="1:28" s="15" customFormat="1" x14ac:dyDescent="0.25">
      <c r="A347" s="338"/>
      <c r="C347" s="21"/>
      <c r="D347" s="97"/>
      <c r="E347" s="21"/>
      <c r="G347" s="21"/>
      <c r="I347" s="21"/>
      <c r="K347" s="21"/>
      <c r="M347" s="21"/>
      <c r="O347" s="21"/>
      <c r="P347" s="21"/>
      <c r="Q347" s="21"/>
      <c r="U347" s="21"/>
      <c r="AB347" s="21"/>
    </row>
    <row r="348" spans="1:28" s="15" customFormat="1" x14ac:dyDescent="0.25">
      <c r="A348" s="338"/>
      <c r="C348" s="21"/>
      <c r="D348" s="97"/>
      <c r="E348" s="21"/>
      <c r="G348" s="21"/>
      <c r="I348" s="21"/>
      <c r="K348" s="21"/>
      <c r="M348" s="21"/>
      <c r="O348" s="21"/>
      <c r="P348" s="21"/>
      <c r="Q348" s="21"/>
      <c r="U348" s="21"/>
      <c r="AB348" s="21"/>
    </row>
    <row r="349" spans="1:28" s="15" customFormat="1" x14ac:dyDescent="0.25">
      <c r="A349" s="338"/>
      <c r="C349" s="21"/>
      <c r="D349" s="97"/>
      <c r="E349" s="21"/>
      <c r="G349" s="21"/>
      <c r="I349" s="21"/>
      <c r="K349" s="21"/>
      <c r="M349" s="21"/>
      <c r="O349" s="21"/>
      <c r="P349" s="21"/>
      <c r="Q349" s="21"/>
      <c r="U349" s="21"/>
      <c r="AB349" s="21"/>
    </row>
    <row r="350" spans="1:28" s="15" customFormat="1" x14ac:dyDescent="0.25">
      <c r="A350" s="338"/>
      <c r="C350" s="21"/>
      <c r="D350" s="97"/>
      <c r="E350" s="21"/>
      <c r="G350" s="21"/>
      <c r="I350" s="21"/>
      <c r="K350" s="21"/>
      <c r="M350" s="21"/>
      <c r="O350" s="21"/>
      <c r="P350" s="21"/>
      <c r="Q350" s="21"/>
      <c r="U350" s="21"/>
      <c r="AB350" s="21"/>
    </row>
    <row r="351" spans="1:28" s="15" customFormat="1" x14ac:dyDescent="0.25">
      <c r="A351" s="338"/>
      <c r="C351" s="21"/>
      <c r="D351" s="97"/>
      <c r="E351" s="21"/>
      <c r="G351" s="21"/>
      <c r="I351" s="21"/>
      <c r="K351" s="21"/>
      <c r="M351" s="21"/>
      <c r="O351" s="21"/>
      <c r="P351" s="21"/>
      <c r="Q351" s="21"/>
      <c r="U351" s="21"/>
      <c r="AB351" s="21"/>
    </row>
    <row r="352" spans="1:28" s="15" customFormat="1" x14ac:dyDescent="0.25">
      <c r="A352" s="338"/>
      <c r="C352" s="21"/>
      <c r="D352" s="97"/>
      <c r="E352" s="21"/>
      <c r="G352" s="21"/>
      <c r="I352" s="21"/>
      <c r="K352" s="21"/>
      <c r="M352" s="21"/>
      <c r="O352" s="21"/>
      <c r="P352" s="21"/>
      <c r="Q352" s="21"/>
      <c r="U352" s="21"/>
      <c r="AB352" s="21"/>
    </row>
    <row r="353" spans="1:28" s="15" customFormat="1" x14ac:dyDescent="0.25">
      <c r="A353" s="338"/>
      <c r="C353" s="21"/>
      <c r="D353" s="97"/>
      <c r="E353" s="21"/>
      <c r="G353" s="21"/>
      <c r="I353" s="21"/>
      <c r="K353" s="21"/>
      <c r="M353" s="21"/>
      <c r="O353" s="21"/>
      <c r="P353" s="21"/>
      <c r="Q353" s="21"/>
      <c r="U353" s="21"/>
      <c r="AB353" s="21"/>
    </row>
    <row r="354" spans="1:28" s="15" customFormat="1" x14ac:dyDescent="0.25">
      <c r="A354" s="338"/>
      <c r="C354" s="21"/>
      <c r="D354" s="97"/>
      <c r="E354" s="21"/>
      <c r="G354" s="21"/>
      <c r="I354" s="21"/>
      <c r="K354" s="21"/>
      <c r="M354" s="21"/>
      <c r="O354" s="21"/>
      <c r="P354" s="21"/>
      <c r="Q354" s="21"/>
      <c r="U354" s="21"/>
      <c r="AB354" s="21"/>
    </row>
    <row r="355" spans="1:28" s="15" customFormat="1" x14ac:dyDescent="0.25">
      <c r="A355" s="338"/>
      <c r="C355" s="21"/>
      <c r="D355" s="97"/>
      <c r="E355" s="21"/>
      <c r="G355" s="21"/>
      <c r="I355" s="21"/>
      <c r="K355" s="21"/>
      <c r="M355" s="21"/>
      <c r="O355" s="21"/>
      <c r="P355" s="21"/>
      <c r="Q355" s="21"/>
      <c r="U355" s="21"/>
      <c r="AB355" s="21"/>
    </row>
    <row r="356" spans="1:28" s="15" customFormat="1" x14ac:dyDescent="0.25">
      <c r="A356" s="338"/>
      <c r="C356" s="21"/>
      <c r="D356" s="97"/>
      <c r="E356" s="21"/>
      <c r="G356" s="21"/>
      <c r="I356" s="21"/>
      <c r="K356" s="21"/>
      <c r="M356" s="21"/>
      <c r="O356" s="21"/>
      <c r="P356" s="21"/>
      <c r="Q356" s="21"/>
      <c r="U356" s="21"/>
      <c r="AB356" s="21"/>
    </row>
    <row r="357" spans="1:28" s="15" customFormat="1" x14ac:dyDescent="0.25">
      <c r="A357" s="338"/>
      <c r="C357" s="21"/>
      <c r="D357" s="97"/>
      <c r="E357" s="21"/>
      <c r="G357" s="21"/>
      <c r="I357" s="21"/>
      <c r="K357" s="21"/>
      <c r="M357" s="21"/>
      <c r="O357" s="21"/>
      <c r="P357" s="21"/>
      <c r="Q357" s="21"/>
      <c r="U357" s="21"/>
      <c r="AB357" s="21"/>
    </row>
    <row r="358" spans="1:28" s="15" customFormat="1" x14ac:dyDescent="0.25">
      <c r="A358" s="338"/>
      <c r="C358" s="21"/>
      <c r="D358" s="97"/>
      <c r="E358" s="21"/>
      <c r="G358" s="21"/>
      <c r="I358" s="21"/>
      <c r="K358" s="21"/>
      <c r="M358" s="21"/>
      <c r="O358" s="21"/>
      <c r="P358" s="21"/>
      <c r="Q358" s="21"/>
      <c r="U358" s="21"/>
      <c r="AB358" s="21"/>
    </row>
    <row r="359" spans="1:28" s="15" customFormat="1" x14ac:dyDescent="0.25">
      <c r="A359" s="338"/>
      <c r="C359" s="21"/>
      <c r="D359" s="97"/>
      <c r="E359" s="21"/>
      <c r="G359" s="21"/>
      <c r="I359" s="21"/>
      <c r="K359" s="21"/>
      <c r="M359" s="21"/>
      <c r="O359" s="21"/>
      <c r="P359" s="21"/>
      <c r="Q359" s="21"/>
      <c r="U359" s="21"/>
      <c r="AB359" s="21"/>
    </row>
    <row r="360" spans="1:28" s="15" customFormat="1" x14ac:dyDescent="0.25">
      <c r="A360" s="338"/>
      <c r="C360" s="21"/>
      <c r="D360" s="97"/>
      <c r="E360" s="21"/>
      <c r="G360" s="21"/>
      <c r="I360" s="21"/>
      <c r="K360" s="21"/>
      <c r="M360" s="21"/>
      <c r="O360" s="21"/>
      <c r="P360" s="21"/>
      <c r="Q360" s="21"/>
      <c r="U360" s="21"/>
      <c r="AB360" s="21"/>
    </row>
    <row r="361" spans="1:28" s="15" customFormat="1" x14ac:dyDescent="0.25">
      <c r="A361" s="338"/>
      <c r="C361" s="21"/>
      <c r="D361" s="97"/>
      <c r="E361" s="21"/>
      <c r="G361" s="21"/>
      <c r="I361" s="21"/>
      <c r="K361" s="21"/>
      <c r="M361" s="21"/>
      <c r="O361" s="21"/>
      <c r="P361" s="21"/>
      <c r="Q361" s="21"/>
      <c r="U361" s="21"/>
      <c r="AB361" s="21"/>
    </row>
    <row r="362" spans="1:28" s="15" customFormat="1" x14ac:dyDescent="0.25">
      <c r="A362" s="338"/>
      <c r="C362" s="21"/>
      <c r="D362" s="97"/>
      <c r="E362" s="21"/>
      <c r="G362" s="21"/>
      <c r="I362" s="21"/>
      <c r="K362" s="21"/>
      <c r="M362" s="21"/>
      <c r="O362" s="21"/>
      <c r="P362" s="21"/>
      <c r="Q362" s="21"/>
      <c r="U362" s="21"/>
      <c r="AB362" s="21"/>
    </row>
    <row r="363" spans="1:28" s="15" customFormat="1" x14ac:dyDescent="0.25">
      <c r="A363" s="338"/>
      <c r="C363" s="21"/>
      <c r="D363" s="97"/>
      <c r="E363" s="21"/>
      <c r="G363" s="21"/>
      <c r="I363" s="21"/>
      <c r="K363" s="21"/>
      <c r="M363" s="21"/>
      <c r="O363" s="21"/>
      <c r="P363" s="21"/>
      <c r="Q363" s="21"/>
      <c r="U363" s="21"/>
      <c r="AB363" s="21"/>
    </row>
    <row r="364" spans="1:28" s="15" customFormat="1" x14ac:dyDescent="0.25">
      <c r="A364" s="338"/>
      <c r="C364" s="21"/>
      <c r="D364" s="97"/>
      <c r="E364" s="21"/>
      <c r="G364" s="21"/>
      <c r="I364" s="21"/>
      <c r="K364" s="21"/>
      <c r="M364" s="21"/>
      <c r="O364" s="21"/>
      <c r="P364" s="21"/>
      <c r="Q364" s="21"/>
      <c r="U364" s="21"/>
      <c r="AB364" s="21"/>
    </row>
    <row r="365" spans="1:28" s="15" customFormat="1" x14ac:dyDescent="0.25">
      <c r="A365" s="338"/>
      <c r="C365" s="21"/>
      <c r="D365" s="97"/>
      <c r="E365" s="21"/>
      <c r="G365" s="21"/>
      <c r="I365" s="21"/>
      <c r="K365" s="21"/>
      <c r="M365" s="21"/>
      <c r="O365" s="21"/>
      <c r="P365" s="21"/>
      <c r="Q365" s="21"/>
      <c r="U365" s="21"/>
      <c r="AB365" s="21"/>
    </row>
    <row r="366" spans="1:28" s="15" customFormat="1" x14ac:dyDescent="0.25">
      <c r="A366" s="338"/>
      <c r="C366" s="21"/>
      <c r="D366" s="97"/>
      <c r="E366" s="21"/>
      <c r="G366" s="21"/>
      <c r="I366" s="21"/>
      <c r="K366" s="21"/>
      <c r="M366" s="21"/>
      <c r="O366" s="21"/>
      <c r="P366" s="21"/>
      <c r="Q366" s="21"/>
      <c r="U366" s="21"/>
      <c r="AB366" s="21"/>
    </row>
    <row r="367" spans="1:28" s="15" customFormat="1" x14ac:dyDescent="0.25">
      <c r="A367" s="338"/>
      <c r="C367" s="21"/>
      <c r="D367" s="97"/>
      <c r="E367" s="21"/>
      <c r="G367" s="21"/>
      <c r="I367" s="21"/>
      <c r="K367" s="21"/>
      <c r="M367" s="21"/>
      <c r="O367" s="21"/>
      <c r="P367" s="21"/>
      <c r="Q367" s="21"/>
      <c r="U367" s="21"/>
      <c r="AB367" s="21"/>
    </row>
    <row r="368" spans="1:28" s="15" customFormat="1" x14ac:dyDescent="0.25">
      <c r="A368" s="338"/>
      <c r="C368" s="21"/>
      <c r="D368" s="97"/>
      <c r="E368" s="21"/>
      <c r="G368" s="21"/>
      <c r="I368" s="21"/>
      <c r="K368" s="21"/>
      <c r="M368" s="21"/>
      <c r="O368" s="21"/>
      <c r="P368" s="21"/>
      <c r="Q368" s="21"/>
      <c r="U368" s="21"/>
      <c r="AB368" s="21"/>
    </row>
    <row r="369" spans="1:28" s="15" customFormat="1" x14ac:dyDescent="0.25">
      <c r="A369" s="338"/>
      <c r="C369" s="21"/>
      <c r="D369" s="97"/>
      <c r="E369" s="21"/>
      <c r="G369" s="21"/>
      <c r="I369" s="21"/>
      <c r="K369" s="21"/>
      <c r="M369" s="21"/>
      <c r="O369" s="21"/>
      <c r="P369" s="21"/>
      <c r="Q369" s="21"/>
      <c r="U369" s="21"/>
      <c r="AB369" s="21"/>
    </row>
    <row r="370" spans="1:28" s="15" customFormat="1" x14ac:dyDescent="0.25">
      <c r="A370" s="338"/>
      <c r="C370" s="21"/>
      <c r="D370" s="97"/>
      <c r="E370" s="21"/>
      <c r="G370" s="21"/>
      <c r="I370" s="21"/>
      <c r="K370" s="21"/>
      <c r="M370" s="21"/>
      <c r="O370" s="21"/>
      <c r="P370" s="21"/>
      <c r="Q370" s="21"/>
      <c r="U370" s="21"/>
      <c r="AB370" s="21"/>
    </row>
    <row r="371" spans="1:28" s="15" customFormat="1" x14ac:dyDescent="0.25">
      <c r="A371" s="338"/>
      <c r="C371" s="21"/>
      <c r="D371" s="97"/>
      <c r="E371" s="21"/>
      <c r="G371" s="21"/>
      <c r="I371" s="21"/>
      <c r="K371" s="21"/>
      <c r="M371" s="21"/>
      <c r="O371" s="21"/>
      <c r="P371" s="21"/>
      <c r="Q371" s="21"/>
      <c r="U371" s="21"/>
      <c r="AB371" s="21"/>
    </row>
    <row r="372" spans="1:28" s="15" customFormat="1" x14ac:dyDescent="0.25">
      <c r="A372" s="338"/>
      <c r="C372" s="21"/>
      <c r="D372" s="97"/>
      <c r="E372" s="21"/>
      <c r="G372" s="21"/>
      <c r="I372" s="21"/>
      <c r="K372" s="21"/>
      <c r="M372" s="21"/>
      <c r="O372" s="21"/>
      <c r="P372" s="21"/>
      <c r="Q372" s="21"/>
      <c r="U372" s="21"/>
      <c r="AB372" s="21"/>
    </row>
    <row r="373" spans="1:28" s="15" customFormat="1" x14ac:dyDescent="0.25">
      <c r="A373" s="338"/>
      <c r="C373" s="21"/>
      <c r="D373" s="97"/>
      <c r="E373" s="21"/>
      <c r="G373" s="21"/>
      <c r="I373" s="21"/>
      <c r="K373" s="21"/>
      <c r="M373" s="21"/>
      <c r="O373" s="21"/>
      <c r="P373" s="21"/>
      <c r="Q373" s="21"/>
      <c r="U373" s="21"/>
      <c r="AB373" s="21"/>
    </row>
    <row r="374" spans="1:28" s="15" customFormat="1" x14ac:dyDescent="0.25">
      <c r="A374" s="338"/>
      <c r="C374" s="21"/>
      <c r="D374" s="97"/>
      <c r="E374" s="21"/>
      <c r="G374" s="21"/>
      <c r="I374" s="21"/>
      <c r="K374" s="21"/>
      <c r="M374" s="21"/>
      <c r="O374" s="21"/>
      <c r="P374" s="21"/>
      <c r="Q374" s="21"/>
      <c r="U374" s="21"/>
      <c r="AB374" s="21"/>
    </row>
    <row r="375" spans="1:28" s="15" customFormat="1" x14ac:dyDescent="0.25">
      <c r="A375" s="338"/>
      <c r="C375" s="21"/>
      <c r="D375" s="97"/>
      <c r="E375" s="21"/>
      <c r="G375" s="21"/>
      <c r="I375" s="21"/>
      <c r="K375" s="21"/>
      <c r="M375" s="21"/>
      <c r="O375" s="21"/>
      <c r="P375" s="21"/>
      <c r="Q375" s="21"/>
      <c r="U375" s="21"/>
      <c r="AB375" s="21"/>
    </row>
    <row r="376" spans="1:28" s="15" customFormat="1" x14ac:dyDescent="0.25">
      <c r="A376" s="338"/>
      <c r="C376" s="21"/>
      <c r="D376" s="97"/>
      <c r="E376" s="21"/>
      <c r="G376" s="21"/>
      <c r="I376" s="21"/>
      <c r="K376" s="21"/>
      <c r="M376" s="21"/>
      <c r="O376" s="21"/>
      <c r="P376" s="21"/>
      <c r="Q376" s="21"/>
      <c r="U376" s="21"/>
      <c r="AB376" s="21"/>
    </row>
  </sheetData>
  <mergeCells count="30">
    <mergeCell ref="B226:AT226"/>
    <mergeCell ref="AG6:AH6"/>
    <mergeCell ref="AI6:AJ6"/>
    <mergeCell ref="AK6:AL6"/>
    <mergeCell ref="AM6:AN6"/>
    <mergeCell ref="AO6:AP6"/>
    <mergeCell ref="AQ6:AR6"/>
    <mergeCell ref="S6:T6"/>
    <mergeCell ref="U6:V6"/>
    <mergeCell ref="Y6:Z6"/>
    <mergeCell ref="AA6:AB6"/>
    <mergeCell ref="AC6:AD6"/>
    <mergeCell ref="AE6:AF6"/>
    <mergeCell ref="G6:H6"/>
    <mergeCell ref="I6:J6"/>
    <mergeCell ref="K6:L6"/>
    <mergeCell ref="M6:N6"/>
    <mergeCell ref="O6:P6"/>
    <mergeCell ref="Q6:R6"/>
    <mergeCell ref="B4:B6"/>
    <mergeCell ref="C4:L5"/>
    <mergeCell ref="M4:V5"/>
    <mergeCell ref="C6:D6"/>
    <mergeCell ref="E6:F6"/>
    <mergeCell ref="W4:X6"/>
    <mergeCell ref="Y4:AJ4"/>
    <mergeCell ref="AK4:AT5"/>
    <mergeCell ref="Y5:AD5"/>
    <mergeCell ref="AE5:AJ5"/>
    <mergeCell ref="AS6:AT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8"/>
  <sheetViews>
    <sheetView workbookViewId="0">
      <selection activeCell="A2" sqref="A2:A198"/>
    </sheetView>
  </sheetViews>
  <sheetFormatPr defaultRowHeight="12.75" x14ac:dyDescent="0.2"/>
  <sheetData>
    <row r="2" spans="1:1" ht="13.5" x14ac:dyDescent="0.25">
      <c r="A2" s="45" t="s">
        <v>17</v>
      </c>
    </row>
    <row r="3" spans="1:1" ht="13.5" x14ac:dyDescent="0.25">
      <c r="A3" s="45" t="s">
        <v>18</v>
      </c>
    </row>
    <row r="4" spans="1:1" ht="13.5" x14ac:dyDescent="0.25">
      <c r="A4" s="45" t="s">
        <v>19</v>
      </c>
    </row>
    <row r="5" spans="1:1" ht="13.5" x14ac:dyDescent="0.25">
      <c r="A5" s="45" t="s">
        <v>20</v>
      </c>
    </row>
    <row r="6" spans="1:1" ht="13.5" x14ac:dyDescent="0.25">
      <c r="A6" s="45" t="s">
        <v>22</v>
      </c>
    </row>
    <row r="7" spans="1:1" ht="13.5" x14ac:dyDescent="0.25">
      <c r="A7" s="45" t="s">
        <v>23</v>
      </c>
    </row>
    <row r="8" spans="1:1" ht="13.5" x14ac:dyDescent="0.25">
      <c r="A8" s="45" t="s">
        <v>24</v>
      </c>
    </row>
    <row r="9" spans="1:1" ht="13.5" x14ac:dyDescent="0.25">
      <c r="A9" s="45" t="s">
        <v>26</v>
      </c>
    </row>
    <row r="10" spans="1:1" ht="13.5" x14ac:dyDescent="0.25">
      <c r="A10" s="45" t="s">
        <v>27</v>
      </c>
    </row>
    <row r="11" spans="1:1" ht="13.5" x14ac:dyDescent="0.25">
      <c r="A11" s="45" t="s">
        <v>28</v>
      </c>
    </row>
    <row r="12" spans="1:1" ht="13.5" x14ac:dyDescent="0.25">
      <c r="A12" s="45" t="s">
        <v>29</v>
      </c>
    </row>
    <row r="13" spans="1:1" ht="13.5" x14ac:dyDescent="0.25">
      <c r="A13" s="45" t="s">
        <v>30</v>
      </c>
    </row>
    <row r="14" spans="1:1" ht="13.5" x14ac:dyDescent="0.25">
      <c r="A14" s="45" t="s">
        <v>31</v>
      </c>
    </row>
    <row r="15" spans="1:1" ht="13.5" x14ac:dyDescent="0.25">
      <c r="A15" s="45" t="s">
        <v>32</v>
      </c>
    </row>
    <row r="16" spans="1:1" ht="13.5" x14ac:dyDescent="0.25">
      <c r="A16" s="45" t="s">
        <v>33</v>
      </c>
    </row>
    <row r="17" spans="1:1" ht="13.5" x14ac:dyDescent="0.25">
      <c r="A17" s="45" t="s">
        <v>34</v>
      </c>
    </row>
    <row r="18" spans="1:1" ht="13.5" x14ac:dyDescent="0.25">
      <c r="A18" s="45" t="s">
        <v>35</v>
      </c>
    </row>
    <row r="19" spans="1:1" ht="13.5" x14ac:dyDescent="0.25">
      <c r="A19" s="45" t="s">
        <v>36</v>
      </c>
    </row>
    <row r="20" spans="1:1" ht="13.5" x14ac:dyDescent="0.25">
      <c r="A20" s="45" t="s">
        <v>37</v>
      </c>
    </row>
    <row r="21" spans="1:1" ht="13.5" x14ac:dyDescent="0.25">
      <c r="A21" s="45" t="s">
        <v>38</v>
      </c>
    </row>
    <row r="22" spans="1:1" ht="13.5" x14ac:dyDescent="0.25">
      <c r="A22" s="45" t="s">
        <v>39</v>
      </c>
    </row>
    <row r="23" spans="1:1" ht="13.5" x14ac:dyDescent="0.25">
      <c r="A23" s="45" t="s">
        <v>40</v>
      </c>
    </row>
    <row r="24" spans="1:1" ht="13.5" x14ac:dyDescent="0.25">
      <c r="A24" s="45" t="s">
        <v>41</v>
      </c>
    </row>
    <row r="25" spans="1:1" ht="13.5" x14ac:dyDescent="0.25">
      <c r="A25" s="45" t="s">
        <v>42</v>
      </c>
    </row>
    <row r="26" spans="1:1" ht="13.5" x14ac:dyDescent="0.25">
      <c r="A26" s="45" t="s">
        <v>43</v>
      </c>
    </row>
    <row r="27" spans="1:1" ht="13.5" x14ac:dyDescent="0.25">
      <c r="A27" s="45" t="s">
        <v>44</v>
      </c>
    </row>
    <row r="28" spans="1:1" ht="13.5" x14ac:dyDescent="0.25">
      <c r="A28" s="45" t="s">
        <v>45</v>
      </c>
    </row>
    <row r="29" spans="1:1" ht="13.5" x14ac:dyDescent="0.25">
      <c r="A29" s="45" t="s">
        <v>46</v>
      </c>
    </row>
    <row r="30" spans="1:1" ht="13.5" x14ac:dyDescent="0.25">
      <c r="A30" s="45" t="s">
        <v>47</v>
      </c>
    </row>
    <row r="31" spans="1:1" ht="13.5" x14ac:dyDescent="0.25">
      <c r="A31" s="45" t="s">
        <v>48</v>
      </c>
    </row>
    <row r="32" spans="1:1" ht="13.5" x14ac:dyDescent="0.25">
      <c r="A32" s="45" t="s">
        <v>49</v>
      </c>
    </row>
    <row r="33" spans="1:1" ht="13.5" x14ac:dyDescent="0.25">
      <c r="A33" s="45" t="s">
        <v>50</v>
      </c>
    </row>
    <row r="34" spans="1:1" ht="13.5" x14ac:dyDescent="0.25">
      <c r="A34" s="45" t="s">
        <v>51</v>
      </c>
    </row>
    <row r="35" spans="1:1" ht="13.5" x14ac:dyDescent="0.25">
      <c r="A35" s="45" t="s">
        <v>52</v>
      </c>
    </row>
    <row r="36" spans="1:1" ht="13.5" x14ac:dyDescent="0.25">
      <c r="A36" s="45" t="s">
        <v>53</v>
      </c>
    </row>
    <row r="37" spans="1:1" ht="13.5" x14ac:dyDescent="0.25">
      <c r="A37" s="45" t="s">
        <v>54</v>
      </c>
    </row>
    <row r="38" spans="1:1" ht="13.5" x14ac:dyDescent="0.25">
      <c r="A38" s="45" t="s">
        <v>55</v>
      </c>
    </row>
    <row r="39" spans="1:1" ht="13.5" x14ac:dyDescent="0.25">
      <c r="A39" s="45" t="s">
        <v>56</v>
      </c>
    </row>
    <row r="40" spans="1:1" ht="13.5" x14ac:dyDescent="0.25">
      <c r="A40" s="45" t="s">
        <v>57</v>
      </c>
    </row>
    <row r="41" spans="1:1" ht="13.5" x14ac:dyDescent="0.25">
      <c r="A41" s="45" t="s">
        <v>58</v>
      </c>
    </row>
    <row r="42" spans="1:1" ht="13.5" x14ac:dyDescent="0.25">
      <c r="A42" s="45" t="s">
        <v>59</v>
      </c>
    </row>
    <row r="43" spans="1:1" ht="13.5" x14ac:dyDescent="0.25">
      <c r="A43" s="45" t="s">
        <v>60</v>
      </c>
    </row>
    <row r="44" spans="1:1" ht="13.5" x14ac:dyDescent="0.25">
      <c r="A44" s="45" t="s">
        <v>61</v>
      </c>
    </row>
    <row r="45" spans="1:1" ht="13.5" x14ac:dyDescent="0.25">
      <c r="A45" s="45" t="s">
        <v>62</v>
      </c>
    </row>
    <row r="46" spans="1:1" ht="13.5" x14ac:dyDescent="0.25">
      <c r="A46" s="45" t="s">
        <v>63</v>
      </c>
    </row>
    <row r="47" spans="1:1" ht="13.5" x14ac:dyDescent="0.25">
      <c r="A47" s="45" t="s">
        <v>64</v>
      </c>
    </row>
    <row r="48" spans="1:1" ht="13.5" x14ac:dyDescent="0.25">
      <c r="A48" s="45" t="s">
        <v>65</v>
      </c>
    </row>
    <row r="49" spans="1:1" ht="13.5" x14ac:dyDescent="0.25">
      <c r="A49" s="45" t="s">
        <v>67</v>
      </c>
    </row>
    <row r="50" spans="1:1" ht="13.5" x14ac:dyDescent="0.25">
      <c r="A50" s="45" t="s">
        <v>68</v>
      </c>
    </row>
    <row r="51" spans="1:1" ht="13.5" x14ac:dyDescent="0.25">
      <c r="A51" s="45" t="s">
        <v>69</v>
      </c>
    </row>
    <row r="52" spans="1:1" ht="13.5" x14ac:dyDescent="0.25">
      <c r="A52" s="45" t="s">
        <v>71</v>
      </c>
    </row>
    <row r="53" spans="1:1" ht="13.5" x14ac:dyDescent="0.25">
      <c r="A53" s="45" t="s">
        <v>72</v>
      </c>
    </row>
    <row r="54" spans="1:1" ht="13.5" x14ac:dyDescent="0.25">
      <c r="A54" s="45" t="s">
        <v>73</v>
      </c>
    </row>
    <row r="55" spans="1:1" ht="13.5" x14ac:dyDescent="0.25">
      <c r="A55" s="45" t="s">
        <v>74</v>
      </c>
    </row>
    <row r="56" spans="1:1" ht="13.5" x14ac:dyDescent="0.25">
      <c r="A56" s="45" t="s">
        <v>75</v>
      </c>
    </row>
    <row r="57" spans="1:1" ht="13.5" x14ac:dyDescent="0.25">
      <c r="A57" s="45" t="s">
        <v>76</v>
      </c>
    </row>
    <row r="58" spans="1:1" ht="13.5" x14ac:dyDescent="0.25">
      <c r="A58" s="45" t="s">
        <v>77</v>
      </c>
    </row>
    <row r="59" spans="1:1" ht="13.5" x14ac:dyDescent="0.25">
      <c r="A59" s="45" t="s">
        <v>78</v>
      </c>
    </row>
    <row r="60" spans="1:1" ht="13.5" x14ac:dyDescent="0.25">
      <c r="A60" s="45" t="s">
        <v>79</v>
      </c>
    </row>
    <row r="61" spans="1:1" ht="13.5" x14ac:dyDescent="0.25">
      <c r="A61" s="45" t="s">
        <v>80</v>
      </c>
    </row>
    <row r="62" spans="1:1" ht="13.5" x14ac:dyDescent="0.25">
      <c r="A62" s="45" t="s">
        <v>81</v>
      </c>
    </row>
    <row r="63" spans="1:1" ht="13.5" x14ac:dyDescent="0.25">
      <c r="A63" s="45" t="s">
        <v>82</v>
      </c>
    </row>
    <row r="64" spans="1:1" ht="13.5" x14ac:dyDescent="0.25">
      <c r="A64" s="45" t="s">
        <v>83</v>
      </c>
    </row>
    <row r="65" spans="1:1" ht="13.5" x14ac:dyDescent="0.25">
      <c r="A65" s="45" t="s">
        <v>84</v>
      </c>
    </row>
    <row r="66" spans="1:1" ht="13.5" x14ac:dyDescent="0.25">
      <c r="A66" s="45" t="s">
        <v>85</v>
      </c>
    </row>
    <row r="67" spans="1:1" ht="13.5" x14ac:dyDescent="0.25">
      <c r="A67" s="45" t="s">
        <v>86</v>
      </c>
    </row>
    <row r="68" spans="1:1" ht="13.5" x14ac:dyDescent="0.25">
      <c r="A68" s="45" t="s">
        <v>87</v>
      </c>
    </row>
    <row r="69" spans="1:1" ht="13.5" x14ac:dyDescent="0.25">
      <c r="A69" s="45" t="s">
        <v>88</v>
      </c>
    </row>
    <row r="70" spans="1:1" ht="13.5" x14ac:dyDescent="0.25">
      <c r="A70" s="45" t="s">
        <v>89</v>
      </c>
    </row>
    <row r="71" spans="1:1" ht="13.5" x14ac:dyDescent="0.25">
      <c r="A71" s="45" t="s">
        <v>90</v>
      </c>
    </row>
    <row r="72" spans="1:1" ht="13.5" x14ac:dyDescent="0.25">
      <c r="A72" s="45" t="s">
        <v>91</v>
      </c>
    </row>
    <row r="73" spans="1:1" ht="13.5" x14ac:dyDescent="0.25">
      <c r="A73" s="45" t="s">
        <v>92</v>
      </c>
    </row>
    <row r="74" spans="1:1" ht="13.5" x14ac:dyDescent="0.25">
      <c r="A74" s="45" t="s">
        <v>93</v>
      </c>
    </row>
    <row r="75" spans="1:1" ht="13.5" x14ac:dyDescent="0.25">
      <c r="A75" s="45" t="s">
        <v>94</v>
      </c>
    </row>
    <row r="76" spans="1:1" ht="13.5" x14ac:dyDescent="0.25">
      <c r="A76" s="45" t="s">
        <v>95</v>
      </c>
    </row>
    <row r="77" spans="1:1" ht="13.5" x14ac:dyDescent="0.25">
      <c r="A77" s="45" t="s">
        <v>96</v>
      </c>
    </row>
    <row r="78" spans="1:1" ht="13.5" x14ac:dyDescent="0.25">
      <c r="A78" s="45" t="s">
        <v>97</v>
      </c>
    </row>
    <row r="79" spans="1:1" ht="13.5" x14ac:dyDescent="0.25">
      <c r="A79" s="45" t="s">
        <v>98</v>
      </c>
    </row>
    <row r="80" spans="1:1" ht="13.5" x14ac:dyDescent="0.25">
      <c r="A80" s="45" t="s">
        <v>99</v>
      </c>
    </row>
    <row r="81" spans="1:1" ht="13.5" x14ac:dyDescent="0.25">
      <c r="A81" s="45" t="s">
        <v>100</v>
      </c>
    </row>
    <row r="82" spans="1:1" ht="13.5" x14ac:dyDescent="0.25">
      <c r="A82" s="45" t="s">
        <v>101</v>
      </c>
    </row>
    <row r="83" spans="1:1" ht="13.5" x14ac:dyDescent="0.25">
      <c r="A83" s="45" t="s">
        <v>102</v>
      </c>
    </row>
    <row r="84" spans="1:1" ht="13.5" x14ac:dyDescent="0.25">
      <c r="A84" s="45" t="s">
        <v>103</v>
      </c>
    </row>
    <row r="85" spans="1:1" ht="13.5" x14ac:dyDescent="0.25">
      <c r="A85" s="45" t="s">
        <v>104</v>
      </c>
    </row>
    <row r="86" spans="1:1" ht="13.5" x14ac:dyDescent="0.25">
      <c r="A86" s="45" t="s">
        <v>105</v>
      </c>
    </row>
    <row r="87" spans="1:1" ht="13.5" x14ac:dyDescent="0.25">
      <c r="A87" s="45" t="s">
        <v>106</v>
      </c>
    </row>
    <row r="88" spans="1:1" ht="13.5" x14ac:dyDescent="0.25">
      <c r="A88" s="45" t="s">
        <v>107</v>
      </c>
    </row>
    <row r="89" spans="1:1" ht="13.5" x14ac:dyDescent="0.25">
      <c r="A89" s="45" t="s">
        <v>108</v>
      </c>
    </row>
    <row r="90" spans="1:1" ht="13.5" x14ac:dyDescent="0.25">
      <c r="A90" s="45" t="s">
        <v>109</v>
      </c>
    </row>
    <row r="91" spans="1:1" ht="13.5" x14ac:dyDescent="0.25">
      <c r="A91" s="45" t="s">
        <v>110</v>
      </c>
    </row>
    <row r="92" spans="1:1" ht="13.5" x14ac:dyDescent="0.25">
      <c r="A92" s="45" t="s">
        <v>111</v>
      </c>
    </row>
    <row r="93" spans="1:1" ht="13.5" x14ac:dyDescent="0.25">
      <c r="A93" s="45" t="s">
        <v>112</v>
      </c>
    </row>
    <row r="94" spans="1:1" ht="13.5" x14ac:dyDescent="0.25">
      <c r="A94" s="45" t="s">
        <v>113</v>
      </c>
    </row>
    <row r="95" spans="1:1" ht="13.5" x14ac:dyDescent="0.25">
      <c r="A95" s="45" t="s">
        <v>114</v>
      </c>
    </row>
    <row r="96" spans="1:1" ht="13.5" x14ac:dyDescent="0.25">
      <c r="A96" s="45" t="s">
        <v>115</v>
      </c>
    </row>
    <row r="97" spans="1:1" ht="13.5" x14ac:dyDescent="0.25">
      <c r="A97" s="45" t="s">
        <v>116</v>
      </c>
    </row>
    <row r="98" spans="1:1" ht="13.5" x14ac:dyDescent="0.25">
      <c r="A98" s="45" t="s">
        <v>117</v>
      </c>
    </row>
    <row r="99" spans="1:1" ht="13.5" x14ac:dyDescent="0.25">
      <c r="A99" s="45" t="s">
        <v>118</v>
      </c>
    </row>
    <row r="100" spans="1:1" ht="13.5" x14ac:dyDescent="0.25">
      <c r="A100" s="45" t="s">
        <v>119</v>
      </c>
    </row>
    <row r="101" spans="1:1" ht="13.5" x14ac:dyDescent="0.25">
      <c r="A101" s="45" t="s">
        <v>120</v>
      </c>
    </row>
    <row r="102" spans="1:1" ht="13.5" x14ac:dyDescent="0.25">
      <c r="A102" s="45" t="s">
        <v>121</v>
      </c>
    </row>
    <row r="103" spans="1:1" ht="13.5" x14ac:dyDescent="0.25">
      <c r="A103" s="45" t="s">
        <v>122</v>
      </c>
    </row>
    <row r="104" spans="1:1" ht="13.5" x14ac:dyDescent="0.25">
      <c r="A104" s="45" t="s">
        <v>123</v>
      </c>
    </row>
    <row r="105" spans="1:1" ht="13.5" x14ac:dyDescent="0.25">
      <c r="A105" s="45" t="s">
        <v>124</v>
      </c>
    </row>
    <row r="106" spans="1:1" ht="13.5" x14ac:dyDescent="0.25">
      <c r="A106" s="45" t="s">
        <v>125</v>
      </c>
    </row>
    <row r="107" spans="1:1" ht="13.5" x14ac:dyDescent="0.25">
      <c r="A107" s="45" t="s">
        <v>126</v>
      </c>
    </row>
    <row r="108" spans="1:1" ht="13.5" x14ac:dyDescent="0.25">
      <c r="A108" s="45" t="s">
        <v>127</v>
      </c>
    </row>
    <row r="109" spans="1:1" ht="13.5" x14ac:dyDescent="0.25">
      <c r="A109" s="45" t="s">
        <v>128</v>
      </c>
    </row>
    <row r="110" spans="1:1" ht="13.5" x14ac:dyDescent="0.25">
      <c r="A110" s="45" t="s">
        <v>129</v>
      </c>
    </row>
    <row r="111" spans="1:1" ht="13.5" x14ac:dyDescent="0.25">
      <c r="A111" s="45" t="s">
        <v>130</v>
      </c>
    </row>
    <row r="112" spans="1:1" ht="13.5" x14ac:dyDescent="0.25">
      <c r="A112" s="45" t="s">
        <v>131</v>
      </c>
    </row>
    <row r="113" spans="1:1" ht="13.5" x14ac:dyDescent="0.25">
      <c r="A113" s="45" t="s">
        <v>132</v>
      </c>
    </row>
    <row r="114" spans="1:1" ht="13.5" x14ac:dyDescent="0.25">
      <c r="A114" s="45" t="s">
        <v>133</v>
      </c>
    </row>
    <row r="115" spans="1:1" ht="13.5" x14ac:dyDescent="0.25">
      <c r="A115" s="45" t="s">
        <v>134</v>
      </c>
    </row>
    <row r="116" spans="1:1" ht="13.5" x14ac:dyDescent="0.25">
      <c r="A116" s="45" t="s">
        <v>135</v>
      </c>
    </row>
    <row r="117" spans="1:1" ht="13.5" x14ac:dyDescent="0.25">
      <c r="A117" s="45" t="s">
        <v>136</v>
      </c>
    </row>
    <row r="118" spans="1:1" ht="13.5" x14ac:dyDescent="0.25">
      <c r="A118" s="45" t="s">
        <v>137</v>
      </c>
    </row>
    <row r="119" spans="1:1" ht="13.5" x14ac:dyDescent="0.25">
      <c r="A119" s="45" t="s">
        <v>138</v>
      </c>
    </row>
    <row r="120" spans="1:1" ht="13.5" x14ac:dyDescent="0.25">
      <c r="A120" s="45" t="s">
        <v>139</v>
      </c>
    </row>
    <row r="121" spans="1:1" ht="13.5" x14ac:dyDescent="0.25">
      <c r="A121" s="45" t="s">
        <v>140</v>
      </c>
    </row>
    <row r="122" spans="1:1" ht="13.5" x14ac:dyDescent="0.25">
      <c r="A122" s="45" t="s">
        <v>141</v>
      </c>
    </row>
    <row r="123" spans="1:1" ht="13.5" x14ac:dyDescent="0.25">
      <c r="A123" s="45" t="s">
        <v>142</v>
      </c>
    </row>
    <row r="124" spans="1:1" ht="13.5" x14ac:dyDescent="0.25">
      <c r="A124" s="45" t="s">
        <v>143</v>
      </c>
    </row>
    <row r="125" spans="1:1" ht="13.5" x14ac:dyDescent="0.25">
      <c r="A125" s="45" t="s">
        <v>144</v>
      </c>
    </row>
    <row r="126" spans="1:1" ht="13.5" x14ac:dyDescent="0.25">
      <c r="A126" s="45" t="s">
        <v>145</v>
      </c>
    </row>
    <row r="127" spans="1:1" ht="13.5" x14ac:dyDescent="0.25">
      <c r="A127" s="45" t="s">
        <v>146</v>
      </c>
    </row>
    <row r="128" spans="1:1" ht="13.5" x14ac:dyDescent="0.25">
      <c r="A128" s="45" t="s">
        <v>147</v>
      </c>
    </row>
    <row r="129" spans="1:1" ht="13.5" x14ac:dyDescent="0.25">
      <c r="A129" s="45" t="s">
        <v>148</v>
      </c>
    </row>
    <row r="130" spans="1:1" ht="13.5" x14ac:dyDescent="0.25">
      <c r="A130" s="45" t="s">
        <v>149</v>
      </c>
    </row>
    <row r="131" spans="1:1" ht="13.5" x14ac:dyDescent="0.25">
      <c r="A131" s="45" t="s">
        <v>150</v>
      </c>
    </row>
    <row r="132" spans="1:1" ht="13.5" x14ac:dyDescent="0.25">
      <c r="A132" s="45" t="s">
        <v>151</v>
      </c>
    </row>
    <row r="133" spans="1:1" ht="13.5" x14ac:dyDescent="0.25">
      <c r="A133" s="45" t="s">
        <v>152</v>
      </c>
    </row>
    <row r="134" spans="1:1" ht="13.5" x14ac:dyDescent="0.25">
      <c r="A134" s="45" t="s">
        <v>153</v>
      </c>
    </row>
    <row r="135" spans="1:1" ht="13.5" x14ac:dyDescent="0.25">
      <c r="A135" s="45" t="s">
        <v>154</v>
      </c>
    </row>
    <row r="136" spans="1:1" ht="13.5" x14ac:dyDescent="0.25">
      <c r="A136" s="45" t="s">
        <v>155</v>
      </c>
    </row>
    <row r="137" spans="1:1" ht="13.5" x14ac:dyDescent="0.25">
      <c r="A137" s="45" t="s">
        <v>156</v>
      </c>
    </row>
    <row r="138" spans="1:1" ht="13.5" x14ac:dyDescent="0.25">
      <c r="A138" s="45" t="s">
        <v>157</v>
      </c>
    </row>
    <row r="139" spans="1:1" ht="13.5" x14ac:dyDescent="0.25">
      <c r="A139" s="45" t="s">
        <v>158</v>
      </c>
    </row>
    <row r="140" spans="1:1" ht="13.5" x14ac:dyDescent="0.25">
      <c r="A140" s="45" t="s">
        <v>159</v>
      </c>
    </row>
    <row r="141" spans="1:1" ht="13.5" x14ac:dyDescent="0.25">
      <c r="A141" s="45" t="s">
        <v>160</v>
      </c>
    </row>
    <row r="142" spans="1:1" ht="13.5" x14ac:dyDescent="0.25">
      <c r="A142" s="45" t="s">
        <v>161</v>
      </c>
    </row>
    <row r="143" spans="1:1" ht="13.5" x14ac:dyDescent="0.25">
      <c r="A143" s="55" t="s">
        <v>162</v>
      </c>
    </row>
    <row r="144" spans="1:1" ht="13.5" x14ac:dyDescent="0.25">
      <c r="A144" s="45" t="s">
        <v>163</v>
      </c>
    </row>
    <row r="145" spans="1:1" ht="13.5" x14ac:dyDescent="0.25">
      <c r="A145" s="45" t="s">
        <v>164</v>
      </c>
    </row>
    <row r="146" spans="1:1" ht="13.5" x14ac:dyDescent="0.25">
      <c r="A146" s="45" t="s">
        <v>165</v>
      </c>
    </row>
    <row r="147" spans="1:1" ht="13.5" x14ac:dyDescent="0.25">
      <c r="A147" s="45" t="s">
        <v>166</v>
      </c>
    </row>
    <row r="148" spans="1:1" ht="13.5" x14ac:dyDescent="0.25">
      <c r="A148" s="45" t="s">
        <v>167</v>
      </c>
    </row>
    <row r="149" spans="1:1" ht="13.5" x14ac:dyDescent="0.25">
      <c r="A149" s="45" t="s">
        <v>168</v>
      </c>
    </row>
    <row r="150" spans="1:1" ht="13.5" x14ac:dyDescent="0.25">
      <c r="A150" s="45" t="s">
        <v>169</v>
      </c>
    </row>
    <row r="151" spans="1:1" ht="13.5" x14ac:dyDescent="0.25">
      <c r="A151" s="45" t="s">
        <v>170</v>
      </c>
    </row>
    <row r="152" spans="1:1" ht="13.5" x14ac:dyDescent="0.25">
      <c r="A152" s="45" t="s">
        <v>171</v>
      </c>
    </row>
    <row r="153" spans="1:1" ht="13.5" x14ac:dyDescent="0.25">
      <c r="A153" s="45" t="s">
        <v>172</v>
      </c>
    </row>
    <row r="154" spans="1:1" ht="13.5" x14ac:dyDescent="0.25">
      <c r="A154" s="45" t="s">
        <v>173</v>
      </c>
    </row>
    <row r="155" spans="1:1" ht="13.5" x14ac:dyDescent="0.25">
      <c r="A155" s="45" t="s">
        <v>174</v>
      </c>
    </row>
    <row r="156" spans="1:1" ht="13.5" x14ac:dyDescent="0.25">
      <c r="A156" s="45" t="s">
        <v>175</v>
      </c>
    </row>
    <row r="157" spans="1:1" ht="13.5" x14ac:dyDescent="0.25">
      <c r="A157" s="45" t="s">
        <v>176</v>
      </c>
    </row>
    <row r="158" spans="1:1" ht="13.5" x14ac:dyDescent="0.25">
      <c r="A158" s="45" t="s">
        <v>177</v>
      </c>
    </row>
    <row r="159" spans="1:1" ht="13.5" x14ac:dyDescent="0.25">
      <c r="A159" s="45" t="s">
        <v>178</v>
      </c>
    </row>
    <row r="160" spans="1:1" ht="13.5" x14ac:dyDescent="0.25">
      <c r="A160" s="45" t="s">
        <v>179</v>
      </c>
    </row>
    <row r="161" spans="1:1" ht="13.5" x14ac:dyDescent="0.25">
      <c r="A161" s="45" t="s">
        <v>180</v>
      </c>
    </row>
    <row r="162" spans="1:1" ht="13.5" x14ac:dyDescent="0.25">
      <c r="A162" s="45" t="s">
        <v>181</v>
      </c>
    </row>
    <row r="163" spans="1:1" ht="13.5" x14ac:dyDescent="0.25">
      <c r="A163" s="45" t="s">
        <v>182</v>
      </c>
    </row>
    <row r="164" spans="1:1" ht="13.5" x14ac:dyDescent="0.25">
      <c r="A164" s="15" t="s">
        <v>183</v>
      </c>
    </row>
    <row r="165" spans="1:1" ht="13.5" x14ac:dyDescent="0.25">
      <c r="A165" s="45" t="s">
        <v>184</v>
      </c>
    </row>
    <row r="166" spans="1:1" ht="13.5" x14ac:dyDescent="0.25">
      <c r="A166" s="45" t="s">
        <v>185</v>
      </c>
    </row>
    <row r="167" spans="1:1" ht="13.5" x14ac:dyDescent="0.25">
      <c r="A167" s="45" t="s">
        <v>186</v>
      </c>
    </row>
    <row r="168" spans="1:1" ht="13.5" x14ac:dyDescent="0.25">
      <c r="A168" s="45" t="s">
        <v>187</v>
      </c>
    </row>
    <row r="169" spans="1:1" ht="13.5" x14ac:dyDescent="0.25">
      <c r="A169" s="45" t="s">
        <v>188</v>
      </c>
    </row>
    <row r="170" spans="1:1" ht="13.5" x14ac:dyDescent="0.25">
      <c r="A170" s="45" t="s">
        <v>189</v>
      </c>
    </row>
    <row r="171" spans="1:1" ht="13.5" x14ac:dyDescent="0.25">
      <c r="A171" s="45" t="s">
        <v>190</v>
      </c>
    </row>
    <row r="172" spans="1:1" ht="13.5" x14ac:dyDescent="0.25">
      <c r="A172" s="45" t="s">
        <v>191</v>
      </c>
    </row>
    <row r="173" spans="1:1" ht="13.5" x14ac:dyDescent="0.25">
      <c r="A173" s="45" t="s">
        <v>192</v>
      </c>
    </row>
    <row r="174" spans="1:1" ht="13.5" x14ac:dyDescent="0.25">
      <c r="A174" s="45" t="s">
        <v>193</v>
      </c>
    </row>
    <row r="175" spans="1:1" ht="13.5" x14ac:dyDescent="0.25">
      <c r="A175" s="45" t="s">
        <v>194</v>
      </c>
    </row>
    <row r="176" spans="1:1" ht="13.5" x14ac:dyDescent="0.25">
      <c r="A176" s="45" t="s">
        <v>195</v>
      </c>
    </row>
    <row r="177" spans="1:1" ht="13.5" x14ac:dyDescent="0.25">
      <c r="A177" s="45" t="s">
        <v>196</v>
      </c>
    </row>
    <row r="178" spans="1:1" ht="13.5" x14ac:dyDescent="0.25">
      <c r="A178" s="45" t="s">
        <v>197</v>
      </c>
    </row>
    <row r="179" spans="1:1" ht="13.5" x14ac:dyDescent="0.25">
      <c r="A179" s="45" t="s">
        <v>198</v>
      </c>
    </row>
    <row r="180" spans="1:1" ht="13.5" x14ac:dyDescent="0.25">
      <c r="A180" s="45" t="s">
        <v>199</v>
      </c>
    </row>
    <row r="181" spans="1:1" ht="13.5" x14ac:dyDescent="0.25">
      <c r="A181" s="45" t="s">
        <v>200</v>
      </c>
    </row>
    <row r="182" spans="1:1" ht="13.5" x14ac:dyDescent="0.25">
      <c r="A182" s="45" t="s">
        <v>201</v>
      </c>
    </row>
    <row r="183" spans="1:1" ht="13.5" x14ac:dyDescent="0.25">
      <c r="A183" s="45" t="s">
        <v>202</v>
      </c>
    </row>
    <row r="184" spans="1:1" ht="13.5" x14ac:dyDescent="0.25">
      <c r="A184" s="45" t="s">
        <v>203</v>
      </c>
    </row>
    <row r="185" spans="1:1" ht="13.5" x14ac:dyDescent="0.25">
      <c r="A185" s="45" t="s">
        <v>204</v>
      </c>
    </row>
    <row r="186" spans="1:1" ht="13.5" x14ac:dyDescent="0.25">
      <c r="A186" s="45" t="s">
        <v>205</v>
      </c>
    </row>
    <row r="187" spans="1:1" ht="13.5" x14ac:dyDescent="0.25">
      <c r="A187" s="45" t="s">
        <v>206</v>
      </c>
    </row>
    <row r="188" spans="1:1" ht="13.5" x14ac:dyDescent="0.25">
      <c r="A188" s="45" t="s">
        <v>207</v>
      </c>
    </row>
    <row r="189" spans="1:1" ht="13.5" x14ac:dyDescent="0.25">
      <c r="A189" s="45" t="s">
        <v>208</v>
      </c>
    </row>
    <row r="190" spans="1:1" ht="13.5" x14ac:dyDescent="0.25">
      <c r="A190" s="45" t="s">
        <v>209</v>
      </c>
    </row>
    <row r="191" spans="1:1" ht="13.5" x14ac:dyDescent="0.25">
      <c r="A191" s="45" t="s">
        <v>210</v>
      </c>
    </row>
    <row r="192" spans="1:1" ht="13.5" x14ac:dyDescent="0.25">
      <c r="A192" s="45" t="s">
        <v>211</v>
      </c>
    </row>
    <row r="193" spans="1:1" ht="13.5" x14ac:dyDescent="0.25">
      <c r="A193" s="45" t="s">
        <v>212</v>
      </c>
    </row>
    <row r="194" spans="1:1" ht="13.5" x14ac:dyDescent="0.25">
      <c r="A194" s="45" t="s">
        <v>213</v>
      </c>
    </row>
    <row r="195" spans="1:1" ht="13.5" x14ac:dyDescent="0.25">
      <c r="A195" s="45" t="s">
        <v>214</v>
      </c>
    </row>
    <row r="196" spans="1:1" ht="13.5" x14ac:dyDescent="0.25">
      <c r="A196" s="45" t="s">
        <v>215</v>
      </c>
    </row>
    <row r="197" spans="1:1" ht="13.5" x14ac:dyDescent="0.25">
      <c r="A197" s="45" t="s">
        <v>216</v>
      </c>
    </row>
    <row r="198" spans="1:1" ht="13.5" x14ac:dyDescent="0.25">
      <c r="A198" s="45" t="s">
        <v>217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356"/>
  <sheetViews>
    <sheetView zoomScaleNormal="100" workbookViewId="0">
      <pane xSplit="2" ySplit="6" topLeftCell="C191" activePane="bottomRight" state="frozen"/>
      <selection pane="topRight" activeCell="C1" sqref="C1"/>
      <selection pane="bottomLeft" activeCell="A7" sqref="A7"/>
      <selection pane="bottomRight" activeCell="B7" sqref="B7:B203"/>
    </sheetView>
  </sheetViews>
  <sheetFormatPr defaultRowHeight="13.5" x14ac:dyDescent="0.25"/>
  <cols>
    <col min="1" max="1" width="1.7109375" style="15" customWidth="1"/>
    <col min="2" max="2" width="35.28515625" style="45" customWidth="1"/>
    <col min="3" max="3" width="6.5703125" style="15" customWidth="1"/>
    <col min="4" max="4" width="4.42578125" style="3" customWidth="1"/>
    <col min="5" max="5" width="4.28515625" style="3" customWidth="1"/>
    <col min="6" max="7" width="5" style="3" customWidth="1"/>
    <col min="8" max="9" width="4.7109375" style="3" customWidth="1"/>
    <col min="10" max="10" width="7" style="4" customWidth="1"/>
    <col min="11" max="11" width="8.28515625" style="3" customWidth="1"/>
    <col min="12" max="12" width="7.85546875" style="3" customWidth="1"/>
    <col min="13" max="13" width="9.140625" style="3"/>
    <col min="14" max="14" width="6.85546875" style="3" customWidth="1"/>
    <col min="15" max="15" width="1.5703125" style="3" customWidth="1"/>
    <col min="16" max="16" width="8" style="3" customWidth="1"/>
    <col min="17" max="17" width="8.28515625" style="3" customWidth="1"/>
    <col min="18" max="18" width="2.42578125" style="3" customWidth="1"/>
    <col min="19" max="19" width="7.85546875" style="3" customWidth="1"/>
    <col min="20" max="20" width="1.5703125" style="3" customWidth="1"/>
    <col min="21" max="16384" width="9.140625" style="3"/>
  </cols>
  <sheetData>
    <row r="1" spans="1:21" x14ac:dyDescent="0.25">
      <c r="A1" s="1"/>
      <c r="B1" s="2"/>
      <c r="C1" s="3"/>
    </row>
    <row r="2" spans="1:21" s="5" customFormat="1" ht="18" x14ac:dyDescent="0.25">
      <c r="B2" s="6" t="s">
        <v>0</v>
      </c>
    </row>
    <row r="3" spans="1:21" x14ac:dyDescent="0.25">
      <c r="A3" s="3"/>
      <c r="B3" s="2"/>
      <c r="C3" s="3"/>
    </row>
    <row r="4" spans="1:21" ht="60" customHeight="1" x14ac:dyDescent="0.25">
      <c r="A4" s="3"/>
      <c r="B4" s="691" t="s">
        <v>1</v>
      </c>
      <c r="C4" s="693" t="s">
        <v>2</v>
      </c>
      <c r="D4" s="695" t="s">
        <v>3</v>
      </c>
      <c r="E4" s="696"/>
      <c r="F4" s="695" t="s">
        <v>4</v>
      </c>
      <c r="G4" s="696"/>
      <c r="H4" s="697" t="s">
        <v>5</v>
      </c>
      <c r="I4" s="695"/>
      <c r="J4" s="7" t="s">
        <v>6</v>
      </c>
      <c r="K4" s="8" t="s">
        <v>7</v>
      </c>
      <c r="L4" s="9" t="s">
        <v>8</v>
      </c>
      <c r="M4" s="10" t="s">
        <v>9</v>
      </c>
      <c r="N4" s="656" t="s">
        <v>10</v>
      </c>
      <c r="O4" s="657"/>
      <c r="P4" s="7" t="s">
        <v>11</v>
      </c>
      <c r="Q4" s="656" t="s">
        <v>12</v>
      </c>
      <c r="R4" s="657"/>
      <c r="S4" s="656" t="s">
        <v>13</v>
      </c>
      <c r="T4" s="657"/>
    </row>
    <row r="5" spans="1:21" ht="21" customHeight="1" x14ac:dyDescent="0.25">
      <c r="A5" s="3"/>
      <c r="B5" s="692"/>
      <c r="C5" s="694"/>
      <c r="D5" s="12">
        <v>1990</v>
      </c>
      <c r="E5" s="7">
        <v>2013</v>
      </c>
      <c r="F5" s="12" t="s">
        <v>14</v>
      </c>
      <c r="G5" s="12" t="s">
        <v>15</v>
      </c>
      <c r="H5" s="12">
        <v>1990</v>
      </c>
      <c r="I5" s="7">
        <v>2013</v>
      </c>
      <c r="J5" s="7">
        <v>2013</v>
      </c>
      <c r="K5" s="7">
        <v>2013</v>
      </c>
      <c r="L5" s="7">
        <v>2013</v>
      </c>
      <c r="M5" s="7">
        <v>2013</v>
      </c>
      <c r="N5" s="689">
        <v>2013</v>
      </c>
      <c r="O5" s="690"/>
      <c r="P5" s="7">
        <v>2013</v>
      </c>
      <c r="Q5" s="656" t="s">
        <v>16</v>
      </c>
      <c r="R5" s="657"/>
      <c r="S5" s="656" t="s">
        <v>16</v>
      </c>
      <c r="T5" s="657"/>
    </row>
    <row r="6" spans="1:21" ht="12.75" customHeight="1" x14ac:dyDescent="0.25">
      <c r="A6" s="3"/>
      <c r="B6" s="54"/>
      <c r="C6" s="13"/>
      <c r="D6" s="13"/>
      <c r="E6" s="13"/>
      <c r="F6" s="13"/>
      <c r="G6" s="13"/>
      <c r="H6" s="13"/>
      <c r="I6" s="13"/>
      <c r="J6" s="14"/>
      <c r="K6" s="13"/>
      <c r="L6" s="13"/>
      <c r="M6" s="13"/>
      <c r="N6" s="13"/>
      <c r="O6" s="13"/>
      <c r="P6" s="13"/>
      <c r="Q6" s="13"/>
      <c r="R6" s="13"/>
      <c r="S6" s="13"/>
      <c r="T6" s="13"/>
    </row>
    <row r="7" spans="1:21" s="15" customFormat="1" ht="15.75" x14ac:dyDescent="0.25">
      <c r="B7" s="45" t="s">
        <v>17</v>
      </c>
      <c r="C7" s="16">
        <v>16</v>
      </c>
      <c r="D7" s="17">
        <v>179</v>
      </c>
      <c r="E7" s="17">
        <v>97</v>
      </c>
      <c r="F7" s="17">
        <v>101</v>
      </c>
      <c r="G7" s="17">
        <v>94</v>
      </c>
      <c r="H7" s="17">
        <v>121</v>
      </c>
      <c r="I7" s="17">
        <v>70</v>
      </c>
      <c r="J7" s="17">
        <v>36</v>
      </c>
      <c r="K7" s="18">
        <v>30551.673999999999</v>
      </c>
      <c r="L7" s="18">
        <v>1042.442</v>
      </c>
      <c r="M7" s="18">
        <v>100</v>
      </c>
      <c r="N7" s="18">
        <v>700</v>
      </c>
      <c r="O7" s="17" t="s">
        <v>237</v>
      </c>
      <c r="P7" s="17">
        <v>60.947000000000003</v>
      </c>
      <c r="Q7" s="17">
        <v>31.741116857585901</v>
      </c>
      <c r="R7" s="17" t="s">
        <v>237</v>
      </c>
      <c r="S7" s="17" t="s">
        <v>238</v>
      </c>
      <c r="T7" s="17" t="s">
        <v>237</v>
      </c>
      <c r="U7" s="19"/>
    </row>
    <row r="8" spans="1:21" s="15" customFormat="1" ht="15.75" x14ac:dyDescent="0.25">
      <c r="B8" s="45" t="s">
        <v>18</v>
      </c>
      <c r="C8" s="16">
        <v>110</v>
      </c>
      <c r="D8" s="17">
        <v>41</v>
      </c>
      <c r="E8" s="17">
        <v>15</v>
      </c>
      <c r="F8" s="17">
        <v>16</v>
      </c>
      <c r="G8" s="17">
        <v>13</v>
      </c>
      <c r="H8" s="17">
        <v>35</v>
      </c>
      <c r="I8" s="17">
        <v>13</v>
      </c>
      <c r="J8" s="17">
        <v>7</v>
      </c>
      <c r="K8" s="18">
        <v>3173.2710000000002</v>
      </c>
      <c r="L8" s="18">
        <v>40.890999999999998</v>
      </c>
      <c r="M8" s="18">
        <v>1</v>
      </c>
      <c r="N8" s="18">
        <v>4700</v>
      </c>
      <c r="O8" s="17" t="s">
        <v>237</v>
      </c>
      <c r="P8" s="17">
        <v>77.391999999999996</v>
      </c>
      <c r="Q8" s="17">
        <v>96.845299151429899</v>
      </c>
      <c r="R8" s="17" t="s">
        <v>237</v>
      </c>
      <c r="S8" s="17" t="s">
        <v>238</v>
      </c>
      <c r="T8" s="17" t="s">
        <v>237</v>
      </c>
      <c r="U8" s="19"/>
    </row>
    <row r="9" spans="1:21" s="15" customFormat="1" ht="15.75" x14ac:dyDescent="0.25">
      <c r="B9" s="45" t="s">
        <v>19</v>
      </c>
      <c r="C9" s="16">
        <v>81</v>
      </c>
      <c r="D9" s="17">
        <v>47</v>
      </c>
      <c r="E9" s="17">
        <v>25</v>
      </c>
      <c r="F9" s="17">
        <v>26</v>
      </c>
      <c r="G9" s="17">
        <v>24</v>
      </c>
      <c r="H9" s="17">
        <v>40</v>
      </c>
      <c r="I9" s="17">
        <v>22</v>
      </c>
      <c r="J9" s="17">
        <v>14</v>
      </c>
      <c r="K9" s="18">
        <v>39208.194000000003</v>
      </c>
      <c r="L9" s="18">
        <v>951.98400000000004</v>
      </c>
      <c r="M9" s="18">
        <v>25</v>
      </c>
      <c r="N9" s="18">
        <v>5290</v>
      </c>
      <c r="O9" s="17" t="s">
        <v>237</v>
      </c>
      <c r="P9" s="17">
        <v>71</v>
      </c>
      <c r="Q9" s="17">
        <v>72.648679172911798</v>
      </c>
      <c r="R9" s="17" t="s">
        <v>239</v>
      </c>
      <c r="S9" s="17">
        <v>99.138159999999999</v>
      </c>
      <c r="T9" s="17" t="s">
        <v>237</v>
      </c>
      <c r="U9" s="19"/>
    </row>
    <row r="10" spans="1:21" s="15" customFormat="1" ht="15.75" x14ac:dyDescent="0.25">
      <c r="B10" s="45" t="s">
        <v>20</v>
      </c>
      <c r="C10" s="16">
        <v>185</v>
      </c>
      <c r="D10" s="17">
        <v>9</v>
      </c>
      <c r="E10" s="17">
        <v>3</v>
      </c>
      <c r="F10" s="17">
        <v>3</v>
      </c>
      <c r="G10" s="17">
        <v>3</v>
      </c>
      <c r="H10" s="17">
        <v>8</v>
      </c>
      <c r="I10" s="17">
        <v>2</v>
      </c>
      <c r="J10" s="17">
        <v>1</v>
      </c>
      <c r="K10" s="18">
        <v>79.218000000000004</v>
      </c>
      <c r="L10" s="18" t="s">
        <v>238</v>
      </c>
      <c r="M10" s="18">
        <v>0</v>
      </c>
      <c r="N10" s="18" t="s">
        <v>21</v>
      </c>
      <c r="O10" s="17"/>
      <c r="P10" s="17" t="s">
        <v>238</v>
      </c>
      <c r="Q10" s="17" t="s">
        <v>238</v>
      </c>
      <c r="R10" s="17" t="s">
        <v>237</v>
      </c>
      <c r="S10" s="17" t="s">
        <v>238</v>
      </c>
      <c r="T10" s="17" t="s">
        <v>237</v>
      </c>
      <c r="U10" s="19"/>
    </row>
    <row r="11" spans="1:21" s="15" customFormat="1" ht="15.75" x14ac:dyDescent="0.25">
      <c r="B11" s="45" t="s">
        <v>22</v>
      </c>
      <c r="C11" s="16">
        <v>1</v>
      </c>
      <c r="D11" s="17">
        <v>226</v>
      </c>
      <c r="E11" s="17">
        <v>167</v>
      </c>
      <c r="F11" s="17">
        <v>175</v>
      </c>
      <c r="G11" s="17">
        <v>159</v>
      </c>
      <c r="H11" s="17">
        <v>133</v>
      </c>
      <c r="I11" s="17">
        <v>102</v>
      </c>
      <c r="J11" s="17">
        <v>47</v>
      </c>
      <c r="K11" s="18">
        <v>21471.617999999999</v>
      </c>
      <c r="L11" s="18">
        <v>948.95799999999997</v>
      </c>
      <c r="M11" s="18">
        <v>153</v>
      </c>
      <c r="N11" s="18">
        <v>5010</v>
      </c>
      <c r="O11" s="17" t="s">
        <v>237</v>
      </c>
      <c r="P11" s="17">
        <v>51.899000000000001</v>
      </c>
      <c r="Q11" s="17">
        <v>70.580370000000002</v>
      </c>
      <c r="R11" s="17" t="s">
        <v>237</v>
      </c>
      <c r="S11" s="17">
        <v>85.668589999999995</v>
      </c>
      <c r="T11" s="17" t="s">
        <v>237</v>
      </c>
      <c r="U11" s="19"/>
    </row>
    <row r="12" spans="1:21" s="15" customFormat="1" ht="15.75" x14ac:dyDescent="0.25">
      <c r="B12" s="45" t="s">
        <v>23</v>
      </c>
      <c r="C12" s="16">
        <v>142</v>
      </c>
      <c r="D12" s="17">
        <v>26</v>
      </c>
      <c r="E12" s="17">
        <v>9</v>
      </c>
      <c r="F12" s="17">
        <v>10</v>
      </c>
      <c r="G12" s="17">
        <v>8</v>
      </c>
      <c r="H12" s="17">
        <v>23</v>
      </c>
      <c r="I12" s="17">
        <v>8</v>
      </c>
      <c r="J12" s="17">
        <v>5</v>
      </c>
      <c r="K12" s="18">
        <v>89.984999999999999</v>
      </c>
      <c r="L12" s="18">
        <v>1.4810000000000001</v>
      </c>
      <c r="M12" s="18">
        <v>0</v>
      </c>
      <c r="N12" s="18">
        <v>12910</v>
      </c>
      <c r="O12" s="17" t="s">
        <v>237</v>
      </c>
      <c r="P12" s="17">
        <v>75.953999999999994</v>
      </c>
      <c r="Q12" s="17">
        <v>98.95</v>
      </c>
      <c r="R12" s="17" t="s">
        <v>237</v>
      </c>
      <c r="S12" s="17">
        <v>85.278139999999993</v>
      </c>
      <c r="T12" s="17" t="s">
        <v>237</v>
      </c>
      <c r="U12" s="19"/>
    </row>
    <row r="13" spans="1:21" s="15" customFormat="1" ht="15.75" x14ac:dyDescent="0.25">
      <c r="B13" s="45" t="s">
        <v>24</v>
      </c>
      <c r="C13" s="16">
        <v>122</v>
      </c>
      <c r="D13" s="17">
        <v>28</v>
      </c>
      <c r="E13" s="17">
        <v>13</v>
      </c>
      <c r="F13" s="17">
        <v>15</v>
      </c>
      <c r="G13" s="17">
        <v>12</v>
      </c>
      <c r="H13" s="17">
        <v>24</v>
      </c>
      <c r="I13" s="17">
        <v>12</v>
      </c>
      <c r="J13" s="17">
        <v>7</v>
      </c>
      <c r="K13" s="18">
        <v>41446.245999999999</v>
      </c>
      <c r="L13" s="18">
        <v>694.49599999999998</v>
      </c>
      <c r="M13" s="18">
        <v>9</v>
      </c>
      <c r="N13" s="18" t="s">
        <v>25</v>
      </c>
      <c r="O13" s="17"/>
      <c r="P13" s="17">
        <v>76.305000000000007</v>
      </c>
      <c r="Q13" s="17">
        <v>97.916089999999997</v>
      </c>
      <c r="R13" s="17" t="s">
        <v>237</v>
      </c>
      <c r="S13" s="17" t="s">
        <v>238</v>
      </c>
      <c r="T13" s="17" t="s">
        <v>237</v>
      </c>
      <c r="U13" s="19"/>
    </row>
    <row r="14" spans="1:21" s="15" customFormat="1" ht="15.75" x14ac:dyDescent="0.25">
      <c r="B14" s="45" t="s">
        <v>26</v>
      </c>
      <c r="C14" s="16">
        <v>106</v>
      </c>
      <c r="D14" s="17">
        <v>50</v>
      </c>
      <c r="E14" s="17">
        <v>16</v>
      </c>
      <c r="F14" s="17">
        <v>17</v>
      </c>
      <c r="G14" s="17">
        <v>14</v>
      </c>
      <c r="H14" s="17">
        <v>42</v>
      </c>
      <c r="I14" s="17">
        <v>14</v>
      </c>
      <c r="J14" s="17">
        <v>10</v>
      </c>
      <c r="K14" s="18">
        <v>2976.5659999999998</v>
      </c>
      <c r="L14" s="18">
        <v>40.786000000000001</v>
      </c>
      <c r="M14" s="18">
        <v>1</v>
      </c>
      <c r="N14" s="18">
        <v>3790</v>
      </c>
      <c r="O14" s="17" t="s">
        <v>237</v>
      </c>
      <c r="P14" s="17">
        <v>74.561000000000007</v>
      </c>
      <c r="Q14" s="17">
        <v>99.609949999999998</v>
      </c>
      <c r="R14" s="17" t="s">
        <v>237</v>
      </c>
      <c r="S14" s="17" t="s">
        <v>238</v>
      </c>
      <c r="T14" s="17" t="s">
        <v>237</v>
      </c>
      <c r="U14" s="19"/>
    </row>
    <row r="15" spans="1:21" s="15" customFormat="1" ht="15.75" x14ac:dyDescent="0.25">
      <c r="B15" s="45" t="s">
        <v>27</v>
      </c>
      <c r="C15" s="16">
        <v>167</v>
      </c>
      <c r="D15" s="17">
        <v>9</v>
      </c>
      <c r="E15" s="17">
        <v>4</v>
      </c>
      <c r="F15" s="17">
        <v>4</v>
      </c>
      <c r="G15" s="17">
        <v>4</v>
      </c>
      <c r="H15" s="17">
        <v>8</v>
      </c>
      <c r="I15" s="17">
        <v>3</v>
      </c>
      <c r="J15" s="17">
        <v>2</v>
      </c>
      <c r="K15" s="18">
        <v>23342.553</v>
      </c>
      <c r="L15" s="18">
        <v>308.05099999999999</v>
      </c>
      <c r="M15" s="18">
        <v>1</v>
      </c>
      <c r="N15" s="18">
        <v>65520</v>
      </c>
      <c r="O15" s="17" t="s">
        <v>237</v>
      </c>
      <c r="P15" s="17">
        <v>82.495999999999995</v>
      </c>
      <c r="Q15" s="17" t="s">
        <v>238</v>
      </c>
      <c r="R15" s="17" t="s">
        <v>237</v>
      </c>
      <c r="S15" s="17">
        <v>96.926950000000005</v>
      </c>
      <c r="T15" s="17" t="s">
        <v>237</v>
      </c>
      <c r="U15" s="19"/>
    </row>
    <row r="16" spans="1:21" s="15" customFormat="1" ht="15.75" x14ac:dyDescent="0.25">
      <c r="B16" s="45" t="s">
        <v>28</v>
      </c>
      <c r="C16" s="16">
        <v>167</v>
      </c>
      <c r="D16" s="17">
        <v>10</v>
      </c>
      <c r="E16" s="17">
        <v>4</v>
      </c>
      <c r="F16" s="17">
        <v>4</v>
      </c>
      <c r="G16" s="17">
        <v>3</v>
      </c>
      <c r="H16" s="17">
        <v>8</v>
      </c>
      <c r="I16" s="17">
        <v>3</v>
      </c>
      <c r="J16" s="17">
        <v>2</v>
      </c>
      <c r="K16" s="18">
        <v>8495.1450000000004</v>
      </c>
      <c r="L16" s="18">
        <v>80.906000000000006</v>
      </c>
      <c r="M16" s="18">
        <v>0</v>
      </c>
      <c r="N16" s="18">
        <v>48590</v>
      </c>
      <c r="O16" s="17" t="s">
        <v>237</v>
      </c>
      <c r="P16" s="17">
        <v>81.137</v>
      </c>
      <c r="Q16" s="17" t="s">
        <v>238</v>
      </c>
      <c r="R16" s="17" t="s">
        <v>237</v>
      </c>
      <c r="S16" s="17" t="s">
        <v>238</v>
      </c>
      <c r="T16" s="17" t="s">
        <v>237</v>
      </c>
      <c r="U16" s="19"/>
    </row>
    <row r="17" spans="2:21" s="15" customFormat="1" ht="15.75" x14ac:dyDescent="0.25">
      <c r="B17" s="45" t="s">
        <v>29</v>
      </c>
      <c r="C17" s="16">
        <v>69</v>
      </c>
      <c r="D17" s="17">
        <v>95</v>
      </c>
      <c r="E17" s="17">
        <v>34</v>
      </c>
      <c r="F17" s="17">
        <v>37</v>
      </c>
      <c r="G17" s="17">
        <v>31</v>
      </c>
      <c r="H17" s="17">
        <v>75</v>
      </c>
      <c r="I17" s="17">
        <v>30</v>
      </c>
      <c r="J17" s="17">
        <v>16</v>
      </c>
      <c r="K17" s="18">
        <v>9413.42</v>
      </c>
      <c r="L17" s="18">
        <v>167.31800000000001</v>
      </c>
      <c r="M17" s="18">
        <v>6</v>
      </c>
      <c r="N17" s="18">
        <v>7350</v>
      </c>
      <c r="O17" s="17" t="s">
        <v>237</v>
      </c>
      <c r="P17" s="17">
        <v>70.753</v>
      </c>
      <c r="Q17" s="17">
        <v>99.775772415880297</v>
      </c>
      <c r="R17" s="17" t="s">
        <v>237</v>
      </c>
      <c r="S17" s="17">
        <v>89.278999999999996</v>
      </c>
      <c r="T17" s="17" t="s">
        <v>237</v>
      </c>
      <c r="U17" s="19"/>
    </row>
    <row r="18" spans="2:21" s="15" customFormat="1" ht="15.75" x14ac:dyDescent="0.25">
      <c r="B18" s="45" t="s">
        <v>30</v>
      </c>
      <c r="C18" s="16">
        <v>122</v>
      </c>
      <c r="D18" s="17">
        <v>24</v>
      </c>
      <c r="E18" s="17">
        <v>13</v>
      </c>
      <c r="F18" s="17">
        <v>14</v>
      </c>
      <c r="G18" s="17">
        <v>12</v>
      </c>
      <c r="H18" s="17">
        <v>20</v>
      </c>
      <c r="I18" s="17">
        <v>10</v>
      </c>
      <c r="J18" s="17">
        <v>7</v>
      </c>
      <c r="K18" s="18">
        <v>377.37400000000002</v>
      </c>
      <c r="L18" s="18">
        <v>5.7729999999999997</v>
      </c>
      <c r="M18" s="18">
        <v>0</v>
      </c>
      <c r="N18" s="18">
        <v>20600</v>
      </c>
      <c r="O18" s="17" t="s">
        <v>239</v>
      </c>
      <c r="P18" s="17">
        <v>75.236999999999995</v>
      </c>
      <c r="Q18" s="17" t="s">
        <v>238</v>
      </c>
      <c r="R18" s="17" t="s">
        <v>237</v>
      </c>
      <c r="S18" s="17">
        <v>97.795259999999999</v>
      </c>
      <c r="T18" s="17" t="s">
        <v>237</v>
      </c>
      <c r="U18" s="19"/>
    </row>
    <row r="19" spans="2:21" s="15" customFormat="1" ht="15.75" x14ac:dyDescent="0.25">
      <c r="B19" s="45" t="s">
        <v>31</v>
      </c>
      <c r="C19" s="16">
        <v>155</v>
      </c>
      <c r="D19" s="17">
        <v>23</v>
      </c>
      <c r="E19" s="17">
        <v>6</v>
      </c>
      <c r="F19" s="17">
        <v>6</v>
      </c>
      <c r="G19" s="17">
        <v>6</v>
      </c>
      <c r="H19" s="17">
        <v>20</v>
      </c>
      <c r="I19" s="17">
        <v>5</v>
      </c>
      <c r="J19" s="17">
        <v>2</v>
      </c>
      <c r="K19" s="18">
        <v>1332.171</v>
      </c>
      <c r="L19" s="18">
        <v>20.109000000000002</v>
      </c>
      <c r="M19" s="18">
        <v>0</v>
      </c>
      <c r="N19" s="18">
        <v>19560</v>
      </c>
      <c r="O19" s="17" t="s">
        <v>239</v>
      </c>
      <c r="P19" s="17">
        <v>76.608000000000004</v>
      </c>
      <c r="Q19" s="17">
        <v>94.556791798705106</v>
      </c>
      <c r="R19" s="17" t="s">
        <v>237</v>
      </c>
      <c r="S19" s="17" t="s">
        <v>238</v>
      </c>
      <c r="T19" s="17" t="s">
        <v>237</v>
      </c>
      <c r="U19" s="19"/>
    </row>
    <row r="20" spans="2:21" s="15" customFormat="1" ht="15.75" x14ac:dyDescent="0.25">
      <c r="B20" s="45" t="s">
        <v>32</v>
      </c>
      <c r="C20" s="16">
        <v>60</v>
      </c>
      <c r="D20" s="17">
        <v>144</v>
      </c>
      <c r="E20" s="17">
        <v>41</v>
      </c>
      <c r="F20" s="17">
        <v>44</v>
      </c>
      <c r="G20" s="17">
        <v>38</v>
      </c>
      <c r="H20" s="17">
        <v>100</v>
      </c>
      <c r="I20" s="17">
        <v>33</v>
      </c>
      <c r="J20" s="17">
        <v>24</v>
      </c>
      <c r="K20" s="18">
        <v>156594.962</v>
      </c>
      <c r="L20" s="18">
        <v>3137.681</v>
      </c>
      <c r="M20" s="18">
        <v>129</v>
      </c>
      <c r="N20" s="18">
        <v>900</v>
      </c>
      <c r="O20" s="17" t="s">
        <v>237</v>
      </c>
      <c r="P20" s="17">
        <v>70.656999999999996</v>
      </c>
      <c r="Q20" s="17">
        <v>58.78772</v>
      </c>
      <c r="R20" s="17" t="s">
        <v>237</v>
      </c>
      <c r="S20" s="17">
        <v>96.180180000000007</v>
      </c>
      <c r="T20" s="17" t="s">
        <v>237</v>
      </c>
      <c r="U20" s="19"/>
    </row>
    <row r="21" spans="2:21" s="15" customFormat="1" ht="15.75" x14ac:dyDescent="0.25">
      <c r="B21" s="45" t="s">
        <v>33</v>
      </c>
      <c r="C21" s="16">
        <v>118</v>
      </c>
      <c r="D21" s="17">
        <v>18</v>
      </c>
      <c r="E21" s="17">
        <v>14</v>
      </c>
      <c r="F21" s="17">
        <v>16</v>
      </c>
      <c r="G21" s="17">
        <v>13</v>
      </c>
      <c r="H21" s="17">
        <v>16</v>
      </c>
      <c r="I21" s="17">
        <v>13</v>
      </c>
      <c r="J21" s="17">
        <v>8</v>
      </c>
      <c r="K21" s="18">
        <v>284.64400000000001</v>
      </c>
      <c r="L21" s="18">
        <v>3.6080000000000001</v>
      </c>
      <c r="M21" s="18">
        <v>0</v>
      </c>
      <c r="N21" s="18">
        <v>15080</v>
      </c>
      <c r="O21" s="17" t="s">
        <v>239</v>
      </c>
      <c r="P21" s="17">
        <v>75.37</v>
      </c>
      <c r="Q21" s="17" t="s">
        <v>238</v>
      </c>
      <c r="R21" s="17" t="s">
        <v>237</v>
      </c>
      <c r="S21" s="17">
        <v>97.129689999999997</v>
      </c>
      <c r="T21" s="17" t="s">
        <v>237</v>
      </c>
      <c r="U21" s="19"/>
    </row>
    <row r="22" spans="2:21" s="15" customFormat="1" ht="15.75" x14ac:dyDescent="0.25">
      <c r="B22" s="45" t="s">
        <v>34</v>
      </c>
      <c r="C22" s="16">
        <v>160</v>
      </c>
      <c r="D22" s="17">
        <v>17</v>
      </c>
      <c r="E22" s="17">
        <v>5</v>
      </c>
      <c r="F22" s="17">
        <v>6</v>
      </c>
      <c r="G22" s="17">
        <v>4</v>
      </c>
      <c r="H22" s="17">
        <v>14</v>
      </c>
      <c r="I22" s="17">
        <v>4</v>
      </c>
      <c r="J22" s="17">
        <v>2</v>
      </c>
      <c r="K22" s="18">
        <v>9356.6779999999999</v>
      </c>
      <c r="L22" s="18">
        <v>102.803</v>
      </c>
      <c r="M22" s="18">
        <v>1</v>
      </c>
      <c r="N22" s="18">
        <v>6720</v>
      </c>
      <c r="O22" s="17" t="s">
        <v>237</v>
      </c>
      <c r="P22" s="17">
        <v>69.927999999999997</v>
      </c>
      <c r="Q22" s="17">
        <v>99.617060601685395</v>
      </c>
      <c r="R22" s="17" t="s">
        <v>237</v>
      </c>
      <c r="S22" s="17">
        <v>94.295410000000004</v>
      </c>
      <c r="T22" s="17" t="s">
        <v>237</v>
      </c>
      <c r="U22" s="19"/>
    </row>
    <row r="23" spans="2:21" s="15" customFormat="1" ht="15.75" x14ac:dyDescent="0.25">
      <c r="B23" s="45" t="s">
        <v>35</v>
      </c>
      <c r="C23" s="16">
        <v>167</v>
      </c>
      <c r="D23" s="17">
        <v>10</v>
      </c>
      <c r="E23" s="17">
        <v>4</v>
      </c>
      <c r="F23" s="17">
        <v>5</v>
      </c>
      <c r="G23" s="17">
        <v>4</v>
      </c>
      <c r="H23" s="17">
        <v>8</v>
      </c>
      <c r="I23" s="17">
        <v>4</v>
      </c>
      <c r="J23" s="17">
        <v>2</v>
      </c>
      <c r="K23" s="18">
        <v>11104.476000000001</v>
      </c>
      <c r="L23" s="18">
        <v>129.322</v>
      </c>
      <c r="M23" s="18">
        <v>1</v>
      </c>
      <c r="N23" s="18">
        <v>45210</v>
      </c>
      <c r="O23" s="17" t="s">
        <v>237</v>
      </c>
      <c r="P23" s="17">
        <v>80.548000000000002</v>
      </c>
      <c r="Q23" s="17" t="s">
        <v>238</v>
      </c>
      <c r="R23" s="17" t="s">
        <v>237</v>
      </c>
      <c r="S23" s="17">
        <v>98.968710000000002</v>
      </c>
      <c r="T23" s="17" t="s">
        <v>237</v>
      </c>
      <c r="U23" s="19"/>
    </row>
    <row r="24" spans="2:21" s="15" customFormat="1" ht="15.75" x14ac:dyDescent="0.25">
      <c r="B24" s="45" t="s">
        <v>36</v>
      </c>
      <c r="C24" s="16">
        <v>100</v>
      </c>
      <c r="D24" s="17">
        <v>40</v>
      </c>
      <c r="E24" s="17">
        <v>17</v>
      </c>
      <c r="F24" s="17">
        <v>18</v>
      </c>
      <c r="G24" s="17">
        <v>15</v>
      </c>
      <c r="H24" s="17">
        <v>32</v>
      </c>
      <c r="I24" s="17">
        <v>14</v>
      </c>
      <c r="J24" s="17">
        <v>8</v>
      </c>
      <c r="K24" s="18">
        <v>331.9</v>
      </c>
      <c r="L24" s="18">
        <v>7.7759999999999998</v>
      </c>
      <c r="M24" s="18">
        <v>0</v>
      </c>
      <c r="N24" s="18">
        <v>4660</v>
      </c>
      <c r="O24" s="17" t="s">
        <v>237</v>
      </c>
      <c r="P24" s="17">
        <v>73.882000000000005</v>
      </c>
      <c r="Q24" s="17" t="s">
        <v>238</v>
      </c>
      <c r="R24" s="17" t="s">
        <v>237</v>
      </c>
      <c r="S24" s="17">
        <v>99.114069999999998</v>
      </c>
      <c r="T24" s="17" t="s">
        <v>237</v>
      </c>
      <c r="U24" s="19"/>
    </row>
    <row r="25" spans="2:21" s="15" customFormat="1" ht="15.75" x14ac:dyDescent="0.25">
      <c r="B25" s="45" t="s">
        <v>37</v>
      </c>
      <c r="C25" s="16">
        <v>24</v>
      </c>
      <c r="D25" s="17">
        <v>179</v>
      </c>
      <c r="E25" s="17">
        <v>85</v>
      </c>
      <c r="F25" s="17">
        <v>89</v>
      </c>
      <c r="G25" s="17">
        <v>81</v>
      </c>
      <c r="H25" s="17">
        <v>108</v>
      </c>
      <c r="I25" s="17">
        <v>56</v>
      </c>
      <c r="J25" s="17">
        <v>27</v>
      </c>
      <c r="K25" s="18">
        <v>10323.474</v>
      </c>
      <c r="L25" s="18">
        <v>376.36</v>
      </c>
      <c r="M25" s="18">
        <v>31</v>
      </c>
      <c r="N25" s="18">
        <v>790</v>
      </c>
      <c r="O25" s="17" t="s">
        <v>237</v>
      </c>
      <c r="P25" s="17">
        <v>59.33</v>
      </c>
      <c r="Q25" s="17">
        <v>28.702111452099398</v>
      </c>
      <c r="R25" s="17" t="s">
        <v>239</v>
      </c>
      <c r="S25" s="17">
        <v>94.863140000000001</v>
      </c>
      <c r="T25" s="17" t="s">
        <v>237</v>
      </c>
      <c r="U25" s="19"/>
    </row>
    <row r="26" spans="2:21" s="15" customFormat="1" ht="15.75" x14ac:dyDescent="0.25">
      <c r="B26" s="45" t="s">
        <v>38</v>
      </c>
      <c r="C26" s="16">
        <v>67</v>
      </c>
      <c r="D26" s="17">
        <v>134</v>
      </c>
      <c r="E26" s="17">
        <v>36</v>
      </c>
      <c r="F26" s="17">
        <v>40</v>
      </c>
      <c r="G26" s="17">
        <v>33</v>
      </c>
      <c r="H26" s="17">
        <v>93</v>
      </c>
      <c r="I26" s="17">
        <v>30</v>
      </c>
      <c r="J26" s="17">
        <v>18</v>
      </c>
      <c r="K26" s="18">
        <v>753.947</v>
      </c>
      <c r="L26" s="18">
        <v>14.74</v>
      </c>
      <c r="M26" s="18">
        <v>1</v>
      </c>
      <c r="N26" s="18">
        <v>2460</v>
      </c>
      <c r="O26" s="17" t="s">
        <v>237</v>
      </c>
      <c r="P26" s="17">
        <v>68.293999999999997</v>
      </c>
      <c r="Q26" s="17">
        <v>52.814691073361303</v>
      </c>
      <c r="R26" s="17" t="s">
        <v>239</v>
      </c>
      <c r="S26" s="17">
        <v>91.827179999999998</v>
      </c>
      <c r="T26" s="17" t="s">
        <v>237</v>
      </c>
      <c r="U26" s="19"/>
    </row>
    <row r="27" spans="2:21" s="15" customFormat="1" ht="15.75" x14ac:dyDescent="0.25">
      <c r="B27" s="45" t="s">
        <v>39</v>
      </c>
      <c r="C27" s="16">
        <v>62</v>
      </c>
      <c r="D27" s="17">
        <v>123</v>
      </c>
      <c r="E27" s="17">
        <v>39</v>
      </c>
      <c r="F27" s="17">
        <v>43</v>
      </c>
      <c r="G27" s="17">
        <v>35</v>
      </c>
      <c r="H27" s="17">
        <v>85</v>
      </c>
      <c r="I27" s="17">
        <v>31</v>
      </c>
      <c r="J27" s="17">
        <v>18</v>
      </c>
      <c r="K27" s="18">
        <v>10671.2</v>
      </c>
      <c r="L27" s="18">
        <v>274.63799999999998</v>
      </c>
      <c r="M27" s="18">
        <v>10</v>
      </c>
      <c r="N27" s="18">
        <v>2550</v>
      </c>
      <c r="O27" s="17" t="s">
        <v>237</v>
      </c>
      <c r="P27" s="17">
        <v>67.260000000000005</v>
      </c>
      <c r="Q27" s="17">
        <v>94.460566926766504</v>
      </c>
      <c r="R27" s="17" t="s">
        <v>237</v>
      </c>
      <c r="S27" s="17">
        <v>86.841049999999996</v>
      </c>
      <c r="T27" s="17" t="s">
        <v>237</v>
      </c>
      <c r="U27" s="19"/>
    </row>
    <row r="28" spans="2:21" s="15" customFormat="1" ht="15.75" x14ac:dyDescent="0.25">
      <c r="B28" s="45" t="s">
        <v>40</v>
      </c>
      <c r="C28" s="16">
        <v>150</v>
      </c>
      <c r="D28" s="17">
        <v>18</v>
      </c>
      <c r="E28" s="17">
        <v>7</v>
      </c>
      <c r="F28" s="17">
        <v>7</v>
      </c>
      <c r="G28" s="17">
        <v>6</v>
      </c>
      <c r="H28" s="17">
        <v>16</v>
      </c>
      <c r="I28" s="17">
        <v>6</v>
      </c>
      <c r="J28" s="17">
        <v>4</v>
      </c>
      <c r="K28" s="18">
        <v>3829.3069999999998</v>
      </c>
      <c r="L28" s="18">
        <v>34.335999999999999</v>
      </c>
      <c r="M28" s="18">
        <v>0</v>
      </c>
      <c r="N28" s="18">
        <v>4740</v>
      </c>
      <c r="O28" s="17" t="s">
        <v>237</v>
      </c>
      <c r="P28" s="17">
        <v>76.37</v>
      </c>
      <c r="Q28" s="17">
        <v>98.153379999999999</v>
      </c>
      <c r="R28" s="17" t="s">
        <v>237</v>
      </c>
      <c r="S28" s="17" t="s">
        <v>238</v>
      </c>
      <c r="T28" s="17" t="s">
        <v>237</v>
      </c>
      <c r="U28" s="19"/>
    </row>
    <row r="29" spans="2:21" s="15" customFormat="1" ht="15.75" x14ac:dyDescent="0.25">
      <c r="B29" s="45" t="s">
        <v>41</v>
      </c>
      <c r="C29" s="16">
        <v>57</v>
      </c>
      <c r="D29" s="17">
        <v>50</v>
      </c>
      <c r="E29" s="17">
        <v>47</v>
      </c>
      <c r="F29" s="17">
        <v>50</v>
      </c>
      <c r="G29" s="17">
        <v>43</v>
      </c>
      <c r="H29" s="17">
        <v>39</v>
      </c>
      <c r="I29" s="17">
        <v>36</v>
      </c>
      <c r="J29" s="17">
        <v>25</v>
      </c>
      <c r="K29" s="18">
        <v>2021.144</v>
      </c>
      <c r="L29" s="18">
        <v>47.66</v>
      </c>
      <c r="M29" s="18">
        <v>2</v>
      </c>
      <c r="N29" s="18">
        <v>7730</v>
      </c>
      <c r="O29" s="17" t="s">
        <v>237</v>
      </c>
      <c r="P29" s="17">
        <v>47.572000000000003</v>
      </c>
      <c r="Q29" s="17">
        <v>86.728809999999996</v>
      </c>
      <c r="R29" s="17" t="s">
        <v>237</v>
      </c>
      <c r="S29" s="17">
        <v>84.027060000000006</v>
      </c>
      <c r="T29" s="17" t="s">
        <v>237</v>
      </c>
      <c r="U29" s="19"/>
    </row>
    <row r="30" spans="2:21" s="15" customFormat="1" ht="15.75" x14ac:dyDescent="0.25">
      <c r="B30" s="45" t="s">
        <v>42</v>
      </c>
      <c r="C30" s="16">
        <v>118</v>
      </c>
      <c r="D30" s="17">
        <v>62</v>
      </c>
      <c r="E30" s="17">
        <v>14</v>
      </c>
      <c r="F30" s="17">
        <v>15</v>
      </c>
      <c r="G30" s="17">
        <v>12</v>
      </c>
      <c r="H30" s="17">
        <v>51</v>
      </c>
      <c r="I30" s="17">
        <v>12</v>
      </c>
      <c r="J30" s="17">
        <v>8</v>
      </c>
      <c r="K30" s="18">
        <v>200361.92499999999</v>
      </c>
      <c r="L30" s="18">
        <v>2994.5810000000001</v>
      </c>
      <c r="M30" s="18">
        <v>41</v>
      </c>
      <c r="N30" s="18">
        <v>11690</v>
      </c>
      <c r="O30" s="17" t="s">
        <v>237</v>
      </c>
      <c r="P30" s="17">
        <v>73.936999999999998</v>
      </c>
      <c r="Q30" s="17">
        <v>91.333739536973098</v>
      </c>
      <c r="R30" s="17" t="s">
        <v>237</v>
      </c>
      <c r="S30" s="17" t="s">
        <v>238</v>
      </c>
      <c r="T30" s="17" t="s">
        <v>237</v>
      </c>
      <c r="U30" s="19"/>
    </row>
    <row r="31" spans="2:21" s="15" customFormat="1" ht="15.75" x14ac:dyDescent="0.25">
      <c r="B31" s="45" t="s">
        <v>43</v>
      </c>
      <c r="C31" s="16">
        <v>134</v>
      </c>
      <c r="D31" s="17">
        <v>12</v>
      </c>
      <c r="E31" s="17">
        <v>10</v>
      </c>
      <c r="F31" s="17">
        <v>11</v>
      </c>
      <c r="G31" s="17">
        <v>9</v>
      </c>
      <c r="H31" s="17">
        <v>9</v>
      </c>
      <c r="I31" s="17">
        <v>8</v>
      </c>
      <c r="J31" s="17">
        <v>5</v>
      </c>
      <c r="K31" s="18">
        <v>417.78399999999999</v>
      </c>
      <c r="L31" s="18">
        <v>6.4930000000000003</v>
      </c>
      <c r="M31" s="18">
        <v>0</v>
      </c>
      <c r="N31" s="18" t="s">
        <v>21</v>
      </c>
      <c r="O31" s="17"/>
      <c r="P31" s="17">
        <v>78.546999999999997</v>
      </c>
      <c r="Q31" s="17">
        <v>95.394850000000005</v>
      </c>
      <c r="R31" s="17" t="s">
        <v>237</v>
      </c>
      <c r="S31" s="17">
        <v>95.659450000000007</v>
      </c>
      <c r="T31" s="17" t="s">
        <v>237</v>
      </c>
      <c r="U31" s="19"/>
    </row>
    <row r="32" spans="2:21" s="15" customFormat="1" ht="15.75" x14ac:dyDescent="0.25">
      <c r="B32" s="45" t="s">
        <v>44</v>
      </c>
      <c r="C32" s="16">
        <v>127</v>
      </c>
      <c r="D32" s="17">
        <v>22</v>
      </c>
      <c r="E32" s="17">
        <v>12</v>
      </c>
      <c r="F32" s="17">
        <v>13</v>
      </c>
      <c r="G32" s="17">
        <v>10</v>
      </c>
      <c r="H32" s="17">
        <v>18</v>
      </c>
      <c r="I32" s="17">
        <v>10</v>
      </c>
      <c r="J32" s="17">
        <v>6</v>
      </c>
      <c r="K32" s="18">
        <v>7222.9430000000002</v>
      </c>
      <c r="L32" s="18">
        <v>69.17</v>
      </c>
      <c r="M32" s="18">
        <v>1</v>
      </c>
      <c r="N32" s="18">
        <v>7030</v>
      </c>
      <c r="O32" s="17" t="s">
        <v>237</v>
      </c>
      <c r="P32" s="17">
        <v>73.549000000000007</v>
      </c>
      <c r="Q32" s="17">
        <v>98.352448109322793</v>
      </c>
      <c r="R32" s="17" t="s">
        <v>237</v>
      </c>
      <c r="S32" s="17">
        <v>96.410039999999995</v>
      </c>
      <c r="T32" s="17" t="s">
        <v>237</v>
      </c>
      <c r="U32" s="19"/>
    </row>
    <row r="33" spans="2:21" s="15" customFormat="1" ht="15.75" x14ac:dyDescent="0.25">
      <c r="B33" s="45" t="s">
        <v>45</v>
      </c>
      <c r="C33" s="16">
        <v>14</v>
      </c>
      <c r="D33" s="17">
        <v>202</v>
      </c>
      <c r="E33" s="17">
        <v>98</v>
      </c>
      <c r="F33" s="17">
        <v>103</v>
      </c>
      <c r="G33" s="17">
        <v>92</v>
      </c>
      <c r="H33" s="17">
        <v>103</v>
      </c>
      <c r="I33" s="17">
        <v>64</v>
      </c>
      <c r="J33" s="17">
        <v>27</v>
      </c>
      <c r="K33" s="18">
        <v>16934.839</v>
      </c>
      <c r="L33" s="18">
        <v>692.995</v>
      </c>
      <c r="M33" s="18">
        <v>64</v>
      </c>
      <c r="N33" s="18">
        <v>670</v>
      </c>
      <c r="O33" s="17" t="s">
        <v>237</v>
      </c>
      <c r="P33" s="17">
        <v>56.344000000000001</v>
      </c>
      <c r="Q33" s="17">
        <v>28.729213596551102</v>
      </c>
      <c r="R33" s="17" t="s">
        <v>239</v>
      </c>
      <c r="S33" s="17">
        <v>66.759569999999997</v>
      </c>
      <c r="T33" s="17" t="s">
        <v>237</v>
      </c>
      <c r="U33" s="19"/>
    </row>
    <row r="34" spans="2:21" s="15" customFormat="1" ht="15.75" x14ac:dyDescent="0.25">
      <c r="B34" s="45" t="s">
        <v>46</v>
      </c>
      <c r="C34" s="16">
        <v>26</v>
      </c>
      <c r="D34" s="17">
        <v>171</v>
      </c>
      <c r="E34" s="17">
        <v>83</v>
      </c>
      <c r="F34" s="17">
        <v>89</v>
      </c>
      <c r="G34" s="17">
        <v>77</v>
      </c>
      <c r="H34" s="17">
        <v>103</v>
      </c>
      <c r="I34" s="17">
        <v>55</v>
      </c>
      <c r="J34" s="17">
        <v>30</v>
      </c>
      <c r="K34" s="18">
        <v>10162.531999999999</v>
      </c>
      <c r="L34" s="18">
        <v>454.923</v>
      </c>
      <c r="M34" s="18">
        <v>35</v>
      </c>
      <c r="N34" s="18">
        <v>280</v>
      </c>
      <c r="O34" s="17" t="s">
        <v>237</v>
      </c>
      <c r="P34" s="17">
        <v>54.103999999999999</v>
      </c>
      <c r="Q34" s="17">
        <v>86.947870379569096</v>
      </c>
      <c r="R34" s="17" t="s">
        <v>239</v>
      </c>
      <c r="S34" s="17">
        <v>94.072400000000002</v>
      </c>
      <c r="T34" s="17" t="s">
        <v>237</v>
      </c>
      <c r="U34" s="19"/>
    </row>
    <row r="35" spans="2:21" s="15" customFormat="1" ht="15.75" x14ac:dyDescent="0.25">
      <c r="B35" s="45" t="s">
        <v>47</v>
      </c>
      <c r="C35" s="16">
        <v>80</v>
      </c>
      <c r="D35" s="17">
        <v>63</v>
      </c>
      <c r="E35" s="17">
        <v>26</v>
      </c>
      <c r="F35" s="17">
        <v>28</v>
      </c>
      <c r="G35" s="17">
        <v>23</v>
      </c>
      <c r="H35" s="17">
        <v>48</v>
      </c>
      <c r="I35" s="17">
        <v>22</v>
      </c>
      <c r="J35" s="17">
        <v>11</v>
      </c>
      <c r="K35" s="18">
        <v>498.89699999999999</v>
      </c>
      <c r="L35" s="18">
        <v>10.074999999999999</v>
      </c>
      <c r="M35" s="18">
        <v>0</v>
      </c>
      <c r="N35" s="18">
        <v>3630</v>
      </c>
      <c r="O35" s="17" t="s">
        <v>237</v>
      </c>
      <c r="P35" s="17">
        <v>75.093000000000004</v>
      </c>
      <c r="Q35" s="17">
        <v>85.327787307507904</v>
      </c>
      <c r="R35" s="17" t="s">
        <v>237</v>
      </c>
      <c r="S35" s="17">
        <v>97.324169999999995</v>
      </c>
      <c r="T35" s="17" t="s">
        <v>237</v>
      </c>
      <c r="U35" s="19"/>
    </row>
    <row r="36" spans="2:21" s="15" customFormat="1" ht="15.75" x14ac:dyDescent="0.25">
      <c r="B36" s="45" t="s">
        <v>48</v>
      </c>
      <c r="C36" s="16">
        <v>63</v>
      </c>
      <c r="D36" s="17">
        <v>118</v>
      </c>
      <c r="E36" s="17">
        <v>38</v>
      </c>
      <c r="F36" s="17">
        <v>42</v>
      </c>
      <c r="G36" s="17">
        <v>33</v>
      </c>
      <c r="H36" s="17">
        <v>86</v>
      </c>
      <c r="I36" s="17">
        <v>33</v>
      </c>
      <c r="J36" s="17">
        <v>18</v>
      </c>
      <c r="K36" s="18">
        <v>15135.169</v>
      </c>
      <c r="L36" s="18">
        <v>388.79500000000002</v>
      </c>
      <c r="M36" s="18">
        <v>14</v>
      </c>
      <c r="N36" s="18">
        <v>950</v>
      </c>
      <c r="O36" s="17" t="s">
        <v>237</v>
      </c>
      <c r="P36" s="17">
        <v>71.915999999999997</v>
      </c>
      <c r="Q36" s="17">
        <v>73.900025570742301</v>
      </c>
      <c r="R36" s="17" t="s">
        <v>237</v>
      </c>
      <c r="S36" s="17">
        <v>98.382919999999999</v>
      </c>
      <c r="T36" s="17" t="s">
        <v>237</v>
      </c>
      <c r="U36" s="19"/>
    </row>
    <row r="37" spans="2:21" s="15" customFormat="1" ht="15.75" x14ac:dyDescent="0.25">
      <c r="B37" s="45" t="s">
        <v>49</v>
      </c>
      <c r="C37" s="16">
        <v>18</v>
      </c>
      <c r="D37" s="17">
        <v>136</v>
      </c>
      <c r="E37" s="17">
        <v>95</v>
      </c>
      <c r="F37" s="17">
        <v>101</v>
      </c>
      <c r="G37" s="17">
        <v>88</v>
      </c>
      <c r="H37" s="17">
        <v>85</v>
      </c>
      <c r="I37" s="17">
        <v>61</v>
      </c>
      <c r="J37" s="17">
        <v>28</v>
      </c>
      <c r="K37" s="18">
        <v>22253.958999999999</v>
      </c>
      <c r="L37" s="18">
        <v>830.62800000000004</v>
      </c>
      <c r="M37" s="18">
        <v>75</v>
      </c>
      <c r="N37" s="18">
        <v>1270</v>
      </c>
      <c r="O37" s="17" t="s">
        <v>237</v>
      </c>
      <c r="P37" s="17">
        <v>55.064999999999998</v>
      </c>
      <c r="Q37" s="17">
        <v>71.290507730274896</v>
      </c>
      <c r="R37" s="17" t="s">
        <v>237</v>
      </c>
      <c r="S37" s="17">
        <v>91.526619999999994</v>
      </c>
      <c r="T37" s="17" t="s">
        <v>237</v>
      </c>
      <c r="U37" s="19"/>
    </row>
    <row r="38" spans="2:21" s="15" customFormat="1" ht="15.75" x14ac:dyDescent="0.25">
      <c r="B38" s="45" t="s">
        <v>50</v>
      </c>
      <c r="C38" s="16">
        <v>160</v>
      </c>
      <c r="D38" s="17">
        <v>8</v>
      </c>
      <c r="E38" s="17">
        <v>5</v>
      </c>
      <c r="F38" s="17">
        <v>6</v>
      </c>
      <c r="G38" s="17">
        <v>5</v>
      </c>
      <c r="H38" s="17">
        <v>7</v>
      </c>
      <c r="I38" s="17">
        <v>5</v>
      </c>
      <c r="J38" s="17">
        <v>3</v>
      </c>
      <c r="K38" s="18">
        <v>35181.703999999998</v>
      </c>
      <c r="L38" s="18">
        <v>395.69900000000001</v>
      </c>
      <c r="M38" s="18">
        <v>2</v>
      </c>
      <c r="N38" s="18">
        <v>52200</v>
      </c>
      <c r="O38" s="17" t="s">
        <v>237</v>
      </c>
      <c r="P38" s="17">
        <v>81.481999999999999</v>
      </c>
      <c r="Q38" s="17" t="s">
        <v>238</v>
      </c>
      <c r="R38" s="17" t="s">
        <v>237</v>
      </c>
      <c r="S38" s="17" t="s">
        <v>238</v>
      </c>
      <c r="T38" s="17" t="s">
        <v>237</v>
      </c>
      <c r="U38" s="19"/>
    </row>
    <row r="39" spans="2:21" s="15" customFormat="1" ht="15.75" x14ac:dyDescent="0.25">
      <c r="B39" s="45" t="s">
        <v>51</v>
      </c>
      <c r="C39" s="16">
        <v>5</v>
      </c>
      <c r="D39" s="17">
        <v>177</v>
      </c>
      <c r="E39" s="17">
        <v>139</v>
      </c>
      <c r="F39" s="17">
        <v>145</v>
      </c>
      <c r="G39" s="17">
        <v>132</v>
      </c>
      <c r="H39" s="17">
        <v>115</v>
      </c>
      <c r="I39" s="17">
        <v>96</v>
      </c>
      <c r="J39" s="17">
        <v>43</v>
      </c>
      <c r="K39" s="18">
        <v>4616.4170000000004</v>
      </c>
      <c r="L39" s="18">
        <v>158.03200000000001</v>
      </c>
      <c r="M39" s="18">
        <v>21</v>
      </c>
      <c r="N39" s="18">
        <v>320</v>
      </c>
      <c r="O39" s="17" t="s">
        <v>237</v>
      </c>
      <c r="P39" s="17">
        <v>50.179000000000002</v>
      </c>
      <c r="Q39" s="17">
        <v>36.752610838586101</v>
      </c>
      <c r="R39" s="17" t="s">
        <v>237</v>
      </c>
      <c r="S39" s="17">
        <v>72.164320000000004</v>
      </c>
      <c r="T39" s="17" t="s">
        <v>237</v>
      </c>
      <c r="U39" s="19"/>
    </row>
    <row r="40" spans="2:21" s="15" customFormat="1" ht="15.75" x14ac:dyDescent="0.25">
      <c r="B40" s="45" t="s">
        <v>52</v>
      </c>
      <c r="C40" s="16">
        <v>3</v>
      </c>
      <c r="D40" s="17">
        <v>215</v>
      </c>
      <c r="E40" s="17">
        <v>148</v>
      </c>
      <c r="F40" s="17">
        <v>155</v>
      </c>
      <c r="G40" s="17">
        <v>140</v>
      </c>
      <c r="H40" s="17">
        <v>116</v>
      </c>
      <c r="I40" s="17">
        <v>89</v>
      </c>
      <c r="J40" s="17">
        <v>40</v>
      </c>
      <c r="K40" s="18">
        <v>12825.314</v>
      </c>
      <c r="L40" s="18">
        <v>589.80200000000002</v>
      </c>
      <c r="M40" s="18">
        <v>82</v>
      </c>
      <c r="N40" s="18">
        <v>1020</v>
      </c>
      <c r="O40" s="17" t="s">
        <v>237</v>
      </c>
      <c r="P40" s="17">
        <v>51.182000000000002</v>
      </c>
      <c r="Q40" s="17">
        <v>37.267049999999998</v>
      </c>
      <c r="R40" s="17" t="s">
        <v>237</v>
      </c>
      <c r="S40" s="17">
        <v>63.789839999999998</v>
      </c>
      <c r="T40" s="17" t="s">
        <v>237</v>
      </c>
      <c r="U40" s="19"/>
    </row>
    <row r="41" spans="2:21" s="15" customFormat="1" ht="15.75" x14ac:dyDescent="0.25">
      <c r="B41" s="45" t="s">
        <v>53</v>
      </c>
      <c r="C41" s="16">
        <v>146</v>
      </c>
      <c r="D41" s="17">
        <v>19</v>
      </c>
      <c r="E41" s="17">
        <v>8</v>
      </c>
      <c r="F41" s="17">
        <v>9</v>
      </c>
      <c r="G41" s="17">
        <v>7</v>
      </c>
      <c r="H41" s="17">
        <v>16</v>
      </c>
      <c r="I41" s="17">
        <v>7</v>
      </c>
      <c r="J41" s="17">
        <v>5</v>
      </c>
      <c r="K41" s="18">
        <v>17619.707999999999</v>
      </c>
      <c r="L41" s="18">
        <v>245.328</v>
      </c>
      <c r="M41" s="18">
        <v>2</v>
      </c>
      <c r="N41" s="18">
        <v>15230</v>
      </c>
      <c r="O41" s="17" t="s">
        <v>237</v>
      </c>
      <c r="P41" s="17">
        <v>79.954999999999998</v>
      </c>
      <c r="Q41" s="17">
        <v>98.553676093291102</v>
      </c>
      <c r="R41" s="17" t="s">
        <v>237</v>
      </c>
      <c r="S41" s="17">
        <v>92.679490000000001</v>
      </c>
      <c r="T41" s="17" t="s">
        <v>237</v>
      </c>
      <c r="U41" s="19"/>
    </row>
    <row r="42" spans="2:21" s="15" customFormat="1" ht="15.75" x14ac:dyDescent="0.25">
      <c r="B42" s="45" t="s">
        <v>54</v>
      </c>
      <c r="C42" s="16">
        <v>122</v>
      </c>
      <c r="D42" s="17">
        <v>54</v>
      </c>
      <c r="E42" s="17">
        <v>13</v>
      </c>
      <c r="F42" s="17">
        <v>14</v>
      </c>
      <c r="G42" s="17">
        <v>12</v>
      </c>
      <c r="H42" s="17">
        <v>42</v>
      </c>
      <c r="I42" s="17">
        <v>11</v>
      </c>
      <c r="J42" s="17">
        <v>8</v>
      </c>
      <c r="K42" s="18">
        <v>1385566.537</v>
      </c>
      <c r="L42" s="18">
        <v>18440.329000000002</v>
      </c>
      <c r="M42" s="18">
        <v>236</v>
      </c>
      <c r="N42" s="18">
        <v>6560</v>
      </c>
      <c r="O42" s="17" t="s">
        <v>237</v>
      </c>
      <c r="P42" s="17">
        <v>75.331000000000003</v>
      </c>
      <c r="Q42" s="17">
        <v>95.1244771055825</v>
      </c>
      <c r="R42" s="17" t="s">
        <v>237</v>
      </c>
      <c r="S42" s="17">
        <v>99.85</v>
      </c>
      <c r="T42" s="17" t="s">
        <v>240</v>
      </c>
      <c r="U42" s="19"/>
    </row>
    <row r="43" spans="2:21" s="15" customFormat="1" ht="15.75" x14ac:dyDescent="0.25">
      <c r="B43" s="45" t="s">
        <v>55</v>
      </c>
      <c r="C43" s="16">
        <v>100</v>
      </c>
      <c r="D43" s="17">
        <v>35</v>
      </c>
      <c r="E43" s="17">
        <v>17</v>
      </c>
      <c r="F43" s="17">
        <v>19</v>
      </c>
      <c r="G43" s="17">
        <v>15</v>
      </c>
      <c r="H43" s="17">
        <v>29</v>
      </c>
      <c r="I43" s="17">
        <v>15</v>
      </c>
      <c r="J43" s="17">
        <v>10</v>
      </c>
      <c r="K43" s="18">
        <v>48321.404999999999</v>
      </c>
      <c r="L43" s="18">
        <v>907.41</v>
      </c>
      <c r="M43" s="18">
        <v>15</v>
      </c>
      <c r="N43" s="18">
        <v>7560</v>
      </c>
      <c r="O43" s="17" t="s">
        <v>237</v>
      </c>
      <c r="P43" s="17">
        <v>74.037999999999997</v>
      </c>
      <c r="Q43" s="17">
        <v>93.580533642302598</v>
      </c>
      <c r="R43" s="17" t="s">
        <v>237</v>
      </c>
      <c r="S43" s="17">
        <v>86.499970000000005</v>
      </c>
      <c r="T43" s="17" t="s">
        <v>237</v>
      </c>
      <c r="U43" s="19"/>
    </row>
    <row r="44" spans="2:21" s="15" customFormat="1" ht="15.75" x14ac:dyDescent="0.25">
      <c r="B44" s="45" t="s">
        <v>56</v>
      </c>
      <c r="C44" s="16">
        <v>28</v>
      </c>
      <c r="D44" s="17">
        <v>125</v>
      </c>
      <c r="E44" s="17">
        <v>78</v>
      </c>
      <c r="F44" s="17">
        <v>83</v>
      </c>
      <c r="G44" s="17">
        <v>72</v>
      </c>
      <c r="H44" s="17">
        <v>88</v>
      </c>
      <c r="I44" s="17">
        <v>58</v>
      </c>
      <c r="J44" s="17">
        <v>31</v>
      </c>
      <c r="K44" s="18">
        <v>734.91700000000003</v>
      </c>
      <c r="L44" s="18">
        <v>25.902999999999999</v>
      </c>
      <c r="M44" s="18">
        <v>2</v>
      </c>
      <c r="N44" s="18">
        <v>880</v>
      </c>
      <c r="O44" s="17" t="s">
        <v>237</v>
      </c>
      <c r="P44" s="17">
        <v>60.874000000000002</v>
      </c>
      <c r="Q44" s="17">
        <v>75.939750000000004</v>
      </c>
      <c r="R44" s="17" t="s">
        <v>237</v>
      </c>
      <c r="S44" s="17" t="s">
        <v>238</v>
      </c>
      <c r="T44" s="17" t="s">
        <v>237</v>
      </c>
      <c r="U44" s="19"/>
    </row>
    <row r="45" spans="2:21" s="15" customFormat="1" ht="15.75" x14ac:dyDescent="0.25">
      <c r="B45" s="45" t="s">
        <v>57</v>
      </c>
      <c r="C45" s="16">
        <v>55</v>
      </c>
      <c r="D45" s="17">
        <v>92</v>
      </c>
      <c r="E45" s="17">
        <v>49</v>
      </c>
      <c r="F45" s="17">
        <v>53</v>
      </c>
      <c r="G45" s="17">
        <v>45</v>
      </c>
      <c r="H45" s="17">
        <v>60</v>
      </c>
      <c r="I45" s="17">
        <v>36</v>
      </c>
      <c r="J45" s="17">
        <v>19</v>
      </c>
      <c r="K45" s="18">
        <v>4447.6319999999996</v>
      </c>
      <c r="L45" s="18">
        <v>166.929</v>
      </c>
      <c r="M45" s="18">
        <v>8</v>
      </c>
      <c r="N45" s="18">
        <v>2660</v>
      </c>
      <c r="O45" s="17" t="s">
        <v>237</v>
      </c>
      <c r="P45" s="17">
        <v>58.792999999999999</v>
      </c>
      <c r="Q45" s="17">
        <v>79.311173413465795</v>
      </c>
      <c r="R45" s="17" t="s">
        <v>237</v>
      </c>
      <c r="S45" s="17">
        <v>91.618480000000005</v>
      </c>
      <c r="T45" s="17" t="s">
        <v>237</v>
      </c>
      <c r="U45" s="19"/>
    </row>
    <row r="46" spans="2:21" s="15" customFormat="1" ht="15.75" x14ac:dyDescent="0.25">
      <c r="B46" s="45" t="s">
        <v>58</v>
      </c>
      <c r="C46" s="16">
        <v>142</v>
      </c>
      <c r="D46" s="17">
        <v>24</v>
      </c>
      <c r="E46" s="17">
        <v>9</v>
      </c>
      <c r="F46" s="17">
        <v>10</v>
      </c>
      <c r="G46" s="17">
        <v>8</v>
      </c>
      <c r="H46" s="17">
        <v>21</v>
      </c>
      <c r="I46" s="17">
        <v>8</v>
      </c>
      <c r="J46" s="17">
        <v>5</v>
      </c>
      <c r="K46" s="18">
        <v>20.629000000000001</v>
      </c>
      <c r="L46" s="18" t="s">
        <v>238</v>
      </c>
      <c r="M46" s="18">
        <v>0</v>
      </c>
      <c r="N46" s="18" t="s">
        <v>238</v>
      </c>
      <c r="O46" s="17" t="s">
        <v>237</v>
      </c>
      <c r="P46" s="17" t="s">
        <v>238</v>
      </c>
      <c r="Q46" s="17" t="s">
        <v>238</v>
      </c>
      <c r="R46" s="17" t="s">
        <v>237</v>
      </c>
      <c r="S46" s="17">
        <v>97.235489999999999</v>
      </c>
      <c r="T46" s="17" t="s">
        <v>237</v>
      </c>
      <c r="U46" s="19"/>
    </row>
    <row r="47" spans="2:21" s="15" customFormat="1" ht="15.75" x14ac:dyDescent="0.25">
      <c r="B47" s="45" t="s">
        <v>59</v>
      </c>
      <c r="C47" s="16">
        <v>134</v>
      </c>
      <c r="D47" s="17">
        <v>17</v>
      </c>
      <c r="E47" s="17">
        <v>10</v>
      </c>
      <c r="F47" s="17">
        <v>11</v>
      </c>
      <c r="G47" s="17">
        <v>9</v>
      </c>
      <c r="H47" s="17">
        <v>14</v>
      </c>
      <c r="I47" s="17">
        <v>8</v>
      </c>
      <c r="J47" s="17">
        <v>6</v>
      </c>
      <c r="K47" s="18">
        <v>4872.1660000000002</v>
      </c>
      <c r="L47" s="18">
        <v>73.686999999999998</v>
      </c>
      <c r="M47" s="18">
        <v>1</v>
      </c>
      <c r="N47" s="18">
        <v>9550</v>
      </c>
      <c r="O47" s="17" t="s">
        <v>237</v>
      </c>
      <c r="P47" s="17">
        <v>79.930000000000007</v>
      </c>
      <c r="Q47" s="17">
        <v>97.406584408460205</v>
      </c>
      <c r="R47" s="17" t="s">
        <v>237</v>
      </c>
      <c r="S47" s="17">
        <v>92.894769999999994</v>
      </c>
      <c r="T47" s="17" t="s">
        <v>237</v>
      </c>
      <c r="U47" s="19"/>
    </row>
    <row r="48" spans="2:21" s="15" customFormat="1" ht="15.75" x14ac:dyDescent="0.25">
      <c r="B48" s="45" t="s">
        <v>60</v>
      </c>
      <c r="C48" s="16">
        <v>12</v>
      </c>
      <c r="D48" s="17">
        <v>152</v>
      </c>
      <c r="E48" s="17">
        <v>100</v>
      </c>
      <c r="F48" s="17">
        <v>109</v>
      </c>
      <c r="G48" s="17">
        <v>91</v>
      </c>
      <c r="H48" s="17">
        <v>104</v>
      </c>
      <c r="I48" s="17">
        <v>71</v>
      </c>
      <c r="J48" s="17">
        <v>38</v>
      </c>
      <c r="K48" s="18">
        <v>20316.085999999999</v>
      </c>
      <c r="L48" s="18">
        <v>744.94100000000003</v>
      </c>
      <c r="M48" s="18">
        <v>72</v>
      </c>
      <c r="N48" s="18">
        <v>1380</v>
      </c>
      <c r="O48" s="17" t="s">
        <v>237</v>
      </c>
      <c r="P48" s="17">
        <v>50.722000000000001</v>
      </c>
      <c r="Q48" s="17">
        <v>40.981631730328999</v>
      </c>
      <c r="R48" s="17" t="s">
        <v>237</v>
      </c>
      <c r="S48" s="17">
        <v>61.857390000000002</v>
      </c>
      <c r="T48" s="17" t="s">
        <v>237</v>
      </c>
      <c r="U48" s="19"/>
    </row>
    <row r="49" spans="2:21" s="15" customFormat="1" ht="15.75" x14ac:dyDescent="0.25">
      <c r="B49" s="45" t="s">
        <v>61</v>
      </c>
      <c r="C49" s="16">
        <v>160</v>
      </c>
      <c r="D49" s="17">
        <v>13</v>
      </c>
      <c r="E49" s="17">
        <v>5</v>
      </c>
      <c r="F49" s="17">
        <v>5</v>
      </c>
      <c r="G49" s="17">
        <v>4</v>
      </c>
      <c r="H49" s="17">
        <v>11</v>
      </c>
      <c r="I49" s="17">
        <v>4</v>
      </c>
      <c r="J49" s="17">
        <v>3</v>
      </c>
      <c r="K49" s="18">
        <v>4289.7139999999999</v>
      </c>
      <c r="L49" s="18">
        <v>40.761000000000003</v>
      </c>
      <c r="M49" s="18">
        <v>0</v>
      </c>
      <c r="N49" s="18">
        <v>13330</v>
      </c>
      <c r="O49" s="17" t="s">
        <v>237</v>
      </c>
      <c r="P49" s="17">
        <v>77.048000000000002</v>
      </c>
      <c r="Q49" s="17">
        <v>99.125358813212301</v>
      </c>
      <c r="R49" s="17" t="s">
        <v>237</v>
      </c>
      <c r="S49" s="17">
        <v>98.768450000000001</v>
      </c>
      <c r="T49" s="17" t="s">
        <v>237</v>
      </c>
      <c r="U49" s="19"/>
    </row>
    <row r="50" spans="2:21" s="15" customFormat="1" ht="15.75" x14ac:dyDescent="0.25">
      <c r="B50" s="45" t="s">
        <v>62</v>
      </c>
      <c r="C50" s="16">
        <v>155</v>
      </c>
      <c r="D50" s="17">
        <v>13</v>
      </c>
      <c r="E50" s="17">
        <v>6</v>
      </c>
      <c r="F50" s="17">
        <v>7</v>
      </c>
      <c r="G50" s="17">
        <v>5</v>
      </c>
      <c r="H50" s="17">
        <v>11</v>
      </c>
      <c r="I50" s="17">
        <v>5</v>
      </c>
      <c r="J50" s="17">
        <v>3</v>
      </c>
      <c r="K50" s="18">
        <v>11265.629000000001</v>
      </c>
      <c r="L50" s="18">
        <v>107.08199999999999</v>
      </c>
      <c r="M50" s="18">
        <v>1</v>
      </c>
      <c r="N50" s="18">
        <v>5890</v>
      </c>
      <c r="O50" s="17" t="s">
        <v>239</v>
      </c>
      <c r="P50" s="17">
        <v>79.262</v>
      </c>
      <c r="Q50" s="17">
        <v>99.837410000000006</v>
      </c>
      <c r="R50" s="17" t="s">
        <v>237</v>
      </c>
      <c r="S50" s="17">
        <v>96.53443</v>
      </c>
      <c r="T50" s="17" t="s">
        <v>237</v>
      </c>
      <c r="U50" s="19"/>
    </row>
    <row r="51" spans="2:21" s="15" customFormat="1" ht="15.75" x14ac:dyDescent="0.25">
      <c r="B51" s="45" t="s">
        <v>63</v>
      </c>
      <c r="C51" s="16">
        <v>167</v>
      </c>
      <c r="D51" s="17">
        <v>11</v>
      </c>
      <c r="E51" s="17">
        <v>4</v>
      </c>
      <c r="F51" s="17">
        <v>4</v>
      </c>
      <c r="G51" s="17">
        <v>3</v>
      </c>
      <c r="H51" s="17">
        <v>10</v>
      </c>
      <c r="I51" s="17">
        <v>3</v>
      </c>
      <c r="J51" s="17">
        <v>2</v>
      </c>
      <c r="K51" s="18">
        <v>1141.1659999999999</v>
      </c>
      <c r="L51" s="18">
        <v>13.101000000000001</v>
      </c>
      <c r="M51" s="18">
        <v>0</v>
      </c>
      <c r="N51" s="18">
        <v>26390</v>
      </c>
      <c r="O51" s="17" t="s">
        <v>239</v>
      </c>
      <c r="P51" s="17">
        <v>79.840999999999994</v>
      </c>
      <c r="Q51" s="17">
        <v>98.678425549861601</v>
      </c>
      <c r="R51" s="17" t="s">
        <v>237</v>
      </c>
      <c r="S51" s="17">
        <v>98.176349999999999</v>
      </c>
      <c r="T51" s="17" t="s">
        <v>237</v>
      </c>
      <c r="U51" s="19"/>
    </row>
    <row r="52" spans="2:21" s="15" customFormat="1" ht="15.75" x14ac:dyDescent="0.25">
      <c r="B52" s="45" t="s">
        <v>64</v>
      </c>
      <c r="C52" s="16">
        <v>167</v>
      </c>
      <c r="D52" s="17">
        <v>15</v>
      </c>
      <c r="E52" s="17">
        <v>4</v>
      </c>
      <c r="F52" s="17">
        <v>4</v>
      </c>
      <c r="G52" s="17">
        <v>3</v>
      </c>
      <c r="H52" s="17">
        <v>13</v>
      </c>
      <c r="I52" s="17">
        <v>3</v>
      </c>
      <c r="J52" s="17">
        <v>2</v>
      </c>
      <c r="K52" s="18">
        <v>10702.197</v>
      </c>
      <c r="L52" s="18">
        <v>118.328</v>
      </c>
      <c r="M52" s="18">
        <v>0</v>
      </c>
      <c r="N52" s="18">
        <v>18060</v>
      </c>
      <c r="O52" s="17" t="s">
        <v>237</v>
      </c>
      <c r="P52" s="17">
        <v>77.69</v>
      </c>
      <c r="Q52" s="17" t="s">
        <v>238</v>
      </c>
      <c r="R52" s="17" t="s">
        <v>237</v>
      </c>
      <c r="S52" s="17" t="s">
        <v>238</v>
      </c>
      <c r="T52" s="17" t="s">
        <v>237</v>
      </c>
      <c r="U52" s="19"/>
    </row>
    <row r="53" spans="2:21" s="15" customFormat="1" ht="15.75" x14ac:dyDescent="0.25">
      <c r="B53" s="45" t="s">
        <v>65</v>
      </c>
      <c r="C53" s="16">
        <v>79</v>
      </c>
      <c r="D53" s="17">
        <v>43</v>
      </c>
      <c r="E53" s="17">
        <v>27</v>
      </c>
      <c r="F53" s="17">
        <v>30</v>
      </c>
      <c r="G53" s="17">
        <v>24</v>
      </c>
      <c r="H53" s="17">
        <v>33</v>
      </c>
      <c r="I53" s="17">
        <v>22</v>
      </c>
      <c r="J53" s="17">
        <v>15</v>
      </c>
      <c r="K53" s="18">
        <v>24895.48</v>
      </c>
      <c r="L53" s="18">
        <v>357.81400000000002</v>
      </c>
      <c r="M53" s="18">
        <v>10</v>
      </c>
      <c r="N53" s="18" t="s">
        <v>66</v>
      </c>
      <c r="O53" s="17"/>
      <c r="P53" s="17">
        <v>69.998999999999995</v>
      </c>
      <c r="Q53" s="17">
        <v>99.998262428225701</v>
      </c>
      <c r="R53" s="17" t="s">
        <v>239</v>
      </c>
      <c r="S53" s="17" t="s">
        <v>238</v>
      </c>
      <c r="T53" s="17" t="s">
        <v>237</v>
      </c>
      <c r="U53" s="19"/>
    </row>
    <row r="54" spans="2:21" s="15" customFormat="1" ht="15.75" x14ac:dyDescent="0.25">
      <c r="B54" s="45" t="s">
        <v>67</v>
      </c>
      <c r="C54" s="16">
        <v>8</v>
      </c>
      <c r="D54" s="17">
        <v>176</v>
      </c>
      <c r="E54" s="17">
        <v>119</v>
      </c>
      <c r="F54" s="17">
        <v>126</v>
      </c>
      <c r="G54" s="17">
        <v>111</v>
      </c>
      <c r="H54" s="17">
        <v>115</v>
      </c>
      <c r="I54" s="17">
        <v>86</v>
      </c>
      <c r="J54" s="17">
        <v>38</v>
      </c>
      <c r="K54" s="18">
        <v>67513.676999999996</v>
      </c>
      <c r="L54" s="18">
        <v>2888.8339999999998</v>
      </c>
      <c r="M54" s="18">
        <v>320</v>
      </c>
      <c r="N54" s="18">
        <v>400</v>
      </c>
      <c r="O54" s="17" t="s">
        <v>237</v>
      </c>
      <c r="P54" s="17">
        <v>49.963000000000001</v>
      </c>
      <c r="Q54" s="17">
        <v>61.205545247338399</v>
      </c>
      <c r="R54" s="17" t="s">
        <v>239</v>
      </c>
      <c r="S54" s="17" t="s">
        <v>238</v>
      </c>
      <c r="T54" s="17" t="s">
        <v>237</v>
      </c>
      <c r="U54" s="19"/>
    </row>
    <row r="55" spans="2:21" s="15" customFormat="1" ht="15.75" x14ac:dyDescent="0.25">
      <c r="B55" s="45" t="s">
        <v>68</v>
      </c>
      <c r="C55" s="16">
        <v>167</v>
      </c>
      <c r="D55" s="17">
        <v>9</v>
      </c>
      <c r="E55" s="17">
        <v>4</v>
      </c>
      <c r="F55" s="17">
        <v>4</v>
      </c>
      <c r="G55" s="17">
        <v>3</v>
      </c>
      <c r="H55" s="17">
        <v>7</v>
      </c>
      <c r="I55" s="17">
        <v>3</v>
      </c>
      <c r="J55" s="17">
        <v>2</v>
      </c>
      <c r="K55" s="18">
        <v>5619.0959999999995</v>
      </c>
      <c r="L55" s="18">
        <v>63.686</v>
      </c>
      <c r="M55" s="18">
        <v>0</v>
      </c>
      <c r="N55" s="18">
        <v>61110</v>
      </c>
      <c r="O55" s="17" t="s">
        <v>237</v>
      </c>
      <c r="P55" s="17">
        <v>79.388000000000005</v>
      </c>
      <c r="Q55" s="17" t="s">
        <v>238</v>
      </c>
      <c r="R55" s="17" t="s">
        <v>237</v>
      </c>
      <c r="S55" s="17">
        <v>98.150049999999993</v>
      </c>
      <c r="T55" s="17" t="s">
        <v>237</v>
      </c>
      <c r="U55" s="19"/>
    </row>
    <row r="56" spans="2:21" s="15" customFormat="1" ht="15.75" x14ac:dyDescent="0.25">
      <c r="B56" s="45" t="s">
        <v>69</v>
      </c>
      <c r="C56" s="16">
        <v>36</v>
      </c>
      <c r="D56" s="17">
        <v>119</v>
      </c>
      <c r="E56" s="17">
        <v>70</v>
      </c>
      <c r="F56" s="17">
        <v>76</v>
      </c>
      <c r="G56" s="17">
        <v>63</v>
      </c>
      <c r="H56" s="17">
        <v>92</v>
      </c>
      <c r="I56" s="17">
        <v>57</v>
      </c>
      <c r="J56" s="17">
        <v>31</v>
      </c>
      <c r="K56" s="18">
        <v>872.93200000000002</v>
      </c>
      <c r="L56" s="18">
        <v>24.007000000000001</v>
      </c>
      <c r="M56" s="18">
        <v>2</v>
      </c>
      <c r="N56" s="18" t="s">
        <v>70</v>
      </c>
      <c r="O56" s="17"/>
      <c r="P56" s="17">
        <v>61.801000000000002</v>
      </c>
      <c r="Q56" s="17" t="s">
        <v>238</v>
      </c>
      <c r="R56" s="17" t="s">
        <v>237</v>
      </c>
      <c r="S56" s="17">
        <v>58.315849999999998</v>
      </c>
      <c r="T56" s="17" t="s">
        <v>237</v>
      </c>
      <c r="U56" s="19"/>
    </row>
    <row r="57" spans="2:21" s="15" customFormat="1" ht="15.75" x14ac:dyDescent="0.25">
      <c r="B57" s="45" t="s">
        <v>71</v>
      </c>
      <c r="C57" s="16">
        <v>131</v>
      </c>
      <c r="D57" s="17">
        <v>17</v>
      </c>
      <c r="E57" s="17">
        <v>11</v>
      </c>
      <c r="F57" s="17">
        <v>12</v>
      </c>
      <c r="G57" s="17">
        <v>10</v>
      </c>
      <c r="H57" s="17">
        <v>14</v>
      </c>
      <c r="I57" s="17">
        <v>10</v>
      </c>
      <c r="J57" s="17">
        <v>8</v>
      </c>
      <c r="K57" s="18">
        <v>72.003</v>
      </c>
      <c r="L57" s="18" t="s">
        <v>238</v>
      </c>
      <c r="M57" s="18">
        <v>0</v>
      </c>
      <c r="N57" s="18">
        <v>6760</v>
      </c>
      <c r="O57" s="17" t="s">
        <v>237</v>
      </c>
      <c r="P57" s="17" t="s">
        <v>238</v>
      </c>
      <c r="Q57" s="17" t="s">
        <v>238</v>
      </c>
      <c r="R57" s="17" t="s">
        <v>237</v>
      </c>
      <c r="S57" s="17">
        <v>96.229389999999995</v>
      </c>
      <c r="T57" s="17" t="s">
        <v>237</v>
      </c>
      <c r="U57" s="19"/>
    </row>
    <row r="58" spans="2:21" s="15" customFormat="1" ht="15.75" x14ac:dyDescent="0.25">
      <c r="B58" s="45" t="s">
        <v>72</v>
      </c>
      <c r="C58" s="16">
        <v>78</v>
      </c>
      <c r="D58" s="17">
        <v>60</v>
      </c>
      <c r="E58" s="17">
        <v>28</v>
      </c>
      <c r="F58" s="17">
        <v>31</v>
      </c>
      <c r="G58" s="17">
        <v>25</v>
      </c>
      <c r="H58" s="17">
        <v>46</v>
      </c>
      <c r="I58" s="17">
        <v>24</v>
      </c>
      <c r="J58" s="17">
        <v>16</v>
      </c>
      <c r="K58" s="18">
        <v>10403.761</v>
      </c>
      <c r="L58" s="18">
        <v>216.625</v>
      </c>
      <c r="M58" s="18">
        <v>6</v>
      </c>
      <c r="N58" s="18">
        <v>5620</v>
      </c>
      <c r="O58" s="17" t="s">
        <v>237</v>
      </c>
      <c r="P58" s="17">
        <v>73.402000000000001</v>
      </c>
      <c r="Q58" s="17">
        <v>90.155183387594604</v>
      </c>
      <c r="R58" s="17" t="s">
        <v>237</v>
      </c>
      <c r="S58" s="17">
        <v>89.079130000000006</v>
      </c>
      <c r="T58" s="17" t="s">
        <v>237</v>
      </c>
      <c r="U58" s="19"/>
    </row>
    <row r="59" spans="2:21" s="15" customFormat="1" ht="15.75" x14ac:dyDescent="0.25">
      <c r="B59" s="45" t="s">
        <v>73</v>
      </c>
      <c r="C59" s="16">
        <v>87</v>
      </c>
      <c r="D59" s="17">
        <v>57</v>
      </c>
      <c r="E59" s="17">
        <v>23</v>
      </c>
      <c r="F59" s="17">
        <v>25</v>
      </c>
      <c r="G59" s="17">
        <v>20</v>
      </c>
      <c r="H59" s="17">
        <v>44</v>
      </c>
      <c r="I59" s="17">
        <v>19</v>
      </c>
      <c r="J59" s="17">
        <v>11</v>
      </c>
      <c r="K59" s="18">
        <v>15737.878000000001</v>
      </c>
      <c r="L59" s="18">
        <v>327.63600000000002</v>
      </c>
      <c r="M59" s="18">
        <v>7</v>
      </c>
      <c r="N59" s="18">
        <v>5510</v>
      </c>
      <c r="O59" s="17" t="s">
        <v>237</v>
      </c>
      <c r="P59" s="17">
        <v>76.471000000000004</v>
      </c>
      <c r="Q59" s="17">
        <v>93.294625138946799</v>
      </c>
      <c r="R59" s="17" t="s">
        <v>237</v>
      </c>
      <c r="S59" s="17">
        <v>96.819100000000006</v>
      </c>
      <c r="T59" s="17" t="s">
        <v>237</v>
      </c>
      <c r="U59" s="19"/>
    </row>
    <row r="60" spans="2:21" s="15" customFormat="1" ht="15.75" x14ac:dyDescent="0.25">
      <c r="B60" s="45" t="s">
        <v>74</v>
      </c>
      <c r="C60" s="16">
        <v>89</v>
      </c>
      <c r="D60" s="17">
        <v>85</v>
      </c>
      <c r="E60" s="17">
        <v>22</v>
      </c>
      <c r="F60" s="17">
        <v>23</v>
      </c>
      <c r="G60" s="17">
        <v>21</v>
      </c>
      <c r="H60" s="17">
        <v>63</v>
      </c>
      <c r="I60" s="17">
        <v>19</v>
      </c>
      <c r="J60" s="17">
        <v>12</v>
      </c>
      <c r="K60" s="18">
        <v>82056.377999999997</v>
      </c>
      <c r="L60" s="18">
        <v>1901.4649999999999</v>
      </c>
      <c r="M60" s="18">
        <v>42</v>
      </c>
      <c r="N60" s="18">
        <v>3160</v>
      </c>
      <c r="O60" s="17" t="s">
        <v>237</v>
      </c>
      <c r="P60" s="17">
        <v>71.156999999999996</v>
      </c>
      <c r="Q60" s="17">
        <v>73.865586245192006</v>
      </c>
      <c r="R60" s="17" t="s">
        <v>237</v>
      </c>
      <c r="S60" s="17">
        <v>97.266199999999998</v>
      </c>
      <c r="T60" s="17" t="s">
        <v>237</v>
      </c>
      <c r="U60" s="19"/>
    </row>
    <row r="61" spans="2:21" s="15" customFormat="1" ht="15.75" x14ac:dyDescent="0.25">
      <c r="B61" s="45" t="s">
        <v>75</v>
      </c>
      <c r="C61" s="16">
        <v>106</v>
      </c>
      <c r="D61" s="17">
        <v>60</v>
      </c>
      <c r="E61" s="17">
        <v>16</v>
      </c>
      <c r="F61" s="17">
        <v>17</v>
      </c>
      <c r="G61" s="17">
        <v>14</v>
      </c>
      <c r="H61" s="17">
        <v>46</v>
      </c>
      <c r="I61" s="17">
        <v>14</v>
      </c>
      <c r="J61" s="17">
        <v>7</v>
      </c>
      <c r="K61" s="18">
        <v>6340.4539999999997</v>
      </c>
      <c r="L61" s="18">
        <v>127.66200000000001</v>
      </c>
      <c r="M61" s="18">
        <v>2</v>
      </c>
      <c r="N61" s="18">
        <v>3720</v>
      </c>
      <c r="O61" s="17" t="s">
        <v>237</v>
      </c>
      <c r="P61" s="17">
        <v>72.599000000000004</v>
      </c>
      <c r="Q61" s="17">
        <v>85.493991454992894</v>
      </c>
      <c r="R61" s="17" t="s">
        <v>237</v>
      </c>
      <c r="S61" s="17">
        <v>94.686809999999994</v>
      </c>
      <c r="T61" s="17" t="s">
        <v>237</v>
      </c>
      <c r="U61" s="19"/>
    </row>
    <row r="62" spans="2:21" s="15" customFormat="1" ht="15.75" x14ac:dyDescent="0.25">
      <c r="B62" s="45" t="s">
        <v>76</v>
      </c>
      <c r="C62" s="16">
        <v>17</v>
      </c>
      <c r="D62" s="17">
        <v>184</v>
      </c>
      <c r="E62" s="17">
        <v>96</v>
      </c>
      <c r="F62" s="17">
        <v>101</v>
      </c>
      <c r="G62" s="17">
        <v>90</v>
      </c>
      <c r="H62" s="17">
        <v>124</v>
      </c>
      <c r="I62" s="17">
        <v>69</v>
      </c>
      <c r="J62" s="17">
        <v>33</v>
      </c>
      <c r="K62" s="18">
        <v>757.01400000000001</v>
      </c>
      <c r="L62" s="18">
        <v>26.812999999999999</v>
      </c>
      <c r="M62" s="18">
        <v>2</v>
      </c>
      <c r="N62" s="18">
        <v>14320</v>
      </c>
      <c r="O62" s="17" t="s">
        <v>237</v>
      </c>
      <c r="P62" s="17">
        <v>53.061999999999998</v>
      </c>
      <c r="Q62" s="17">
        <v>94.513810000000007</v>
      </c>
      <c r="R62" s="17" t="s">
        <v>237</v>
      </c>
      <c r="S62" s="17">
        <v>62.189450000000001</v>
      </c>
      <c r="T62" s="17" t="s">
        <v>237</v>
      </c>
      <c r="U62" s="19"/>
    </row>
    <row r="63" spans="2:21" s="15" customFormat="1" ht="15.75" x14ac:dyDescent="0.25">
      <c r="B63" s="45" t="s">
        <v>77</v>
      </c>
      <c r="C63" s="16">
        <v>53</v>
      </c>
      <c r="D63" s="17">
        <v>151</v>
      </c>
      <c r="E63" s="17">
        <v>50</v>
      </c>
      <c r="F63" s="17">
        <v>55</v>
      </c>
      <c r="G63" s="17">
        <v>45</v>
      </c>
      <c r="H63" s="17">
        <v>93</v>
      </c>
      <c r="I63" s="17">
        <v>36</v>
      </c>
      <c r="J63" s="17">
        <v>18</v>
      </c>
      <c r="K63" s="18">
        <v>6333.1350000000002</v>
      </c>
      <c r="L63" s="18">
        <v>232.64500000000001</v>
      </c>
      <c r="M63" s="18">
        <v>11</v>
      </c>
      <c r="N63" s="18">
        <v>490</v>
      </c>
      <c r="O63" s="17" t="s">
        <v>237</v>
      </c>
      <c r="P63" s="17">
        <v>62.851999999999997</v>
      </c>
      <c r="Q63" s="17">
        <v>70.491759999999999</v>
      </c>
      <c r="R63" s="17" t="s">
        <v>237</v>
      </c>
      <c r="S63" s="17">
        <v>34.20984</v>
      </c>
      <c r="T63" s="17" t="s">
        <v>237</v>
      </c>
      <c r="U63" s="19"/>
    </row>
    <row r="64" spans="2:21" s="15" customFormat="1" ht="15.75" x14ac:dyDescent="0.25">
      <c r="B64" s="45" t="s">
        <v>78</v>
      </c>
      <c r="C64" s="16">
        <v>185</v>
      </c>
      <c r="D64" s="17">
        <v>20</v>
      </c>
      <c r="E64" s="17">
        <v>3</v>
      </c>
      <c r="F64" s="17">
        <v>4</v>
      </c>
      <c r="G64" s="17">
        <v>3</v>
      </c>
      <c r="H64" s="17">
        <v>17</v>
      </c>
      <c r="I64" s="17">
        <v>3</v>
      </c>
      <c r="J64" s="17">
        <v>2</v>
      </c>
      <c r="K64" s="18">
        <v>1287.251</v>
      </c>
      <c r="L64" s="18">
        <v>14.01</v>
      </c>
      <c r="M64" s="18">
        <v>0</v>
      </c>
      <c r="N64" s="18">
        <v>17370</v>
      </c>
      <c r="O64" s="17" t="s">
        <v>237</v>
      </c>
      <c r="P64" s="17">
        <v>74.441000000000003</v>
      </c>
      <c r="Q64" s="17">
        <v>99.862776365292603</v>
      </c>
      <c r="R64" s="17" t="s">
        <v>237</v>
      </c>
      <c r="S64" s="17">
        <v>96.848609999999994</v>
      </c>
      <c r="T64" s="17" t="s">
        <v>237</v>
      </c>
      <c r="U64" s="19"/>
    </row>
    <row r="65" spans="2:21" s="15" customFormat="1" ht="15.75" x14ac:dyDescent="0.25">
      <c r="B65" s="45" t="s">
        <v>79</v>
      </c>
      <c r="C65" s="16">
        <v>39</v>
      </c>
      <c r="D65" s="17">
        <v>205</v>
      </c>
      <c r="E65" s="17">
        <v>64</v>
      </c>
      <c r="F65" s="17">
        <v>70</v>
      </c>
      <c r="G65" s="17">
        <v>58</v>
      </c>
      <c r="H65" s="17">
        <v>122</v>
      </c>
      <c r="I65" s="17">
        <v>44</v>
      </c>
      <c r="J65" s="17">
        <v>28</v>
      </c>
      <c r="K65" s="18">
        <v>94100.755999999994</v>
      </c>
      <c r="L65" s="18">
        <v>3113.4859999999999</v>
      </c>
      <c r="M65" s="18">
        <v>196</v>
      </c>
      <c r="N65" s="18">
        <v>470</v>
      </c>
      <c r="O65" s="17" t="s">
        <v>237</v>
      </c>
      <c r="P65" s="17">
        <v>63.634999999999998</v>
      </c>
      <c r="Q65" s="17">
        <v>38.995981536008898</v>
      </c>
      <c r="R65" s="17" t="s">
        <v>239</v>
      </c>
      <c r="S65" s="17" t="s">
        <v>238</v>
      </c>
      <c r="T65" s="17" t="s">
        <v>237</v>
      </c>
      <c r="U65" s="19"/>
    </row>
    <row r="66" spans="2:21" s="15" customFormat="1" ht="15.75" x14ac:dyDescent="0.25">
      <c r="B66" s="45" t="s">
        <v>80</v>
      </c>
      <c r="C66" s="16">
        <v>83</v>
      </c>
      <c r="D66" s="17">
        <v>30</v>
      </c>
      <c r="E66" s="17">
        <v>24</v>
      </c>
      <c r="F66" s="17">
        <v>26</v>
      </c>
      <c r="G66" s="17">
        <v>21</v>
      </c>
      <c r="H66" s="17">
        <v>25</v>
      </c>
      <c r="I66" s="17">
        <v>20</v>
      </c>
      <c r="J66" s="17">
        <v>10</v>
      </c>
      <c r="K66" s="18">
        <v>881.06500000000005</v>
      </c>
      <c r="L66" s="18">
        <v>17.977</v>
      </c>
      <c r="M66" s="18">
        <v>0</v>
      </c>
      <c r="N66" s="18">
        <v>4430</v>
      </c>
      <c r="O66" s="17" t="s">
        <v>237</v>
      </c>
      <c r="P66" s="17">
        <v>69.81</v>
      </c>
      <c r="Q66" s="17" t="s">
        <v>238</v>
      </c>
      <c r="R66" s="17" t="s">
        <v>237</v>
      </c>
      <c r="S66" s="17">
        <v>98.689909999999998</v>
      </c>
      <c r="T66" s="17" t="s">
        <v>237</v>
      </c>
      <c r="U66" s="19"/>
    </row>
    <row r="67" spans="2:21" s="15" customFormat="1" ht="15.75" x14ac:dyDescent="0.25">
      <c r="B67" s="45" t="s">
        <v>81</v>
      </c>
      <c r="C67" s="16">
        <v>185</v>
      </c>
      <c r="D67" s="17">
        <v>7</v>
      </c>
      <c r="E67" s="17">
        <v>3</v>
      </c>
      <c r="F67" s="17">
        <v>3</v>
      </c>
      <c r="G67" s="17">
        <v>2</v>
      </c>
      <c r="H67" s="17">
        <v>6</v>
      </c>
      <c r="I67" s="17">
        <v>2</v>
      </c>
      <c r="J67" s="17">
        <v>1</v>
      </c>
      <c r="K67" s="18">
        <v>5426.3230000000003</v>
      </c>
      <c r="L67" s="18">
        <v>60.926000000000002</v>
      </c>
      <c r="M67" s="18">
        <v>0</v>
      </c>
      <c r="N67" s="18">
        <v>47110</v>
      </c>
      <c r="O67" s="17" t="s">
        <v>237</v>
      </c>
      <c r="P67" s="17">
        <v>80.534999999999997</v>
      </c>
      <c r="Q67" s="17" t="s">
        <v>238</v>
      </c>
      <c r="R67" s="17" t="s">
        <v>237</v>
      </c>
      <c r="S67" s="17">
        <v>98.904709999999994</v>
      </c>
      <c r="T67" s="17" t="s">
        <v>237</v>
      </c>
      <c r="U67" s="19"/>
    </row>
    <row r="68" spans="2:21" s="15" customFormat="1" ht="15.75" x14ac:dyDescent="0.25">
      <c r="B68" s="45" t="s">
        <v>82</v>
      </c>
      <c r="C68" s="16">
        <v>167</v>
      </c>
      <c r="D68" s="17">
        <v>9</v>
      </c>
      <c r="E68" s="17">
        <v>4</v>
      </c>
      <c r="F68" s="17">
        <v>5</v>
      </c>
      <c r="G68" s="17">
        <v>4</v>
      </c>
      <c r="H68" s="17">
        <v>7</v>
      </c>
      <c r="I68" s="17">
        <v>4</v>
      </c>
      <c r="J68" s="17">
        <v>2</v>
      </c>
      <c r="K68" s="18">
        <v>64291.28</v>
      </c>
      <c r="L68" s="18">
        <v>791.85299999999995</v>
      </c>
      <c r="M68" s="18">
        <v>3</v>
      </c>
      <c r="N68" s="18">
        <v>42250</v>
      </c>
      <c r="O68" s="17" t="s">
        <v>237</v>
      </c>
      <c r="P68" s="17">
        <v>81.81</v>
      </c>
      <c r="Q68" s="17" t="s">
        <v>238</v>
      </c>
      <c r="R68" s="17" t="s">
        <v>237</v>
      </c>
      <c r="S68" s="17">
        <v>98.87679</v>
      </c>
      <c r="T68" s="17" t="s">
        <v>237</v>
      </c>
      <c r="U68" s="19"/>
    </row>
    <row r="69" spans="2:21" s="15" customFormat="1" ht="15.75" x14ac:dyDescent="0.25">
      <c r="B69" s="45" t="s">
        <v>83</v>
      </c>
      <c r="C69" s="16">
        <v>42</v>
      </c>
      <c r="D69" s="17">
        <v>93</v>
      </c>
      <c r="E69" s="17">
        <v>56</v>
      </c>
      <c r="F69" s="17">
        <v>61</v>
      </c>
      <c r="G69" s="17">
        <v>51</v>
      </c>
      <c r="H69" s="17">
        <v>60</v>
      </c>
      <c r="I69" s="17">
        <v>39</v>
      </c>
      <c r="J69" s="17">
        <v>23</v>
      </c>
      <c r="K69" s="18">
        <v>1671.711</v>
      </c>
      <c r="L69" s="18">
        <v>53.343000000000004</v>
      </c>
      <c r="M69" s="18">
        <v>3</v>
      </c>
      <c r="N69" s="18">
        <v>10650</v>
      </c>
      <c r="O69" s="17" t="s">
        <v>237</v>
      </c>
      <c r="P69" s="17">
        <v>63.48</v>
      </c>
      <c r="Q69" s="17">
        <v>82.283799450403706</v>
      </c>
      <c r="R69" s="17" t="s">
        <v>237</v>
      </c>
      <c r="S69" s="17" t="s">
        <v>238</v>
      </c>
      <c r="T69" s="17" t="s">
        <v>237</v>
      </c>
      <c r="U69" s="19"/>
    </row>
    <row r="70" spans="2:21" s="15" customFormat="1" ht="15.75" x14ac:dyDescent="0.25">
      <c r="B70" s="45" t="s">
        <v>84</v>
      </c>
      <c r="C70" s="16">
        <v>31</v>
      </c>
      <c r="D70" s="17">
        <v>170</v>
      </c>
      <c r="E70" s="17">
        <v>74</v>
      </c>
      <c r="F70" s="17">
        <v>79</v>
      </c>
      <c r="G70" s="17">
        <v>69</v>
      </c>
      <c r="H70" s="17">
        <v>80</v>
      </c>
      <c r="I70" s="17">
        <v>49</v>
      </c>
      <c r="J70" s="17">
        <v>28</v>
      </c>
      <c r="K70" s="18">
        <v>1849.2850000000001</v>
      </c>
      <c r="L70" s="18">
        <v>79.221000000000004</v>
      </c>
      <c r="M70" s="18">
        <v>6</v>
      </c>
      <c r="N70" s="18">
        <v>510</v>
      </c>
      <c r="O70" s="17" t="s">
        <v>237</v>
      </c>
      <c r="P70" s="17">
        <v>58.817999999999998</v>
      </c>
      <c r="Q70" s="17">
        <v>52.004359999999998</v>
      </c>
      <c r="R70" s="17" t="s">
        <v>237</v>
      </c>
      <c r="S70" s="17">
        <v>73.748900000000006</v>
      </c>
      <c r="T70" s="17" t="s">
        <v>237</v>
      </c>
      <c r="U70" s="19"/>
    </row>
    <row r="71" spans="2:21" s="15" customFormat="1" ht="15.75" x14ac:dyDescent="0.25">
      <c r="B71" s="45" t="s">
        <v>85</v>
      </c>
      <c r="C71" s="16">
        <v>122</v>
      </c>
      <c r="D71" s="17">
        <v>47</v>
      </c>
      <c r="E71" s="17">
        <v>13</v>
      </c>
      <c r="F71" s="17">
        <v>15</v>
      </c>
      <c r="G71" s="17">
        <v>11</v>
      </c>
      <c r="H71" s="17">
        <v>41</v>
      </c>
      <c r="I71" s="17">
        <v>12</v>
      </c>
      <c r="J71" s="17">
        <v>10</v>
      </c>
      <c r="K71" s="18">
        <v>4340.8950000000004</v>
      </c>
      <c r="L71" s="18">
        <v>57.808999999999997</v>
      </c>
      <c r="M71" s="18">
        <v>1</v>
      </c>
      <c r="N71" s="18">
        <v>3570</v>
      </c>
      <c r="O71" s="17" t="s">
        <v>237</v>
      </c>
      <c r="P71" s="17">
        <v>74.301000000000002</v>
      </c>
      <c r="Q71" s="17">
        <v>99.739159999999998</v>
      </c>
      <c r="R71" s="17" t="s">
        <v>237</v>
      </c>
      <c r="S71" s="17">
        <v>98.606480000000005</v>
      </c>
      <c r="T71" s="17" t="s">
        <v>237</v>
      </c>
      <c r="U71" s="19"/>
    </row>
    <row r="72" spans="2:21" s="15" customFormat="1" ht="15.75" x14ac:dyDescent="0.25">
      <c r="B72" s="45" t="s">
        <v>86</v>
      </c>
      <c r="C72" s="16">
        <v>167</v>
      </c>
      <c r="D72" s="17">
        <v>9</v>
      </c>
      <c r="E72" s="17">
        <v>4</v>
      </c>
      <c r="F72" s="17">
        <v>4</v>
      </c>
      <c r="G72" s="17">
        <v>4</v>
      </c>
      <c r="H72" s="17">
        <v>7</v>
      </c>
      <c r="I72" s="17">
        <v>3</v>
      </c>
      <c r="J72" s="17">
        <v>2</v>
      </c>
      <c r="K72" s="18">
        <v>82726.626000000004</v>
      </c>
      <c r="L72" s="18">
        <v>701.56200000000001</v>
      </c>
      <c r="M72" s="18">
        <v>3</v>
      </c>
      <c r="N72" s="18">
        <v>46100</v>
      </c>
      <c r="O72" s="17" t="s">
        <v>237</v>
      </c>
      <c r="P72" s="17">
        <v>80.742999999999995</v>
      </c>
      <c r="Q72" s="17" t="s">
        <v>238</v>
      </c>
      <c r="R72" s="17" t="s">
        <v>237</v>
      </c>
      <c r="S72" s="17">
        <v>99.566689999999994</v>
      </c>
      <c r="T72" s="17" t="s">
        <v>237</v>
      </c>
      <c r="U72" s="19"/>
    </row>
    <row r="73" spans="2:21" s="15" customFormat="1" ht="15.75" x14ac:dyDescent="0.25">
      <c r="B73" s="45" t="s">
        <v>87</v>
      </c>
      <c r="C73" s="16">
        <v>28</v>
      </c>
      <c r="D73" s="17">
        <v>128</v>
      </c>
      <c r="E73" s="17">
        <v>78</v>
      </c>
      <c r="F73" s="17">
        <v>84</v>
      </c>
      <c r="G73" s="17">
        <v>72</v>
      </c>
      <c r="H73" s="17">
        <v>80</v>
      </c>
      <c r="I73" s="17">
        <v>52</v>
      </c>
      <c r="J73" s="17">
        <v>29</v>
      </c>
      <c r="K73" s="18">
        <v>25904.598000000002</v>
      </c>
      <c r="L73" s="18">
        <v>799.55200000000002</v>
      </c>
      <c r="M73" s="18">
        <v>62</v>
      </c>
      <c r="N73" s="18">
        <v>1760</v>
      </c>
      <c r="O73" s="17" t="s">
        <v>237</v>
      </c>
      <c r="P73" s="17">
        <v>61.131999999999998</v>
      </c>
      <c r="Q73" s="17">
        <v>71.497074812151794</v>
      </c>
      <c r="R73" s="17" t="s">
        <v>237</v>
      </c>
      <c r="S73" s="17">
        <v>82.343050000000005</v>
      </c>
      <c r="T73" s="17" t="s">
        <v>237</v>
      </c>
      <c r="U73" s="19"/>
    </row>
    <row r="74" spans="2:21" s="15" customFormat="1" ht="15.75" x14ac:dyDescent="0.25">
      <c r="B74" s="45" t="s">
        <v>88</v>
      </c>
      <c r="C74" s="16">
        <v>167</v>
      </c>
      <c r="D74" s="17">
        <v>13</v>
      </c>
      <c r="E74" s="17">
        <v>4</v>
      </c>
      <c r="F74" s="17">
        <v>5</v>
      </c>
      <c r="G74" s="17">
        <v>4</v>
      </c>
      <c r="H74" s="17">
        <v>11</v>
      </c>
      <c r="I74" s="17">
        <v>4</v>
      </c>
      <c r="J74" s="17">
        <v>3</v>
      </c>
      <c r="K74" s="18">
        <v>11127.99</v>
      </c>
      <c r="L74" s="18">
        <v>108.38500000000001</v>
      </c>
      <c r="M74" s="18">
        <v>0</v>
      </c>
      <c r="N74" s="18">
        <v>22530</v>
      </c>
      <c r="O74" s="17" t="s">
        <v>237</v>
      </c>
      <c r="P74" s="17">
        <v>80.77</v>
      </c>
      <c r="Q74" s="17">
        <v>97.363770000000002</v>
      </c>
      <c r="R74" s="17" t="s">
        <v>237</v>
      </c>
      <c r="S74" s="17">
        <v>99.523470000000003</v>
      </c>
      <c r="T74" s="17" t="s">
        <v>237</v>
      </c>
      <c r="U74" s="19"/>
    </row>
    <row r="75" spans="2:21" s="15" customFormat="1" ht="15.75" x14ac:dyDescent="0.25">
      <c r="B75" s="45" t="s">
        <v>89</v>
      </c>
      <c r="C75" s="16">
        <v>127</v>
      </c>
      <c r="D75" s="17">
        <v>22</v>
      </c>
      <c r="E75" s="17">
        <v>12</v>
      </c>
      <c r="F75" s="17">
        <v>13</v>
      </c>
      <c r="G75" s="17">
        <v>11</v>
      </c>
      <c r="H75" s="17">
        <v>18</v>
      </c>
      <c r="I75" s="17">
        <v>11</v>
      </c>
      <c r="J75" s="17">
        <v>6</v>
      </c>
      <c r="K75" s="18">
        <v>105.89700000000001</v>
      </c>
      <c r="L75" s="18">
        <v>2.0449999999999999</v>
      </c>
      <c r="M75" s="18">
        <v>0</v>
      </c>
      <c r="N75" s="18">
        <v>7460</v>
      </c>
      <c r="O75" s="17" t="s">
        <v>237</v>
      </c>
      <c r="P75" s="17">
        <v>72.768000000000001</v>
      </c>
      <c r="Q75" s="17" t="s">
        <v>238</v>
      </c>
      <c r="R75" s="17" t="s">
        <v>237</v>
      </c>
      <c r="S75" s="17">
        <v>97.459680000000006</v>
      </c>
      <c r="T75" s="17" t="s">
        <v>237</v>
      </c>
      <c r="U75" s="19"/>
    </row>
    <row r="76" spans="2:21" s="15" customFormat="1" ht="15.75" x14ac:dyDescent="0.25">
      <c r="B76" s="45" t="s">
        <v>90</v>
      </c>
      <c r="C76" s="16">
        <v>72</v>
      </c>
      <c r="D76" s="17">
        <v>81</v>
      </c>
      <c r="E76" s="17">
        <v>31</v>
      </c>
      <c r="F76" s="17">
        <v>34</v>
      </c>
      <c r="G76" s="17">
        <v>28</v>
      </c>
      <c r="H76" s="17">
        <v>60</v>
      </c>
      <c r="I76" s="17">
        <v>26</v>
      </c>
      <c r="J76" s="17">
        <v>15</v>
      </c>
      <c r="K76" s="18">
        <v>15468.203</v>
      </c>
      <c r="L76" s="18">
        <v>480.17099999999999</v>
      </c>
      <c r="M76" s="18">
        <v>15</v>
      </c>
      <c r="N76" s="18">
        <v>3340</v>
      </c>
      <c r="O76" s="17" t="s">
        <v>237</v>
      </c>
      <c r="P76" s="17">
        <v>72.099000000000004</v>
      </c>
      <c r="Q76" s="17">
        <v>78.264855944108803</v>
      </c>
      <c r="R76" s="17" t="s">
        <v>237</v>
      </c>
      <c r="S76" s="17">
        <v>95.268600000000006</v>
      </c>
      <c r="T76" s="17" t="s">
        <v>237</v>
      </c>
      <c r="U76" s="19"/>
    </row>
    <row r="77" spans="2:21" s="15" customFormat="1" ht="15.75" x14ac:dyDescent="0.25">
      <c r="B77" s="45" t="s">
        <v>91</v>
      </c>
      <c r="C77" s="16">
        <v>11</v>
      </c>
      <c r="D77" s="17">
        <v>238</v>
      </c>
      <c r="E77" s="17">
        <v>101</v>
      </c>
      <c r="F77" s="17">
        <v>106</v>
      </c>
      <c r="G77" s="17">
        <v>95</v>
      </c>
      <c r="H77" s="17">
        <v>140</v>
      </c>
      <c r="I77" s="17">
        <v>65</v>
      </c>
      <c r="J77" s="17">
        <v>33</v>
      </c>
      <c r="K77" s="18">
        <v>11745.189</v>
      </c>
      <c r="L77" s="18">
        <v>433.911</v>
      </c>
      <c r="M77" s="18">
        <v>42</v>
      </c>
      <c r="N77" s="18">
        <v>460</v>
      </c>
      <c r="O77" s="17" t="s">
        <v>237</v>
      </c>
      <c r="P77" s="17">
        <v>56.112000000000002</v>
      </c>
      <c r="Q77" s="17">
        <v>25.3077454885807</v>
      </c>
      <c r="R77" s="17" t="s">
        <v>237</v>
      </c>
      <c r="S77" s="17">
        <v>75.526719999999997</v>
      </c>
      <c r="T77" s="17" t="s">
        <v>237</v>
      </c>
      <c r="U77" s="19"/>
    </row>
    <row r="78" spans="2:21" s="15" customFormat="1" ht="15.75" x14ac:dyDescent="0.25">
      <c r="B78" s="45" t="s">
        <v>92</v>
      </c>
      <c r="C78" s="16">
        <v>6</v>
      </c>
      <c r="D78" s="17">
        <v>225</v>
      </c>
      <c r="E78" s="17">
        <v>124</v>
      </c>
      <c r="F78" s="17">
        <v>133</v>
      </c>
      <c r="G78" s="17">
        <v>114</v>
      </c>
      <c r="H78" s="17">
        <v>133</v>
      </c>
      <c r="I78" s="17">
        <v>78</v>
      </c>
      <c r="J78" s="17">
        <v>44</v>
      </c>
      <c r="K78" s="18">
        <v>1704.2550000000001</v>
      </c>
      <c r="L78" s="18">
        <v>63.963999999999999</v>
      </c>
      <c r="M78" s="18">
        <v>7</v>
      </c>
      <c r="N78" s="18">
        <v>520</v>
      </c>
      <c r="O78" s="17" t="s">
        <v>237</v>
      </c>
      <c r="P78" s="17">
        <v>54.290999999999997</v>
      </c>
      <c r="Q78" s="17">
        <v>56.735129999999998</v>
      </c>
      <c r="R78" s="17" t="s">
        <v>237</v>
      </c>
      <c r="S78" s="17">
        <v>70.794370000000001</v>
      </c>
      <c r="T78" s="17" t="s">
        <v>237</v>
      </c>
      <c r="U78" s="19"/>
    </row>
    <row r="79" spans="2:21" s="15" customFormat="1" ht="15.75" x14ac:dyDescent="0.25">
      <c r="B79" s="45" t="s">
        <v>93</v>
      </c>
      <c r="C79" s="16">
        <v>65</v>
      </c>
      <c r="D79" s="17">
        <v>61</v>
      </c>
      <c r="E79" s="17">
        <v>37</v>
      </c>
      <c r="F79" s="17">
        <v>41</v>
      </c>
      <c r="G79" s="17">
        <v>32</v>
      </c>
      <c r="H79" s="17">
        <v>47</v>
      </c>
      <c r="I79" s="17">
        <v>30</v>
      </c>
      <c r="J79" s="17">
        <v>20</v>
      </c>
      <c r="K79" s="18">
        <v>799.61300000000006</v>
      </c>
      <c r="L79" s="18">
        <v>16.18</v>
      </c>
      <c r="M79" s="18">
        <v>1</v>
      </c>
      <c r="N79" s="18">
        <v>3750</v>
      </c>
      <c r="O79" s="17" t="s">
        <v>237</v>
      </c>
      <c r="P79" s="17">
        <v>66.295000000000002</v>
      </c>
      <c r="Q79" s="17">
        <v>84.994011281171396</v>
      </c>
      <c r="R79" s="17" t="s">
        <v>237</v>
      </c>
      <c r="S79" s="17">
        <v>74.752769999999998</v>
      </c>
      <c r="T79" s="17" t="s">
        <v>237</v>
      </c>
      <c r="U79" s="19"/>
    </row>
    <row r="80" spans="2:21" s="15" customFormat="1" ht="15.75" x14ac:dyDescent="0.25">
      <c r="B80" s="45" t="s">
        <v>94</v>
      </c>
      <c r="C80" s="16">
        <v>32</v>
      </c>
      <c r="D80" s="17">
        <v>145</v>
      </c>
      <c r="E80" s="17">
        <v>73</v>
      </c>
      <c r="F80" s="17">
        <v>79</v>
      </c>
      <c r="G80" s="17">
        <v>67</v>
      </c>
      <c r="H80" s="17">
        <v>100</v>
      </c>
      <c r="I80" s="17">
        <v>55</v>
      </c>
      <c r="J80" s="17">
        <v>25</v>
      </c>
      <c r="K80" s="18">
        <v>10317.460999999999</v>
      </c>
      <c r="L80" s="18">
        <v>264.64</v>
      </c>
      <c r="M80" s="18">
        <v>19</v>
      </c>
      <c r="N80" s="18">
        <v>810</v>
      </c>
      <c r="O80" s="17" t="s">
        <v>237</v>
      </c>
      <c r="P80" s="17">
        <v>63.101999999999997</v>
      </c>
      <c r="Q80" s="17">
        <v>48.685022062387901</v>
      </c>
      <c r="R80" s="17" t="s">
        <v>239</v>
      </c>
      <c r="S80" s="17" t="s">
        <v>238</v>
      </c>
      <c r="T80" s="17" t="s">
        <v>237</v>
      </c>
      <c r="U80" s="19"/>
    </row>
    <row r="81" spans="2:21" s="15" customFormat="1" ht="15.75" x14ac:dyDescent="0.25">
      <c r="B81" s="45" t="s">
        <v>95</v>
      </c>
      <c r="C81" s="16" t="s">
        <v>238</v>
      </c>
      <c r="D81" s="17" t="s">
        <v>238</v>
      </c>
      <c r="E81" s="17" t="s">
        <v>238</v>
      </c>
      <c r="F81" s="17" t="s">
        <v>238</v>
      </c>
      <c r="G81" s="17" t="s">
        <v>238</v>
      </c>
      <c r="H81" s="17" t="s">
        <v>238</v>
      </c>
      <c r="I81" s="17" t="s">
        <v>238</v>
      </c>
      <c r="J81" s="17" t="s">
        <v>238</v>
      </c>
      <c r="K81" s="18">
        <v>0.79900000000000004</v>
      </c>
      <c r="L81" s="18" t="s">
        <v>238</v>
      </c>
      <c r="M81" s="18" t="s">
        <v>238</v>
      </c>
      <c r="N81" s="18" t="s">
        <v>238</v>
      </c>
      <c r="O81" s="17" t="s">
        <v>237</v>
      </c>
      <c r="P81" s="17" t="s">
        <v>238</v>
      </c>
      <c r="Q81" s="17" t="s">
        <v>238</v>
      </c>
      <c r="R81" s="17" t="s">
        <v>237</v>
      </c>
      <c r="S81" s="17" t="s">
        <v>238</v>
      </c>
      <c r="T81" s="17" t="s">
        <v>237</v>
      </c>
      <c r="U81" s="19"/>
    </row>
    <row r="82" spans="2:21" s="15" customFormat="1" ht="15.75" x14ac:dyDescent="0.25">
      <c r="B82" s="45" t="s">
        <v>96</v>
      </c>
      <c r="C82" s="16">
        <v>89</v>
      </c>
      <c r="D82" s="17">
        <v>59</v>
      </c>
      <c r="E82" s="17">
        <v>22</v>
      </c>
      <c r="F82" s="17">
        <v>25</v>
      </c>
      <c r="G82" s="17">
        <v>20</v>
      </c>
      <c r="H82" s="17">
        <v>46</v>
      </c>
      <c r="I82" s="17">
        <v>19</v>
      </c>
      <c r="J82" s="17">
        <v>12</v>
      </c>
      <c r="K82" s="18">
        <v>8097.6880000000001</v>
      </c>
      <c r="L82" s="18">
        <v>209.02699999999999</v>
      </c>
      <c r="M82" s="18">
        <v>5</v>
      </c>
      <c r="N82" s="18">
        <v>2180</v>
      </c>
      <c r="O82" s="17" t="s">
        <v>237</v>
      </c>
      <c r="P82" s="17">
        <v>73.816999999999993</v>
      </c>
      <c r="Q82" s="17">
        <v>85.3555502810365</v>
      </c>
      <c r="R82" s="17" t="s">
        <v>237</v>
      </c>
      <c r="S82" s="17">
        <v>94.013400000000004</v>
      </c>
      <c r="T82" s="17" t="s">
        <v>237</v>
      </c>
      <c r="U82" s="19"/>
    </row>
    <row r="83" spans="2:21" s="15" customFormat="1" ht="15.75" x14ac:dyDescent="0.25">
      <c r="B83" s="45" t="s">
        <v>97</v>
      </c>
      <c r="C83" s="16">
        <v>155</v>
      </c>
      <c r="D83" s="17">
        <v>19</v>
      </c>
      <c r="E83" s="17">
        <v>6</v>
      </c>
      <c r="F83" s="17">
        <v>6</v>
      </c>
      <c r="G83" s="17">
        <v>6</v>
      </c>
      <c r="H83" s="17">
        <v>17</v>
      </c>
      <c r="I83" s="17">
        <v>5</v>
      </c>
      <c r="J83" s="17">
        <v>4</v>
      </c>
      <c r="K83" s="18">
        <v>9954.9410000000007</v>
      </c>
      <c r="L83" s="18">
        <v>98.09</v>
      </c>
      <c r="M83" s="18">
        <v>1</v>
      </c>
      <c r="N83" s="18">
        <v>12410</v>
      </c>
      <c r="O83" s="17" t="s">
        <v>239</v>
      </c>
      <c r="P83" s="17">
        <v>74.62</v>
      </c>
      <c r="Q83" s="17">
        <v>99.373559999999998</v>
      </c>
      <c r="R83" s="17" t="s">
        <v>237</v>
      </c>
      <c r="S83" s="17">
        <v>96.659499999999994</v>
      </c>
      <c r="T83" s="17" t="s">
        <v>237</v>
      </c>
      <c r="U83" s="19"/>
    </row>
    <row r="84" spans="2:21" s="15" customFormat="1" ht="15.75" x14ac:dyDescent="0.25">
      <c r="B84" s="45" t="s">
        <v>98</v>
      </c>
      <c r="C84" s="16">
        <v>194</v>
      </c>
      <c r="D84" s="17">
        <v>6</v>
      </c>
      <c r="E84" s="17">
        <v>2</v>
      </c>
      <c r="F84" s="17">
        <v>2</v>
      </c>
      <c r="G84" s="17">
        <v>2</v>
      </c>
      <c r="H84" s="17">
        <v>5</v>
      </c>
      <c r="I84" s="17">
        <v>2</v>
      </c>
      <c r="J84" s="17">
        <v>1</v>
      </c>
      <c r="K84" s="18">
        <v>329.53500000000003</v>
      </c>
      <c r="L84" s="18">
        <v>4.7750000000000004</v>
      </c>
      <c r="M84" s="18">
        <v>0</v>
      </c>
      <c r="N84" s="18">
        <v>43930</v>
      </c>
      <c r="O84" s="17" t="s">
        <v>237</v>
      </c>
      <c r="P84" s="17">
        <v>82.085999999999999</v>
      </c>
      <c r="Q84" s="17" t="s">
        <v>238</v>
      </c>
      <c r="R84" s="17" t="s">
        <v>237</v>
      </c>
      <c r="S84" s="17">
        <v>98.523399999999995</v>
      </c>
      <c r="T84" s="17" t="s">
        <v>237</v>
      </c>
      <c r="U84" s="19"/>
    </row>
    <row r="85" spans="2:21" s="15" customFormat="1" ht="15.75" x14ac:dyDescent="0.25">
      <c r="B85" s="45" t="s">
        <v>99</v>
      </c>
      <c r="C85" s="16">
        <v>47</v>
      </c>
      <c r="D85" s="17">
        <v>126</v>
      </c>
      <c r="E85" s="17">
        <v>53</v>
      </c>
      <c r="F85" s="17">
        <v>51</v>
      </c>
      <c r="G85" s="17">
        <v>55</v>
      </c>
      <c r="H85" s="17">
        <v>88</v>
      </c>
      <c r="I85" s="17">
        <v>41</v>
      </c>
      <c r="J85" s="17">
        <v>29</v>
      </c>
      <c r="K85" s="18">
        <v>1252139.5959999999</v>
      </c>
      <c r="L85" s="18">
        <v>25595.238000000001</v>
      </c>
      <c r="M85" s="18">
        <v>1340</v>
      </c>
      <c r="N85" s="18">
        <v>1570</v>
      </c>
      <c r="O85" s="17" t="s">
        <v>237</v>
      </c>
      <c r="P85" s="17">
        <v>66.414000000000001</v>
      </c>
      <c r="Q85" s="17">
        <v>62.754474573437903</v>
      </c>
      <c r="R85" s="17" t="s">
        <v>239</v>
      </c>
      <c r="S85" s="17">
        <v>98.865949999999998</v>
      </c>
      <c r="T85" s="17" t="s">
        <v>237</v>
      </c>
      <c r="U85" s="19"/>
    </row>
    <row r="86" spans="2:21" s="15" customFormat="1" ht="15.75" x14ac:dyDescent="0.25">
      <c r="B86" s="45" t="s">
        <v>100</v>
      </c>
      <c r="C86" s="16">
        <v>76</v>
      </c>
      <c r="D86" s="17">
        <v>84</v>
      </c>
      <c r="E86" s="17">
        <v>29</v>
      </c>
      <c r="F86" s="17">
        <v>33</v>
      </c>
      <c r="G86" s="17">
        <v>26</v>
      </c>
      <c r="H86" s="17">
        <v>62</v>
      </c>
      <c r="I86" s="17">
        <v>25</v>
      </c>
      <c r="J86" s="17">
        <v>14</v>
      </c>
      <c r="K86" s="18">
        <v>249865.63099999999</v>
      </c>
      <c r="L86" s="18">
        <v>4690.5969999999998</v>
      </c>
      <c r="M86" s="18">
        <v>136</v>
      </c>
      <c r="N86" s="18">
        <v>3580</v>
      </c>
      <c r="O86" s="17" t="s">
        <v>237</v>
      </c>
      <c r="P86" s="17">
        <v>70.832999999999998</v>
      </c>
      <c r="Q86" s="17">
        <v>92.811907572119097</v>
      </c>
      <c r="R86" s="17" t="s">
        <v>237</v>
      </c>
      <c r="S86" s="17">
        <v>95.290980000000005</v>
      </c>
      <c r="T86" s="17" t="s">
        <v>237</v>
      </c>
      <c r="U86" s="19"/>
    </row>
    <row r="87" spans="2:21" s="15" customFormat="1" ht="15.75" x14ac:dyDescent="0.25">
      <c r="B87" s="45" t="s">
        <v>101</v>
      </c>
      <c r="C87" s="16">
        <v>100</v>
      </c>
      <c r="D87" s="17">
        <v>57</v>
      </c>
      <c r="E87" s="17">
        <v>17</v>
      </c>
      <c r="F87" s="17">
        <v>18</v>
      </c>
      <c r="G87" s="17">
        <v>16</v>
      </c>
      <c r="H87" s="17">
        <v>44</v>
      </c>
      <c r="I87" s="17">
        <v>14</v>
      </c>
      <c r="J87" s="17">
        <v>10</v>
      </c>
      <c r="K87" s="18">
        <v>77447.168000000005</v>
      </c>
      <c r="L87" s="18">
        <v>1455.4849999999999</v>
      </c>
      <c r="M87" s="18">
        <v>25</v>
      </c>
      <c r="N87" s="18">
        <v>5780</v>
      </c>
      <c r="O87" s="17" t="s">
        <v>237</v>
      </c>
      <c r="P87" s="17">
        <v>74.048000000000002</v>
      </c>
      <c r="Q87" s="17">
        <v>84.279513022626702</v>
      </c>
      <c r="R87" s="17" t="s">
        <v>237</v>
      </c>
      <c r="S87" s="17">
        <v>99.936059999999998</v>
      </c>
      <c r="T87" s="17" t="s">
        <v>237</v>
      </c>
      <c r="U87" s="19"/>
    </row>
    <row r="88" spans="2:21" s="15" customFormat="1" ht="15.75" x14ac:dyDescent="0.25">
      <c r="B88" s="45" t="s">
        <v>102</v>
      </c>
      <c r="C88" s="16">
        <v>69</v>
      </c>
      <c r="D88" s="17">
        <v>53</v>
      </c>
      <c r="E88" s="17">
        <v>34</v>
      </c>
      <c r="F88" s="17">
        <v>37</v>
      </c>
      <c r="G88" s="17">
        <v>31</v>
      </c>
      <c r="H88" s="17">
        <v>42</v>
      </c>
      <c r="I88" s="17">
        <v>28</v>
      </c>
      <c r="J88" s="17">
        <v>19</v>
      </c>
      <c r="K88" s="18">
        <v>33765.232000000004</v>
      </c>
      <c r="L88" s="18">
        <v>1052.153</v>
      </c>
      <c r="M88" s="18">
        <v>35</v>
      </c>
      <c r="N88" s="18">
        <v>6710</v>
      </c>
      <c r="O88" s="17" t="s">
        <v>237</v>
      </c>
      <c r="P88" s="17">
        <v>69.418999999999997</v>
      </c>
      <c r="Q88" s="17">
        <v>79.001999999999995</v>
      </c>
      <c r="R88" s="17" t="s">
        <v>237</v>
      </c>
      <c r="S88" s="17" t="s">
        <v>238</v>
      </c>
      <c r="T88" s="17" t="s">
        <v>237</v>
      </c>
      <c r="U88" s="19"/>
    </row>
    <row r="89" spans="2:21" s="15" customFormat="1" ht="15.75" x14ac:dyDescent="0.25">
      <c r="B89" s="45" t="s">
        <v>103</v>
      </c>
      <c r="C89" s="16">
        <v>167</v>
      </c>
      <c r="D89" s="17">
        <v>9</v>
      </c>
      <c r="E89" s="17">
        <v>4</v>
      </c>
      <c r="F89" s="17">
        <v>4</v>
      </c>
      <c r="G89" s="17">
        <v>3</v>
      </c>
      <c r="H89" s="17">
        <v>8</v>
      </c>
      <c r="I89" s="17">
        <v>3</v>
      </c>
      <c r="J89" s="17">
        <v>2</v>
      </c>
      <c r="K89" s="18">
        <v>4627.1729999999998</v>
      </c>
      <c r="L89" s="18">
        <v>71.239999999999995</v>
      </c>
      <c r="M89" s="18">
        <v>0</v>
      </c>
      <c r="N89" s="18">
        <v>39110</v>
      </c>
      <c r="O89" s="17" t="s">
        <v>239</v>
      </c>
      <c r="P89" s="17">
        <v>80.706999999999994</v>
      </c>
      <c r="Q89" s="17" t="s">
        <v>238</v>
      </c>
      <c r="R89" s="17" t="s">
        <v>237</v>
      </c>
      <c r="S89" s="17">
        <v>99.737939999999995</v>
      </c>
      <c r="T89" s="17" t="s">
        <v>237</v>
      </c>
      <c r="U89" s="19"/>
    </row>
    <row r="90" spans="2:21" s="15" customFormat="1" ht="15.75" x14ac:dyDescent="0.25">
      <c r="B90" s="45" t="s">
        <v>104</v>
      </c>
      <c r="C90" s="16">
        <v>167</v>
      </c>
      <c r="D90" s="17">
        <v>12</v>
      </c>
      <c r="E90" s="17">
        <v>4</v>
      </c>
      <c r="F90" s="17">
        <v>4</v>
      </c>
      <c r="G90" s="17">
        <v>4</v>
      </c>
      <c r="H90" s="17">
        <v>10</v>
      </c>
      <c r="I90" s="17">
        <v>3</v>
      </c>
      <c r="J90" s="17">
        <v>2</v>
      </c>
      <c r="K90" s="18">
        <v>7733.1440000000002</v>
      </c>
      <c r="L90" s="18">
        <v>156.773</v>
      </c>
      <c r="M90" s="18">
        <v>1</v>
      </c>
      <c r="N90" s="18">
        <v>34120</v>
      </c>
      <c r="O90" s="17" t="s">
        <v>237</v>
      </c>
      <c r="P90" s="17">
        <v>81.801000000000002</v>
      </c>
      <c r="Q90" s="17">
        <v>97.764190505230005</v>
      </c>
      <c r="R90" s="17" t="s">
        <v>237</v>
      </c>
      <c r="S90" s="17">
        <v>97.022850000000005</v>
      </c>
      <c r="T90" s="17" t="s">
        <v>237</v>
      </c>
      <c r="U90" s="19"/>
    </row>
    <row r="91" spans="2:21" s="15" customFormat="1" ht="15.75" x14ac:dyDescent="0.25">
      <c r="B91" s="45" t="s">
        <v>105</v>
      </c>
      <c r="C91" s="16">
        <v>167</v>
      </c>
      <c r="D91" s="17">
        <v>10</v>
      </c>
      <c r="E91" s="17">
        <v>4</v>
      </c>
      <c r="F91" s="17">
        <v>4</v>
      </c>
      <c r="G91" s="17">
        <v>3</v>
      </c>
      <c r="H91" s="17">
        <v>8</v>
      </c>
      <c r="I91" s="17">
        <v>3</v>
      </c>
      <c r="J91" s="17">
        <v>2</v>
      </c>
      <c r="K91" s="18">
        <v>60990.277000000002</v>
      </c>
      <c r="L91" s="18">
        <v>559.64200000000005</v>
      </c>
      <c r="M91" s="18">
        <v>2</v>
      </c>
      <c r="N91" s="18">
        <v>34400</v>
      </c>
      <c r="O91" s="17" t="s">
        <v>237</v>
      </c>
      <c r="P91" s="17">
        <v>82.385000000000005</v>
      </c>
      <c r="Q91" s="17">
        <v>99.02561</v>
      </c>
      <c r="R91" s="17" t="s">
        <v>237</v>
      </c>
      <c r="S91" s="17">
        <v>99.09572</v>
      </c>
      <c r="T91" s="17" t="s">
        <v>237</v>
      </c>
      <c r="U91" s="19"/>
    </row>
    <row r="92" spans="2:21" s="15" customFormat="1" ht="15.75" x14ac:dyDescent="0.25">
      <c r="B92" s="45" t="s">
        <v>106</v>
      </c>
      <c r="C92" s="16">
        <v>100</v>
      </c>
      <c r="D92" s="17">
        <v>30</v>
      </c>
      <c r="E92" s="17">
        <v>17</v>
      </c>
      <c r="F92" s="17">
        <v>19</v>
      </c>
      <c r="G92" s="17">
        <v>15</v>
      </c>
      <c r="H92" s="17">
        <v>25</v>
      </c>
      <c r="I92" s="17">
        <v>14</v>
      </c>
      <c r="J92" s="17">
        <v>10</v>
      </c>
      <c r="K92" s="18">
        <v>2783.8879999999999</v>
      </c>
      <c r="L92" s="18">
        <v>50.116999999999997</v>
      </c>
      <c r="M92" s="18">
        <v>1</v>
      </c>
      <c r="N92" s="18">
        <v>5220</v>
      </c>
      <c r="O92" s="17" t="s">
        <v>237</v>
      </c>
      <c r="P92" s="17">
        <v>73.525000000000006</v>
      </c>
      <c r="Q92" s="17">
        <v>87.482020000000006</v>
      </c>
      <c r="R92" s="17" t="s">
        <v>237</v>
      </c>
      <c r="S92" s="17" t="s">
        <v>238</v>
      </c>
      <c r="T92" s="17" t="s">
        <v>237</v>
      </c>
      <c r="U92" s="19"/>
    </row>
    <row r="93" spans="2:21" s="15" customFormat="1" ht="15.75" x14ac:dyDescent="0.25">
      <c r="B93" s="45" t="s">
        <v>107</v>
      </c>
      <c r="C93" s="16">
        <v>185</v>
      </c>
      <c r="D93" s="17">
        <v>6</v>
      </c>
      <c r="E93" s="17">
        <v>3</v>
      </c>
      <c r="F93" s="17">
        <v>3</v>
      </c>
      <c r="G93" s="17">
        <v>3</v>
      </c>
      <c r="H93" s="17">
        <v>5</v>
      </c>
      <c r="I93" s="17">
        <v>2</v>
      </c>
      <c r="J93" s="17">
        <v>1</v>
      </c>
      <c r="K93" s="18">
        <v>127143.577</v>
      </c>
      <c r="L93" s="18">
        <v>1061.7170000000001</v>
      </c>
      <c r="M93" s="18">
        <v>3</v>
      </c>
      <c r="N93" s="18">
        <v>46140</v>
      </c>
      <c r="O93" s="17" t="s">
        <v>237</v>
      </c>
      <c r="P93" s="17">
        <v>83.58</v>
      </c>
      <c r="Q93" s="17" t="s">
        <v>238</v>
      </c>
      <c r="R93" s="17" t="s">
        <v>237</v>
      </c>
      <c r="S93" s="17">
        <v>99.917069999999995</v>
      </c>
      <c r="T93" s="17" t="s">
        <v>237</v>
      </c>
      <c r="U93" s="19"/>
    </row>
    <row r="94" spans="2:21" s="15" customFormat="1" ht="15.75" x14ac:dyDescent="0.25">
      <c r="B94" s="45" t="s">
        <v>108</v>
      </c>
      <c r="C94" s="16">
        <v>94</v>
      </c>
      <c r="D94" s="17">
        <v>37</v>
      </c>
      <c r="E94" s="17">
        <v>19</v>
      </c>
      <c r="F94" s="17">
        <v>20</v>
      </c>
      <c r="G94" s="17">
        <v>18</v>
      </c>
      <c r="H94" s="17">
        <v>30</v>
      </c>
      <c r="I94" s="17">
        <v>16</v>
      </c>
      <c r="J94" s="17">
        <v>11</v>
      </c>
      <c r="K94" s="18">
        <v>7273.799</v>
      </c>
      <c r="L94" s="18">
        <v>193.39500000000001</v>
      </c>
      <c r="M94" s="18">
        <v>4</v>
      </c>
      <c r="N94" s="18">
        <v>4950</v>
      </c>
      <c r="O94" s="17" t="s">
        <v>237</v>
      </c>
      <c r="P94" s="17">
        <v>73.853999999999999</v>
      </c>
      <c r="Q94" s="17">
        <v>97.890320000000003</v>
      </c>
      <c r="R94" s="17" t="s">
        <v>237</v>
      </c>
      <c r="S94" s="17">
        <v>97.111109999999996</v>
      </c>
      <c r="T94" s="17" t="s">
        <v>237</v>
      </c>
      <c r="U94" s="19"/>
    </row>
    <row r="95" spans="2:21" s="15" customFormat="1" ht="15.75" x14ac:dyDescent="0.25">
      <c r="B95" s="45" t="s">
        <v>109</v>
      </c>
      <c r="C95" s="16">
        <v>106</v>
      </c>
      <c r="D95" s="17">
        <v>53</v>
      </c>
      <c r="E95" s="17">
        <v>16</v>
      </c>
      <c r="F95" s="17">
        <v>19</v>
      </c>
      <c r="G95" s="17">
        <v>14</v>
      </c>
      <c r="H95" s="17">
        <v>45</v>
      </c>
      <c r="I95" s="17">
        <v>15</v>
      </c>
      <c r="J95" s="17">
        <v>9</v>
      </c>
      <c r="K95" s="18">
        <v>16440.585999999999</v>
      </c>
      <c r="L95" s="18">
        <v>336.834</v>
      </c>
      <c r="M95" s="18">
        <v>5</v>
      </c>
      <c r="N95" s="18">
        <v>11380</v>
      </c>
      <c r="O95" s="17" t="s">
        <v>237</v>
      </c>
      <c r="P95" s="17">
        <v>66.536000000000001</v>
      </c>
      <c r="Q95" s="17">
        <v>99.732411043946499</v>
      </c>
      <c r="R95" s="17" t="s">
        <v>237</v>
      </c>
      <c r="S95" s="17">
        <v>98.947940000000003</v>
      </c>
      <c r="T95" s="17" t="s">
        <v>237</v>
      </c>
      <c r="U95" s="19"/>
    </row>
    <row r="96" spans="2:21" s="15" customFormat="1" ht="15.75" x14ac:dyDescent="0.25">
      <c r="B96" s="45" t="s">
        <v>110</v>
      </c>
      <c r="C96" s="16">
        <v>33</v>
      </c>
      <c r="D96" s="17">
        <v>99</v>
      </c>
      <c r="E96" s="17">
        <v>71</v>
      </c>
      <c r="F96" s="17">
        <v>75</v>
      </c>
      <c r="G96" s="17">
        <v>66</v>
      </c>
      <c r="H96" s="17">
        <v>64</v>
      </c>
      <c r="I96" s="17">
        <v>48</v>
      </c>
      <c r="J96" s="17">
        <v>26</v>
      </c>
      <c r="K96" s="18">
        <v>44353.690999999999</v>
      </c>
      <c r="L96" s="18">
        <v>1549.5219999999999</v>
      </c>
      <c r="M96" s="18">
        <v>106</v>
      </c>
      <c r="N96" s="18">
        <v>930</v>
      </c>
      <c r="O96" s="17" t="s">
        <v>237</v>
      </c>
      <c r="P96" s="17">
        <v>61.716000000000001</v>
      </c>
      <c r="Q96" s="17">
        <v>72.157028156201307</v>
      </c>
      <c r="R96" s="17" t="s">
        <v>239</v>
      </c>
      <c r="S96" s="17">
        <v>82.973990000000001</v>
      </c>
      <c r="T96" s="17" t="s">
        <v>237</v>
      </c>
      <c r="U96" s="19"/>
    </row>
    <row r="97" spans="2:21" s="15" customFormat="1" ht="15.75" x14ac:dyDescent="0.25">
      <c r="B97" s="45" t="s">
        <v>111</v>
      </c>
      <c r="C97" s="16">
        <v>41</v>
      </c>
      <c r="D97" s="17">
        <v>95</v>
      </c>
      <c r="E97" s="17">
        <v>58</v>
      </c>
      <c r="F97" s="17">
        <v>63</v>
      </c>
      <c r="G97" s="17">
        <v>53</v>
      </c>
      <c r="H97" s="17">
        <v>69</v>
      </c>
      <c r="I97" s="17">
        <v>45</v>
      </c>
      <c r="J97" s="17">
        <v>22</v>
      </c>
      <c r="K97" s="18">
        <v>102.351</v>
      </c>
      <c r="L97" s="18">
        <v>2.3849999999999998</v>
      </c>
      <c r="M97" s="18">
        <v>0</v>
      </c>
      <c r="N97" s="18">
        <v>2620</v>
      </c>
      <c r="O97" s="17" t="s">
        <v>237</v>
      </c>
      <c r="P97" s="17">
        <v>68.905000000000001</v>
      </c>
      <c r="Q97" s="17" t="s">
        <v>238</v>
      </c>
      <c r="R97" s="17" t="s">
        <v>237</v>
      </c>
      <c r="S97" s="17" t="s">
        <v>238</v>
      </c>
      <c r="T97" s="17" t="s">
        <v>237</v>
      </c>
      <c r="U97" s="19"/>
    </row>
    <row r="98" spans="2:21" s="15" customFormat="1" ht="15.75" x14ac:dyDescent="0.25">
      <c r="B98" s="45" t="s">
        <v>112</v>
      </c>
      <c r="C98" s="16">
        <v>134</v>
      </c>
      <c r="D98" s="17">
        <v>17</v>
      </c>
      <c r="E98" s="17">
        <v>10</v>
      </c>
      <c r="F98" s="17">
        <v>10</v>
      </c>
      <c r="G98" s="17">
        <v>9</v>
      </c>
      <c r="H98" s="17">
        <v>14</v>
      </c>
      <c r="I98" s="17">
        <v>8</v>
      </c>
      <c r="J98" s="17">
        <v>5</v>
      </c>
      <c r="K98" s="18">
        <v>3368.5720000000001</v>
      </c>
      <c r="L98" s="18">
        <v>68.697999999999993</v>
      </c>
      <c r="M98" s="18">
        <v>1</v>
      </c>
      <c r="N98" s="18">
        <v>44940</v>
      </c>
      <c r="O98" s="17" t="s">
        <v>239</v>
      </c>
      <c r="P98" s="17">
        <v>74.287999999999997</v>
      </c>
      <c r="Q98" s="17">
        <v>95.513172971728494</v>
      </c>
      <c r="R98" s="17" t="s">
        <v>237</v>
      </c>
      <c r="S98" s="17" t="s">
        <v>238</v>
      </c>
      <c r="T98" s="17" t="s">
        <v>237</v>
      </c>
      <c r="U98" s="19"/>
    </row>
    <row r="99" spans="2:21" s="15" customFormat="1" ht="15.75" x14ac:dyDescent="0.25">
      <c r="B99" s="45" t="s">
        <v>113</v>
      </c>
      <c r="C99" s="16">
        <v>83</v>
      </c>
      <c r="D99" s="17">
        <v>66</v>
      </c>
      <c r="E99" s="17">
        <v>24</v>
      </c>
      <c r="F99" s="17">
        <v>27</v>
      </c>
      <c r="G99" s="17">
        <v>21</v>
      </c>
      <c r="H99" s="17">
        <v>55</v>
      </c>
      <c r="I99" s="17">
        <v>22</v>
      </c>
      <c r="J99" s="17">
        <v>13</v>
      </c>
      <c r="K99" s="18">
        <v>5547.5479999999998</v>
      </c>
      <c r="L99" s="18">
        <v>150.779</v>
      </c>
      <c r="M99" s="18">
        <v>4</v>
      </c>
      <c r="N99" s="18">
        <v>1200</v>
      </c>
      <c r="O99" s="17" t="s">
        <v>237</v>
      </c>
      <c r="P99" s="17">
        <v>67.533000000000001</v>
      </c>
      <c r="Q99" s="17">
        <v>99.241404880282801</v>
      </c>
      <c r="R99" s="17" t="s">
        <v>237</v>
      </c>
      <c r="S99" s="17">
        <v>98.370930000000001</v>
      </c>
      <c r="T99" s="17" t="s">
        <v>237</v>
      </c>
      <c r="U99" s="19"/>
    </row>
    <row r="100" spans="2:21" s="15" customFormat="1" ht="15.75" x14ac:dyDescent="0.25">
      <c r="B100" s="45" t="s">
        <v>114</v>
      </c>
      <c r="C100" s="16">
        <v>33</v>
      </c>
      <c r="D100" s="17">
        <v>162</v>
      </c>
      <c r="E100" s="17">
        <v>71</v>
      </c>
      <c r="F100" s="17">
        <v>77</v>
      </c>
      <c r="G100" s="17">
        <v>65</v>
      </c>
      <c r="H100" s="17">
        <v>111</v>
      </c>
      <c r="I100" s="17">
        <v>54</v>
      </c>
      <c r="J100" s="17">
        <v>29</v>
      </c>
      <c r="K100" s="18">
        <v>6769.7269999999999</v>
      </c>
      <c r="L100" s="18">
        <v>181.078</v>
      </c>
      <c r="M100" s="18">
        <v>13</v>
      </c>
      <c r="N100" s="18">
        <v>1460</v>
      </c>
      <c r="O100" s="17" t="s">
        <v>237</v>
      </c>
      <c r="P100" s="17">
        <v>68.308999999999997</v>
      </c>
      <c r="Q100" s="17">
        <v>72.702259198526306</v>
      </c>
      <c r="R100" s="17" t="s">
        <v>239</v>
      </c>
      <c r="S100" s="17">
        <v>95.876779999999997</v>
      </c>
      <c r="T100" s="17" t="s">
        <v>237</v>
      </c>
      <c r="U100" s="19"/>
    </row>
    <row r="101" spans="2:21" s="15" customFormat="1" ht="15.75" x14ac:dyDescent="0.25">
      <c r="B101" s="45" t="s">
        <v>115</v>
      </c>
      <c r="C101" s="16">
        <v>146</v>
      </c>
      <c r="D101" s="17">
        <v>20</v>
      </c>
      <c r="E101" s="17">
        <v>8</v>
      </c>
      <c r="F101" s="17">
        <v>9</v>
      </c>
      <c r="G101" s="17">
        <v>8</v>
      </c>
      <c r="H101" s="17">
        <v>17</v>
      </c>
      <c r="I101" s="17">
        <v>7</v>
      </c>
      <c r="J101" s="17">
        <v>5</v>
      </c>
      <c r="K101" s="18">
        <v>2050.317</v>
      </c>
      <c r="L101" s="18">
        <v>22.649000000000001</v>
      </c>
      <c r="M101" s="18">
        <v>0</v>
      </c>
      <c r="N101" s="18">
        <v>14060</v>
      </c>
      <c r="O101" s="17" t="s">
        <v>239</v>
      </c>
      <c r="P101" s="17">
        <v>72.150000000000006</v>
      </c>
      <c r="Q101" s="17">
        <v>99.895902593202095</v>
      </c>
      <c r="R101" s="17" t="s">
        <v>237</v>
      </c>
      <c r="S101" s="17">
        <v>98.359780000000001</v>
      </c>
      <c r="T101" s="17" t="s">
        <v>237</v>
      </c>
      <c r="U101" s="19"/>
    </row>
    <row r="102" spans="2:21" s="15" customFormat="1" ht="15.75" x14ac:dyDescent="0.25">
      <c r="B102" s="45" t="s">
        <v>116</v>
      </c>
      <c r="C102" s="16">
        <v>142</v>
      </c>
      <c r="D102" s="17">
        <v>32</v>
      </c>
      <c r="E102" s="17">
        <v>9</v>
      </c>
      <c r="F102" s="17">
        <v>10</v>
      </c>
      <c r="G102" s="17">
        <v>9</v>
      </c>
      <c r="H102" s="17">
        <v>27</v>
      </c>
      <c r="I102" s="17">
        <v>8</v>
      </c>
      <c r="J102" s="17">
        <v>5</v>
      </c>
      <c r="K102" s="18">
        <v>4821.9709999999995</v>
      </c>
      <c r="L102" s="18">
        <v>63.762</v>
      </c>
      <c r="M102" s="18">
        <v>1</v>
      </c>
      <c r="N102" s="18">
        <v>9870</v>
      </c>
      <c r="O102" s="17" t="s">
        <v>237</v>
      </c>
      <c r="P102" s="17">
        <v>80.007000000000005</v>
      </c>
      <c r="Q102" s="17">
        <v>89.6124388817029</v>
      </c>
      <c r="R102" s="17" t="s">
        <v>239</v>
      </c>
      <c r="S102" s="17">
        <v>95.814610000000002</v>
      </c>
      <c r="T102" s="17" t="s">
        <v>237</v>
      </c>
      <c r="U102" s="19"/>
    </row>
    <row r="103" spans="2:21" s="15" customFormat="1" ht="15.75" x14ac:dyDescent="0.25">
      <c r="B103" s="45" t="s">
        <v>117</v>
      </c>
      <c r="C103" s="16">
        <v>14</v>
      </c>
      <c r="D103" s="17">
        <v>86</v>
      </c>
      <c r="E103" s="17">
        <v>98</v>
      </c>
      <c r="F103" s="17">
        <v>105</v>
      </c>
      <c r="G103" s="17">
        <v>91</v>
      </c>
      <c r="H103" s="17">
        <v>70</v>
      </c>
      <c r="I103" s="17">
        <v>73</v>
      </c>
      <c r="J103" s="17">
        <v>44</v>
      </c>
      <c r="K103" s="18">
        <v>2074.4650000000001</v>
      </c>
      <c r="L103" s="18">
        <v>57.014000000000003</v>
      </c>
      <c r="M103" s="18">
        <v>6</v>
      </c>
      <c r="N103" s="18">
        <v>1550</v>
      </c>
      <c r="O103" s="17" t="s">
        <v>237</v>
      </c>
      <c r="P103" s="17">
        <v>49.445999999999998</v>
      </c>
      <c r="Q103" s="17">
        <v>75.800202315740407</v>
      </c>
      <c r="R103" s="17" t="s">
        <v>237</v>
      </c>
      <c r="S103" s="17">
        <v>82.050989999999999</v>
      </c>
      <c r="T103" s="17" t="s">
        <v>237</v>
      </c>
      <c r="U103" s="19"/>
    </row>
    <row r="104" spans="2:21" s="15" customFormat="1" ht="15.75" x14ac:dyDescent="0.25">
      <c r="B104" s="45" t="s">
        <v>118</v>
      </c>
      <c r="C104" s="16">
        <v>33</v>
      </c>
      <c r="D104" s="17">
        <v>248</v>
      </c>
      <c r="E104" s="17">
        <v>71</v>
      </c>
      <c r="F104" s="17">
        <v>76</v>
      </c>
      <c r="G104" s="17">
        <v>66</v>
      </c>
      <c r="H104" s="17">
        <v>165</v>
      </c>
      <c r="I104" s="17">
        <v>54</v>
      </c>
      <c r="J104" s="17">
        <v>26</v>
      </c>
      <c r="K104" s="18">
        <v>4294.0770000000002</v>
      </c>
      <c r="L104" s="18">
        <v>152.03100000000001</v>
      </c>
      <c r="M104" s="18">
        <v>10</v>
      </c>
      <c r="N104" s="18">
        <v>410</v>
      </c>
      <c r="O104" s="17" t="s">
        <v>237</v>
      </c>
      <c r="P104" s="17">
        <v>60.555999999999997</v>
      </c>
      <c r="Q104" s="17">
        <v>42.941084070437</v>
      </c>
      <c r="R104" s="17" t="s">
        <v>239</v>
      </c>
      <c r="S104" s="17">
        <v>40.915999999999997</v>
      </c>
      <c r="T104" s="17" t="s">
        <v>237</v>
      </c>
      <c r="U104" s="19"/>
    </row>
    <row r="105" spans="2:21" s="15" customFormat="1" ht="15.75" x14ac:dyDescent="0.25">
      <c r="B105" s="45" t="s">
        <v>119</v>
      </c>
      <c r="C105" s="16">
        <v>110</v>
      </c>
      <c r="D105" s="17">
        <v>42</v>
      </c>
      <c r="E105" s="17">
        <v>15</v>
      </c>
      <c r="F105" s="17">
        <v>16</v>
      </c>
      <c r="G105" s="17">
        <v>13</v>
      </c>
      <c r="H105" s="17">
        <v>36</v>
      </c>
      <c r="I105" s="17">
        <v>12</v>
      </c>
      <c r="J105" s="17">
        <v>9</v>
      </c>
      <c r="K105" s="18">
        <v>6201.5209999999997</v>
      </c>
      <c r="L105" s="18">
        <v>128.6</v>
      </c>
      <c r="M105" s="18">
        <v>2</v>
      </c>
      <c r="N105" s="18" t="s">
        <v>25</v>
      </c>
      <c r="O105" s="17"/>
      <c r="P105" s="17">
        <v>75.325000000000003</v>
      </c>
      <c r="Q105" s="17">
        <v>89.879440000000002</v>
      </c>
      <c r="R105" s="17" t="s">
        <v>237</v>
      </c>
      <c r="S105" s="17" t="s">
        <v>238</v>
      </c>
      <c r="T105" s="17" t="s">
        <v>237</v>
      </c>
      <c r="U105" s="19"/>
    </row>
    <row r="106" spans="2:21" s="15" customFormat="1" ht="15.75" x14ac:dyDescent="0.25">
      <c r="B106" s="45" t="s">
        <v>120</v>
      </c>
      <c r="C106" s="16" t="s">
        <v>238</v>
      </c>
      <c r="D106" s="17" t="s">
        <v>238</v>
      </c>
      <c r="E106" s="17" t="s">
        <v>238</v>
      </c>
      <c r="F106" s="17" t="s">
        <v>238</v>
      </c>
      <c r="G106" s="17" t="s">
        <v>238</v>
      </c>
      <c r="H106" s="17" t="s">
        <v>238</v>
      </c>
      <c r="I106" s="17" t="s">
        <v>238</v>
      </c>
      <c r="J106" s="17" t="s">
        <v>238</v>
      </c>
      <c r="K106" s="18">
        <v>36.924999999999997</v>
      </c>
      <c r="L106" s="18" t="s">
        <v>238</v>
      </c>
      <c r="M106" s="18" t="s">
        <v>238</v>
      </c>
      <c r="N106" s="18" t="s">
        <v>21</v>
      </c>
      <c r="O106" s="17"/>
      <c r="P106" s="17" t="s">
        <v>238</v>
      </c>
      <c r="Q106" s="17" t="s">
        <v>238</v>
      </c>
      <c r="R106" s="17" t="s">
        <v>237</v>
      </c>
      <c r="S106" s="17">
        <v>98.697239999999994</v>
      </c>
      <c r="T106" s="17" t="s">
        <v>237</v>
      </c>
      <c r="U106" s="19"/>
    </row>
    <row r="107" spans="2:21" s="15" customFormat="1" ht="15.75" x14ac:dyDescent="0.25">
      <c r="B107" s="45" t="s">
        <v>121</v>
      </c>
      <c r="C107" s="16">
        <v>160</v>
      </c>
      <c r="D107" s="17">
        <v>17</v>
      </c>
      <c r="E107" s="17">
        <v>5</v>
      </c>
      <c r="F107" s="17">
        <v>5</v>
      </c>
      <c r="G107" s="17">
        <v>4</v>
      </c>
      <c r="H107" s="17">
        <v>13</v>
      </c>
      <c r="I107" s="17">
        <v>4</v>
      </c>
      <c r="J107" s="17">
        <v>3</v>
      </c>
      <c r="K107" s="18">
        <v>3016.933</v>
      </c>
      <c r="L107" s="18">
        <v>34.152000000000001</v>
      </c>
      <c r="M107" s="18">
        <v>0</v>
      </c>
      <c r="N107" s="18">
        <v>13820</v>
      </c>
      <c r="O107" s="17" t="s">
        <v>239</v>
      </c>
      <c r="P107" s="17">
        <v>72.11</v>
      </c>
      <c r="Q107" s="17">
        <v>99.815598526795895</v>
      </c>
      <c r="R107" s="17" t="s">
        <v>237</v>
      </c>
      <c r="S107" s="17">
        <v>97.815790000000007</v>
      </c>
      <c r="T107" s="17" t="s">
        <v>237</v>
      </c>
      <c r="U107" s="19"/>
    </row>
    <row r="108" spans="2:21" s="15" customFormat="1" ht="15.75" x14ac:dyDescent="0.25">
      <c r="B108" s="45" t="s">
        <v>122</v>
      </c>
      <c r="C108" s="16">
        <v>194</v>
      </c>
      <c r="D108" s="17">
        <v>9</v>
      </c>
      <c r="E108" s="17">
        <v>2</v>
      </c>
      <c r="F108" s="17">
        <v>2</v>
      </c>
      <c r="G108" s="17">
        <v>2</v>
      </c>
      <c r="H108" s="17">
        <v>7</v>
      </c>
      <c r="I108" s="17">
        <v>2</v>
      </c>
      <c r="J108" s="17">
        <v>1</v>
      </c>
      <c r="K108" s="18">
        <v>530.38</v>
      </c>
      <c r="L108" s="18">
        <v>6.1420000000000003</v>
      </c>
      <c r="M108" s="18">
        <v>0</v>
      </c>
      <c r="N108" s="18">
        <v>71810</v>
      </c>
      <c r="O108" s="17" t="s">
        <v>239</v>
      </c>
      <c r="P108" s="17">
        <v>80.546999999999997</v>
      </c>
      <c r="Q108" s="17" t="s">
        <v>238</v>
      </c>
      <c r="R108" s="17" t="s">
        <v>237</v>
      </c>
      <c r="S108" s="17">
        <v>94.621589999999998</v>
      </c>
      <c r="T108" s="17" t="s">
        <v>237</v>
      </c>
      <c r="U108" s="19"/>
    </row>
    <row r="109" spans="2:21" s="15" customFormat="1" ht="15.75" x14ac:dyDescent="0.25">
      <c r="B109" s="45" t="s">
        <v>123</v>
      </c>
      <c r="C109" s="16">
        <v>42</v>
      </c>
      <c r="D109" s="17">
        <v>161</v>
      </c>
      <c r="E109" s="17">
        <v>56</v>
      </c>
      <c r="F109" s="17">
        <v>60</v>
      </c>
      <c r="G109" s="17">
        <v>52</v>
      </c>
      <c r="H109" s="17">
        <v>98</v>
      </c>
      <c r="I109" s="17">
        <v>40</v>
      </c>
      <c r="J109" s="17">
        <v>21</v>
      </c>
      <c r="K109" s="18">
        <v>22924.850999999999</v>
      </c>
      <c r="L109" s="18">
        <v>796.84900000000005</v>
      </c>
      <c r="M109" s="18">
        <v>43</v>
      </c>
      <c r="N109" s="18">
        <v>440</v>
      </c>
      <c r="O109" s="17" t="s">
        <v>237</v>
      </c>
      <c r="P109" s="17">
        <v>64.722999999999999</v>
      </c>
      <c r="Q109" s="17">
        <v>64.480905643468802</v>
      </c>
      <c r="R109" s="17" t="s">
        <v>237</v>
      </c>
      <c r="S109" s="17" t="s">
        <v>238</v>
      </c>
      <c r="T109" s="17" t="s">
        <v>237</v>
      </c>
      <c r="U109" s="19"/>
    </row>
    <row r="110" spans="2:21" s="15" customFormat="1" ht="15.75" x14ac:dyDescent="0.25">
      <c r="B110" s="45" t="s">
        <v>124</v>
      </c>
      <c r="C110" s="16">
        <v>37</v>
      </c>
      <c r="D110" s="17">
        <v>245</v>
      </c>
      <c r="E110" s="17">
        <v>68</v>
      </c>
      <c r="F110" s="17">
        <v>72</v>
      </c>
      <c r="G110" s="17">
        <v>63</v>
      </c>
      <c r="H110" s="17">
        <v>143</v>
      </c>
      <c r="I110" s="17">
        <v>44</v>
      </c>
      <c r="J110" s="17">
        <v>23</v>
      </c>
      <c r="K110" s="18">
        <v>16362.566999999999</v>
      </c>
      <c r="L110" s="18">
        <v>651.68399999999997</v>
      </c>
      <c r="M110" s="18">
        <v>41</v>
      </c>
      <c r="N110" s="18">
        <v>270</v>
      </c>
      <c r="O110" s="17" t="s">
        <v>237</v>
      </c>
      <c r="P110" s="17">
        <v>55.311</v>
      </c>
      <c r="Q110" s="17">
        <v>61.309724189623303</v>
      </c>
      <c r="R110" s="17" t="s">
        <v>237</v>
      </c>
      <c r="S110" s="17">
        <v>97.475849999999994</v>
      </c>
      <c r="T110" s="17" t="s">
        <v>237</v>
      </c>
      <c r="U110" s="19"/>
    </row>
    <row r="111" spans="2:21" s="15" customFormat="1" ht="15.75" x14ac:dyDescent="0.25">
      <c r="B111" s="45" t="s">
        <v>125</v>
      </c>
      <c r="C111" s="16">
        <v>142</v>
      </c>
      <c r="D111" s="17">
        <v>17</v>
      </c>
      <c r="E111" s="17">
        <v>9</v>
      </c>
      <c r="F111" s="17">
        <v>9</v>
      </c>
      <c r="G111" s="17">
        <v>8</v>
      </c>
      <c r="H111" s="17">
        <v>14</v>
      </c>
      <c r="I111" s="17">
        <v>7</v>
      </c>
      <c r="J111" s="17">
        <v>4</v>
      </c>
      <c r="K111" s="18">
        <v>29716.965</v>
      </c>
      <c r="L111" s="18">
        <v>524.81500000000005</v>
      </c>
      <c r="M111" s="18">
        <v>5</v>
      </c>
      <c r="N111" s="18">
        <v>10400</v>
      </c>
      <c r="O111" s="17" t="s">
        <v>237</v>
      </c>
      <c r="P111" s="17">
        <v>75.016999999999996</v>
      </c>
      <c r="Q111" s="17">
        <v>93.117885580597502</v>
      </c>
      <c r="R111" s="17" t="s">
        <v>237</v>
      </c>
      <c r="S111" s="17" t="s">
        <v>238</v>
      </c>
      <c r="T111" s="17" t="s">
        <v>237</v>
      </c>
      <c r="U111" s="19"/>
    </row>
    <row r="112" spans="2:21" s="15" customFormat="1" ht="15.75" x14ac:dyDescent="0.25">
      <c r="B112" s="45" t="s">
        <v>126</v>
      </c>
      <c r="C112" s="16">
        <v>134</v>
      </c>
      <c r="D112" s="17">
        <v>94</v>
      </c>
      <c r="E112" s="17">
        <v>10</v>
      </c>
      <c r="F112" s="17">
        <v>11</v>
      </c>
      <c r="G112" s="17">
        <v>9</v>
      </c>
      <c r="H112" s="17">
        <v>68</v>
      </c>
      <c r="I112" s="17">
        <v>8</v>
      </c>
      <c r="J112" s="17">
        <v>6</v>
      </c>
      <c r="K112" s="18">
        <v>345.02300000000002</v>
      </c>
      <c r="L112" s="18">
        <v>7.5739999999999998</v>
      </c>
      <c r="M112" s="18">
        <v>0</v>
      </c>
      <c r="N112" s="18">
        <v>5600</v>
      </c>
      <c r="O112" s="17" t="s">
        <v>237</v>
      </c>
      <c r="P112" s="17">
        <v>77.918999999999997</v>
      </c>
      <c r="Q112" s="17">
        <v>98.397897943952003</v>
      </c>
      <c r="R112" s="17" t="s">
        <v>239</v>
      </c>
      <c r="S112" s="17">
        <v>94.868639999999999</v>
      </c>
      <c r="T112" s="17" t="s">
        <v>237</v>
      </c>
      <c r="U112" s="19"/>
    </row>
    <row r="113" spans="2:21" s="15" customFormat="1" ht="15.75" x14ac:dyDescent="0.25">
      <c r="B113" s="45" t="s">
        <v>127</v>
      </c>
      <c r="C113" s="16">
        <v>7</v>
      </c>
      <c r="D113" s="17">
        <v>254</v>
      </c>
      <c r="E113" s="17">
        <v>123</v>
      </c>
      <c r="F113" s="17">
        <v>129</v>
      </c>
      <c r="G113" s="17">
        <v>117</v>
      </c>
      <c r="H113" s="17">
        <v>131</v>
      </c>
      <c r="I113" s="17">
        <v>78</v>
      </c>
      <c r="J113" s="17">
        <v>40</v>
      </c>
      <c r="K113" s="18">
        <v>15301.65</v>
      </c>
      <c r="L113" s="18">
        <v>723.29300000000001</v>
      </c>
      <c r="M113" s="18">
        <v>82</v>
      </c>
      <c r="N113" s="18">
        <v>670</v>
      </c>
      <c r="O113" s="17" t="s">
        <v>237</v>
      </c>
      <c r="P113" s="17">
        <v>55.031999999999996</v>
      </c>
      <c r="Q113" s="17">
        <v>33.560940527703998</v>
      </c>
      <c r="R113" s="17" t="s">
        <v>237</v>
      </c>
      <c r="S113" s="17">
        <v>73.326729999999998</v>
      </c>
      <c r="T113" s="17" t="s">
        <v>237</v>
      </c>
      <c r="U113" s="19"/>
    </row>
    <row r="114" spans="2:21" s="15" customFormat="1" ht="15.75" x14ac:dyDescent="0.25">
      <c r="B114" s="45" t="s">
        <v>128</v>
      </c>
      <c r="C114" s="16">
        <v>155</v>
      </c>
      <c r="D114" s="17">
        <v>11</v>
      </c>
      <c r="E114" s="17">
        <v>6</v>
      </c>
      <c r="F114" s="17">
        <v>7</v>
      </c>
      <c r="G114" s="17">
        <v>6</v>
      </c>
      <c r="H114" s="17">
        <v>10</v>
      </c>
      <c r="I114" s="17">
        <v>5</v>
      </c>
      <c r="J114" s="17">
        <v>4</v>
      </c>
      <c r="K114" s="18">
        <v>429.00400000000002</v>
      </c>
      <c r="L114" s="18">
        <v>3.9529999999999998</v>
      </c>
      <c r="M114" s="18">
        <v>0</v>
      </c>
      <c r="N114" s="18">
        <v>19730</v>
      </c>
      <c r="O114" s="17" t="s">
        <v>239</v>
      </c>
      <c r="P114" s="17">
        <v>79.75</v>
      </c>
      <c r="Q114" s="17">
        <v>92.363090057112899</v>
      </c>
      <c r="R114" s="17" t="s">
        <v>239</v>
      </c>
      <c r="S114" s="17">
        <v>95.085769999999997</v>
      </c>
      <c r="T114" s="17" t="s">
        <v>237</v>
      </c>
      <c r="U114" s="19"/>
    </row>
    <row r="115" spans="2:21" s="15" customFormat="1" ht="15.75" x14ac:dyDescent="0.25">
      <c r="B115" s="45" t="s">
        <v>129</v>
      </c>
      <c r="C115" s="16">
        <v>63</v>
      </c>
      <c r="D115" s="17">
        <v>50</v>
      </c>
      <c r="E115" s="17">
        <v>38</v>
      </c>
      <c r="F115" s="17">
        <v>42</v>
      </c>
      <c r="G115" s="17">
        <v>33</v>
      </c>
      <c r="H115" s="17">
        <v>39</v>
      </c>
      <c r="I115" s="17">
        <v>31</v>
      </c>
      <c r="J115" s="17">
        <v>16</v>
      </c>
      <c r="K115" s="18">
        <v>52.634</v>
      </c>
      <c r="L115" s="18" t="s">
        <v>238</v>
      </c>
      <c r="M115" s="18">
        <v>0</v>
      </c>
      <c r="N115" s="18">
        <v>4200</v>
      </c>
      <c r="O115" s="17" t="s">
        <v>237</v>
      </c>
      <c r="P115" s="17" t="s">
        <v>238</v>
      </c>
      <c r="Q115" s="17" t="s">
        <v>238</v>
      </c>
      <c r="R115" s="17" t="s">
        <v>237</v>
      </c>
      <c r="S115" s="17">
        <v>99.708200000000005</v>
      </c>
      <c r="T115" s="17" t="s">
        <v>237</v>
      </c>
      <c r="U115" s="19"/>
    </row>
    <row r="116" spans="2:21" s="15" customFormat="1" ht="15.75" x14ac:dyDescent="0.25">
      <c r="B116" s="45" t="s">
        <v>130</v>
      </c>
      <c r="C116" s="16">
        <v>19</v>
      </c>
      <c r="D116" s="17">
        <v>118</v>
      </c>
      <c r="E116" s="17">
        <v>90</v>
      </c>
      <c r="F116" s="17">
        <v>98</v>
      </c>
      <c r="G116" s="17">
        <v>82</v>
      </c>
      <c r="H116" s="17">
        <v>78</v>
      </c>
      <c r="I116" s="17">
        <v>67</v>
      </c>
      <c r="J116" s="17">
        <v>35</v>
      </c>
      <c r="K116" s="18">
        <v>3889.88</v>
      </c>
      <c r="L116" s="18">
        <v>132.61799999999999</v>
      </c>
      <c r="M116" s="18">
        <v>12</v>
      </c>
      <c r="N116" s="18">
        <v>1060</v>
      </c>
      <c r="O116" s="17" t="s">
        <v>237</v>
      </c>
      <c r="P116" s="17">
        <v>61.55</v>
      </c>
      <c r="Q116" s="17">
        <v>45.503782735208503</v>
      </c>
      <c r="R116" s="17" t="s">
        <v>239</v>
      </c>
      <c r="S116" s="17">
        <v>70.43038</v>
      </c>
      <c r="T116" s="17" t="s">
        <v>237</v>
      </c>
      <c r="U116" s="19"/>
    </row>
    <row r="117" spans="2:21" s="15" customFormat="1" ht="15.75" x14ac:dyDescent="0.25">
      <c r="B117" s="45" t="s">
        <v>131</v>
      </c>
      <c r="C117" s="16">
        <v>118</v>
      </c>
      <c r="D117" s="17">
        <v>23</v>
      </c>
      <c r="E117" s="17">
        <v>14</v>
      </c>
      <c r="F117" s="17">
        <v>16</v>
      </c>
      <c r="G117" s="17">
        <v>13</v>
      </c>
      <c r="H117" s="17">
        <v>20</v>
      </c>
      <c r="I117" s="17">
        <v>13</v>
      </c>
      <c r="J117" s="17">
        <v>9</v>
      </c>
      <c r="K117" s="18">
        <v>1244.403</v>
      </c>
      <c r="L117" s="18">
        <v>14.269</v>
      </c>
      <c r="M117" s="18">
        <v>0</v>
      </c>
      <c r="N117" s="18">
        <v>9300</v>
      </c>
      <c r="O117" s="17" t="s">
        <v>237</v>
      </c>
      <c r="P117" s="17">
        <v>73.613</v>
      </c>
      <c r="Q117" s="17">
        <v>89.249835763958004</v>
      </c>
      <c r="R117" s="17" t="s">
        <v>237</v>
      </c>
      <c r="S117" s="17">
        <v>97.937330000000003</v>
      </c>
      <c r="T117" s="17" t="s">
        <v>237</v>
      </c>
      <c r="U117" s="19"/>
    </row>
    <row r="118" spans="2:21" s="15" customFormat="1" ht="15.75" x14ac:dyDescent="0.25">
      <c r="B118" s="45" t="s">
        <v>132</v>
      </c>
      <c r="C118" s="16">
        <v>110</v>
      </c>
      <c r="D118" s="17">
        <v>46</v>
      </c>
      <c r="E118" s="17">
        <v>15</v>
      </c>
      <c r="F118" s="17">
        <v>16</v>
      </c>
      <c r="G118" s="17">
        <v>13</v>
      </c>
      <c r="H118" s="17">
        <v>37</v>
      </c>
      <c r="I118" s="17">
        <v>13</v>
      </c>
      <c r="J118" s="17">
        <v>7</v>
      </c>
      <c r="K118" s="18">
        <v>122332.399</v>
      </c>
      <c r="L118" s="18">
        <v>2251.6889999999999</v>
      </c>
      <c r="M118" s="18">
        <v>33</v>
      </c>
      <c r="N118" s="18">
        <v>9940</v>
      </c>
      <c r="O118" s="17" t="s">
        <v>237</v>
      </c>
      <c r="P118" s="17">
        <v>77.501000000000005</v>
      </c>
      <c r="Q118" s="17">
        <v>94.228400347649199</v>
      </c>
      <c r="R118" s="17" t="s">
        <v>237</v>
      </c>
      <c r="S118" s="17">
        <v>97.956249999999997</v>
      </c>
      <c r="T118" s="17" t="s">
        <v>237</v>
      </c>
      <c r="U118" s="19"/>
    </row>
    <row r="119" spans="2:21" s="15" customFormat="1" ht="15.75" x14ac:dyDescent="0.25">
      <c r="B119" s="45" t="s">
        <v>133</v>
      </c>
      <c r="C119" s="16">
        <v>67</v>
      </c>
      <c r="D119" s="17">
        <v>55</v>
      </c>
      <c r="E119" s="17">
        <v>36</v>
      </c>
      <c r="F119" s="17">
        <v>40</v>
      </c>
      <c r="G119" s="17">
        <v>33</v>
      </c>
      <c r="H119" s="17">
        <v>43</v>
      </c>
      <c r="I119" s="17">
        <v>30</v>
      </c>
      <c r="J119" s="17">
        <v>16</v>
      </c>
      <c r="K119" s="18">
        <v>103.54900000000001</v>
      </c>
      <c r="L119" s="18">
        <v>2.4529999999999998</v>
      </c>
      <c r="M119" s="18">
        <v>0</v>
      </c>
      <c r="N119" s="18">
        <v>3430</v>
      </c>
      <c r="O119" s="17" t="s">
        <v>237</v>
      </c>
      <c r="P119" s="17">
        <v>68.992999999999995</v>
      </c>
      <c r="Q119" s="17" t="s">
        <v>238</v>
      </c>
      <c r="R119" s="17" t="s">
        <v>237</v>
      </c>
      <c r="S119" s="17" t="s">
        <v>238</v>
      </c>
      <c r="T119" s="17" t="s">
        <v>237</v>
      </c>
      <c r="U119" s="19"/>
    </row>
    <row r="120" spans="2:21" s="15" customFormat="1" ht="15.75" x14ac:dyDescent="0.25">
      <c r="B120" s="45" t="s">
        <v>134</v>
      </c>
      <c r="C120" s="16">
        <v>167</v>
      </c>
      <c r="D120" s="17">
        <v>8</v>
      </c>
      <c r="E120" s="17">
        <v>4</v>
      </c>
      <c r="F120" s="17">
        <v>4</v>
      </c>
      <c r="G120" s="17">
        <v>3</v>
      </c>
      <c r="H120" s="17">
        <v>6</v>
      </c>
      <c r="I120" s="17">
        <v>3</v>
      </c>
      <c r="J120" s="17">
        <v>2</v>
      </c>
      <c r="K120" s="18">
        <v>37.831000000000003</v>
      </c>
      <c r="L120" s="18" t="s">
        <v>238</v>
      </c>
      <c r="M120" s="18">
        <v>0</v>
      </c>
      <c r="N120" s="18" t="s">
        <v>21</v>
      </c>
      <c r="O120" s="17"/>
      <c r="P120" s="17" t="s">
        <v>238</v>
      </c>
      <c r="Q120" s="17" t="s">
        <v>238</v>
      </c>
      <c r="R120" s="17" t="s">
        <v>237</v>
      </c>
      <c r="S120" s="17" t="s">
        <v>238</v>
      </c>
      <c r="T120" s="17" t="s">
        <v>237</v>
      </c>
      <c r="U120" s="19"/>
    </row>
    <row r="121" spans="2:21" s="15" customFormat="1" ht="15.75" x14ac:dyDescent="0.25">
      <c r="B121" s="45" t="s">
        <v>135</v>
      </c>
      <c r="C121" s="16">
        <v>71</v>
      </c>
      <c r="D121" s="17">
        <v>108</v>
      </c>
      <c r="E121" s="17">
        <v>32</v>
      </c>
      <c r="F121" s="17">
        <v>38</v>
      </c>
      <c r="G121" s="17">
        <v>26</v>
      </c>
      <c r="H121" s="17">
        <v>77</v>
      </c>
      <c r="I121" s="17">
        <v>26</v>
      </c>
      <c r="J121" s="17">
        <v>13</v>
      </c>
      <c r="K121" s="18">
        <v>2839.0729999999999</v>
      </c>
      <c r="L121" s="18">
        <v>64.28</v>
      </c>
      <c r="M121" s="18">
        <v>2</v>
      </c>
      <c r="N121" s="18">
        <v>3770</v>
      </c>
      <c r="O121" s="17" t="s">
        <v>237</v>
      </c>
      <c r="P121" s="17">
        <v>67.503</v>
      </c>
      <c r="Q121" s="17">
        <v>98.257002081356006</v>
      </c>
      <c r="R121" s="17" t="s">
        <v>237</v>
      </c>
      <c r="S121" s="17">
        <v>97.610560000000007</v>
      </c>
      <c r="T121" s="17" t="s">
        <v>237</v>
      </c>
      <c r="U121" s="19"/>
    </row>
    <row r="122" spans="2:21" s="15" customFormat="1" ht="15.75" x14ac:dyDescent="0.25">
      <c r="B122" s="45" t="s">
        <v>136</v>
      </c>
      <c r="C122" s="16">
        <v>160</v>
      </c>
      <c r="D122" s="17">
        <v>17</v>
      </c>
      <c r="E122" s="17">
        <v>5</v>
      </c>
      <c r="F122" s="17">
        <v>6</v>
      </c>
      <c r="G122" s="17">
        <v>5</v>
      </c>
      <c r="H122" s="17">
        <v>15</v>
      </c>
      <c r="I122" s="17">
        <v>5</v>
      </c>
      <c r="J122" s="17">
        <v>4</v>
      </c>
      <c r="K122" s="18">
        <v>621.38300000000004</v>
      </c>
      <c r="L122" s="18">
        <v>7.2130000000000001</v>
      </c>
      <c r="M122" s="18">
        <v>0</v>
      </c>
      <c r="N122" s="18">
        <v>7260</v>
      </c>
      <c r="O122" s="17" t="s">
        <v>237</v>
      </c>
      <c r="P122" s="17">
        <v>74.820999999999998</v>
      </c>
      <c r="Q122" s="17">
        <v>98.442209049358297</v>
      </c>
      <c r="R122" s="17" t="s">
        <v>237</v>
      </c>
      <c r="S122" s="17">
        <v>98.361530000000002</v>
      </c>
      <c r="T122" s="17" t="s">
        <v>237</v>
      </c>
      <c r="U122" s="19"/>
    </row>
    <row r="123" spans="2:21" s="15" customFormat="1" ht="15.75" x14ac:dyDescent="0.25">
      <c r="B123" s="45" t="s">
        <v>137</v>
      </c>
      <c r="C123" s="16">
        <v>73</v>
      </c>
      <c r="D123" s="17">
        <v>81</v>
      </c>
      <c r="E123" s="17">
        <v>30</v>
      </c>
      <c r="F123" s="17">
        <v>34</v>
      </c>
      <c r="G123" s="17">
        <v>27</v>
      </c>
      <c r="H123" s="17">
        <v>64</v>
      </c>
      <c r="I123" s="17">
        <v>26</v>
      </c>
      <c r="J123" s="17">
        <v>18</v>
      </c>
      <c r="K123" s="18">
        <v>33008.15</v>
      </c>
      <c r="L123" s="18">
        <v>749.88199999999995</v>
      </c>
      <c r="M123" s="18">
        <v>24</v>
      </c>
      <c r="N123" s="18">
        <v>3030</v>
      </c>
      <c r="O123" s="17" t="s">
        <v>237</v>
      </c>
      <c r="P123" s="17">
        <v>70.941000000000003</v>
      </c>
      <c r="Q123" s="17">
        <v>67.084162031336206</v>
      </c>
      <c r="R123" s="17" t="s">
        <v>237</v>
      </c>
      <c r="S123" s="17">
        <v>97.479339999999993</v>
      </c>
      <c r="T123" s="17" t="s">
        <v>237</v>
      </c>
      <c r="U123" s="19"/>
    </row>
    <row r="124" spans="2:21" s="15" customFormat="1" ht="15.75" x14ac:dyDescent="0.25">
      <c r="B124" s="45" t="s">
        <v>138</v>
      </c>
      <c r="C124" s="16">
        <v>21</v>
      </c>
      <c r="D124" s="17">
        <v>237</v>
      </c>
      <c r="E124" s="17">
        <v>87</v>
      </c>
      <c r="F124" s="17">
        <v>92</v>
      </c>
      <c r="G124" s="17">
        <v>82</v>
      </c>
      <c r="H124" s="17">
        <v>158</v>
      </c>
      <c r="I124" s="17">
        <v>62</v>
      </c>
      <c r="J124" s="17">
        <v>30</v>
      </c>
      <c r="K124" s="18">
        <v>25833.752</v>
      </c>
      <c r="L124" s="18">
        <v>1005.489</v>
      </c>
      <c r="M124" s="18">
        <v>83</v>
      </c>
      <c r="N124" s="18">
        <v>590</v>
      </c>
      <c r="O124" s="17" t="s">
        <v>237</v>
      </c>
      <c r="P124" s="17">
        <v>50.25</v>
      </c>
      <c r="Q124" s="17">
        <v>50.583811360508001</v>
      </c>
      <c r="R124" s="17" t="s">
        <v>237</v>
      </c>
      <c r="S124" s="17">
        <v>86.440389999999994</v>
      </c>
      <c r="T124" s="17" t="s">
        <v>237</v>
      </c>
      <c r="U124" s="19"/>
    </row>
    <row r="125" spans="2:21" s="15" customFormat="1" ht="15.75" x14ac:dyDescent="0.25">
      <c r="B125" s="45" t="s">
        <v>139</v>
      </c>
      <c r="C125" s="16">
        <v>50</v>
      </c>
      <c r="D125" s="17">
        <v>109</v>
      </c>
      <c r="E125" s="17">
        <v>51</v>
      </c>
      <c r="F125" s="17">
        <v>55</v>
      </c>
      <c r="G125" s="17">
        <v>45</v>
      </c>
      <c r="H125" s="17">
        <v>78</v>
      </c>
      <c r="I125" s="17">
        <v>40</v>
      </c>
      <c r="J125" s="17">
        <v>26</v>
      </c>
      <c r="K125" s="18">
        <v>53259.017999999996</v>
      </c>
      <c r="L125" s="18">
        <v>916.53899999999999</v>
      </c>
      <c r="M125" s="18">
        <v>46</v>
      </c>
      <c r="N125" s="18" t="s">
        <v>66</v>
      </c>
      <c r="O125" s="17"/>
      <c r="P125" s="17">
        <v>65.176000000000002</v>
      </c>
      <c r="Q125" s="17">
        <v>92.62518</v>
      </c>
      <c r="R125" s="17" t="s">
        <v>237</v>
      </c>
      <c r="S125" s="17" t="s">
        <v>238</v>
      </c>
      <c r="T125" s="17" t="s">
        <v>237</v>
      </c>
      <c r="U125" s="19"/>
    </row>
    <row r="126" spans="2:21" s="15" customFormat="1" ht="15.75" x14ac:dyDescent="0.25">
      <c r="B126" s="45" t="s">
        <v>140</v>
      </c>
      <c r="C126" s="16">
        <v>53</v>
      </c>
      <c r="D126" s="17">
        <v>74</v>
      </c>
      <c r="E126" s="17">
        <v>50</v>
      </c>
      <c r="F126" s="17">
        <v>54</v>
      </c>
      <c r="G126" s="17">
        <v>46</v>
      </c>
      <c r="H126" s="17">
        <v>50</v>
      </c>
      <c r="I126" s="17">
        <v>35</v>
      </c>
      <c r="J126" s="17">
        <v>22</v>
      </c>
      <c r="K126" s="18">
        <v>2303.3150000000001</v>
      </c>
      <c r="L126" s="18">
        <v>60.037999999999997</v>
      </c>
      <c r="M126" s="18">
        <v>3</v>
      </c>
      <c r="N126" s="18">
        <v>5840</v>
      </c>
      <c r="O126" s="17" t="s">
        <v>237</v>
      </c>
      <c r="P126" s="17">
        <v>64.483000000000004</v>
      </c>
      <c r="Q126" s="17">
        <v>76.486593935192403</v>
      </c>
      <c r="R126" s="17" t="s">
        <v>239</v>
      </c>
      <c r="S126" s="17">
        <v>88.545609999999996</v>
      </c>
      <c r="T126" s="17" t="s">
        <v>237</v>
      </c>
      <c r="U126" s="19"/>
    </row>
    <row r="127" spans="2:21" s="15" customFormat="1" ht="15.75" x14ac:dyDescent="0.25">
      <c r="B127" s="45" t="s">
        <v>141</v>
      </c>
      <c r="C127" s="16">
        <v>65</v>
      </c>
      <c r="D127" s="17">
        <v>58</v>
      </c>
      <c r="E127" s="17">
        <v>37</v>
      </c>
      <c r="F127" s="17">
        <v>40</v>
      </c>
      <c r="G127" s="17">
        <v>33</v>
      </c>
      <c r="H127" s="17">
        <v>45</v>
      </c>
      <c r="I127" s="17">
        <v>30</v>
      </c>
      <c r="J127" s="17">
        <v>20</v>
      </c>
      <c r="K127" s="18">
        <v>10.051</v>
      </c>
      <c r="L127" s="18" t="s">
        <v>238</v>
      </c>
      <c r="M127" s="18">
        <v>0</v>
      </c>
      <c r="N127" s="18" t="s">
        <v>238</v>
      </c>
      <c r="O127" s="17" t="s">
        <v>237</v>
      </c>
      <c r="P127" s="17" t="s">
        <v>238</v>
      </c>
      <c r="Q127" s="17" t="s">
        <v>238</v>
      </c>
      <c r="R127" s="17" t="s">
        <v>237</v>
      </c>
      <c r="S127" s="17">
        <v>75.939310000000006</v>
      </c>
      <c r="T127" s="17" t="s">
        <v>237</v>
      </c>
      <c r="U127" s="19"/>
    </row>
    <row r="128" spans="2:21" s="15" customFormat="1" ht="15.75" x14ac:dyDescent="0.25">
      <c r="B128" s="45" t="s">
        <v>142</v>
      </c>
      <c r="C128" s="16">
        <v>61</v>
      </c>
      <c r="D128" s="17">
        <v>142</v>
      </c>
      <c r="E128" s="17">
        <v>40</v>
      </c>
      <c r="F128" s="17">
        <v>42</v>
      </c>
      <c r="G128" s="17">
        <v>37</v>
      </c>
      <c r="H128" s="17">
        <v>99</v>
      </c>
      <c r="I128" s="17">
        <v>32</v>
      </c>
      <c r="J128" s="17">
        <v>23</v>
      </c>
      <c r="K128" s="18">
        <v>27797.456999999999</v>
      </c>
      <c r="L128" s="18">
        <v>583.87099999999998</v>
      </c>
      <c r="M128" s="18">
        <v>23</v>
      </c>
      <c r="N128" s="18">
        <v>730</v>
      </c>
      <c r="O128" s="17" t="s">
        <v>237</v>
      </c>
      <c r="P128" s="17">
        <v>68.41</v>
      </c>
      <c r="Q128" s="17">
        <v>57.369102440967097</v>
      </c>
      <c r="R128" s="17" t="s">
        <v>237</v>
      </c>
      <c r="S128" s="17">
        <v>97.625389999999996</v>
      </c>
      <c r="T128" s="17" t="s">
        <v>237</v>
      </c>
      <c r="U128" s="19"/>
    </row>
    <row r="129" spans="2:21" s="15" customFormat="1" ht="15.75" x14ac:dyDescent="0.25">
      <c r="B129" s="45" t="s">
        <v>143</v>
      </c>
      <c r="C129" s="16">
        <v>167</v>
      </c>
      <c r="D129" s="17">
        <v>8</v>
      </c>
      <c r="E129" s="17">
        <v>4</v>
      </c>
      <c r="F129" s="17">
        <v>4</v>
      </c>
      <c r="G129" s="17">
        <v>4</v>
      </c>
      <c r="H129" s="17">
        <v>7</v>
      </c>
      <c r="I129" s="17">
        <v>3</v>
      </c>
      <c r="J129" s="17">
        <v>3</v>
      </c>
      <c r="K129" s="18">
        <v>16759.228999999999</v>
      </c>
      <c r="L129" s="18">
        <v>179.43299999999999</v>
      </c>
      <c r="M129" s="18">
        <v>1</v>
      </c>
      <c r="N129" s="18">
        <v>47440</v>
      </c>
      <c r="O129" s="17" t="s">
        <v>237</v>
      </c>
      <c r="P129" s="17">
        <v>81.037999999999997</v>
      </c>
      <c r="Q129" s="17" t="s">
        <v>238</v>
      </c>
      <c r="R129" s="17" t="s">
        <v>237</v>
      </c>
      <c r="S129" s="17">
        <v>98.713400000000007</v>
      </c>
      <c r="T129" s="17" t="s">
        <v>237</v>
      </c>
      <c r="U129" s="19"/>
    </row>
    <row r="130" spans="2:21" s="15" customFormat="1" ht="15.75" x14ac:dyDescent="0.25">
      <c r="B130" s="45" t="s">
        <v>144</v>
      </c>
      <c r="C130" s="16">
        <v>155</v>
      </c>
      <c r="D130" s="17">
        <v>11</v>
      </c>
      <c r="E130" s="17">
        <v>6</v>
      </c>
      <c r="F130" s="17">
        <v>7</v>
      </c>
      <c r="G130" s="17">
        <v>6</v>
      </c>
      <c r="H130" s="17">
        <v>9</v>
      </c>
      <c r="I130" s="17">
        <v>5</v>
      </c>
      <c r="J130" s="17">
        <v>3</v>
      </c>
      <c r="K130" s="18">
        <v>4505.7610000000004</v>
      </c>
      <c r="L130" s="18">
        <v>62.316000000000003</v>
      </c>
      <c r="M130" s="18">
        <v>0</v>
      </c>
      <c r="N130" s="18">
        <v>35520</v>
      </c>
      <c r="O130" s="17" t="s">
        <v>239</v>
      </c>
      <c r="P130" s="17">
        <v>81.132000000000005</v>
      </c>
      <c r="Q130" s="17" t="s">
        <v>238</v>
      </c>
      <c r="R130" s="17" t="s">
        <v>237</v>
      </c>
      <c r="S130" s="17">
        <v>98.503399999999999</v>
      </c>
      <c r="T130" s="17" t="s">
        <v>237</v>
      </c>
      <c r="U130" s="19"/>
    </row>
    <row r="131" spans="2:21" s="15" customFormat="1" ht="15.75" x14ac:dyDescent="0.25">
      <c r="B131" s="45" t="s">
        <v>145</v>
      </c>
      <c r="C131" s="16">
        <v>83</v>
      </c>
      <c r="D131" s="17">
        <v>67</v>
      </c>
      <c r="E131" s="17">
        <v>24</v>
      </c>
      <c r="F131" s="17">
        <v>26</v>
      </c>
      <c r="G131" s="17">
        <v>21</v>
      </c>
      <c r="H131" s="17">
        <v>51</v>
      </c>
      <c r="I131" s="17">
        <v>20</v>
      </c>
      <c r="J131" s="17">
        <v>12</v>
      </c>
      <c r="K131" s="18">
        <v>6080.4780000000001</v>
      </c>
      <c r="L131" s="18">
        <v>138.27500000000001</v>
      </c>
      <c r="M131" s="18">
        <v>3</v>
      </c>
      <c r="N131" s="18">
        <v>1780</v>
      </c>
      <c r="O131" s="17" t="s">
        <v>237</v>
      </c>
      <c r="P131" s="17">
        <v>74.838999999999999</v>
      </c>
      <c r="Q131" s="17">
        <v>78.002980180771104</v>
      </c>
      <c r="R131" s="17" t="s">
        <v>239</v>
      </c>
      <c r="S131" s="17">
        <v>93.202179999999998</v>
      </c>
      <c r="T131" s="17" t="s">
        <v>237</v>
      </c>
      <c r="U131" s="19"/>
    </row>
    <row r="132" spans="2:21" s="15" customFormat="1" ht="15.75" x14ac:dyDescent="0.25">
      <c r="B132" s="45" t="s">
        <v>146</v>
      </c>
      <c r="C132" s="16">
        <v>10</v>
      </c>
      <c r="D132" s="17">
        <v>327</v>
      </c>
      <c r="E132" s="17">
        <v>104</v>
      </c>
      <c r="F132" s="17">
        <v>108</v>
      </c>
      <c r="G132" s="17">
        <v>100</v>
      </c>
      <c r="H132" s="17">
        <v>138</v>
      </c>
      <c r="I132" s="17">
        <v>60</v>
      </c>
      <c r="J132" s="17">
        <v>28</v>
      </c>
      <c r="K132" s="18">
        <v>17831.27</v>
      </c>
      <c r="L132" s="18">
        <v>889.57399999999996</v>
      </c>
      <c r="M132" s="18">
        <v>86</v>
      </c>
      <c r="N132" s="18">
        <v>410</v>
      </c>
      <c r="O132" s="17" t="s">
        <v>237</v>
      </c>
      <c r="P132" s="17">
        <v>58.408999999999999</v>
      </c>
      <c r="Q132" s="17">
        <v>15.456697682888899</v>
      </c>
      <c r="R132" s="17" t="s">
        <v>237</v>
      </c>
      <c r="S132" s="17">
        <v>63.622169999999997</v>
      </c>
      <c r="T132" s="17" t="s">
        <v>237</v>
      </c>
      <c r="U132" s="19"/>
    </row>
    <row r="133" spans="2:21" s="15" customFormat="1" ht="15.75" x14ac:dyDescent="0.25">
      <c r="B133" s="45" t="s">
        <v>147</v>
      </c>
      <c r="C133" s="16">
        <v>9</v>
      </c>
      <c r="D133" s="17">
        <v>213</v>
      </c>
      <c r="E133" s="17">
        <v>117</v>
      </c>
      <c r="F133" s="17">
        <v>124</v>
      </c>
      <c r="G133" s="17">
        <v>111</v>
      </c>
      <c r="H133" s="17">
        <v>126</v>
      </c>
      <c r="I133" s="17">
        <v>74</v>
      </c>
      <c r="J133" s="17">
        <v>37</v>
      </c>
      <c r="K133" s="18">
        <v>173615.345</v>
      </c>
      <c r="L133" s="18">
        <v>7173.02</v>
      </c>
      <c r="M133" s="18">
        <v>804</v>
      </c>
      <c r="N133" s="18">
        <v>2760</v>
      </c>
      <c r="O133" s="17" t="s">
        <v>237</v>
      </c>
      <c r="P133" s="17">
        <v>52.506</v>
      </c>
      <c r="Q133" s="17">
        <v>51.077658363416397</v>
      </c>
      <c r="R133" s="17" t="s">
        <v>239</v>
      </c>
      <c r="S133" s="17">
        <v>65.740309999999994</v>
      </c>
      <c r="T133" s="17" t="s">
        <v>237</v>
      </c>
      <c r="U133" s="19"/>
    </row>
    <row r="134" spans="2:21" s="15" customFormat="1" ht="15.75" x14ac:dyDescent="0.25">
      <c r="B134" s="45" t="s">
        <v>148</v>
      </c>
      <c r="C134" s="16">
        <v>81</v>
      </c>
      <c r="D134" s="17">
        <v>14</v>
      </c>
      <c r="E134" s="17">
        <v>25</v>
      </c>
      <c r="F134" s="17">
        <v>27</v>
      </c>
      <c r="G134" s="17">
        <v>22</v>
      </c>
      <c r="H134" s="17">
        <v>12</v>
      </c>
      <c r="I134" s="17">
        <v>21</v>
      </c>
      <c r="J134" s="17">
        <v>12</v>
      </c>
      <c r="K134" s="18">
        <v>1.3440000000000001</v>
      </c>
      <c r="L134" s="18" t="s">
        <v>238</v>
      </c>
      <c r="M134" s="18">
        <v>0</v>
      </c>
      <c r="N134" s="18" t="s">
        <v>238</v>
      </c>
      <c r="O134" s="17" t="s">
        <v>237</v>
      </c>
      <c r="P134" s="17" t="s">
        <v>238</v>
      </c>
      <c r="Q134" s="17" t="s">
        <v>238</v>
      </c>
      <c r="R134" s="17" t="s">
        <v>237</v>
      </c>
      <c r="S134" s="17" t="s">
        <v>238</v>
      </c>
      <c r="T134" s="17" t="s">
        <v>237</v>
      </c>
      <c r="U134" s="19"/>
    </row>
    <row r="135" spans="2:21" s="15" customFormat="1" ht="15.75" x14ac:dyDescent="0.25">
      <c r="B135" s="45" t="s">
        <v>149</v>
      </c>
      <c r="C135" s="16">
        <v>185</v>
      </c>
      <c r="D135" s="17">
        <v>9</v>
      </c>
      <c r="E135" s="17">
        <v>3</v>
      </c>
      <c r="F135" s="17">
        <v>3</v>
      </c>
      <c r="G135" s="17">
        <v>2</v>
      </c>
      <c r="H135" s="17">
        <v>7</v>
      </c>
      <c r="I135" s="17">
        <v>2</v>
      </c>
      <c r="J135" s="17">
        <v>2</v>
      </c>
      <c r="K135" s="18">
        <v>5042.6710000000003</v>
      </c>
      <c r="L135" s="18">
        <v>62.613</v>
      </c>
      <c r="M135" s="18">
        <v>0</v>
      </c>
      <c r="N135" s="18">
        <v>102610</v>
      </c>
      <c r="O135" s="17" t="s">
        <v>237</v>
      </c>
      <c r="P135" s="17">
        <v>81.503</v>
      </c>
      <c r="Q135" s="17" t="s">
        <v>238</v>
      </c>
      <c r="R135" s="17" t="s">
        <v>237</v>
      </c>
      <c r="S135" s="17">
        <v>99.436989999999994</v>
      </c>
      <c r="T135" s="17" t="s">
        <v>237</v>
      </c>
      <c r="U135" s="19"/>
    </row>
    <row r="136" spans="2:21" s="15" customFormat="1" ht="15.75" x14ac:dyDescent="0.25">
      <c r="B136" s="45" t="s">
        <v>150</v>
      </c>
      <c r="C136" s="16">
        <v>131</v>
      </c>
      <c r="D136" s="17">
        <v>39</v>
      </c>
      <c r="E136" s="17">
        <v>11</v>
      </c>
      <c r="F136" s="17">
        <v>12</v>
      </c>
      <c r="G136" s="17">
        <v>10</v>
      </c>
      <c r="H136" s="17">
        <v>32</v>
      </c>
      <c r="I136" s="17">
        <v>10</v>
      </c>
      <c r="J136" s="17">
        <v>7</v>
      </c>
      <c r="K136" s="18">
        <v>3632.444</v>
      </c>
      <c r="L136" s="18">
        <v>74.328999999999994</v>
      </c>
      <c r="M136" s="18">
        <v>1</v>
      </c>
      <c r="N136" s="18">
        <v>25250</v>
      </c>
      <c r="O136" s="17" t="s">
        <v>239</v>
      </c>
      <c r="P136" s="17">
        <v>76.552000000000007</v>
      </c>
      <c r="Q136" s="17">
        <v>86.938998398244607</v>
      </c>
      <c r="R136" s="17" t="s">
        <v>237</v>
      </c>
      <c r="S136" s="17">
        <v>97.432220000000001</v>
      </c>
      <c r="T136" s="17" t="s">
        <v>237</v>
      </c>
      <c r="U136" s="19"/>
    </row>
    <row r="137" spans="2:21" s="15" customFormat="1" ht="15.75" x14ac:dyDescent="0.25">
      <c r="B137" s="45" t="s">
        <v>151</v>
      </c>
      <c r="C137" s="16">
        <v>23</v>
      </c>
      <c r="D137" s="17">
        <v>139</v>
      </c>
      <c r="E137" s="17">
        <v>86</v>
      </c>
      <c r="F137" s="17">
        <v>89</v>
      </c>
      <c r="G137" s="17">
        <v>82</v>
      </c>
      <c r="H137" s="17">
        <v>106</v>
      </c>
      <c r="I137" s="17">
        <v>69</v>
      </c>
      <c r="J137" s="17">
        <v>42</v>
      </c>
      <c r="K137" s="18">
        <v>182142.59400000001</v>
      </c>
      <c r="L137" s="18">
        <v>4599.4219999999996</v>
      </c>
      <c r="M137" s="18">
        <v>394</v>
      </c>
      <c r="N137" s="18">
        <v>1380</v>
      </c>
      <c r="O137" s="17" t="s">
        <v>237</v>
      </c>
      <c r="P137" s="17">
        <v>66.569999999999993</v>
      </c>
      <c r="Q137" s="17">
        <v>54.738016851738202</v>
      </c>
      <c r="R137" s="17" t="s">
        <v>237</v>
      </c>
      <c r="S137" s="17">
        <v>72.464110000000005</v>
      </c>
      <c r="T137" s="17" t="s">
        <v>237</v>
      </c>
      <c r="U137" s="19"/>
    </row>
    <row r="138" spans="2:21" s="15" customFormat="1" ht="15.75" x14ac:dyDescent="0.25">
      <c r="B138" s="45" t="s">
        <v>152</v>
      </c>
      <c r="C138" s="16">
        <v>97</v>
      </c>
      <c r="D138" s="17">
        <v>36</v>
      </c>
      <c r="E138" s="17">
        <v>18</v>
      </c>
      <c r="F138" s="17">
        <v>19</v>
      </c>
      <c r="G138" s="17">
        <v>16</v>
      </c>
      <c r="H138" s="17">
        <v>31</v>
      </c>
      <c r="I138" s="17">
        <v>15</v>
      </c>
      <c r="J138" s="17">
        <v>9</v>
      </c>
      <c r="K138" s="18">
        <v>20.917999999999999</v>
      </c>
      <c r="L138" s="18" t="s">
        <v>238</v>
      </c>
      <c r="M138" s="18">
        <v>0</v>
      </c>
      <c r="N138" s="18">
        <v>10970</v>
      </c>
      <c r="O138" s="17" t="s">
        <v>237</v>
      </c>
      <c r="P138" s="17" t="s">
        <v>238</v>
      </c>
      <c r="Q138" s="17">
        <v>99.523966942148803</v>
      </c>
      <c r="R138" s="17" t="s">
        <v>237</v>
      </c>
      <c r="S138" s="17" t="s">
        <v>238</v>
      </c>
      <c r="T138" s="17" t="s">
        <v>237</v>
      </c>
      <c r="U138" s="19"/>
    </row>
    <row r="139" spans="2:21" s="15" customFormat="1" ht="15.75" x14ac:dyDescent="0.25">
      <c r="B139" s="45" t="s">
        <v>153</v>
      </c>
      <c r="C139" s="16">
        <v>97</v>
      </c>
      <c r="D139" s="17">
        <v>31</v>
      </c>
      <c r="E139" s="17">
        <v>18</v>
      </c>
      <c r="F139" s="17">
        <v>20</v>
      </c>
      <c r="G139" s="17">
        <v>16</v>
      </c>
      <c r="H139" s="17">
        <v>26</v>
      </c>
      <c r="I139" s="17">
        <v>15</v>
      </c>
      <c r="J139" s="17">
        <v>8</v>
      </c>
      <c r="K139" s="18">
        <v>3864.17</v>
      </c>
      <c r="L139" s="18">
        <v>75.17</v>
      </c>
      <c r="M139" s="18">
        <v>1</v>
      </c>
      <c r="N139" s="18">
        <v>10700</v>
      </c>
      <c r="O139" s="17" t="s">
        <v>237</v>
      </c>
      <c r="P139" s="17">
        <v>77.555999999999997</v>
      </c>
      <c r="Q139" s="17">
        <v>94.094123787642005</v>
      </c>
      <c r="R139" s="17" t="s">
        <v>237</v>
      </c>
      <c r="S139" s="17">
        <v>92.030699999999996</v>
      </c>
      <c r="T139" s="17" t="s">
        <v>237</v>
      </c>
      <c r="U139" s="19"/>
    </row>
    <row r="140" spans="2:21" s="15" customFormat="1" ht="15.75" x14ac:dyDescent="0.25">
      <c r="B140" s="45" t="s">
        <v>154</v>
      </c>
      <c r="C140" s="16">
        <v>40</v>
      </c>
      <c r="D140" s="17">
        <v>89</v>
      </c>
      <c r="E140" s="17">
        <v>61</v>
      </c>
      <c r="F140" s="17">
        <v>66</v>
      </c>
      <c r="G140" s="17">
        <v>57</v>
      </c>
      <c r="H140" s="17">
        <v>65</v>
      </c>
      <c r="I140" s="17">
        <v>47</v>
      </c>
      <c r="J140" s="17">
        <v>24</v>
      </c>
      <c r="K140" s="18">
        <v>7321.2619999999997</v>
      </c>
      <c r="L140" s="18">
        <v>211.55500000000001</v>
      </c>
      <c r="M140" s="18">
        <v>13</v>
      </c>
      <c r="N140" s="18">
        <v>2010</v>
      </c>
      <c r="O140" s="17" t="s">
        <v>237</v>
      </c>
      <c r="P140" s="17">
        <v>62.420999999999999</v>
      </c>
      <c r="Q140" s="17">
        <v>62.881839999999997</v>
      </c>
      <c r="R140" s="17" t="s">
        <v>237</v>
      </c>
      <c r="S140" s="17">
        <v>86.776160000000004</v>
      </c>
      <c r="T140" s="17" t="s">
        <v>237</v>
      </c>
      <c r="U140" s="19"/>
    </row>
    <row r="141" spans="2:21" s="15" customFormat="1" ht="15.75" x14ac:dyDescent="0.25">
      <c r="B141" s="45" t="s">
        <v>155</v>
      </c>
      <c r="C141" s="16">
        <v>89</v>
      </c>
      <c r="D141" s="17">
        <v>46</v>
      </c>
      <c r="E141" s="17">
        <v>22</v>
      </c>
      <c r="F141" s="17">
        <v>24</v>
      </c>
      <c r="G141" s="17">
        <v>20</v>
      </c>
      <c r="H141" s="17">
        <v>37</v>
      </c>
      <c r="I141" s="17">
        <v>19</v>
      </c>
      <c r="J141" s="17">
        <v>12</v>
      </c>
      <c r="K141" s="18">
        <v>6802.2950000000001</v>
      </c>
      <c r="L141" s="18">
        <v>161.518</v>
      </c>
      <c r="M141" s="18">
        <v>3</v>
      </c>
      <c r="N141" s="18">
        <v>4040</v>
      </c>
      <c r="O141" s="17" t="s">
        <v>237</v>
      </c>
      <c r="P141" s="17">
        <v>72.259</v>
      </c>
      <c r="Q141" s="17">
        <v>93.870915092487195</v>
      </c>
      <c r="R141" s="17" t="s">
        <v>237</v>
      </c>
      <c r="S141" s="17">
        <v>82.618080000000006</v>
      </c>
      <c r="T141" s="17" t="s">
        <v>237</v>
      </c>
      <c r="U141" s="19"/>
    </row>
    <row r="142" spans="2:21" s="15" customFormat="1" ht="15.75" x14ac:dyDescent="0.25">
      <c r="B142" s="45" t="s">
        <v>156</v>
      </c>
      <c r="C142" s="16">
        <v>100</v>
      </c>
      <c r="D142" s="17">
        <v>80</v>
      </c>
      <c r="E142" s="17">
        <v>17</v>
      </c>
      <c r="F142" s="17">
        <v>18</v>
      </c>
      <c r="G142" s="17">
        <v>15</v>
      </c>
      <c r="H142" s="17">
        <v>57</v>
      </c>
      <c r="I142" s="17">
        <v>13</v>
      </c>
      <c r="J142" s="17">
        <v>8</v>
      </c>
      <c r="K142" s="18">
        <v>30375.602999999999</v>
      </c>
      <c r="L142" s="18">
        <v>599.09500000000003</v>
      </c>
      <c r="M142" s="18">
        <v>10</v>
      </c>
      <c r="N142" s="18">
        <v>6390</v>
      </c>
      <c r="O142" s="17" t="s">
        <v>237</v>
      </c>
      <c r="P142" s="17">
        <v>74.825999999999993</v>
      </c>
      <c r="Q142" s="17">
        <v>93.841731608529201</v>
      </c>
      <c r="R142" s="17" t="s">
        <v>237</v>
      </c>
      <c r="S142" s="17">
        <v>96.327079999999995</v>
      </c>
      <c r="T142" s="17" t="s">
        <v>237</v>
      </c>
      <c r="U142" s="19"/>
    </row>
    <row r="143" spans="2:21" s="15" customFormat="1" ht="15.75" x14ac:dyDescent="0.25">
      <c r="B143" s="45" t="s">
        <v>157</v>
      </c>
      <c r="C143" s="16">
        <v>73</v>
      </c>
      <c r="D143" s="17">
        <v>59</v>
      </c>
      <c r="E143" s="17">
        <v>30</v>
      </c>
      <c r="F143" s="17">
        <v>33</v>
      </c>
      <c r="G143" s="17">
        <v>26</v>
      </c>
      <c r="H143" s="17">
        <v>41</v>
      </c>
      <c r="I143" s="17">
        <v>24</v>
      </c>
      <c r="J143" s="17">
        <v>14</v>
      </c>
      <c r="K143" s="18">
        <v>98393.573999999993</v>
      </c>
      <c r="L143" s="18">
        <v>2403.9430000000002</v>
      </c>
      <c r="M143" s="18">
        <v>71</v>
      </c>
      <c r="N143" s="18">
        <v>3270</v>
      </c>
      <c r="O143" s="17" t="s">
        <v>237</v>
      </c>
      <c r="P143" s="17">
        <v>68.703000000000003</v>
      </c>
      <c r="Q143" s="17">
        <v>95.4200993038814</v>
      </c>
      <c r="R143" s="17" t="s">
        <v>239</v>
      </c>
      <c r="S143" s="17">
        <v>88.647409999999994</v>
      </c>
      <c r="T143" s="17" t="s">
        <v>237</v>
      </c>
      <c r="U143" s="19"/>
    </row>
    <row r="144" spans="2:21" s="15" customFormat="1" ht="15.75" x14ac:dyDescent="0.25">
      <c r="B144" s="45" t="s">
        <v>158</v>
      </c>
      <c r="C144" s="16">
        <v>160</v>
      </c>
      <c r="D144" s="17">
        <v>17</v>
      </c>
      <c r="E144" s="17">
        <v>5</v>
      </c>
      <c r="F144" s="17">
        <v>6</v>
      </c>
      <c r="G144" s="17">
        <v>5</v>
      </c>
      <c r="H144" s="17">
        <v>15</v>
      </c>
      <c r="I144" s="17">
        <v>5</v>
      </c>
      <c r="J144" s="17">
        <v>3</v>
      </c>
      <c r="K144" s="18">
        <v>38216.635000000002</v>
      </c>
      <c r="L144" s="18">
        <v>412.65699999999998</v>
      </c>
      <c r="M144" s="18">
        <v>2</v>
      </c>
      <c r="N144" s="18">
        <v>12960</v>
      </c>
      <c r="O144" s="17" t="s">
        <v>237</v>
      </c>
      <c r="P144" s="17">
        <v>76.408000000000001</v>
      </c>
      <c r="Q144" s="17">
        <v>99.747630000000001</v>
      </c>
      <c r="R144" s="17" t="s">
        <v>237</v>
      </c>
      <c r="S144" s="17">
        <v>96.762810000000002</v>
      </c>
      <c r="T144" s="17" t="s">
        <v>237</v>
      </c>
      <c r="U144" s="19"/>
    </row>
    <row r="145" spans="2:21" s="15" customFormat="1" ht="15.75" x14ac:dyDescent="0.25">
      <c r="B145" s="45" t="s">
        <v>159</v>
      </c>
      <c r="C145" s="16">
        <v>167</v>
      </c>
      <c r="D145" s="17">
        <v>15</v>
      </c>
      <c r="E145" s="17">
        <v>4</v>
      </c>
      <c r="F145" s="17">
        <v>4</v>
      </c>
      <c r="G145" s="17">
        <v>3</v>
      </c>
      <c r="H145" s="17">
        <v>12</v>
      </c>
      <c r="I145" s="17">
        <v>3</v>
      </c>
      <c r="J145" s="17">
        <v>2</v>
      </c>
      <c r="K145" s="18">
        <v>10608.156000000001</v>
      </c>
      <c r="L145" s="18">
        <v>91.962999999999994</v>
      </c>
      <c r="M145" s="18">
        <v>0</v>
      </c>
      <c r="N145" s="18">
        <v>20670</v>
      </c>
      <c r="O145" s="17" t="s">
        <v>237</v>
      </c>
      <c r="P145" s="17">
        <v>79.944999999999993</v>
      </c>
      <c r="Q145" s="17">
        <v>94.477048502149501</v>
      </c>
      <c r="R145" s="17" t="s">
        <v>237</v>
      </c>
      <c r="S145" s="17">
        <v>98.788449999999997</v>
      </c>
      <c r="T145" s="17" t="s">
        <v>237</v>
      </c>
      <c r="U145" s="19"/>
    </row>
    <row r="146" spans="2:21" s="15" customFormat="1" ht="15.75" x14ac:dyDescent="0.25">
      <c r="B146" s="45" t="s">
        <v>160</v>
      </c>
      <c r="C146" s="16">
        <v>146</v>
      </c>
      <c r="D146" s="17">
        <v>21</v>
      </c>
      <c r="E146" s="17">
        <v>8</v>
      </c>
      <c r="F146" s="17">
        <v>9</v>
      </c>
      <c r="G146" s="17">
        <v>7</v>
      </c>
      <c r="H146" s="17">
        <v>18</v>
      </c>
      <c r="I146" s="17">
        <v>7</v>
      </c>
      <c r="J146" s="17">
        <v>4</v>
      </c>
      <c r="K146" s="18">
        <v>2168.6729999999998</v>
      </c>
      <c r="L146" s="18">
        <v>23.199000000000002</v>
      </c>
      <c r="M146" s="18">
        <v>0</v>
      </c>
      <c r="N146" s="18">
        <v>85550</v>
      </c>
      <c r="O146" s="17" t="s">
        <v>237</v>
      </c>
      <c r="P146" s="17">
        <v>78.369</v>
      </c>
      <c r="Q146" s="17">
        <v>96.678592698287702</v>
      </c>
      <c r="R146" s="17" t="s">
        <v>237</v>
      </c>
      <c r="S146" s="17" t="s">
        <v>238</v>
      </c>
      <c r="T146" s="17" t="s">
        <v>237</v>
      </c>
      <c r="U146" s="19"/>
    </row>
    <row r="147" spans="2:21" s="15" customFormat="1" ht="15.75" x14ac:dyDescent="0.25">
      <c r="B147" s="45" t="s">
        <v>161</v>
      </c>
      <c r="C147" s="16">
        <v>167</v>
      </c>
      <c r="D147" s="17">
        <v>7</v>
      </c>
      <c r="E147" s="17">
        <v>4</v>
      </c>
      <c r="F147" s="17">
        <v>4</v>
      </c>
      <c r="G147" s="17">
        <v>3</v>
      </c>
      <c r="H147" s="17">
        <v>6</v>
      </c>
      <c r="I147" s="17">
        <v>3</v>
      </c>
      <c r="J147" s="17">
        <v>2</v>
      </c>
      <c r="K147" s="18">
        <v>49262.697999999997</v>
      </c>
      <c r="L147" s="18">
        <v>472.38600000000002</v>
      </c>
      <c r="M147" s="18">
        <v>2</v>
      </c>
      <c r="N147" s="18">
        <v>25920</v>
      </c>
      <c r="O147" s="17" t="s">
        <v>237</v>
      </c>
      <c r="P147" s="17">
        <v>81.534999999999997</v>
      </c>
      <c r="Q147" s="17" t="s">
        <v>238</v>
      </c>
      <c r="R147" s="17" t="s">
        <v>237</v>
      </c>
      <c r="S147" s="17">
        <v>99.247039999999998</v>
      </c>
      <c r="T147" s="17" t="s">
        <v>237</v>
      </c>
      <c r="U147" s="19"/>
    </row>
    <row r="148" spans="2:21" s="15" customFormat="1" ht="15.75" x14ac:dyDescent="0.25">
      <c r="B148" s="55" t="s">
        <v>162</v>
      </c>
      <c r="C148" s="16">
        <v>110</v>
      </c>
      <c r="D148" s="17">
        <v>32</v>
      </c>
      <c r="E148" s="17">
        <v>15</v>
      </c>
      <c r="F148" s="17">
        <v>17</v>
      </c>
      <c r="G148" s="17">
        <v>14</v>
      </c>
      <c r="H148" s="17">
        <v>27</v>
      </c>
      <c r="I148" s="17">
        <v>13</v>
      </c>
      <c r="J148" s="17">
        <v>8</v>
      </c>
      <c r="K148" s="18">
        <v>3487.2040000000002</v>
      </c>
      <c r="L148" s="18">
        <v>42.363999999999997</v>
      </c>
      <c r="M148" s="18">
        <v>1</v>
      </c>
      <c r="N148" s="18">
        <v>2460</v>
      </c>
      <c r="O148" s="17" t="s">
        <v>237</v>
      </c>
      <c r="P148" s="17">
        <v>68.899000000000001</v>
      </c>
      <c r="Q148" s="17">
        <v>99.068100000000001</v>
      </c>
      <c r="R148" s="17" t="s">
        <v>237</v>
      </c>
      <c r="S148" s="17">
        <v>90.528170000000003</v>
      </c>
      <c r="T148" s="17" t="s">
        <v>237</v>
      </c>
      <c r="U148" s="19"/>
    </row>
    <row r="149" spans="2:21" s="15" customFormat="1" ht="15.75" x14ac:dyDescent="0.25">
      <c r="B149" s="45" t="s">
        <v>163</v>
      </c>
      <c r="C149" s="16">
        <v>127</v>
      </c>
      <c r="D149" s="17">
        <v>38</v>
      </c>
      <c r="E149" s="17">
        <v>12</v>
      </c>
      <c r="F149" s="17">
        <v>13</v>
      </c>
      <c r="G149" s="17">
        <v>11</v>
      </c>
      <c r="H149" s="17">
        <v>31</v>
      </c>
      <c r="I149" s="17">
        <v>11</v>
      </c>
      <c r="J149" s="17">
        <v>7</v>
      </c>
      <c r="K149" s="18">
        <v>21698.584999999999</v>
      </c>
      <c r="L149" s="18">
        <v>223.14699999999999</v>
      </c>
      <c r="M149" s="18">
        <v>3</v>
      </c>
      <c r="N149" s="18">
        <v>9060</v>
      </c>
      <c r="O149" s="17" t="s">
        <v>237</v>
      </c>
      <c r="P149" s="17">
        <v>73.831000000000003</v>
      </c>
      <c r="Q149" s="17">
        <v>98.6042873270397</v>
      </c>
      <c r="R149" s="17" t="s">
        <v>237</v>
      </c>
      <c r="S149" s="17">
        <v>85.755570000000006</v>
      </c>
      <c r="T149" s="17" t="s">
        <v>237</v>
      </c>
      <c r="U149" s="19"/>
    </row>
    <row r="150" spans="2:21" s="15" customFormat="1" ht="15.75" x14ac:dyDescent="0.25">
      <c r="B150" s="45" t="s">
        <v>164</v>
      </c>
      <c r="C150" s="16">
        <v>134</v>
      </c>
      <c r="D150" s="17">
        <v>26</v>
      </c>
      <c r="E150" s="17">
        <v>10</v>
      </c>
      <c r="F150" s="17">
        <v>11</v>
      </c>
      <c r="G150" s="17">
        <v>9</v>
      </c>
      <c r="H150" s="17">
        <v>22</v>
      </c>
      <c r="I150" s="17">
        <v>9</v>
      </c>
      <c r="J150" s="17">
        <v>5</v>
      </c>
      <c r="K150" s="18">
        <v>142833.68900000001</v>
      </c>
      <c r="L150" s="18">
        <v>1686.17</v>
      </c>
      <c r="M150" s="18">
        <v>17</v>
      </c>
      <c r="N150" s="18">
        <v>13860</v>
      </c>
      <c r="O150" s="17" t="s">
        <v>237</v>
      </c>
      <c r="P150" s="17">
        <v>67.978999999999999</v>
      </c>
      <c r="Q150" s="17">
        <v>99.684266699725896</v>
      </c>
      <c r="R150" s="17" t="s">
        <v>237</v>
      </c>
      <c r="S150" s="17">
        <v>97.242199999999997</v>
      </c>
      <c r="T150" s="17" t="s">
        <v>237</v>
      </c>
      <c r="U150" s="19"/>
    </row>
    <row r="151" spans="2:21" s="15" customFormat="1" ht="15.75" x14ac:dyDescent="0.25">
      <c r="B151" s="45" t="s">
        <v>165</v>
      </c>
      <c r="C151" s="16">
        <v>48</v>
      </c>
      <c r="D151" s="17">
        <v>152</v>
      </c>
      <c r="E151" s="17">
        <v>52</v>
      </c>
      <c r="F151" s="17">
        <v>56</v>
      </c>
      <c r="G151" s="17">
        <v>48</v>
      </c>
      <c r="H151" s="17">
        <v>93</v>
      </c>
      <c r="I151" s="17">
        <v>37</v>
      </c>
      <c r="J151" s="17">
        <v>20</v>
      </c>
      <c r="K151" s="18">
        <v>11776.522000000001</v>
      </c>
      <c r="L151" s="18">
        <v>414.27199999999999</v>
      </c>
      <c r="M151" s="18">
        <v>22</v>
      </c>
      <c r="N151" s="18">
        <v>620</v>
      </c>
      <c r="O151" s="17" t="s">
        <v>237</v>
      </c>
      <c r="P151" s="17">
        <v>64.066000000000003</v>
      </c>
      <c r="Q151" s="17">
        <v>65.852271659391405</v>
      </c>
      <c r="R151" s="17" t="s">
        <v>237</v>
      </c>
      <c r="S151" s="17">
        <v>98.709050000000005</v>
      </c>
      <c r="T151" s="17" t="s">
        <v>237</v>
      </c>
      <c r="U151" s="19"/>
    </row>
    <row r="152" spans="2:21" s="15" customFormat="1" ht="15.75" x14ac:dyDescent="0.25">
      <c r="B152" s="45" t="s">
        <v>166</v>
      </c>
      <c r="C152" s="16">
        <v>134</v>
      </c>
      <c r="D152" s="17">
        <v>29</v>
      </c>
      <c r="E152" s="17">
        <v>10</v>
      </c>
      <c r="F152" s="17">
        <v>11</v>
      </c>
      <c r="G152" s="17">
        <v>9</v>
      </c>
      <c r="H152" s="17">
        <v>23</v>
      </c>
      <c r="I152" s="17">
        <v>8</v>
      </c>
      <c r="J152" s="17">
        <v>7</v>
      </c>
      <c r="K152" s="18">
        <v>54.191000000000003</v>
      </c>
      <c r="L152" s="18" t="s">
        <v>238</v>
      </c>
      <c r="M152" s="18">
        <v>0</v>
      </c>
      <c r="N152" s="18">
        <v>13460</v>
      </c>
      <c r="O152" s="17" t="s">
        <v>237</v>
      </c>
      <c r="P152" s="17" t="s">
        <v>238</v>
      </c>
      <c r="Q152" s="17" t="s">
        <v>238</v>
      </c>
      <c r="R152" s="17" t="s">
        <v>237</v>
      </c>
      <c r="S152" s="17">
        <v>83.940719999999999</v>
      </c>
      <c r="T152" s="17" t="s">
        <v>237</v>
      </c>
      <c r="U152" s="19"/>
    </row>
    <row r="153" spans="2:21" s="15" customFormat="1" ht="15.75" x14ac:dyDescent="0.25">
      <c r="B153" s="45" t="s">
        <v>167</v>
      </c>
      <c r="C153" s="16">
        <v>110</v>
      </c>
      <c r="D153" s="17">
        <v>23</v>
      </c>
      <c r="E153" s="17">
        <v>15</v>
      </c>
      <c r="F153" s="17">
        <v>16</v>
      </c>
      <c r="G153" s="17">
        <v>13</v>
      </c>
      <c r="H153" s="17">
        <v>19</v>
      </c>
      <c r="I153" s="17">
        <v>13</v>
      </c>
      <c r="J153" s="17">
        <v>9</v>
      </c>
      <c r="K153" s="18">
        <v>182.273</v>
      </c>
      <c r="L153" s="18">
        <v>2.8079999999999998</v>
      </c>
      <c r="M153" s="18">
        <v>0</v>
      </c>
      <c r="N153" s="18">
        <v>7090</v>
      </c>
      <c r="O153" s="17" t="s">
        <v>237</v>
      </c>
      <c r="P153" s="17">
        <v>74.804000000000002</v>
      </c>
      <c r="Q153" s="17" t="s">
        <v>238</v>
      </c>
      <c r="R153" s="17" t="s">
        <v>237</v>
      </c>
      <c r="S153" s="17">
        <v>82.996009999999998</v>
      </c>
      <c r="T153" s="17" t="s">
        <v>237</v>
      </c>
      <c r="U153" s="19"/>
    </row>
    <row r="154" spans="2:21" s="15" customFormat="1" ht="15.75" x14ac:dyDescent="0.25">
      <c r="B154" s="45" t="s">
        <v>168</v>
      </c>
      <c r="C154" s="16">
        <v>94</v>
      </c>
      <c r="D154" s="17">
        <v>25</v>
      </c>
      <c r="E154" s="17">
        <v>19</v>
      </c>
      <c r="F154" s="17">
        <v>21</v>
      </c>
      <c r="G154" s="17">
        <v>17</v>
      </c>
      <c r="H154" s="17">
        <v>21</v>
      </c>
      <c r="I154" s="17">
        <v>17</v>
      </c>
      <c r="J154" s="17">
        <v>12</v>
      </c>
      <c r="K154" s="18">
        <v>109.373</v>
      </c>
      <c r="L154" s="18">
        <v>1.7829999999999999</v>
      </c>
      <c r="M154" s="18">
        <v>0</v>
      </c>
      <c r="N154" s="18">
        <v>6580</v>
      </c>
      <c r="O154" s="17" t="s">
        <v>237</v>
      </c>
      <c r="P154" s="17">
        <v>72.488</v>
      </c>
      <c r="Q154" s="17" t="s">
        <v>238</v>
      </c>
      <c r="R154" s="17" t="s">
        <v>237</v>
      </c>
      <c r="S154" s="17">
        <v>99.114710000000002</v>
      </c>
      <c r="T154" s="17" t="s">
        <v>237</v>
      </c>
      <c r="U154" s="19"/>
    </row>
    <row r="155" spans="2:21" s="15" customFormat="1" ht="15.75" x14ac:dyDescent="0.25">
      <c r="B155" s="45" t="s">
        <v>169</v>
      </c>
      <c r="C155" s="16">
        <v>97</v>
      </c>
      <c r="D155" s="17">
        <v>31</v>
      </c>
      <c r="E155" s="17">
        <v>18</v>
      </c>
      <c r="F155" s="17">
        <v>20</v>
      </c>
      <c r="G155" s="17">
        <v>16</v>
      </c>
      <c r="H155" s="17">
        <v>26</v>
      </c>
      <c r="I155" s="17">
        <v>16</v>
      </c>
      <c r="J155" s="17">
        <v>8</v>
      </c>
      <c r="K155" s="18">
        <v>190.37200000000001</v>
      </c>
      <c r="L155" s="18">
        <v>4.9859999999999998</v>
      </c>
      <c r="M155" s="18">
        <v>0</v>
      </c>
      <c r="N155" s="18">
        <v>3430</v>
      </c>
      <c r="O155" s="17" t="s">
        <v>237</v>
      </c>
      <c r="P155" s="17">
        <v>73.156000000000006</v>
      </c>
      <c r="Q155" s="17">
        <v>98.864879999999999</v>
      </c>
      <c r="R155" s="17" t="s">
        <v>237</v>
      </c>
      <c r="S155" s="17">
        <v>96.118139999999997</v>
      </c>
      <c r="T155" s="17" t="s">
        <v>237</v>
      </c>
      <c r="U155" s="19"/>
    </row>
    <row r="156" spans="2:21" s="15" customFormat="1" ht="15.75" x14ac:dyDescent="0.25">
      <c r="B156" s="45" t="s">
        <v>170</v>
      </c>
      <c r="C156" s="16">
        <v>185</v>
      </c>
      <c r="D156" s="17">
        <v>11</v>
      </c>
      <c r="E156" s="17">
        <v>3</v>
      </c>
      <c r="F156" s="17">
        <v>3</v>
      </c>
      <c r="G156" s="17">
        <v>3</v>
      </c>
      <c r="H156" s="17">
        <v>10</v>
      </c>
      <c r="I156" s="17">
        <v>3</v>
      </c>
      <c r="J156" s="17">
        <v>1</v>
      </c>
      <c r="K156" s="18">
        <v>31.448</v>
      </c>
      <c r="L156" s="18" t="s">
        <v>238</v>
      </c>
      <c r="M156" s="18">
        <v>0</v>
      </c>
      <c r="N156" s="18" t="s">
        <v>21</v>
      </c>
      <c r="O156" s="17"/>
      <c r="P156" s="17" t="s">
        <v>238</v>
      </c>
      <c r="Q156" s="17" t="s">
        <v>238</v>
      </c>
      <c r="R156" s="17" t="s">
        <v>237</v>
      </c>
      <c r="S156" s="17">
        <v>93.064610000000002</v>
      </c>
      <c r="T156" s="17" t="s">
        <v>237</v>
      </c>
      <c r="U156" s="19"/>
    </row>
    <row r="157" spans="2:21" s="15" customFormat="1" ht="15.75" x14ac:dyDescent="0.25">
      <c r="B157" s="45" t="s">
        <v>171</v>
      </c>
      <c r="C157" s="16">
        <v>50</v>
      </c>
      <c r="D157" s="17">
        <v>110</v>
      </c>
      <c r="E157" s="17">
        <v>51</v>
      </c>
      <c r="F157" s="17">
        <v>55</v>
      </c>
      <c r="G157" s="17">
        <v>47</v>
      </c>
      <c r="H157" s="17">
        <v>70</v>
      </c>
      <c r="I157" s="17">
        <v>37</v>
      </c>
      <c r="J157" s="17">
        <v>19</v>
      </c>
      <c r="K157" s="18">
        <v>192.99299999999999</v>
      </c>
      <c r="L157" s="18">
        <v>6.5380000000000003</v>
      </c>
      <c r="M157" s="18">
        <v>0</v>
      </c>
      <c r="N157" s="18">
        <v>1470</v>
      </c>
      <c r="O157" s="17" t="s">
        <v>237</v>
      </c>
      <c r="P157" s="17">
        <v>66.337000000000003</v>
      </c>
      <c r="Q157" s="17">
        <v>69.536385090987096</v>
      </c>
      <c r="R157" s="17" t="s">
        <v>239</v>
      </c>
      <c r="S157" s="17">
        <v>96.985669999999999</v>
      </c>
      <c r="T157" s="17" t="s">
        <v>237</v>
      </c>
      <c r="U157" s="19"/>
    </row>
    <row r="158" spans="2:21" s="15" customFormat="1" ht="15.75" x14ac:dyDescent="0.25">
      <c r="B158" s="45" t="s">
        <v>172</v>
      </c>
      <c r="C158" s="16">
        <v>106</v>
      </c>
      <c r="D158" s="17">
        <v>44</v>
      </c>
      <c r="E158" s="17">
        <v>16</v>
      </c>
      <c r="F158" s="17">
        <v>17</v>
      </c>
      <c r="G158" s="17">
        <v>14</v>
      </c>
      <c r="H158" s="17">
        <v>35</v>
      </c>
      <c r="I158" s="17">
        <v>13</v>
      </c>
      <c r="J158" s="17">
        <v>9</v>
      </c>
      <c r="K158" s="18">
        <v>28828.87</v>
      </c>
      <c r="L158" s="18">
        <v>561.17700000000002</v>
      </c>
      <c r="M158" s="18">
        <v>9</v>
      </c>
      <c r="N158" s="18">
        <v>26200</v>
      </c>
      <c r="O158" s="17" t="s">
        <v>237</v>
      </c>
      <c r="P158" s="17">
        <v>75.478999999999999</v>
      </c>
      <c r="Q158" s="17">
        <v>94.426342282874202</v>
      </c>
      <c r="R158" s="17" t="s">
        <v>237</v>
      </c>
      <c r="S158" s="17">
        <v>93.538669999999996</v>
      </c>
      <c r="T158" s="17" t="s">
        <v>237</v>
      </c>
      <c r="U158" s="19"/>
    </row>
    <row r="159" spans="2:21" s="15" customFormat="1" ht="15.75" x14ac:dyDescent="0.25">
      <c r="B159" s="45" t="s">
        <v>173</v>
      </c>
      <c r="C159" s="16">
        <v>44</v>
      </c>
      <c r="D159" s="17">
        <v>141</v>
      </c>
      <c r="E159" s="17">
        <v>55</v>
      </c>
      <c r="F159" s="17">
        <v>60</v>
      </c>
      <c r="G159" s="17">
        <v>50</v>
      </c>
      <c r="H159" s="17">
        <v>71</v>
      </c>
      <c r="I159" s="17">
        <v>44</v>
      </c>
      <c r="J159" s="17">
        <v>23</v>
      </c>
      <c r="K159" s="18">
        <v>14133.28</v>
      </c>
      <c r="L159" s="18">
        <v>534.27499999999998</v>
      </c>
      <c r="M159" s="18">
        <v>29</v>
      </c>
      <c r="N159" s="18">
        <v>1070</v>
      </c>
      <c r="O159" s="17" t="s">
        <v>237</v>
      </c>
      <c r="P159" s="17">
        <v>63.451000000000001</v>
      </c>
      <c r="Q159" s="17">
        <v>52.0519616744511</v>
      </c>
      <c r="R159" s="17" t="s">
        <v>237</v>
      </c>
      <c r="S159" s="17">
        <v>79.393079999999998</v>
      </c>
      <c r="T159" s="17" t="s">
        <v>237</v>
      </c>
      <c r="U159" s="19"/>
    </row>
    <row r="160" spans="2:21" s="15" customFormat="1" ht="15.75" x14ac:dyDescent="0.25">
      <c r="B160" s="45" t="s">
        <v>174</v>
      </c>
      <c r="C160" s="16">
        <v>150</v>
      </c>
      <c r="D160" s="17">
        <v>28</v>
      </c>
      <c r="E160" s="17">
        <v>7</v>
      </c>
      <c r="F160" s="17">
        <v>7</v>
      </c>
      <c r="G160" s="17">
        <v>6</v>
      </c>
      <c r="H160" s="17">
        <v>24</v>
      </c>
      <c r="I160" s="17">
        <v>6</v>
      </c>
      <c r="J160" s="17">
        <v>4</v>
      </c>
      <c r="K160" s="18">
        <v>9510.5059999999994</v>
      </c>
      <c r="L160" s="18">
        <v>92.507999999999996</v>
      </c>
      <c r="M160" s="18">
        <v>1</v>
      </c>
      <c r="N160" s="18">
        <v>5730</v>
      </c>
      <c r="O160" s="17" t="s">
        <v>237</v>
      </c>
      <c r="P160" s="17">
        <v>74.058999999999997</v>
      </c>
      <c r="Q160" s="17">
        <v>98.156670000000005</v>
      </c>
      <c r="R160" s="17" t="s">
        <v>237</v>
      </c>
      <c r="S160" s="17">
        <v>92.972350000000006</v>
      </c>
      <c r="T160" s="17" t="s">
        <v>237</v>
      </c>
      <c r="U160" s="19"/>
    </row>
    <row r="161" spans="2:21" s="15" customFormat="1" ht="15.75" x14ac:dyDescent="0.25">
      <c r="B161" s="45" t="s">
        <v>175</v>
      </c>
      <c r="C161" s="16">
        <v>118</v>
      </c>
      <c r="D161" s="17">
        <v>17</v>
      </c>
      <c r="E161" s="17">
        <v>14</v>
      </c>
      <c r="F161" s="17">
        <v>15</v>
      </c>
      <c r="G161" s="17">
        <v>13</v>
      </c>
      <c r="H161" s="17">
        <v>14</v>
      </c>
      <c r="I161" s="17">
        <v>12</v>
      </c>
      <c r="J161" s="17">
        <v>9</v>
      </c>
      <c r="K161" s="18">
        <v>92.837999999999994</v>
      </c>
      <c r="L161" s="18">
        <v>1.536</v>
      </c>
      <c r="M161" s="18">
        <v>0</v>
      </c>
      <c r="N161" s="18">
        <v>12530</v>
      </c>
      <c r="O161" s="17" t="s">
        <v>237</v>
      </c>
      <c r="P161" s="17">
        <v>73.186999999999998</v>
      </c>
      <c r="Q161" s="17">
        <v>91.836463350000002</v>
      </c>
      <c r="R161" s="17" t="s">
        <v>237</v>
      </c>
      <c r="S161" s="17">
        <v>93.855599999999995</v>
      </c>
      <c r="T161" s="17" t="s">
        <v>237</v>
      </c>
      <c r="U161" s="19"/>
    </row>
    <row r="162" spans="2:21" s="15" customFormat="1" ht="15.75" x14ac:dyDescent="0.25">
      <c r="B162" s="45" t="s">
        <v>176</v>
      </c>
      <c r="C162" s="16">
        <v>2</v>
      </c>
      <c r="D162" s="17">
        <v>268</v>
      </c>
      <c r="E162" s="17">
        <v>161</v>
      </c>
      <c r="F162" s="17">
        <v>169</v>
      </c>
      <c r="G162" s="17">
        <v>152</v>
      </c>
      <c r="H162" s="17">
        <v>158</v>
      </c>
      <c r="I162" s="17">
        <v>107</v>
      </c>
      <c r="J162" s="17">
        <v>44</v>
      </c>
      <c r="K162" s="18">
        <v>6092.0749999999998</v>
      </c>
      <c r="L162" s="18">
        <v>223.261</v>
      </c>
      <c r="M162" s="18">
        <v>34</v>
      </c>
      <c r="N162" s="18">
        <v>680</v>
      </c>
      <c r="O162" s="17" t="s">
        <v>237</v>
      </c>
      <c r="P162" s="17">
        <v>45.561</v>
      </c>
      <c r="Q162" s="17">
        <v>44.464730000000003</v>
      </c>
      <c r="R162" s="17" t="s">
        <v>237</v>
      </c>
      <c r="S162" s="17" t="s">
        <v>238</v>
      </c>
      <c r="T162" s="17" t="s">
        <v>237</v>
      </c>
      <c r="U162" s="19"/>
    </row>
    <row r="163" spans="2:21" s="15" customFormat="1" ht="15.75" x14ac:dyDescent="0.25">
      <c r="B163" s="45" t="s">
        <v>177</v>
      </c>
      <c r="C163" s="16">
        <v>185</v>
      </c>
      <c r="D163" s="17">
        <v>8</v>
      </c>
      <c r="E163" s="17">
        <v>3</v>
      </c>
      <c r="F163" s="17">
        <v>3</v>
      </c>
      <c r="G163" s="17">
        <v>3</v>
      </c>
      <c r="H163" s="17">
        <v>6</v>
      </c>
      <c r="I163" s="17">
        <v>2</v>
      </c>
      <c r="J163" s="17">
        <v>1</v>
      </c>
      <c r="K163" s="18">
        <v>5411.7370000000001</v>
      </c>
      <c r="L163" s="18">
        <v>53.587000000000003</v>
      </c>
      <c r="M163" s="18">
        <v>0</v>
      </c>
      <c r="N163" s="18">
        <v>54040</v>
      </c>
      <c r="O163" s="17" t="s">
        <v>237</v>
      </c>
      <c r="P163" s="17">
        <v>82.322000000000003</v>
      </c>
      <c r="Q163" s="17">
        <v>96.365981814177402</v>
      </c>
      <c r="R163" s="17" t="s">
        <v>237</v>
      </c>
      <c r="S163" s="17" t="s">
        <v>238</v>
      </c>
      <c r="T163" s="17" t="s">
        <v>237</v>
      </c>
      <c r="U163" s="19"/>
    </row>
    <row r="164" spans="2:21" s="15" customFormat="1" ht="15.75" x14ac:dyDescent="0.25">
      <c r="B164" s="45" t="s">
        <v>178</v>
      </c>
      <c r="C164" s="16">
        <v>150</v>
      </c>
      <c r="D164" s="17">
        <v>18</v>
      </c>
      <c r="E164" s="17">
        <v>7</v>
      </c>
      <c r="F164" s="17">
        <v>8</v>
      </c>
      <c r="G164" s="17">
        <v>6</v>
      </c>
      <c r="H164" s="17">
        <v>16</v>
      </c>
      <c r="I164" s="17">
        <v>6</v>
      </c>
      <c r="J164" s="17">
        <v>4</v>
      </c>
      <c r="K164" s="18">
        <v>5450.223</v>
      </c>
      <c r="L164" s="18">
        <v>58.259</v>
      </c>
      <c r="M164" s="18">
        <v>0</v>
      </c>
      <c r="N164" s="18">
        <v>17200</v>
      </c>
      <c r="O164" s="17" t="s">
        <v>239</v>
      </c>
      <c r="P164" s="17">
        <v>75.397000000000006</v>
      </c>
      <c r="Q164" s="17" t="s">
        <v>238</v>
      </c>
      <c r="R164" s="17" t="s">
        <v>237</v>
      </c>
      <c r="S164" s="17" t="s">
        <v>238</v>
      </c>
      <c r="T164" s="17" t="s">
        <v>237</v>
      </c>
      <c r="U164" s="19"/>
    </row>
    <row r="165" spans="2:21" s="15" customFormat="1" ht="15.75" x14ac:dyDescent="0.25">
      <c r="B165" s="45" t="s">
        <v>179</v>
      </c>
      <c r="C165" s="16">
        <v>185</v>
      </c>
      <c r="D165" s="17">
        <v>10</v>
      </c>
      <c r="E165" s="17">
        <v>3</v>
      </c>
      <c r="F165" s="17">
        <v>3</v>
      </c>
      <c r="G165" s="17">
        <v>3</v>
      </c>
      <c r="H165" s="17">
        <v>9</v>
      </c>
      <c r="I165" s="17">
        <v>2</v>
      </c>
      <c r="J165" s="17">
        <v>2</v>
      </c>
      <c r="K165" s="18">
        <v>2071.9969999999998</v>
      </c>
      <c r="L165" s="18">
        <v>20.734999999999999</v>
      </c>
      <c r="M165" s="18">
        <v>0</v>
      </c>
      <c r="N165" s="18">
        <v>22830</v>
      </c>
      <c r="O165" s="17" t="s">
        <v>239</v>
      </c>
      <c r="P165" s="17">
        <v>79.590999999999994</v>
      </c>
      <c r="Q165" s="17">
        <v>99.700630000000004</v>
      </c>
      <c r="R165" s="17" t="s">
        <v>237</v>
      </c>
      <c r="S165" s="17">
        <v>97.73854</v>
      </c>
      <c r="T165" s="17" t="s">
        <v>237</v>
      </c>
      <c r="U165" s="19"/>
    </row>
    <row r="166" spans="2:21" s="15" customFormat="1" ht="15.75" x14ac:dyDescent="0.25">
      <c r="B166" s="45" t="s">
        <v>180</v>
      </c>
      <c r="C166" s="16">
        <v>73</v>
      </c>
      <c r="D166" s="17">
        <v>39</v>
      </c>
      <c r="E166" s="17">
        <v>30</v>
      </c>
      <c r="F166" s="17">
        <v>33</v>
      </c>
      <c r="G166" s="17">
        <v>27</v>
      </c>
      <c r="H166" s="17">
        <v>32</v>
      </c>
      <c r="I166" s="17">
        <v>25</v>
      </c>
      <c r="J166" s="17">
        <v>13</v>
      </c>
      <c r="K166" s="18">
        <v>561.23099999999999</v>
      </c>
      <c r="L166" s="18">
        <v>17.292999999999999</v>
      </c>
      <c r="M166" s="18">
        <v>1</v>
      </c>
      <c r="N166" s="18">
        <v>1610</v>
      </c>
      <c r="O166" s="17" t="s">
        <v>237</v>
      </c>
      <c r="P166" s="17">
        <v>67.674999999999997</v>
      </c>
      <c r="Q166" s="17" t="s">
        <v>238</v>
      </c>
      <c r="R166" s="17" t="s">
        <v>237</v>
      </c>
      <c r="S166" s="17" t="s">
        <v>238</v>
      </c>
      <c r="T166" s="17" t="s">
        <v>237</v>
      </c>
      <c r="U166" s="19"/>
    </row>
    <row r="167" spans="2:21" s="15" customFormat="1" ht="15.75" x14ac:dyDescent="0.25">
      <c r="B167" s="45" t="s">
        <v>181</v>
      </c>
      <c r="C167" s="16">
        <v>4</v>
      </c>
      <c r="D167" s="17">
        <v>180</v>
      </c>
      <c r="E167" s="17">
        <v>146</v>
      </c>
      <c r="F167" s="17">
        <v>152</v>
      </c>
      <c r="G167" s="17">
        <v>139</v>
      </c>
      <c r="H167" s="17">
        <v>108</v>
      </c>
      <c r="I167" s="17">
        <v>90</v>
      </c>
      <c r="J167" s="17">
        <v>46</v>
      </c>
      <c r="K167" s="18">
        <v>10495.583000000001</v>
      </c>
      <c r="L167" s="18">
        <v>460.65800000000002</v>
      </c>
      <c r="M167" s="18">
        <v>65</v>
      </c>
      <c r="N167" s="18" t="s">
        <v>66</v>
      </c>
      <c r="O167" s="17"/>
      <c r="P167" s="17">
        <v>55.05</v>
      </c>
      <c r="Q167" s="17" t="s">
        <v>238</v>
      </c>
      <c r="R167" s="17" t="s">
        <v>237</v>
      </c>
      <c r="S167" s="17" t="s">
        <v>238</v>
      </c>
      <c r="T167" s="17" t="s">
        <v>237</v>
      </c>
      <c r="U167" s="19"/>
    </row>
    <row r="168" spans="2:21" s="15" customFormat="1" ht="15.75" x14ac:dyDescent="0.25">
      <c r="B168" s="45" t="s">
        <v>182</v>
      </c>
      <c r="C168" s="16">
        <v>58</v>
      </c>
      <c r="D168" s="17">
        <v>61</v>
      </c>
      <c r="E168" s="17">
        <v>44</v>
      </c>
      <c r="F168" s="17">
        <v>48</v>
      </c>
      <c r="G168" s="17">
        <v>39</v>
      </c>
      <c r="H168" s="17">
        <v>47</v>
      </c>
      <c r="I168" s="17">
        <v>33</v>
      </c>
      <c r="J168" s="17">
        <v>15</v>
      </c>
      <c r="K168" s="18">
        <v>52776.13</v>
      </c>
      <c r="L168" s="18">
        <v>1098.8140000000001</v>
      </c>
      <c r="M168" s="18">
        <v>47</v>
      </c>
      <c r="N168" s="18">
        <v>7190</v>
      </c>
      <c r="O168" s="17" t="s">
        <v>237</v>
      </c>
      <c r="P168" s="17">
        <v>56.915999999999997</v>
      </c>
      <c r="Q168" s="17">
        <v>93.729472146113395</v>
      </c>
      <c r="R168" s="17" t="s">
        <v>237</v>
      </c>
      <c r="S168" s="17">
        <v>90.478970000000004</v>
      </c>
      <c r="T168" s="17" t="s">
        <v>237</v>
      </c>
      <c r="U168" s="19"/>
    </row>
    <row r="169" spans="2:21" s="15" customFormat="1" ht="15.75" x14ac:dyDescent="0.25">
      <c r="B169" s="15" t="s">
        <v>183</v>
      </c>
      <c r="C169" s="16">
        <v>13</v>
      </c>
      <c r="D169" s="17">
        <v>253</v>
      </c>
      <c r="E169" s="17">
        <v>99</v>
      </c>
      <c r="F169" s="17">
        <v>104</v>
      </c>
      <c r="G169" s="17">
        <v>94</v>
      </c>
      <c r="H169" s="17">
        <v>150</v>
      </c>
      <c r="I169" s="17">
        <v>64</v>
      </c>
      <c r="J169" s="17">
        <v>39</v>
      </c>
      <c r="K169" s="18">
        <v>11296.173000000001</v>
      </c>
      <c r="L169" s="18">
        <v>406.41800000000001</v>
      </c>
      <c r="M169" s="18">
        <v>39</v>
      </c>
      <c r="N169" s="18">
        <v>1120</v>
      </c>
      <c r="O169" s="17" t="s">
        <v>237</v>
      </c>
      <c r="P169" s="17">
        <v>55.264000000000003</v>
      </c>
      <c r="Q169" s="17" t="s">
        <v>238</v>
      </c>
      <c r="R169" s="17" t="s">
        <v>237</v>
      </c>
      <c r="S169" s="17">
        <v>41.363030000000002</v>
      </c>
      <c r="T169" s="17" t="s">
        <v>237</v>
      </c>
      <c r="U169" s="19"/>
    </row>
    <row r="170" spans="2:21" s="15" customFormat="1" ht="15.75" x14ac:dyDescent="0.25">
      <c r="B170" s="45" t="s">
        <v>184</v>
      </c>
      <c r="C170" s="16">
        <v>167</v>
      </c>
      <c r="D170" s="17">
        <v>11</v>
      </c>
      <c r="E170" s="17">
        <v>4</v>
      </c>
      <c r="F170" s="17">
        <v>4</v>
      </c>
      <c r="G170" s="17">
        <v>4</v>
      </c>
      <c r="H170" s="17">
        <v>9</v>
      </c>
      <c r="I170" s="17">
        <v>4</v>
      </c>
      <c r="J170" s="17">
        <v>3</v>
      </c>
      <c r="K170" s="18">
        <v>46926.963000000003</v>
      </c>
      <c r="L170" s="18">
        <v>487.87299999999999</v>
      </c>
      <c r="M170" s="18">
        <v>2</v>
      </c>
      <c r="N170" s="18">
        <v>29180</v>
      </c>
      <c r="O170" s="17" t="s">
        <v>237</v>
      </c>
      <c r="P170" s="17">
        <v>82.1</v>
      </c>
      <c r="Q170" s="17">
        <v>97.894536881385207</v>
      </c>
      <c r="R170" s="17" t="s">
        <v>237</v>
      </c>
      <c r="S170" s="17">
        <v>99.739990000000006</v>
      </c>
      <c r="T170" s="17" t="s">
        <v>237</v>
      </c>
      <c r="U170" s="19"/>
    </row>
    <row r="171" spans="2:21" s="15" customFormat="1" ht="15.75" x14ac:dyDescent="0.25">
      <c r="B171" s="45" t="s">
        <v>185</v>
      </c>
      <c r="C171" s="16">
        <v>134</v>
      </c>
      <c r="D171" s="17">
        <v>21</v>
      </c>
      <c r="E171" s="17">
        <v>10</v>
      </c>
      <c r="F171" s="17">
        <v>10</v>
      </c>
      <c r="G171" s="17">
        <v>9</v>
      </c>
      <c r="H171" s="17">
        <v>18</v>
      </c>
      <c r="I171" s="17">
        <v>8</v>
      </c>
      <c r="J171" s="17">
        <v>6</v>
      </c>
      <c r="K171" s="18">
        <v>21273.227999999999</v>
      </c>
      <c r="L171" s="18">
        <v>380.00900000000001</v>
      </c>
      <c r="M171" s="18">
        <v>4</v>
      </c>
      <c r="N171" s="18">
        <v>3170</v>
      </c>
      <c r="O171" s="17" t="s">
        <v>237</v>
      </c>
      <c r="P171" s="17">
        <v>74.293000000000006</v>
      </c>
      <c r="Q171" s="17">
        <v>91.181359335045997</v>
      </c>
      <c r="R171" s="17" t="s">
        <v>237</v>
      </c>
      <c r="S171" s="17">
        <v>93.944379999999995</v>
      </c>
      <c r="T171" s="17" t="s">
        <v>237</v>
      </c>
      <c r="U171" s="19"/>
    </row>
    <row r="172" spans="2:21" s="15" customFormat="1" ht="15.75" x14ac:dyDescent="0.25">
      <c r="B172" s="45" t="s">
        <v>186</v>
      </c>
      <c r="C172" s="16">
        <v>89</v>
      </c>
      <c r="D172" s="17">
        <v>43</v>
      </c>
      <c r="E172" s="17">
        <v>22</v>
      </c>
      <c r="F172" s="17">
        <v>24</v>
      </c>
      <c r="G172" s="17">
        <v>20</v>
      </c>
      <c r="H172" s="17">
        <v>35</v>
      </c>
      <c r="I172" s="17">
        <v>19</v>
      </c>
      <c r="J172" s="17">
        <v>12</v>
      </c>
      <c r="K172" s="18">
        <v>4326.2950000000001</v>
      </c>
      <c r="L172" s="18">
        <v>131.815</v>
      </c>
      <c r="M172" s="18">
        <v>3</v>
      </c>
      <c r="N172" s="18">
        <v>2810</v>
      </c>
      <c r="O172" s="17" t="s">
        <v>239</v>
      </c>
      <c r="P172" s="17">
        <v>73.203000000000003</v>
      </c>
      <c r="Q172" s="17">
        <v>95.913761955782206</v>
      </c>
      <c r="R172" s="17" t="s">
        <v>237</v>
      </c>
      <c r="S172" s="17">
        <v>92.737039999999993</v>
      </c>
      <c r="T172" s="17" t="s">
        <v>237</v>
      </c>
      <c r="U172" s="19"/>
    </row>
    <row r="173" spans="2:21" s="15" customFormat="1" ht="15.75" x14ac:dyDescent="0.25">
      <c r="B173" s="45" t="s">
        <v>187</v>
      </c>
      <c r="C173" s="16">
        <v>30</v>
      </c>
      <c r="D173" s="17">
        <v>128</v>
      </c>
      <c r="E173" s="17">
        <v>77</v>
      </c>
      <c r="F173" s="17">
        <v>81</v>
      </c>
      <c r="G173" s="17">
        <v>71</v>
      </c>
      <c r="H173" s="17">
        <v>80</v>
      </c>
      <c r="I173" s="17">
        <v>51</v>
      </c>
      <c r="J173" s="17">
        <v>30</v>
      </c>
      <c r="K173" s="18">
        <v>37964.305999999997</v>
      </c>
      <c r="L173" s="18">
        <v>1275.155</v>
      </c>
      <c r="M173" s="18">
        <v>94</v>
      </c>
      <c r="N173" s="18">
        <v>1130</v>
      </c>
      <c r="O173" s="17" t="s">
        <v>237</v>
      </c>
      <c r="P173" s="17">
        <v>62.055</v>
      </c>
      <c r="Q173" s="17">
        <v>73.436099999999996</v>
      </c>
      <c r="R173" s="17" t="s">
        <v>237</v>
      </c>
      <c r="S173" s="17">
        <v>51.549700000000001</v>
      </c>
      <c r="T173" s="17" t="s">
        <v>237</v>
      </c>
      <c r="U173" s="19"/>
    </row>
    <row r="174" spans="2:21" s="15" customFormat="1" ht="15.75" x14ac:dyDescent="0.25">
      <c r="B174" s="45" t="s">
        <v>188</v>
      </c>
      <c r="C174" s="16">
        <v>87</v>
      </c>
      <c r="D174" s="17">
        <v>48</v>
      </c>
      <c r="E174" s="17">
        <v>23</v>
      </c>
      <c r="F174" s="17">
        <v>25</v>
      </c>
      <c r="G174" s="17">
        <v>20</v>
      </c>
      <c r="H174" s="17">
        <v>41</v>
      </c>
      <c r="I174" s="17">
        <v>20</v>
      </c>
      <c r="J174" s="17">
        <v>12</v>
      </c>
      <c r="K174" s="18">
        <v>539.27599999999995</v>
      </c>
      <c r="L174" s="18">
        <v>9.5690000000000008</v>
      </c>
      <c r="M174" s="18">
        <v>0</v>
      </c>
      <c r="N174" s="18">
        <v>9260</v>
      </c>
      <c r="O174" s="17" t="s">
        <v>237</v>
      </c>
      <c r="P174" s="17">
        <v>71.019000000000005</v>
      </c>
      <c r="Q174" s="17">
        <v>94.675750593852499</v>
      </c>
      <c r="R174" s="17" t="s">
        <v>237</v>
      </c>
      <c r="S174" s="17">
        <v>92.327969999999993</v>
      </c>
      <c r="T174" s="17" t="s">
        <v>237</v>
      </c>
      <c r="U174" s="19"/>
    </row>
    <row r="175" spans="2:21" s="15" customFormat="1" ht="15.75" x14ac:dyDescent="0.25">
      <c r="B175" s="45" t="s">
        <v>189</v>
      </c>
      <c r="C175" s="16">
        <v>27</v>
      </c>
      <c r="D175" s="17">
        <v>74</v>
      </c>
      <c r="E175" s="17">
        <v>80</v>
      </c>
      <c r="F175" s="17">
        <v>85</v>
      </c>
      <c r="G175" s="17">
        <v>75</v>
      </c>
      <c r="H175" s="17">
        <v>55</v>
      </c>
      <c r="I175" s="17">
        <v>56</v>
      </c>
      <c r="J175" s="17">
        <v>30</v>
      </c>
      <c r="K175" s="18">
        <v>1249.5139999999999</v>
      </c>
      <c r="L175" s="18">
        <v>37.271999999999998</v>
      </c>
      <c r="M175" s="18">
        <v>3</v>
      </c>
      <c r="N175" s="18">
        <v>3080</v>
      </c>
      <c r="O175" s="17" t="s">
        <v>237</v>
      </c>
      <c r="P175" s="17">
        <v>49</v>
      </c>
      <c r="Q175" s="17">
        <v>83.098291879186206</v>
      </c>
      <c r="R175" s="17" t="s">
        <v>237</v>
      </c>
      <c r="S175" s="17" t="s">
        <v>238</v>
      </c>
      <c r="T175" s="17" t="s">
        <v>237</v>
      </c>
      <c r="U175" s="19"/>
    </row>
    <row r="176" spans="2:21" s="15" customFormat="1" ht="15.75" x14ac:dyDescent="0.25">
      <c r="B176" s="45" t="s">
        <v>190</v>
      </c>
      <c r="C176" s="16">
        <v>185</v>
      </c>
      <c r="D176" s="17">
        <v>7</v>
      </c>
      <c r="E176" s="17">
        <v>3</v>
      </c>
      <c r="F176" s="17">
        <v>3</v>
      </c>
      <c r="G176" s="17">
        <v>3</v>
      </c>
      <c r="H176" s="17">
        <v>6</v>
      </c>
      <c r="I176" s="17">
        <v>2</v>
      </c>
      <c r="J176" s="17">
        <v>2</v>
      </c>
      <c r="K176" s="18">
        <v>9571.1049999999996</v>
      </c>
      <c r="L176" s="18">
        <v>115.045</v>
      </c>
      <c r="M176" s="18">
        <v>0</v>
      </c>
      <c r="N176" s="18">
        <v>59130</v>
      </c>
      <c r="O176" s="17" t="s">
        <v>237</v>
      </c>
      <c r="P176" s="17">
        <v>81.817999999999998</v>
      </c>
      <c r="Q176" s="17" t="s">
        <v>238</v>
      </c>
      <c r="R176" s="17" t="s">
        <v>237</v>
      </c>
      <c r="S176" s="17">
        <v>99.487129999999993</v>
      </c>
      <c r="T176" s="17" t="s">
        <v>237</v>
      </c>
      <c r="U176" s="19"/>
    </row>
    <row r="177" spans="2:21" s="15" customFormat="1" ht="15.75" x14ac:dyDescent="0.25">
      <c r="B177" s="45" t="s">
        <v>191</v>
      </c>
      <c r="C177" s="16">
        <v>167</v>
      </c>
      <c r="D177" s="17">
        <v>8</v>
      </c>
      <c r="E177" s="17">
        <v>4</v>
      </c>
      <c r="F177" s="17">
        <v>5</v>
      </c>
      <c r="G177" s="17">
        <v>4</v>
      </c>
      <c r="H177" s="17">
        <v>7</v>
      </c>
      <c r="I177" s="17">
        <v>4</v>
      </c>
      <c r="J177" s="17">
        <v>3</v>
      </c>
      <c r="K177" s="18">
        <v>8077.8329999999996</v>
      </c>
      <c r="L177" s="18">
        <v>84.003</v>
      </c>
      <c r="M177" s="18">
        <v>0</v>
      </c>
      <c r="N177" s="18">
        <v>80950</v>
      </c>
      <c r="O177" s="17" t="s">
        <v>239</v>
      </c>
      <c r="P177" s="17">
        <v>82.603999999999999</v>
      </c>
      <c r="Q177" s="17" t="s">
        <v>238</v>
      </c>
      <c r="R177" s="17" t="s">
        <v>237</v>
      </c>
      <c r="S177" s="17">
        <v>99.116780000000006</v>
      </c>
      <c r="T177" s="17" t="s">
        <v>237</v>
      </c>
      <c r="U177" s="19"/>
    </row>
    <row r="178" spans="2:21" s="15" customFormat="1" ht="15.75" x14ac:dyDescent="0.25">
      <c r="B178" s="45" t="s">
        <v>192</v>
      </c>
      <c r="C178" s="16">
        <v>110</v>
      </c>
      <c r="D178" s="17">
        <v>37</v>
      </c>
      <c r="E178" s="17">
        <v>15</v>
      </c>
      <c r="F178" s="17">
        <v>16</v>
      </c>
      <c r="G178" s="17">
        <v>13</v>
      </c>
      <c r="H178" s="17">
        <v>30</v>
      </c>
      <c r="I178" s="17">
        <v>12</v>
      </c>
      <c r="J178" s="17">
        <v>8</v>
      </c>
      <c r="K178" s="18">
        <v>21898.061000000002</v>
      </c>
      <c r="L178" s="18">
        <v>531.55799999999999</v>
      </c>
      <c r="M178" s="18">
        <v>8</v>
      </c>
      <c r="N178" s="18" t="s">
        <v>70</v>
      </c>
      <c r="O178" s="17"/>
      <c r="P178" s="17">
        <v>74.552999999999997</v>
      </c>
      <c r="Q178" s="17">
        <v>85.080569999999994</v>
      </c>
      <c r="R178" s="17" t="s">
        <v>237</v>
      </c>
      <c r="S178" s="17">
        <v>99.095439999999996</v>
      </c>
      <c r="T178" s="17" t="s">
        <v>237</v>
      </c>
      <c r="U178" s="19"/>
    </row>
    <row r="179" spans="2:21" s="15" customFormat="1" ht="15.75" x14ac:dyDescent="0.25">
      <c r="B179" s="45" t="s">
        <v>193</v>
      </c>
      <c r="C179" s="16">
        <v>56</v>
      </c>
      <c r="D179" s="17">
        <v>108</v>
      </c>
      <c r="E179" s="17">
        <v>48</v>
      </c>
      <c r="F179" s="17">
        <v>53</v>
      </c>
      <c r="G179" s="17">
        <v>42</v>
      </c>
      <c r="H179" s="17">
        <v>85</v>
      </c>
      <c r="I179" s="17">
        <v>41</v>
      </c>
      <c r="J179" s="17">
        <v>22</v>
      </c>
      <c r="K179" s="18">
        <v>8207.8340000000007</v>
      </c>
      <c r="L179" s="18">
        <v>271.04199999999997</v>
      </c>
      <c r="M179" s="18">
        <v>13</v>
      </c>
      <c r="N179" s="18">
        <v>990</v>
      </c>
      <c r="O179" s="17" t="s">
        <v>237</v>
      </c>
      <c r="P179" s="17">
        <v>67.248000000000005</v>
      </c>
      <c r="Q179" s="17">
        <v>99.737440000000007</v>
      </c>
      <c r="R179" s="17" t="s">
        <v>237</v>
      </c>
      <c r="S179" s="17">
        <v>98.932450000000003</v>
      </c>
      <c r="T179" s="17" t="s">
        <v>237</v>
      </c>
      <c r="U179" s="19"/>
    </row>
    <row r="180" spans="2:21" s="15" customFormat="1" ht="15.75" x14ac:dyDescent="0.25">
      <c r="B180" s="45" t="s">
        <v>194</v>
      </c>
      <c r="C180" s="16">
        <v>122</v>
      </c>
      <c r="D180" s="17">
        <v>37</v>
      </c>
      <c r="E180" s="17">
        <v>13</v>
      </c>
      <c r="F180" s="17">
        <v>15</v>
      </c>
      <c r="G180" s="17">
        <v>11</v>
      </c>
      <c r="H180" s="17">
        <v>30</v>
      </c>
      <c r="I180" s="17">
        <v>11</v>
      </c>
      <c r="J180" s="17">
        <v>8</v>
      </c>
      <c r="K180" s="18">
        <v>67010.501999999993</v>
      </c>
      <c r="L180" s="18">
        <v>686.71600000000001</v>
      </c>
      <c r="M180" s="18">
        <v>9</v>
      </c>
      <c r="N180" s="18">
        <v>5370</v>
      </c>
      <c r="O180" s="17" t="s">
        <v>237</v>
      </c>
      <c r="P180" s="17">
        <v>74.400999999999996</v>
      </c>
      <c r="Q180" s="17">
        <v>96.430909999999997</v>
      </c>
      <c r="R180" s="17" t="s">
        <v>237</v>
      </c>
      <c r="S180" s="17">
        <v>95.609949999999998</v>
      </c>
      <c r="T180" s="17" t="s">
        <v>237</v>
      </c>
      <c r="U180" s="19"/>
    </row>
    <row r="181" spans="2:21" s="15" customFormat="1" ht="15.75" x14ac:dyDescent="0.25">
      <c r="B181" s="45" t="s">
        <v>195</v>
      </c>
      <c r="C181" s="16">
        <v>150</v>
      </c>
      <c r="D181" s="17">
        <v>37</v>
      </c>
      <c r="E181" s="17">
        <v>7</v>
      </c>
      <c r="F181" s="17">
        <v>7</v>
      </c>
      <c r="G181" s="17">
        <v>6</v>
      </c>
      <c r="H181" s="17">
        <v>33</v>
      </c>
      <c r="I181" s="17">
        <v>6</v>
      </c>
      <c r="J181" s="17">
        <v>4</v>
      </c>
      <c r="K181" s="18">
        <v>2107.1579999999999</v>
      </c>
      <c r="L181" s="18">
        <v>22.530999999999999</v>
      </c>
      <c r="M181" s="18">
        <v>0</v>
      </c>
      <c r="N181" s="18">
        <v>4800</v>
      </c>
      <c r="O181" s="17" t="s">
        <v>237</v>
      </c>
      <c r="P181" s="17">
        <v>75.197999999999993</v>
      </c>
      <c r="Q181" s="17">
        <v>97.537059999999997</v>
      </c>
      <c r="R181" s="17" t="s">
        <v>237</v>
      </c>
      <c r="S181" s="17">
        <v>91.893940000000001</v>
      </c>
      <c r="T181" s="17" t="s">
        <v>237</v>
      </c>
      <c r="U181" s="19"/>
    </row>
    <row r="182" spans="2:21" s="15" customFormat="1" ht="15.75" x14ac:dyDescent="0.25">
      <c r="B182" s="45" t="s">
        <v>196</v>
      </c>
      <c r="C182" s="16">
        <v>44</v>
      </c>
      <c r="D182" s="17">
        <v>172</v>
      </c>
      <c r="E182" s="17">
        <v>55</v>
      </c>
      <c r="F182" s="17">
        <v>59</v>
      </c>
      <c r="G182" s="17">
        <v>50</v>
      </c>
      <c r="H182" s="17">
        <v>130</v>
      </c>
      <c r="I182" s="17">
        <v>46</v>
      </c>
      <c r="J182" s="17">
        <v>24</v>
      </c>
      <c r="K182" s="18">
        <v>1132.8789999999999</v>
      </c>
      <c r="L182" s="18">
        <v>40.645000000000003</v>
      </c>
      <c r="M182" s="18">
        <v>2</v>
      </c>
      <c r="N182" s="18">
        <v>3580</v>
      </c>
      <c r="O182" s="17" t="s">
        <v>237</v>
      </c>
      <c r="P182" s="17">
        <v>67.537999999999997</v>
      </c>
      <c r="Q182" s="17">
        <v>58.3089827995937</v>
      </c>
      <c r="R182" s="17" t="s">
        <v>237</v>
      </c>
      <c r="S182" s="17">
        <v>91.673900000000003</v>
      </c>
      <c r="T182" s="17" t="s">
        <v>237</v>
      </c>
      <c r="U182" s="19"/>
    </row>
    <row r="183" spans="2:21" s="15" customFormat="1" ht="15.75" x14ac:dyDescent="0.25">
      <c r="B183" s="45" t="s">
        <v>197</v>
      </c>
      <c r="C183" s="16">
        <v>24</v>
      </c>
      <c r="D183" s="17">
        <v>146</v>
      </c>
      <c r="E183" s="17">
        <v>85</v>
      </c>
      <c r="F183" s="17">
        <v>91</v>
      </c>
      <c r="G183" s="17">
        <v>78</v>
      </c>
      <c r="H183" s="17">
        <v>90</v>
      </c>
      <c r="I183" s="17">
        <v>56</v>
      </c>
      <c r="J183" s="17">
        <v>30</v>
      </c>
      <c r="K183" s="18">
        <v>6816.982</v>
      </c>
      <c r="L183" s="18">
        <v>248.334</v>
      </c>
      <c r="M183" s="18">
        <v>20</v>
      </c>
      <c r="N183" s="18">
        <v>530</v>
      </c>
      <c r="O183" s="17" t="s">
        <v>237</v>
      </c>
      <c r="P183" s="17">
        <v>56.536999999999999</v>
      </c>
      <c r="Q183" s="17">
        <v>60.409944672291701</v>
      </c>
      <c r="R183" s="17" t="s">
        <v>237</v>
      </c>
      <c r="S183" s="17">
        <v>92.811260000000004</v>
      </c>
      <c r="T183" s="17" t="s">
        <v>239</v>
      </c>
      <c r="U183" s="19"/>
    </row>
    <row r="184" spans="2:21" s="15" customFormat="1" ht="15.75" x14ac:dyDescent="0.25">
      <c r="B184" s="45" t="s">
        <v>198</v>
      </c>
      <c r="C184" s="16">
        <v>127</v>
      </c>
      <c r="D184" s="17">
        <v>23</v>
      </c>
      <c r="E184" s="17">
        <v>12</v>
      </c>
      <c r="F184" s="17">
        <v>13</v>
      </c>
      <c r="G184" s="17">
        <v>11</v>
      </c>
      <c r="H184" s="17">
        <v>19</v>
      </c>
      <c r="I184" s="17">
        <v>10</v>
      </c>
      <c r="J184" s="17">
        <v>6</v>
      </c>
      <c r="K184" s="18">
        <v>105.32299999999999</v>
      </c>
      <c r="L184" s="18">
        <v>2.6890000000000001</v>
      </c>
      <c r="M184" s="18">
        <v>0</v>
      </c>
      <c r="N184" s="18">
        <v>4490</v>
      </c>
      <c r="O184" s="17" t="s">
        <v>237</v>
      </c>
      <c r="P184" s="17">
        <v>72.673000000000002</v>
      </c>
      <c r="Q184" s="17">
        <v>99.018455576379395</v>
      </c>
      <c r="R184" s="17" t="s">
        <v>239</v>
      </c>
      <c r="S184" s="17">
        <v>89.881889999999999</v>
      </c>
      <c r="T184" s="17" t="s">
        <v>237</v>
      </c>
      <c r="U184" s="19"/>
    </row>
    <row r="185" spans="2:21" s="15" customFormat="1" ht="15.75" x14ac:dyDescent="0.25">
      <c r="B185" s="45" t="s">
        <v>199</v>
      </c>
      <c r="C185" s="16">
        <v>93</v>
      </c>
      <c r="D185" s="17">
        <v>31</v>
      </c>
      <c r="E185" s="17">
        <v>21</v>
      </c>
      <c r="F185" s="17">
        <v>23</v>
      </c>
      <c r="G185" s="17">
        <v>19</v>
      </c>
      <c r="H185" s="17">
        <v>27</v>
      </c>
      <c r="I185" s="17">
        <v>19</v>
      </c>
      <c r="J185" s="17">
        <v>15</v>
      </c>
      <c r="K185" s="18">
        <v>1341.1510000000001</v>
      </c>
      <c r="L185" s="18">
        <v>19.352</v>
      </c>
      <c r="M185" s="18">
        <v>0</v>
      </c>
      <c r="N185" s="18">
        <v>15760</v>
      </c>
      <c r="O185" s="17" t="s">
        <v>237</v>
      </c>
      <c r="P185" s="17">
        <v>69.864999999999995</v>
      </c>
      <c r="Q185" s="17">
        <v>98.814229999999995</v>
      </c>
      <c r="R185" s="17" t="s">
        <v>237</v>
      </c>
      <c r="S185" s="17">
        <v>98.675290000000004</v>
      </c>
      <c r="T185" s="17" t="s">
        <v>237</v>
      </c>
      <c r="U185" s="19"/>
    </row>
    <row r="186" spans="2:21" s="15" customFormat="1" ht="15.75" x14ac:dyDescent="0.25">
      <c r="B186" s="45" t="s">
        <v>200</v>
      </c>
      <c r="C186" s="16">
        <v>110</v>
      </c>
      <c r="D186" s="17">
        <v>52</v>
      </c>
      <c r="E186" s="17">
        <v>15</v>
      </c>
      <c r="F186" s="17">
        <v>16</v>
      </c>
      <c r="G186" s="17">
        <v>14</v>
      </c>
      <c r="H186" s="17">
        <v>41</v>
      </c>
      <c r="I186" s="17">
        <v>13</v>
      </c>
      <c r="J186" s="17">
        <v>9</v>
      </c>
      <c r="K186" s="18">
        <v>10996.514999999999</v>
      </c>
      <c r="L186" s="18">
        <v>189.53899999999999</v>
      </c>
      <c r="M186" s="18">
        <v>3</v>
      </c>
      <c r="N186" s="18">
        <v>4360</v>
      </c>
      <c r="O186" s="17" t="s">
        <v>237</v>
      </c>
      <c r="P186" s="17">
        <v>75.873000000000005</v>
      </c>
      <c r="Q186" s="17">
        <v>79.653910701152995</v>
      </c>
      <c r="R186" s="17" t="s">
        <v>237</v>
      </c>
      <c r="S186" s="17">
        <v>99.946529999999996</v>
      </c>
      <c r="T186" s="17" t="s">
        <v>237</v>
      </c>
      <c r="U186" s="19"/>
    </row>
    <row r="187" spans="2:21" s="15" customFormat="1" ht="15.75" x14ac:dyDescent="0.25">
      <c r="B187" s="45" t="s">
        <v>201</v>
      </c>
      <c r="C187" s="16">
        <v>94</v>
      </c>
      <c r="D187" s="17">
        <v>74</v>
      </c>
      <c r="E187" s="17">
        <v>19</v>
      </c>
      <c r="F187" s="17">
        <v>21</v>
      </c>
      <c r="G187" s="17">
        <v>17</v>
      </c>
      <c r="H187" s="17">
        <v>56</v>
      </c>
      <c r="I187" s="17">
        <v>17</v>
      </c>
      <c r="J187" s="17">
        <v>11</v>
      </c>
      <c r="K187" s="18">
        <v>74932.641000000003</v>
      </c>
      <c r="L187" s="18">
        <v>1260.5409999999999</v>
      </c>
      <c r="M187" s="18">
        <v>25</v>
      </c>
      <c r="N187" s="18">
        <v>10950</v>
      </c>
      <c r="O187" s="17" t="s">
        <v>237</v>
      </c>
      <c r="P187" s="17">
        <v>75.259</v>
      </c>
      <c r="Q187" s="17">
        <v>94.919747725259697</v>
      </c>
      <c r="R187" s="17" t="s">
        <v>237</v>
      </c>
      <c r="S187" s="17">
        <v>95.135230000000007</v>
      </c>
      <c r="T187" s="17" t="s">
        <v>237</v>
      </c>
      <c r="U187" s="19"/>
    </row>
    <row r="188" spans="2:21" s="15" customFormat="1" ht="15.75" x14ac:dyDescent="0.25">
      <c r="B188" s="45" t="s">
        <v>202</v>
      </c>
      <c r="C188" s="16">
        <v>44</v>
      </c>
      <c r="D188" s="17">
        <v>91</v>
      </c>
      <c r="E188" s="17">
        <v>55</v>
      </c>
      <c r="F188" s="17">
        <v>63</v>
      </c>
      <c r="G188" s="17">
        <v>47</v>
      </c>
      <c r="H188" s="17">
        <v>73</v>
      </c>
      <c r="I188" s="17">
        <v>47</v>
      </c>
      <c r="J188" s="17">
        <v>23</v>
      </c>
      <c r="K188" s="18">
        <v>5240.0720000000001</v>
      </c>
      <c r="L188" s="18">
        <v>111.762</v>
      </c>
      <c r="M188" s="18">
        <v>6</v>
      </c>
      <c r="N188" s="18">
        <v>6880</v>
      </c>
      <c r="O188" s="17" t="s">
        <v>237</v>
      </c>
      <c r="P188" s="17">
        <v>65.451999999999998</v>
      </c>
      <c r="Q188" s="17">
        <v>99.630480000000006</v>
      </c>
      <c r="R188" s="17" t="s">
        <v>237</v>
      </c>
      <c r="S188" s="17" t="s">
        <v>238</v>
      </c>
      <c r="T188" s="17" t="s">
        <v>237</v>
      </c>
      <c r="U188" s="19"/>
    </row>
    <row r="189" spans="2:21" s="15" customFormat="1" ht="15.75" x14ac:dyDescent="0.25">
      <c r="B189" s="45" t="s">
        <v>203</v>
      </c>
      <c r="C189" s="16">
        <v>76</v>
      </c>
      <c r="D189" s="17">
        <v>57</v>
      </c>
      <c r="E189" s="17">
        <v>29</v>
      </c>
      <c r="F189" s="17">
        <v>32</v>
      </c>
      <c r="G189" s="17">
        <v>26</v>
      </c>
      <c r="H189" s="17">
        <v>44</v>
      </c>
      <c r="I189" s="17">
        <v>24</v>
      </c>
      <c r="J189" s="17">
        <v>13</v>
      </c>
      <c r="K189" s="18">
        <v>9.8759999999999994</v>
      </c>
      <c r="L189" s="18" t="s">
        <v>238</v>
      </c>
      <c r="M189" s="18">
        <v>0</v>
      </c>
      <c r="N189" s="18">
        <v>6630</v>
      </c>
      <c r="O189" s="17" t="s">
        <v>237</v>
      </c>
      <c r="P189" s="17" t="s">
        <v>238</v>
      </c>
      <c r="Q189" s="17" t="s">
        <v>238</v>
      </c>
      <c r="R189" s="17" t="s">
        <v>237</v>
      </c>
      <c r="S189" s="17" t="s">
        <v>238</v>
      </c>
      <c r="T189" s="17" t="s">
        <v>237</v>
      </c>
      <c r="U189" s="19"/>
    </row>
    <row r="190" spans="2:21" s="15" customFormat="1" ht="15.75" x14ac:dyDescent="0.25">
      <c r="B190" s="45" t="s">
        <v>204</v>
      </c>
      <c r="C190" s="16">
        <v>38</v>
      </c>
      <c r="D190" s="17">
        <v>179</v>
      </c>
      <c r="E190" s="17">
        <v>66</v>
      </c>
      <c r="F190" s="17">
        <v>72</v>
      </c>
      <c r="G190" s="17">
        <v>60</v>
      </c>
      <c r="H190" s="17">
        <v>107</v>
      </c>
      <c r="I190" s="17">
        <v>44</v>
      </c>
      <c r="J190" s="17">
        <v>22</v>
      </c>
      <c r="K190" s="18">
        <v>37578.875999999997</v>
      </c>
      <c r="L190" s="18">
        <v>1625.654</v>
      </c>
      <c r="M190" s="18">
        <v>102</v>
      </c>
      <c r="N190" s="18">
        <v>510</v>
      </c>
      <c r="O190" s="17" t="s">
        <v>237</v>
      </c>
      <c r="P190" s="17">
        <v>59.209000000000003</v>
      </c>
      <c r="Q190" s="17">
        <v>73.211879910015597</v>
      </c>
      <c r="R190" s="17" t="s">
        <v>237</v>
      </c>
      <c r="S190" s="17">
        <v>91.012529999999998</v>
      </c>
      <c r="T190" s="17" t="s">
        <v>237</v>
      </c>
      <c r="U190" s="19"/>
    </row>
    <row r="191" spans="2:21" s="15" customFormat="1" ht="15.75" x14ac:dyDescent="0.25">
      <c r="B191" s="45" t="s">
        <v>205</v>
      </c>
      <c r="C191" s="16">
        <v>134</v>
      </c>
      <c r="D191" s="17">
        <v>20</v>
      </c>
      <c r="E191" s="17">
        <v>10</v>
      </c>
      <c r="F191" s="17">
        <v>11</v>
      </c>
      <c r="G191" s="17">
        <v>9</v>
      </c>
      <c r="H191" s="17">
        <v>17</v>
      </c>
      <c r="I191" s="17">
        <v>9</v>
      </c>
      <c r="J191" s="17">
        <v>5</v>
      </c>
      <c r="K191" s="18">
        <v>45238.805</v>
      </c>
      <c r="L191" s="18">
        <v>490.21899999999999</v>
      </c>
      <c r="M191" s="18">
        <v>5</v>
      </c>
      <c r="N191" s="18">
        <v>3960</v>
      </c>
      <c r="O191" s="17" t="s">
        <v>237</v>
      </c>
      <c r="P191" s="17">
        <v>68.525000000000006</v>
      </c>
      <c r="Q191" s="17">
        <v>99.730220000000003</v>
      </c>
      <c r="R191" s="17" t="s">
        <v>237</v>
      </c>
      <c r="S191" s="17">
        <v>98.370310000000003</v>
      </c>
      <c r="T191" s="17" t="s">
        <v>237</v>
      </c>
      <c r="U191" s="19"/>
    </row>
    <row r="192" spans="2:21" s="15" customFormat="1" ht="15.75" x14ac:dyDescent="0.25">
      <c r="B192" s="45" t="s">
        <v>206</v>
      </c>
      <c r="C192" s="16">
        <v>146</v>
      </c>
      <c r="D192" s="17">
        <v>17</v>
      </c>
      <c r="E192" s="17">
        <v>8</v>
      </c>
      <c r="F192" s="17">
        <v>9</v>
      </c>
      <c r="G192" s="17">
        <v>7</v>
      </c>
      <c r="H192" s="17">
        <v>14</v>
      </c>
      <c r="I192" s="17">
        <v>7</v>
      </c>
      <c r="J192" s="17">
        <v>5</v>
      </c>
      <c r="K192" s="18">
        <v>9346.1290000000008</v>
      </c>
      <c r="L192" s="18">
        <v>131.65700000000001</v>
      </c>
      <c r="M192" s="18">
        <v>1</v>
      </c>
      <c r="N192" s="18">
        <v>38620</v>
      </c>
      <c r="O192" s="17" t="s">
        <v>239</v>
      </c>
      <c r="P192" s="17">
        <v>76.840999999999994</v>
      </c>
      <c r="Q192" s="17">
        <v>90.033845021601707</v>
      </c>
      <c r="R192" s="17" t="s">
        <v>239</v>
      </c>
      <c r="S192" s="17">
        <v>98.285510000000002</v>
      </c>
      <c r="T192" s="17" t="s">
        <v>237</v>
      </c>
      <c r="U192" s="19"/>
    </row>
    <row r="193" spans="1:21" s="15" customFormat="1" ht="15.75" x14ac:dyDescent="0.25">
      <c r="B193" s="45" t="s">
        <v>207</v>
      </c>
      <c r="C193" s="16">
        <v>160</v>
      </c>
      <c r="D193" s="17">
        <v>9</v>
      </c>
      <c r="E193" s="17">
        <v>5</v>
      </c>
      <c r="F193" s="17">
        <v>5</v>
      </c>
      <c r="G193" s="17">
        <v>4</v>
      </c>
      <c r="H193" s="17">
        <v>8</v>
      </c>
      <c r="I193" s="17">
        <v>4</v>
      </c>
      <c r="J193" s="17">
        <v>3</v>
      </c>
      <c r="K193" s="18">
        <v>63136.264999999999</v>
      </c>
      <c r="L193" s="18">
        <v>770.32899999999995</v>
      </c>
      <c r="M193" s="18">
        <v>4</v>
      </c>
      <c r="N193" s="18">
        <v>39110</v>
      </c>
      <c r="O193" s="17" t="s">
        <v>237</v>
      </c>
      <c r="P193" s="17">
        <v>80.546999999999997</v>
      </c>
      <c r="Q193" s="17" t="s">
        <v>238</v>
      </c>
      <c r="R193" s="17" t="s">
        <v>237</v>
      </c>
      <c r="S193" s="17">
        <v>99.8262</v>
      </c>
      <c r="T193" s="17" t="s">
        <v>237</v>
      </c>
      <c r="U193" s="19"/>
    </row>
    <row r="194" spans="1:21" s="15" customFormat="1" ht="15.75" x14ac:dyDescent="0.25">
      <c r="B194" s="45" t="s">
        <v>208</v>
      </c>
      <c r="C194" s="16">
        <v>48</v>
      </c>
      <c r="D194" s="17">
        <v>167</v>
      </c>
      <c r="E194" s="17">
        <v>52</v>
      </c>
      <c r="F194" s="17">
        <v>55</v>
      </c>
      <c r="G194" s="17">
        <v>48</v>
      </c>
      <c r="H194" s="17">
        <v>101</v>
      </c>
      <c r="I194" s="17">
        <v>36</v>
      </c>
      <c r="J194" s="17">
        <v>21</v>
      </c>
      <c r="K194" s="18">
        <v>49253.125999999997</v>
      </c>
      <c r="L194" s="18">
        <v>1931.039</v>
      </c>
      <c r="M194" s="18">
        <v>95</v>
      </c>
      <c r="N194" s="18">
        <v>630</v>
      </c>
      <c r="O194" s="17" t="s">
        <v>237</v>
      </c>
      <c r="P194" s="17">
        <v>61.53</v>
      </c>
      <c r="Q194" s="17">
        <v>67.800700959147505</v>
      </c>
      <c r="R194" s="17" t="s">
        <v>237</v>
      </c>
      <c r="S194" s="17">
        <v>97.832610000000003</v>
      </c>
      <c r="T194" s="17" t="s">
        <v>239</v>
      </c>
      <c r="U194" s="19"/>
    </row>
    <row r="195" spans="1:21" s="15" customFormat="1" ht="15.75" x14ac:dyDescent="0.25">
      <c r="B195" s="45" t="s">
        <v>209</v>
      </c>
      <c r="C195" s="16">
        <v>150</v>
      </c>
      <c r="D195" s="17">
        <v>11</v>
      </c>
      <c r="E195" s="17">
        <v>7</v>
      </c>
      <c r="F195" s="17">
        <v>8</v>
      </c>
      <c r="G195" s="17">
        <v>6</v>
      </c>
      <c r="H195" s="17">
        <v>9</v>
      </c>
      <c r="I195" s="17">
        <v>6</v>
      </c>
      <c r="J195" s="17">
        <v>4</v>
      </c>
      <c r="K195" s="18">
        <v>320050.71600000001</v>
      </c>
      <c r="L195" s="18">
        <v>4229.875</v>
      </c>
      <c r="M195" s="18">
        <v>29</v>
      </c>
      <c r="N195" s="18">
        <v>53670</v>
      </c>
      <c r="O195" s="17" t="s">
        <v>237</v>
      </c>
      <c r="P195" s="17">
        <v>78.941000000000003</v>
      </c>
      <c r="Q195" s="17" t="s">
        <v>238</v>
      </c>
      <c r="R195" s="17" t="s">
        <v>237</v>
      </c>
      <c r="S195" s="17">
        <v>92.75385</v>
      </c>
      <c r="T195" s="17" t="s">
        <v>237</v>
      </c>
      <c r="U195" s="19"/>
    </row>
    <row r="196" spans="1:21" s="15" customFormat="1" ht="15.75" x14ac:dyDescent="0.25">
      <c r="B196" s="45" t="s">
        <v>210</v>
      </c>
      <c r="C196" s="16">
        <v>131</v>
      </c>
      <c r="D196" s="17">
        <v>23</v>
      </c>
      <c r="E196" s="17">
        <v>11</v>
      </c>
      <c r="F196" s="17">
        <v>12</v>
      </c>
      <c r="G196" s="17">
        <v>10</v>
      </c>
      <c r="H196" s="17">
        <v>20</v>
      </c>
      <c r="I196" s="17">
        <v>10</v>
      </c>
      <c r="J196" s="17">
        <v>6</v>
      </c>
      <c r="K196" s="18">
        <v>3407.0619999999999</v>
      </c>
      <c r="L196" s="18">
        <v>49.296999999999997</v>
      </c>
      <c r="M196" s="18">
        <v>1</v>
      </c>
      <c r="N196" s="18">
        <v>15180</v>
      </c>
      <c r="O196" s="17" t="s">
        <v>237</v>
      </c>
      <c r="P196" s="17">
        <v>77.23</v>
      </c>
      <c r="Q196" s="17">
        <v>98.395943386861205</v>
      </c>
      <c r="R196" s="17" t="s">
        <v>237</v>
      </c>
      <c r="S196" s="17">
        <v>99.837599999999995</v>
      </c>
      <c r="T196" s="17" t="s">
        <v>237</v>
      </c>
      <c r="U196" s="19"/>
    </row>
    <row r="197" spans="1:21" s="15" customFormat="1" ht="15.75" x14ac:dyDescent="0.25">
      <c r="B197" s="45" t="s">
        <v>211</v>
      </c>
      <c r="C197" s="16">
        <v>59</v>
      </c>
      <c r="D197" s="17">
        <v>71</v>
      </c>
      <c r="E197" s="17">
        <v>43</v>
      </c>
      <c r="F197" s="17">
        <v>48</v>
      </c>
      <c r="G197" s="17">
        <v>37</v>
      </c>
      <c r="H197" s="17">
        <v>59</v>
      </c>
      <c r="I197" s="17">
        <v>37</v>
      </c>
      <c r="J197" s="17">
        <v>14</v>
      </c>
      <c r="K197" s="18">
        <v>28934.101999999999</v>
      </c>
      <c r="L197" s="18">
        <v>621.68600000000004</v>
      </c>
      <c r="M197" s="18">
        <v>26</v>
      </c>
      <c r="N197" s="18">
        <v>1900</v>
      </c>
      <c r="O197" s="17" t="s">
        <v>237</v>
      </c>
      <c r="P197" s="17">
        <v>68.241</v>
      </c>
      <c r="Q197" s="17">
        <v>99.476910000000004</v>
      </c>
      <c r="R197" s="17" t="s">
        <v>237</v>
      </c>
      <c r="S197" s="17">
        <v>91.489289999999997</v>
      </c>
      <c r="T197" s="17" t="s">
        <v>237</v>
      </c>
      <c r="U197" s="19"/>
    </row>
    <row r="198" spans="1:21" s="15" customFormat="1" ht="15.75" x14ac:dyDescent="0.25">
      <c r="B198" s="45" t="s">
        <v>212</v>
      </c>
      <c r="C198" s="16">
        <v>100</v>
      </c>
      <c r="D198" s="17">
        <v>33</v>
      </c>
      <c r="E198" s="17">
        <v>17</v>
      </c>
      <c r="F198" s="17">
        <v>19</v>
      </c>
      <c r="G198" s="17">
        <v>15</v>
      </c>
      <c r="H198" s="17">
        <v>27</v>
      </c>
      <c r="I198" s="17">
        <v>15</v>
      </c>
      <c r="J198" s="17">
        <v>9</v>
      </c>
      <c r="K198" s="18">
        <v>252.76300000000001</v>
      </c>
      <c r="L198" s="18">
        <v>6.7359999999999998</v>
      </c>
      <c r="M198" s="18">
        <v>0</v>
      </c>
      <c r="N198" s="18">
        <v>3130</v>
      </c>
      <c r="O198" s="17" t="s">
        <v>237</v>
      </c>
      <c r="P198" s="17">
        <v>71.626000000000005</v>
      </c>
      <c r="Q198" s="17">
        <v>83.359759999999994</v>
      </c>
      <c r="R198" s="17" t="s">
        <v>237</v>
      </c>
      <c r="S198" s="17" t="s">
        <v>238</v>
      </c>
      <c r="T198" s="17" t="s">
        <v>237</v>
      </c>
      <c r="U198" s="19"/>
    </row>
    <row r="199" spans="1:21" s="15" customFormat="1" ht="15.75" x14ac:dyDescent="0.25">
      <c r="B199" s="45" t="s">
        <v>213</v>
      </c>
      <c r="C199" s="16">
        <v>110</v>
      </c>
      <c r="D199" s="17">
        <v>30</v>
      </c>
      <c r="E199" s="17">
        <v>15</v>
      </c>
      <c r="F199" s="17">
        <v>17</v>
      </c>
      <c r="G199" s="17">
        <v>13</v>
      </c>
      <c r="H199" s="17">
        <v>25</v>
      </c>
      <c r="I199" s="17">
        <v>13</v>
      </c>
      <c r="J199" s="17">
        <v>8</v>
      </c>
      <c r="K199" s="18">
        <v>30405.206999999999</v>
      </c>
      <c r="L199" s="18">
        <v>600.98099999999999</v>
      </c>
      <c r="M199" s="18">
        <v>9</v>
      </c>
      <c r="N199" s="18">
        <v>12550</v>
      </c>
      <c r="O199" s="17" t="s">
        <v>237</v>
      </c>
      <c r="P199" s="17">
        <v>74.632999999999996</v>
      </c>
      <c r="Q199" s="17">
        <v>95.511993919585905</v>
      </c>
      <c r="R199" s="17" t="s">
        <v>237</v>
      </c>
      <c r="S199" s="17">
        <v>94.412030000000001</v>
      </c>
      <c r="T199" s="17" t="s">
        <v>237</v>
      </c>
      <c r="U199" s="19"/>
    </row>
    <row r="200" spans="1:21" s="15" customFormat="1" ht="15.75" x14ac:dyDescent="0.25">
      <c r="B200" s="45" t="s">
        <v>214</v>
      </c>
      <c r="C200" s="16">
        <v>83</v>
      </c>
      <c r="D200" s="17">
        <v>51</v>
      </c>
      <c r="E200" s="17">
        <v>24</v>
      </c>
      <c r="F200" s="17">
        <v>27</v>
      </c>
      <c r="G200" s="17">
        <v>20</v>
      </c>
      <c r="H200" s="17">
        <v>37</v>
      </c>
      <c r="I200" s="17">
        <v>19</v>
      </c>
      <c r="J200" s="17">
        <v>13</v>
      </c>
      <c r="K200" s="18">
        <v>91679.732999999993</v>
      </c>
      <c r="L200" s="18">
        <v>1423.991</v>
      </c>
      <c r="M200" s="18">
        <v>33</v>
      </c>
      <c r="N200" s="18">
        <v>1730</v>
      </c>
      <c r="O200" s="17" t="s">
        <v>237</v>
      </c>
      <c r="P200" s="17">
        <v>75.944999999999993</v>
      </c>
      <c r="Q200" s="17">
        <v>93.520452052018399</v>
      </c>
      <c r="R200" s="17" t="s">
        <v>237</v>
      </c>
      <c r="S200" s="17">
        <v>98.201560000000001</v>
      </c>
      <c r="T200" s="17" t="s">
        <v>237</v>
      </c>
      <c r="U200" s="19"/>
    </row>
    <row r="201" spans="1:21" s="15" customFormat="1" ht="15.75" x14ac:dyDescent="0.25">
      <c r="B201" s="45" t="s">
        <v>215</v>
      </c>
      <c r="C201" s="16">
        <v>50</v>
      </c>
      <c r="D201" s="17">
        <v>125</v>
      </c>
      <c r="E201" s="17">
        <v>51</v>
      </c>
      <c r="F201" s="17">
        <v>55</v>
      </c>
      <c r="G201" s="17">
        <v>47</v>
      </c>
      <c r="H201" s="17">
        <v>88</v>
      </c>
      <c r="I201" s="17">
        <v>40</v>
      </c>
      <c r="J201" s="17">
        <v>24</v>
      </c>
      <c r="K201" s="18">
        <v>24407.381000000001</v>
      </c>
      <c r="L201" s="18">
        <v>760.06700000000001</v>
      </c>
      <c r="M201" s="18">
        <v>38</v>
      </c>
      <c r="N201" s="18">
        <v>1330</v>
      </c>
      <c r="O201" s="17" t="s">
        <v>237</v>
      </c>
      <c r="P201" s="17">
        <v>63.112000000000002</v>
      </c>
      <c r="Q201" s="17">
        <v>66.373769999999993</v>
      </c>
      <c r="R201" s="17" t="s">
        <v>237</v>
      </c>
      <c r="S201" s="17">
        <v>87.116720000000001</v>
      </c>
      <c r="T201" s="17" t="s">
        <v>237</v>
      </c>
      <c r="U201" s="19"/>
    </row>
    <row r="202" spans="1:21" s="15" customFormat="1" ht="15.75" x14ac:dyDescent="0.25">
      <c r="B202" s="45" t="s">
        <v>216</v>
      </c>
      <c r="C202" s="16">
        <v>21</v>
      </c>
      <c r="D202" s="17">
        <v>193</v>
      </c>
      <c r="E202" s="17">
        <v>87</v>
      </c>
      <c r="F202" s="17">
        <v>93</v>
      </c>
      <c r="G202" s="17">
        <v>82</v>
      </c>
      <c r="H202" s="17">
        <v>115</v>
      </c>
      <c r="I202" s="17">
        <v>56</v>
      </c>
      <c r="J202" s="17">
        <v>29</v>
      </c>
      <c r="K202" s="18">
        <v>14538.64</v>
      </c>
      <c r="L202" s="18">
        <v>624.91899999999998</v>
      </c>
      <c r="M202" s="18">
        <v>51</v>
      </c>
      <c r="N202" s="18">
        <v>1480</v>
      </c>
      <c r="O202" s="17" t="s">
        <v>237</v>
      </c>
      <c r="P202" s="17">
        <v>58.104999999999997</v>
      </c>
      <c r="Q202" s="17">
        <v>61.428287803733497</v>
      </c>
      <c r="R202" s="17" t="s">
        <v>239</v>
      </c>
      <c r="S202" s="17">
        <v>97.876090000000005</v>
      </c>
      <c r="T202" s="17" t="s">
        <v>237</v>
      </c>
      <c r="U202" s="19"/>
    </row>
    <row r="203" spans="1:21" s="15" customFormat="1" ht="15.75" x14ac:dyDescent="0.25">
      <c r="B203" s="45" t="s">
        <v>217</v>
      </c>
      <c r="C203" s="16">
        <v>20</v>
      </c>
      <c r="D203" s="17">
        <v>75</v>
      </c>
      <c r="E203" s="17">
        <v>89</v>
      </c>
      <c r="F203" s="17">
        <v>95</v>
      </c>
      <c r="G203" s="17">
        <v>82</v>
      </c>
      <c r="H203" s="17">
        <v>50</v>
      </c>
      <c r="I203" s="17">
        <v>55</v>
      </c>
      <c r="J203" s="17">
        <v>39</v>
      </c>
      <c r="K203" s="18">
        <v>14149.647999999999</v>
      </c>
      <c r="L203" s="18">
        <v>445.54599999999999</v>
      </c>
      <c r="M203" s="18">
        <v>39</v>
      </c>
      <c r="N203" s="18">
        <v>820</v>
      </c>
      <c r="O203" s="17" t="s">
        <v>237</v>
      </c>
      <c r="P203" s="17">
        <v>59.871000000000002</v>
      </c>
      <c r="Q203" s="17">
        <v>83.582714454893704</v>
      </c>
      <c r="R203" s="17" t="s">
        <v>237</v>
      </c>
      <c r="S203" s="17" t="s">
        <v>238</v>
      </c>
      <c r="T203" s="17" t="s">
        <v>237</v>
      </c>
      <c r="U203" s="19"/>
    </row>
    <row r="204" spans="1:21" s="15" customFormat="1" ht="15.75" x14ac:dyDescent="0.25">
      <c r="B204" s="45"/>
      <c r="C204" s="20"/>
      <c r="D204" s="20"/>
      <c r="E204" s="20"/>
      <c r="F204" s="20"/>
      <c r="G204" s="20"/>
      <c r="H204" s="17"/>
      <c r="I204" s="17"/>
      <c r="J204" s="21"/>
      <c r="K204" s="22"/>
      <c r="L204" s="23"/>
      <c r="M204" s="24"/>
      <c r="N204" s="25"/>
      <c r="O204" s="25"/>
      <c r="P204" s="26"/>
      <c r="Q204" s="27"/>
      <c r="R204" s="27"/>
      <c r="S204" s="28"/>
      <c r="T204" s="28"/>
      <c r="U204" s="19"/>
    </row>
    <row r="205" spans="1:21" s="15" customFormat="1" ht="15.75" x14ac:dyDescent="0.25">
      <c r="B205" s="56" t="s">
        <v>243</v>
      </c>
      <c r="C205" s="20"/>
      <c r="D205" s="20"/>
      <c r="E205" s="20"/>
      <c r="F205" s="20"/>
      <c r="G205" s="20"/>
      <c r="H205" s="17"/>
      <c r="I205" s="17"/>
      <c r="J205" s="21"/>
      <c r="K205" s="22"/>
      <c r="L205" s="23"/>
      <c r="M205" s="24"/>
      <c r="N205" s="25"/>
      <c r="O205" s="25"/>
      <c r="P205" s="29"/>
      <c r="Q205" s="27"/>
      <c r="R205" s="27"/>
      <c r="S205" s="28"/>
      <c r="T205" s="28"/>
      <c r="U205" s="19"/>
    </row>
    <row r="206" spans="1:21" s="15" customFormat="1" ht="15.75" x14ac:dyDescent="0.25">
      <c r="A206" s="21"/>
      <c r="B206" s="57" t="s">
        <v>218</v>
      </c>
      <c r="C206" s="16"/>
      <c r="D206" s="17">
        <v>179</v>
      </c>
      <c r="E206" s="17">
        <v>92</v>
      </c>
      <c r="F206" s="17">
        <v>98</v>
      </c>
      <c r="G206" s="17">
        <v>86</v>
      </c>
      <c r="H206" s="17">
        <v>107</v>
      </c>
      <c r="I206" s="17">
        <v>61</v>
      </c>
      <c r="J206" s="17">
        <v>31</v>
      </c>
      <c r="K206" s="18">
        <v>937495.33299999998</v>
      </c>
      <c r="L206" s="18">
        <v>35302.074000000001</v>
      </c>
      <c r="M206" s="18">
        <v>3113</v>
      </c>
      <c r="N206" s="18">
        <v>1665.1675484793054</v>
      </c>
      <c r="O206" s="25"/>
      <c r="P206" s="17">
        <v>56.947792370483178</v>
      </c>
      <c r="Q206" s="17">
        <v>59.3101756081901</v>
      </c>
      <c r="R206" s="23"/>
      <c r="S206" s="17">
        <v>77.922139999999999</v>
      </c>
      <c r="T206" s="30"/>
      <c r="U206" s="19"/>
    </row>
    <row r="207" spans="1:21" s="15" customFormat="1" ht="15.75" x14ac:dyDescent="0.25">
      <c r="A207" s="21"/>
      <c r="B207" s="58" t="s">
        <v>219</v>
      </c>
      <c r="C207" s="16"/>
      <c r="D207" s="17">
        <v>165</v>
      </c>
      <c r="E207" s="17">
        <v>74</v>
      </c>
      <c r="F207" s="17">
        <v>79</v>
      </c>
      <c r="G207" s="17">
        <v>69</v>
      </c>
      <c r="H207" s="17">
        <v>102</v>
      </c>
      <c r="I207" s="17">
        <v>50</v>
      </c>
      <c r="J207" s="17">
        <v>27</v>
      </c>
      <c r="K207" s="18">
        <v>453128.196</v>
      </c>
      <c r="L207" s="18">
        <v>16004.568000000003</v>
      </c>
      <c r="M207" s="18">
        <v>1144</v>
      </c>
      <c r="N207" s="18">
        <v>1719.2460439872741</v>
      </c>
      <c r="O207" s="25"/>
      <c r="P207" s="17">
        <v>59.44020630375428</v>
      </c>
      <c r="Q207" s="17">
        <v>66.414938096978204</v>
      </c>
      <c r="R207" s="23"/>
      <c r="S207" s="17">
        <v>84.90531</v>
      </c>
      <c r="T207" s="30"/>
      <c r="U207" s="19"/>
    </row>
    <row r="208" spans="1:21" s="15" customFormat="1" ht="15.75" x14ac:dyDescent="0.25">
      <c r="B208" s="58" t="s">
        <v>220</v>
      </c>
      <c r="C208" s="16"/>
      <c r="D208" s="17">
        <v>197</v>
      </c>
      <c r="E208" s="17">
        <v>109</v>
      </c>
      <c r="F208" s="17">
        <v>116</v>
      </c>
      <c r="G208" s="17">
        <v>103</v>
      </c>
      <c r="H208" s="17">
        <v>115</v>
      </c>
      <c r="I208" s="17">
        <v>72</v>
      </c>
      <c r="J208" s="17">
        <v>35</v>
      </c>
      <c r="K208" s="18">
        <v>445529.89900000009</v>
      </c>
      <c r="L208" s="18">
        <v>17998.344000000001</v>
      </c>
      <c r="M208" s="18">
        <v>1874</v>
      </c>
      <c r="N208" s="18">
        <v>1657.0431976552936</v>
      </c>
      <c r="O208" s="25"/>
      <c r="P208" s="17">
        <v>53.968169351370499</v>
      </c>
      <c r="Q208" s="17">
        <v>50.470799838999</v>
      </c>
      <c r="R208" s="23"/>
      <c r="S208" s="17">
        <v>72.875299999999996</v>
      </c>
      <c r="T208" s="30"/>
      <c r="U208" s="19"/>
    </row>
    <row r="209" spans="2:31" s="15" customFormat="1" ht="15.75" x14ac:dyDescent="0.25">
      <c r="B209" s="57" t="s">
        <v>221</v>
      </c>
      <c r="C209" s="16"/>
      <c r="D209" s="17">
        <v>70</v>
      </c>
      <c r="E209" s="17">
        <v>31</v>
      </c>
      <c r="F209" s="17">
        <v>33</v>
      </c>
      <c r="G209" s="17">
        <v>28</v>
      </c>
      <c r="H209" s="17">
        <v>52</v>
      </c>
      <c r="I209" s="17">
        <v>24</v>
      </c>
      <c r="J209" s="17">
        <v>15</v>
      </c>
      <c r="K209" s="18">
        <v>432924.76199999999</v>
      </c>
      <c r="L209" s="18">
        <v>10288.036</v>
      </c>
      <c r="M209" s="18">
        <v>314</v>
      </c>
      <c r="N209" s="18">
        <v>6253.9740306183139</v>
      </c>
      <c r="O209" s="25"/>
      <c r="P209" s="17">
        <v>71.285981851116659</v>
      </c>
      <c r="Q209" s="17">
        <v>79.104021000677093</v>
      </c>
      <c r="R209" s="23"/>
      <c r="S209" s="17">
        <v>90.677580000000006</v>
      </c>
      <c r="T209" s="30"/>
      <c r="U209" s="19"/>
    </row>
    <row r="210" spans="2:31" s="15" customFormat="1" ht="15.75" x14ac:dyDescent="0.25">
      <c r="B210" s="47" t="s">
        <v>222</v>
      </c>
      <c r="C210" s="16"/>
      <c r="D210" s="17">
        <v>129</v>
      </c>
      <c r="E210" s="17">
        <v>57</v>
      </c>
      <c r="F210" s="17">
        <v>56</v>
      </c>
      <c r="G210" s="17">
        <v>57</v>
      </c>
      <c r="H210" s="17">
        <v>92</v>
      </c>
      <c r="I210" s="17">
        <v>45</v>
      </c>
      <c r="J210" s="17">
        <v>30</v>
      </c>
      <c r="K210" s="18">
        <v>1671598.4809999999</v>
      </c>
      <c r="L210" s="18">
        <v>35360.976999999999</v>
      </c>
      <c r="M210" s="18">
        <v>1991</v>
      </c>
      <c r="N210" s="18">
        <v>1478.2573243017921</v>
      </c>
      <c r="O210" s="25"/>
      <c r="P210" s="17">
        <v>66.865246559987156</v>
      </c>
      <c r="Q210" s="17">
        <v>61.362610911782497</v>
      </c>
      <c r="R210" s="31"/>
      <c r="S210" s="17">
        <v>94.195750000000004</v>
      </c>
      <c r="T210" s="30"/>
      <c r="U210" s="19"/>
    </row>
    <row r="211" spans="2:31" s="15" customFormat="1" ht="15.75" x14ac:dyDescent="0.25">
      <c r="B211" s="47" t="s">
        <v>223</v>
      </c>
      <c r="C211" s="16"/>
      <c r="D211" s="17">
        <v>58</v>
      </c>
      <c r="E211" s="17">
        <v>19</v>
      </c>
      <c r="F211" s="17">
        <v>21</v>
      </c>
      <c r="G211" s="17">
        <v>17</v>
      </c>
      <c r="H211" s="17">
        <v>44</v>
      </c>
      <c r="I211" s="17">
        <v>16</v>
      </c>
      <c r="J211" s="17">
        <v>10</v>
      </c>
      <c r="K211" s="18">
        <v>2090989.8750000005</v>
      </c>
      <c r="L211" s="18">
        <v>30918.081999999995</v>
      </c>
      <c r="M211" s="18">
        <v>594</v>
      </c>
      <c r="N211" s="18">
        <v>6342.7361155361132</v>
      </c>
      <c r="O211" s="25"/>
      <c r="P211" s="17">
        <v>74.19957911339479</v>
      </c>
      <c r="Q211" s="17">
        <v>94.562455186065193</v>
      </c>
      <c r="R211" s="23"/>
      <c r="S211" s="17">
        <v>95.384860000000003</v>
      </c>
      <c r="T211" s="30"/>
      <c r="U211" s="19"/>
    </row>
    <row r="212" spans="2:31" s="15" customFormat="1" ht="15.75" x14ac:dyDescent="0.25">
      <c r="B212" s="57" t="s">
        <v>224</v>
      </c>
      <c r="C212" s="16"/>
      <c r="D212" s="17">
        <v>54</v>
      </c>
      <c r="E212" s="17">
        <v>18</v>
      </c>
      <c r="F212" s="17">
        <v>20</v>
      </c>
      <c r="G212" s="17">
        <v>16</v>
      </c>
      <c r="H212" s="17">
        <v>43</v>
      </c>
      <c r="I212" s="17">
        <v>15</v>
      </c>
      <c r="J212" s="17">
        <v>9</v>
      </c>
      <c r="K212" s="18">
        <v>611262.50600000028</v>
      </c>
      <c r="L212" s="18">
        <v>10919.500000000002</v>
      </c>
      <c r="M212" s="18">
        <v>196</v>
      </c>
      <c r="N212" s="18">
        <v>9445.437221121414</v>
      </c>
      <c r="O212" s="25"/>
      <c r="P212" s="17">
        <v>74.906114145062517</v>
      </c>
      <c r="Q212" s="17">
        <v>92.412576871313604</v>
      </c>
      <c r="R212" s="23"/>
      <c r="S212" s="17">
        <v>93.677390000000003</v>
      </c>
      <c r="T212" s="30"/>
      <c r="U212" s="19"/>
    </row>
    <row r="213" spans="2:31" s="15" customFormat="1" ht="15.75" x14ac:dyDescent="0.25">
      <c r="B213" s="57" t="s">
        <v>225</v>
      </c>
      <c r="C213" s="16"/>
      <c r="D213" s="17">
        <v>47</v>
      </c>
      <c r="E213" s="17">
        <v>20</v>
      </c>
      <c r="F213" s="17">
        <v>22</v>
      </c>
      <c r="G213" s="17">
        <v>17</v>
      </c>
      <c r="H213" s="17">
        <v>38</v>
      </c>
      <c r="I213" s="17">
        <v>17</v>
      </c>
      <c r="J213" s="17">
        <v>9</v>
      </c>
      <c r="K213" s="18">
        <v>409402.90699999995</v>
      </c>
      <c r="L213" s="18">
        <v>5870.6699999999992</v>
      </c>
      <c r="M213" s="18">
        <v>114</v>
      </c>
      <c r="N213" s="18">
        <v>9395.1283226476971</v>
      </c>
      <c r="O213" s="25"/>
      <c r="P213" s="17">
        <v>70.354037604796503</v>
      </c>
      <c r="Q213" s="17">
        <v>98.697490389878894</v>
      </c>
      <c r="R213" s="23"/>
      <c r="S213" s="17">
        <v>95.291579999999996</v>
      </c>
      <c r="T213" s="30"/>
      <c r="U213" s="19"/>
    </row>
    <row r="214" spans="2:31" s="15" customFormat="1" ht="15.75" x14ac:dyDescent="0.25">
      <c r="B214" s="55" t="s">
        <v>226</v>
      </c>
      <c r="C214" s="16"/>
      <c r="D214" s="17">
        <v>174</v>
      </c>
      <c r="E214" s="17">
        <v>80</v>
      </c>
      <c r="F214" s="17">
        <v>85</v>
      </c>
      <c r="G214" s="17">
        <v>75</v>
      </c>
      <c r="H214" s="17">
        <v>108</v>
      </c>
      <c r="I214" s="17">
        <v>55</v>
      </c>
      <c r="J214" s="17">
        <v>29</v>
      </c>
      <c r="K214" s="18">
        <v>898242.31800000032</v>
      </c>
      <c r="L214" s="18">
        <v>29625.841000000004</v>
      </c>
      <c r="M214" s="18">
        <v>2275</v>
      </c>
      <c r="N214" s="18">
        <v>848.47815796597195</v>
      </c>
      <c r="O214" s="25"/>
      <c r="P214" s="17">
        <v>61.529246637206398</v>
      </c>
      <c r="Q214" s="17">
        <v>58.706044467543201</v>
      </c>
      <c r="R214" s="23"/>
      <c r="S214" s="17">
        <v>81.689629999999994</v>
      </c>
      <c r="T214" s="30"/>
      <c r="U214" s="19"/>
    </row>
    <row r="215" spans="2:31" s="15" customFormat="1" ht="15.75" x14ac:dyDescent="0.25">
      <c r="B215" s="57" t="s">
        <v>227</v>
      </c>
      <c r="C215" s="16"/>
      <c r="D215" s="17">
        <v>90</v>
      </c>
      <c r="E215" s="17">
        <v>46</v>
      </c>
      <c r="F215" s="17">
        <v>47</v>
      </c>
      <c r="G215" s="17">
        <v>44</v>
      </c>
      <c r="H215" s="17">
        <v>63</v>
      </c>
      <c r="I215" s="17">
        <v>34</v>
      </c>
      <c r="J215" s="17">
        <v>20</v>
      </c>
      <c r="K215" s="18">
        <v>7122691.4889999982</v>
      </c>
      <c r="L215" s="18">
        <v>138740.24000000005</v>
      </c>
      <c r="M215" s="18">
        <v>6285</v>
      </c>
      <c r="N215" s="18">
        <v>10449.314181417221</v>
      </c>
      <c r="O215" s="25"/>
      <c r="P215" s="17">
        <v>70.825804208859523</v>
      </c>
      <c r="Q215" s="17">
        <v>84.270178476801902</v>
      </c>
      <c r="R215" s="23"/>
      <c r="S215" s="17">
        <v>91.114639999999994</v>
      </c>
      <c r="T215" s="30"/>
      <c r="U215" s="19"/>
    </row>
    <row r="216" spans="2:31" x14ac:dyDescent="0.25">
      <c r="B216" s="32"/>
      <c r="C216" s="32"/>
      <c r="D216" s="32"/>
      <c r="E216" s="32"/>
      <c r="F216" s="32"/>
      <c r="G216" s="32"/>
      <c r="H216" s="32"/>
      <c r="I216" s="32"/>
      <c r="J216" s="33"/>
      <c r="K216" s="32"/>
      <c r="L216" s="32"/>
      <c r="M216" s="15"/>
      <c r="N216" s="21"/>
      <c r="O216" s="15"/>
      <c r="P216" s="15"/>
      <c r="Q216" s="15"/>
      <c r="R216" s="15"/>
      <c r="S216" s="15"/>
      <c r="T216" s="15"/>
      <c r="U216" s="15"/>
    </row>
    <row r="217" spans="2:31" x14ac:dyDescent="0.25">
      <c r="B217" s="45" t="s">
        <v>241</v>
      </c>
      <c r="C217" s="34"/>
      <c r="D217" s="34"/>
      <c r="E217" s="34"/>
      <c r="F217" s="34"/>
      <c r="G217" s="34"/>
      <c r="H217" s="34"/>
      <c r="I217" s="34"/>
      <c r="J217" s="34"/>
      <c r="K217" s="35"/>
      <c r="L217" s="35"/>
      <c r="M217" s="36"/>
      <c r="N217" s="36"/>
      <c r="O217" s="36"/>
      <c r="P217" s="36"/>
      <c r="Q217" s="36"/>
      <c r="R217" s="36"/>
      <c r="S217" s="36"/>
      <c r="T217" s="36"/>
      <c r="U217" s="37"/>
      <c r="V217" s="38"/>
      <c r="W217" s="37"/>
      <c r="X217" s="38"/>
      <c r="Y217" s="37"/>
      <c r="Z217" s="39"/>
      <c r="AA217" s="40"/>
      <c r="AB217" s="39"/>
      <c r="AC217" s="40"/>
      <c r="AD217" s="39"/>
      <c r="AE217" s="40"/>
    </row>
    <row r="218" spans="2:31" x14ac:dyDescent="0.25">
      <c r="B218" s="45" t="s">
        <v>242</v>
      </c>
      <c r="C218" s="42"/>
      <c r="D218" s="42"/>
      <c r="E218" s="42"/>
      <c r="F218" s="42"/>
      <c r="G218" s="42"/>
      <c r="H218" s="42"/>
      <c r="I218" s="42"/>
      <c r="J218" s="42"/>
      <c r="K218" s="42"/>
      <c r="L218" s="42"/>
      <c r="M218" s="43"/>
      <c r="N218" s="44"/>
      <c r="O218" s="43"/>
      <c r="P218" s="43"/>
      <c r="Q218" s="43"/>
      <c r="R218" s="43"/>
      <c r="S218" s="43"/>
      <c r="T218" s="43"/>
      <c r="U218" s="15"/>
    </row>
    <row r="219" spans="2:31" x14ac:dyDescent="0.25">
      <c r="C219" s="42"/>
      <c r="D219" s="42"/>
      <c r="E219" s="42"/>
      <c r="F219" s="42"/>
      <c r="G219" s="42"/>
      <c r="H219" s="42"/>
      <c r="I219" s="42"/>
      <c r="J219" s="42"/>
      <c r="K219" s="42"/>
      <c r="L219" s="42"/>
      <c r="M219" s="43"/>
      <c r="N219" s="44"/>
      <c r="O219" s="43"/>
      <c r="P219" s="43"/>
      <c r="Q219" s="43"/>
      <c r="R219" s="43"/>
      <c r="S219" s="43"/>
      <c r="T219" s="43"/>
      <c r="U219" s="15"/>
    </row>
    <row r="220" spans="2:31" x14ac:dyDescent="0.25">
      <c r="B220" s="45" t="s">
        <v>228</v>
      </c>
      <c r="C220" s="42"/>
      <c r="D220" s="42"/>
      <c r="E220" s="42"/>
      <c r="F220" s="42"/>
      <c r="G220" s="42"/>
      <c r="H220" s="42"/>
      <c r="I220" s="42"/>
      <c r="J220" s="42"/>
      <c r="K220" s="42"/>
      <c r="L220" s="42"/>
      <c r="M220" s="43"/>
      <c r="N220" s="46"/>
      <c r="O220" s="43"/>
      <c r="P220" s="43"/>
      <c r="Q220" s="43"/>
      <c r="R220" s="43"/>
      <c r="S220" s="43"/>
      <c r="T220" s="43"/>
      <c r="U220" s="15"/>
    </row>
    <row r="221" spans="2:31" ht="13.5" customHeight="1" x14ac:dyDescent="0.25">
      <c r="B221" s="47" t="s">
        <v>229</v>
      </c>
      <c r="C221" s="59"/>
      <c r="D221" s="48"/>
      <c r="E221" s="48"/>
      <c r="F221" s="48"/>
      <c r="G221" s="48"/>
      <c r="H221" s="48"/>
      <c r="I221" s="48"/>
      <c r="J221" s="48"/>
      <c r="K221" s="48"/>
      <c r="L221" s="41"/>
      <c r="M221" s="1"/>
      <c r="N221" s="49"/>
      <c r="O221" s="1"/>
      <c r="P221" s="1"/>
      <c r="Q221" s="1"/>
      <c r="R221" s="1"/>
      <c r="S221" s="1"/>
      <c r="T221" s="1"/>
    </row>
    <row r="222" spans="2:31" ht="13.5" customHeight="1" x14ac:dyDescent="0.25">
      <c r="B222" s="47" t="s">
        <v>230</v>
      </c>
      <c r="C222" s="50"/>
      <c r="D222" s="50"/>
      <c r="E222" s="50"/>
      <c r="F222" s="50"/>
      <c r="G222" s="50"/>
      <c r="H222" s="50"/>
      <c r="I222" s="50"/>
      <c r="J222" s="50"/>
      <c r="K222" s="50"/>
      <c r="L222" s="51"/>
      <c r="M222" s="1"/>
      <c r="N222" s="49"/>
      <c r="O222" s="1"/>
      <c r="P222" s="1"/>
      <c r="Q222" s="1"/>
      <c r="R222" s="1"/>
      <c r="S222" s="1"/>
      <c r="T222" s="1"/>
    </row>
    <row r="223" spans="2:31" ht="13.5" customHeight="1" x14ac:dyDescent="0.25">
      <c r="B223" s="47" t="s">
        <v>231</v>
      </c>
      <c r="C223" s="50"/>
      <c r="D223" s="50"/>
      <c r="E223" s="50"/>
      <c r="F223" s="50"/>
      <c r="G223" s="50"/>
      <c r="H223" s="50"/>
      <c r="I223" s="50"/>
      <c r="J223" s="50"/>
      <c r="K223" s="50"/>
      <c r="L223" s="51"/>
      <c r="M223" s="1"/>
      <c r="N223" s="49"/>
      <c r="O223" s="1"/>
      <c r="P223" s="1"/>
      <c r="Q223" s="1"/>
      <c r="R223" s="1"/>
      <c r="S223" s="1"/>
      <c r="T223" s="1"/>
    </row>
    <row r="224" spans="2:31" ht="13.5" customHeight="1" x14ac:dyDescent="0.25">
      <c r="B224" s="47" t="s">
        <v>232</v>
      </c>
      <c r="C224" s="50"/>
      <c r="D224" s="50"/>
      <c r="E224" s="50"/>
      <c r="F224" s="50"/>
      <c r="G224" s="50"/>
      <c r="H224" s="50"/>
      <c r="I224" s="50"/>
      <c r="J224" s="50"/>
      <c r="K224" s="50"/>
      <c r="L224" s="51"/>
      <c r="M224" s="1"/>
      <c r="N224" s="49"/>
      <c r="O224" s="1"/>
      <c r="P224" s="1"/>
      <c r="Q224" s="1"/>
      <c r="R224" s="1"/>
      <c r="S224" s="1"/>
      <c r="T224" s="1"/>
    </row>
    <row r="225" spans="2:20" x14ac:dyDescent="0.25">
      <c r="B225" s="52" t="s">
        <v>233</v>
      </c>
      <c r="C225" s="43"/>
      <c r="D225" s="1"/>
      <c r="E225" s="1"/>
      <c r="F225" s="1"/>
      <c r="G225" s="1"/>
      <c r="H225" s="1"/>
      <c r="I225" s="1"/>
      <c r="J225" s="1"/>
      <c r="K225" s="1"/>
      <c r="L225" s="51"/>
      <c r="M225" s="1"/>
      <c r="N225" s="49"/>
      <c r="O225" s="1"/>
      <c r="P225" s="1"/>
      <c r="Q225" s="1"/>
      <c r="R225" s="1"/>
      <c r="S225" s="1"/>
      <c r="T225" s="1"/>
    </row>
    <row r="226" spans="2:20" x14ac:dyDescent="0.25">
      <c r="B226" s="45" t="s">
        <v>234</v>
      </c>
      <c r="C226" s="43"/>
      <c r="D226" s="1"/>
      <c r="E226" s="1"/>
      <c r="F226" s="1"/>
      <c r="G226" s="1"/>
      <c r="H226" s="1"/>
      <c r="I226" s="1"/>
      <c r="J226" s="1"/>
      <c r="K226" s="1"/>
      <c r="L226" s="51"/>
      <c r="M226" s="1"/>
      <c r="N226" s="49"/>
      <c r="O226" s="1"/>
      <c r="P226" s="1"/>
      <c r="Q226" s="1"/>
      <c r="R226" s="1"/>
      <c r="S226" s="1"/>
      <c r="T226" s="1"/>
    </row>
    <row r="227" spans="2:20" x14ac:dyDescent="0.25">
      <c r="B227" s="45" t="s">
        <v>235</v>
      </c>
      <c r="C227" s="43"/>
      <c r="D227" s="1"/>
      <c r="E227" s="1"/>
      <c r="F227" s="1"/>
      <c r="G227" s="1"/>
      <c r="H227" s="1"/>
      <c r="I227" s="1"/>
      <c r="J227" s="1"/>
      <c r="K227" s="1"/>
      <c r="L227" s="51"/>
      <c r="M227" s="1"/>
      <c r="N227" s="49"/>
      <c r="O227" s="1"/>
      <c r="P227" s="1"/>
      <c r="Q227" s="1"/>
      <c r="R227" s="1"/>
      <c r="S227" s="1"/>
      <c r="T227" s="1"/>
    </row>
    <row r="228" spans="2:20" x14ac:dyDescent="0.25">
      <c r="B228" s="45" t="s">
        <v>236</v>
      </c>
      <c r="J228" s="3"/>
      <c r="L228" s="53"/>
      <c r="N228" s="4"/>
    </row>
    <row r="229" spans="2:20" x14ac:dyDescent="0.25">
      <c r="J229" s="3"/>
      <c r="L229" s="53"/>
      <c r="N229" s="4"/>
    </row>
    <row r="230" spans="2:20" x14ac:dyDescent="0.25">
      <c r="J230" s="3"/>
      <c r="L230" s="53"/>
      <c r="N230" s="4"/>
    </row>
    <row r="231" spans="2:20" x14ac:dyDescent="0.25">
      <c r="J231" s="3"/>
      <c r="L231" s="53"/>
      <c r="N231" s="4"/>
    </row>
    <row r="232" spans="2:20" x14ac:dyDescent="0.25">
      <c r="J232" s="3"/>
      <c r="L232" s="53"/>
      <c r="N232" s="4"/>
    </row>
    <row r="233" spans="2:20" x14ac:dyDescent="0.25">
      <c r="J233" s="3"/>
      <c r="L233" s="53"/>
      <c r="N233" s="4"/>
    </row>
    <row r="234" spans="2:20" x14ac:dyDescent="0.25">
      <c r="J234" s="3"/>
      <c r="L234" s="53"/>
      <c r="N234" s="4"/>
    </row>
    <row r="235" spans="2:20" x14ac:dyDescent="0.25">
      <c r="J235" s="3"/>
      <c r="L235" s="53"/>
      <c r="N235" s="4"/>
    </row>
    <row r="236" spans="2:20" x14ac:dyDescent="0.25">
      <c r="J236" s="3"/>
      <c r="L236" s="53"/>
      <c r="N236" s="4"/>
    </row>
    <row r="237" spans="2:20" x14ac:dyDescent="0.25">
      <c r="B237" s="15"/>
      <c r="J237" s="3"/>
      <c r="L237" s="53"/>
      <c r="N237" s="4"/>
    </row>
    <row r="238" spans="2:20" x14ac:dyDescent="0.25">
      <c r="B238" s="15"/>
      <c r="J238" s="3"/>
      <c r="L238" s="53"/>
      <c r="N238" s="4"/>
    </row>
    <row r="239" spans="2:20" x14ac:dyDescent="0.25">
      <c r="B239" s="15"/>
      <c r="J239" s="3"/>
      <c r="L239" s="53"/>
      <c r="N239" s="4"/>
    </row>
    <row r="240" spans="2:20" x14ac:dyDescent="0.25">
      <c r="B240" s="15"/>
      <c r="J240" s="3"/>
      <c r="L240" s="53"/>
      <c r="N240" s="4"/>
    </row>
    <row r="241" spans="2:14" x14ac:dyDescent="0.25">
      <c r="B241" s="15"/>
      <c r="J241" s="3"/>
      <c r="L241" s="53"/>
      <c r="N241" s="4"/>
    </row>
    <row r="242" spans="2:14" x14ac:dyDescent="0.25">
      <c r="B242" s="15"/>
      <c r="J242" s="3"/>
      <c r="L242" s="53"/>
      <c r="N242" s="4"/>
    </row>
    <row r="243" spans="2:14" x14ac:dyDescent="0.25">
      <c r="B243" s="15"/>
      <c r="J243" s="3"/>
      <c r="L243" s="53"/>
      <c r="N243" s="4"/>
    </row>
    <row r="244" spans="2:14" x14ac:dyDescent="0.25">
      <c r="B244" s="15"/>
      <c r="J244" s="3"/>
      <c r="L244" s="53"/>
      <c r="N244" s="4"/>
    </row>
    <row r="245" spans="2:14" x14ac:dyDescent="0.25">
      <c r="B245" s="15"/>
      <c r="J245" s="3"/>
      <c r="L245" s="53"/>
      <c r="N245" s="4"/>
    </row>
    <row r="246" spans="2:14" x14ac:dyDescent="0.25">
      <c r="B246" s="15"/>
      <c r="J246" s="3"/>
      <c r="L246" s="53"/>
      <c r="N246" s="4"/>
    </row>
    <row r="247" spans="2:14" x14ac:dyDescent="0.25">
      <c r="B247" s="15"/>
      <c r="J247" s="3"/>
      <c r="L247" s="53"/>
      <c r="N247" s="4"/>
    </row>
    <row r="248" spans="2:14" x14ac:dyDescent="0.25">
      <c r="B248" s="15"/>
      <c r="J248" s="3"/>
      <c r="L248" s="53"/>
      <c r="N248" s="4"/>
    </row>
    <row r="249" spans="2:14" x14ac:dyDescent="0.25">
      <c r="B249" s="15"/>
      <c r="J249" s="3"/>
      <c r="L249" s="53"/>
      <c r="N249" s="4"/>
    </row>
    <row r="250" spans="2:14" x14ac:dyDescent="0.25">
      <c r="B250" s="15"/>
      <c r="J250" s="3"/>
      <c r="L250" s="53"/>
      <c r="N250" s="4"/>
    </row>
    <row r="251" spans="2:14" x14ac:dyDescent="0.25">
      <c r="B251" s="15"/>
      <c r="J251" s="3"/>
      <c r="L251" s="53"/>
      <c r="N251" s="4"/>
    </row>
    <row r="252" spans="2:14" x14ac:dyDescent="0.25">
      <c r="B252" s="15"/>
      <c r="J252" s="3"/>
      <c r="L252" s="53"/>
      <c r="N252" s="4"/>
    </row>
    <row r="253" spans="2:14" x14ac:dyDescent="0.25">
      <c r="B253" s="15"/>
      <c r="J253" s="3"/>
      <c r="L253" s="53"/>
      <c r="N253" s="4"/>
    </row>
    <row r="254" spans="2:14" x14ac:dyDescent="0.25">
      <c r="B254" s="15"/>
      <c r="J254" s="3"/>
      <c r="L254" s="53"/>
      <c r="N254" s="4"/>
    </row>
    <row r="255" spans="2:14" x14ac:dyDescent="0.25">
      <c r="B255" s="15"/>
      <c r="J255" s="3"/>
      <c r="L255" s="53"/>
      <c r="N255" s="4"/>
    </row>
    <row r="256" spans="2:14" x14ac:dyDescent="0.25">
      <c r="B256" s="15"/>
      <c r="J256" s="3"/>
      <c r="L256" s="53"/>
      <c r="N256" s="4"/>
    </row>
    <row r="257" spans="2:14" x14ac:dyDescent="0.25">
      <c r="B257" s="15"/>
      <c r="J257" s="3"/>
      <c r="L257" s="53"/>
      <c r="N257" s="4"/>
    </row>
    <row r="258" spans="2:14" x14ac:dyDescent="0.25">
      <c r="B258" s="15"/>
      <c r="J258" s="3"/>
      <c r="L258" s="53"/>
      <c r="N258" s="4"/>
    </row>
    <row r="259" spans="2:14" x14ac:dyDescent="0.25">
      <c r="B259" s="15"/>
      <c r="J259" s="3"/>
      <c r="L259" s="53"/>
      <c r="N259" s="4"/>
    </row>
    <row r="260" spans="2:14" x14ac:dyDescent="0.25">
      <c r="B260" s="15"/>
      <c r="J260" s="3"/>
      <c r="L260" s="53"/>
      <c r="N260" s="4"/>
    </row>
    <row r="261" spans="2:14" x14ac:dyDescent="0.25">
      <c r="B261" s="15"/>
      <c r="J261" s="3"/>
      <c r="L261" s="53"/>
      <c r="N261" s="4"/>
    </row>
    <row r="262" spans="2:14" x14ac:dyDescent="0.25">
      <c r="B262" s="15"/>
      <c r="J262" s="3"/>
      <c r="L262" s="53"/>
      <c r="N262" s="4"/>
    </row>
    <row r="263" spans="2:14" x14ac:dyDescent="0.25">
      <c r="B263" s="15"/>
      <c r="J263" s="3"/>
      <c r="L263" s="53"/>
      <c r="N263" s="4"/>
    </row>
    <row r="264" spans="2:14" x14ac:dyDescent="0.25">
      <c r="B264" s="15"/>
      <c r="J264" s="3"/>
      <c r="L264" s="53"/>
      <c r="N264" s="4"/>
    </row>
    <row r="265" spans="2:14" x14ac:dyDescent="0.25">
      <c r="B265" s="15"/>
      <c r="J265" s="3"/>
      <c r="L265" s="53"/>
      <c r="N265" s="4"/>
    </row>
    <row r="266" spans="2:14" x14ac:dyDescent="0.25">
      <c r="B266" s="15"/>
      <c r="J266" s="3"/>
      <c r="L266" s="53"/>
      <c r="N266" s="4"/>
    </row>
    <row r="267" spans="2:14" x14ac:dyDescent="0.25">
      <c r="B267" s="15"/>
      <c r="J267" s="3"/>
      <c r="L267" s="53"/>
      <c r="N267" s="4"/>
    </row>
    <row r="268" spans="2:14" x14ac:dyDescent="0.25">
      <c r="B268" s="15"/>
      <c r="J268" s="3"/>
      <c r="L268" s="53"/>
      <c r="N268" s="4"/>
    </row>
    <row r="269" spans="2:14" x14ac:dyDescent="0.25">
      <c r="B269" s="15"/>
      <c r="J269" s="3"/>
      <c r="L269" s="53"/>
      <c r="N269" s="4"/>
    </row>
    <row r="270" spans="2:14" x14ac:dyDescent="0.25">
      <c r="B270" s="15"/>
      <c r="J270" s="3"/>
      <c r="L270" s="53"/>
      <c r="N270" s="4"/>
    </row>
    <row r="271" spans="2:14" x14ac:dyDescent="0.25">
      <c r="B271" s="15"/>
      <c r="J271" s="3"/>
      <c r="L271" s="53"/>
      <c r="N271" s="4"/>
    </row>
    <row r="272" spans="2:14" x14ac:dyDescent="0.25">
      <c r="B272" s="15"/>
      <c r="J272" s="3"/>
      <c r="L272" s="53"/>
      <c r="N272" s="4"/>
    </row>
    <row r="273" spans="2:18" x14ac:dyDescent="0.25">
      <c r="B273" s="15"/>
      <c r="J273" s="3"/>
      <c r="L273" s="53"/>
      <c r="N273" s="4"/>
    </row>
    <row r="274" spans="2:18" x14ac:dyDescent="0.25">
      <c r="B274" s="15"/>
      <c r="J274" s="3"/>
      <c r="L274" s="53"/>
      <c r="N274" s="4"/>
    </row>
    <row r="275" spans="2:18" x14ac:dyDescent="0.25">
      <c r="B275" s="15"/>
      <c r="J275" s="3"/>
      <c r="L275" s="53"/>
      <c r="N275" s="4"/>
    </row>
    <row r="276" spans="2:18" x14ac:dyDescent="0.25">
      <c r="B276" s="15"/>
      <c r="J276" s="3"/>
      <c r="L276" s="53"/>
      <c r="N276" s="4"/>
    </row>
    <row r="277" spans="2:18" x14ac:dyDescent="0.25">
      <c r="B277" s="15"/>
      <c r="J277" s="3"/>
      <c r="L277" s="53"/>
      <c r="N277" s="4"/>
    </row>
    <row r="278" spans="2:18" x14ac:dyDescent="0.25">
      <c r="B278" s="15"/>
      <c r="J278" s="3"/>
      <c r="L278" s="53"/>
      <c r="N278" s="4"/>
    </row>
    <row r="279" spans="2:18" x14ac:dyDescent="0.25">
      <c r="B279" s="15"/>
      <c r="J279" s="3"/>
      <c r="L279" s="53"/>
      <c r="N279" s="4"/>
    </row>
    <row r="280" spans="2:18" x14ac:dyDescent="0.25">
      <c r="B280" s="15"/>
      <c r="J280" s="3"/>
      <c r="N280" s="4"/>
      <c r="Q280" s="4"/>
      <c r="R280" s="4"/>
    </row>
    <row r="281" spans="2:18" x14ac:dyDescent="0.25">
      <c r="B281" s="15"/>
      <c r="J281" s="3"/>
      <c r="N281" s="4"/>
      <c r="Q281" s="4"/>
      <c r="R281" s="4"/>
    </row>
    <row r="282" spans="2:18" x14ac:dyDescent="0.25">
      <c r="B282" s="15"/>
      <c r="J282" s="3"/>
      <c r="N282" s="4"/>
      <c r="Q282" s="4"/>
      <c r="R282" s="4"/>
    </row>
    <row r="283" spans="2:18" x14ac:dyDescent="0.25">
      <c r="B283" s="15"/>
      <c r="J283" s="3"/>
      <c r="N283" s="4"/>
      <c r="Q283" s="4"/>
      <c r="R283" s="4"/>
    </row>
    <row r="284" spans="2:18" x14ac:dyDescent="0.25">
      <c r="B284" s="15"/>
      <c r="J284" s="3"/>
      <c r="N284" s="4"/>
      <c r="Q284" s="4"/>
      <c r="R284" s="4"/>
    </row>
    <row r="285" spans="2:18" x14ac:dyDescent="0.25">
      <c r="B285" s="15"/>
      <c r="J285" s="3"/>
      <c r="N285" s="4"/>
      <c r="Q285" s="4"/>
      <c r="R285" s="4"/>
    </row>
    <row r="286" spans="2:18" x14ac:dyDescent="0.25">
      <c r="B286" s="15"/>
      <c r="J286" s="3"/>
      <c r="N286" s="4"/>
      <c r="Q286" s="4"/>
      <c r="R286" s="4"/>
    </row>
    <row r="287" spans="2:18" x14ac:dyDescent="0.25">
      <c r="B287" s="15"/>
      <c r="J287" s="3"/>
      <c r="N287" s="4"/>
      <c r="Q287" s="4"/>
      <c r="R287" s="4"/>
    </row>
    <row r="288" spans="2:18" x14ac:dyDescent="0.25">
      <c r="B288" s="15"/>
      <c r="J288" s="3"/>
      <c r="N288" s="4"/>
      <c r="Q288" s="4"/>
      <c r="R288" s="4"/>
    </row>
    <row r="289" spans="2:18" x14ac:dyDescent="0.25">
      <c r="B289" s="15"/>
      <c r="J289" s="3"/>
      <c r="N289" s="4"/>
      <c r="Q289" s="4"/>
      <c r="R289" s="4"/>
    </row>
    <row r="290" spans="2:18" x14ac:dyDescent="0.25">
      <c r="B290" s="15"/>
      <c r="J290" s="3"/>
      <c r="Q290" s="4"/>
      <c r="R290" s="4"/>
    </row>
    <row r="291" spans="2:18" x14ac:dyDescent="0.25">
      <c r="B291" s="15"/>
      <c r="J291" s="3"/>
      <c r="Q291" s="4"/>
      <c r="R291" s="4"/>
    </row>
    <row r="292" spans="2:18" x14ac:dyDescent="0.25">
      <c r="B292" s="15"/>
      <c r="J292" s="3"/>
      <c r="Q292" s="4"/>
      <c r="R292" s="4"/>
    </row>
    <row r="293" spans="2:18" x14ac:dyDescent="0.25">
      <c r="B293" s="15"/>
      <c r="J293" s="3"/>
      <c r="Q293" s="4"/>
      <c r="R293" s="4"/>
    </row>
    <row r="294" spans="2:18" x14ac:dyDescent="0.25">
      <c r="B294" s="15"/>
      <c r="J294" s="3"/>
      <c r="Q294" s="4"/>
      <c r="R294" s="4"/>
    </row>
    <row r="295" spans="2:18" x14ac:dyDescent="0.25">
      <c r="B295" s="15"/>
      <c r="J295" s="3"/>
      <c r="Q295" s="4"/>
      <c r="R295" s="4"/>
    </row>
    <row r="296" spans="2:18" x14ac:dyDescent="0.25">
      <c r="B296" s="15"/>
      <c r="J296" s="3"/>
      <c r="Q296" s="4"/>
      <c r="R296" s="4"/>
    </row>
    <row r="297" spans="2:18" x14ac:dyDescent="0.25">
      <c r="B297" s="15"/>
      <c r="J297" s="3"/>
      <c r="Q297" s="4"/>
      <c r="R297" s="4"/>
    </row>
    <row r="298" spans="2:18" x14ac:dyDescent="0.25">
      <c r="B298" s="15"/>
      <c r="J298" s="3"/>
      <c r="Q298" s="4"/>
      <c r="R298" s="4"/>
    </row>
    <row r="299" spans="2:18" x14ac:dyDescent="0.25">
      <c r="B299" s="15"/>
      <c r="J299" s="3"/>
      <c r="Q299" s="4"/>
      <c r="R299" s="4"/>
    </row>
    <row r="300" spans="2:18" x14ac:dyDescent="0.25">
      <c r="B300" s="15"/>
      <c r="J300" s="3"/>
      <c r="Q300" s="4"/>
      <c r="R300" s="4"/>
    </row>
    <row r="301" spans="2:18" x14ac:dyDescent="0.25">
      <c r="B301" s="15"/>
      <c r="J301" s="3"/>
      <c r="Q301" s="4"/>
      <c r="R301" s="4"/>
    </row>
    <row r="302" spans="2:18" x14ac:dyDescent="0.25">
      <c r="B302" s="15"/>
      <c r="J302" s="3"/>
      <c r="Q302" s="4"/>
      <c r="R302" s="4"/>
    </row>
    <row r="303" spans="2:18" x14ac:dyDescent="0.25">
      <c r="B303" s="15"/>
      <c r="Q303" s="4"/>
      <c r="R303" s="4"/>
    </row>
    <row r="304" spans="2:18" x14ac:dyDescent="0.25">
      <c r="B304" s="15"/>
      <c r="Q304" s="4"/>
      <c r="R304" s="4"/>
    </row>
    <row r="305" spans="2:18" x14ac:dyDescent="0.25">
      <c r="B305" s="15"/>
      <c r="Q305" s="4"/>
      <c r="R305" s="4"/>
    </row>
    <row r="306" spans="2:18" x14ac:dyDescent="0.25">
      <c r="B306" s="15"/>
      <c r="Q306" s="4"/>
      <c r="R306" s="4"/>
    </row>
    <row r="307" spans="2:18" x14ac:dyDescent="0.25">
      <c r="B307" s="15"/>
      <c r="Q307" s="4"/>
      <c r="R307" s="4"/>
    </row>
    <row r="308" spans="2:18" x14ac:dyDescent="0.25">
      <c r="B308" s="15"/>
      <c r="Q308" s="4"/>
      <c r="R308" s="4"/>
    </row>
    <row r="309" spans="2:18" x14ac:dyDescent="0.25">
      <c r="B309" s="15"/>
      <c r="Q309" s="4"/>
      <c r="R309" s="4"/>
    </row>
    <row r="310" spans="2:18" x14ac:dyDescent="0.25">
      <c r="B310" s="15"/>
      <c r="Q310" s="4"/>
      <c r="R310" s="4"/>
    </row>
    <row r="311" spans="2:18" x14ac:dyDescent="0.25">
      <c r="B311" s="15"/>
      <c r="Q311" s="4"/>
      <c r="R311" s="4"/>
    </row>
    <row r="312" spans="2:18" x14ac:dyDescent="0.25">
      <c r="B312" s="15"/>
      <c r="Q312" s="4"/>
      <c r="R312" s="4"/>
    </row>
    <row r="313" spans="2:18" x14ac:dyDescent="0.25">
      <c r="B313" s="15"/>
      <c r="Q313" s="4"/>
      <c r="R313" s="4"/>
    </row>
    <row r="314" spans="2:18" x14ac:dyDescent="0.25">
      <c r="B314" s="15"/>
      <c r="Q314" s="4"/>
      <c r="R314" s="4"/>
    </row>
    <row r="315" spans="2:18" x14ac:dyDescent="0.25">
      <c r="B315" s="15"/>
      <c r="Q315" s="4"/>
      <c r="R315" s="4"/>
    </row>
    <row r="316" spans="2:18" x14ac:dyDescent="0.25">
      <c r="B316" s="15"/>
      <c r="Q316" s="4"/>
      <c r="R316" s="4"/>
    </row>
    <row r="317" spans="2:18" x14ac:dyDescent="0.25">
      <c r="B317" s="15"/>
      <c r="J317" s="3"/>
      <c r="Q317" s="4"/>
      <c r="R317" s="4"/>
    </row>
    <row r="318" spans="2:18" x14ac:dyDescent="0.25">
      <c r="B318" s="15"/>
      <c r="J318" s="3"/>
      <c r="Q318" s="4"/>
      <c r="R318" s="4"/>
    </row>
    <row r="319" spans="2:18" x14ac:dyDescent="0.25">
      <c r="B319" s="15"/>
      <c r="J319" s="3"/>
      <c r="Q319" s="4"/>
      <c r="R319" s="4"/>
    </row>
    <row r="320" spans="2:18" x14ac:dyDescent="0.25">
      <c r="B320" s="15"/>
      <c r="J320" s="3"/>
      <c r="Q320" s="4"/>
      <c r="R320" s="4"/>
    </row>
    <row r="321" spans="2:18" x14ac:dyDescent="0.25">
      <c r="B321" s="15"/>
      <c r="J321" s="3"/>
      <c r="Q321" s="4"/>
      <c r="R321" s="4"/>
    </row>
    <row r="322" spans="2:18" x14ac:dyDescent="0.25">
      <c r="B322" s="15"/>
      <c r="J322" s="3"/>
      <c r="Q322" s="4"/>
      <c r="R322" s="4"/>
    </row>
    <row r="323" spans="2:18" x14ac:dyDescent="0.25">
      <c r="B323" s="15"/>
      <c r="J323" s="3"/>
      <c r="Q323" s="4"/>
      <c r="R323" s="4"/>
    </row>
    <row r="324" spans="2:18" x14ac:dyDescent="0.25">
      <c r="B324" s="15"/>
      <c r="J324" s="3"/>
      <c r="Q324" s="4"/>
      <c r="R324" s="4"/>
    </row>
    <row r="325" spans="2:18" x14ac:dyDescent="0.25">
      <c r="B325" s="15"/>
      <c r="J325" s="3"/>
      <c r="Q325" s="4"/>
      <c r="R325" s="4"/>
    </row>
    <row r="326" spans="2:18" x14ac:dyDescent="0.25">
      <c r="B326" s="15"/>
      <c r="J326" s="3"/>
      <c r="Q326" s="4"/>
      <c r="R326" s="4"/>
    </row>
    <row r="327" spans="2:18" x14ac:dyDescent="0.25">
      <c r="B327" s="15"/>
      <c r="J327" s="3"/>
      <c r="Q327" s="4"/>
      <c r="R327" s="4"/>
    </row>
    <row r="328" spans="2:18" x14ac:dyDescent="0.25">
      <c r="B328" s="15"/>
      <c r="J328" s="3"/>
      <c r="Q328" s="4"/>
      <c r="R328" s="4"/>
    </row>
    <row r="329" spans="2:18" x14ac:dyDescent="0.25">
      <c r="B329" s="15"/>
      <c r="J329" s="3"/>
      <c r="Q329" s="4"/>
      <c r="R329" s="4"/>
    </row>
    <row r="330" spans="2:18" x14ac:dyDescent="0.25">
      <c r="B330" s="15"/>
      <c r="J330" s="3"/>
      <c r="Q330" s="4"/>
      <c r="R330" s="4"/>
    </row>
    <row r="331" spans="2:18" x14ac:dyDescent="0.25">
      <c r="B331" s="15"/>
      <c r="J331" s="3"/>
      <c r="Q331" s="4"/>
      <c r="R331" s="4"/>
    </row>
    <row r="332" spans="2:18" x14ac:dyDescent="0.25">
      <c r="B332" s="15"/>
      <c r="J332" s="3"/>
      <c r="Q332" s="4"/>
      <c r="R332" s="4"/>
    </row>
    <row r="333" spans="2:18" x14ac:dyDescent="0.25">
      <c r="B333" s="15"/>
      <c r="J333" s="3"/>
      <c r="Q333" s="4"/>
      <c r="R333" s="4"/>
    </row>
    <row r="334" spans="2:18" x14ac:dyDescent="0.25">
      <c r="B334" s="15"/>
      <c r="J334" s="3"/>
      <c r="Q334" s="4"/>
      <c r="R334" s="4"/>
    </row>
    <row r="335" spans="2:18" x14ac:dyDescent="0.25">
      <c r="B335" s="15"/>
      <c r="J335" s="3"/>
      <c r="Q335" s="4"/>
      <c r="R335" s="4"/>
    </row>
    <row r="336" spans="2:18" x14ac:dyDescent="0.25">
      <c r="B336" s="15"/>
      <c r="J336" s="3"/>
      <c r="Q336" s="4"/>
      <c r="R336" s="4"/>
    </row>
    <row r="337" spans="2:18" x14ac:dyDescent="0.25">
      <c r="B337" s="15"/>
      <c r="J337" s="3"/>
      <c r="Q337" s="4"/>
      <c r="R337" s="4"/>
    </row>
    <row r="338" spans="2:18" x14ac:dyDescent="0.25">
      <c r="B338" s="15"/>
      <c r="J338" s="3"/>
      <c r="Q338" s="4"/>
      <c r="R338" s="4"/>
    </row>
    <row r="339" spans="2:18" x14ac:dyDescent="0.25">
      <c r="B339" s="15"/>
      <c r="J339" s="3"/>
      <c r="Q339" s="4"/>
      <c r="R339" s="4"/>
    </row>
    <row r="340" spans="2:18" x14ac:dyDescent="0.25">
      <c r="B340" s="15"/>
      <c r="J340" s="3"/>
      <c r="Q340" s="4"/>
      <c r="R340" s="4"/>
    </row>
    <row r="341" spans="2:18" x14ac:dyDescent="0.25">
      <c r="B341" s="15"/>
      <c r="J341" s="3"/>
      <c r="Q341" s="4"/>
      <c r="R341" s="4"/>
    </row>
    <row r="342" spans="2:18" x14ac:dyDescent="0.25">
      <c r="B342" s="15"/>
      <c r="J342" s="3"/>
      <c r="Q342" s="4"/>
      <c r="R342" s="4"/>
    </row>
    <row r="343" spans="2:18" x14ac:dyDescent="0.25">
      <c r="B343" s="15"/>
      <c r="J343" s="3"/>
      <c r="Q343" s="4"/>
      <c r="R343" s="4"/>
    </row>
    <row r="344" spans="2:18" x14ac:dyDescent="0.25">
      <c r="B344" s="15"/>
      <c r="J344" s="3"/>
      <c r="Q344" s="4"/>
      <c r="R344" s="4"/>
    </row>
    <row r="345" spans="2:18" x14ac:dyDescent="0.25">
      <c r="B345" s="15"/>
      <c r="J345" s="3"/>
      <c r="Q345" s="4"/>
      <c r="R345" s="4"/>
    </row>
    <row r="346" spans="2:18" x14ac:dyDescent="0.25">
      <c r="B346" s="15"/>
      <c r="J346" s="3"/>
      <c r="Q346" s="4"/>
      <c r="R346" s="4"/>
    </row>
    <row r="347" spans="2:18" x14ac:dyDescent="0.25">
      <c r="B347" s="15"/>
      <c r="J347" s="3"/>
      <c r="Q347" s="4"/>
      <c r="R347" s="4"/>
    </row>
    <row r="348" spans="2:18" x14ac:dyDescent="0.25">
      <c r="B348" s="15"/>
      <c r="J348" s="3"/>
      <c r="Q348" s="4"/>
      <c r="R348" s="4"/>
    </row>
    <row r="349" spans="2:18" x14ac:dyDescent="0.25">
      <c r="B349" s="15"/>
      <c r="J349" s="3"/>
      <c r="Q349" s="4"/>
      <c r="R349" s="4"/>
    </row>
    <row r="350" spans="2:18" x14ac:dyDescent="0.25">
      <c r="B350" s="15"/>
      <c r="J350" s="3"/>
      <c r="Q350" s="4"/>
      <c r="R350" s="4"/>
    </row>
    <row r="351" spans="2:18" x14ac:dyDescent="0.25">
      <c r="B351" s="15"/>
      <c r="J351" s="3"/>
      <c r="Q351" s="4"/>
      <c r="R351" s="4"/>
    </row>
    <row r="352" spans="2:18" x14ac:dyDescent="0.25">
      <c r="B352" s="15"/>
      <c r="J352" s="3"/>
      <c r="Q352" s="4"/>
      <c r="R352" s="4"/>
    </row>
    <row r="353" spans="2:18" x14ac:dyDescent="0.25">
      <c r="B353" s="15"/>
      <c r="J353" s="3"/>
      <c r="Q353" s="4"/>
      <c r="R353" s="4"/>
    </row>
    <row r="354" spans="2:18" x14ac:dyDescent="0.25">
      <c r="B354" s="15"/>
      <c r="J354" s="3"/>
      <c r="Q354" s="4"/>
      <c r="R354" s="4"/>
    </row>
    <row r="355" spans="2:18" x14ac:dyDescent="0.25">
      <c r="B355" s="15"/>
      <c r="J355" s="3"/>
      <c r="Q355" s="4"/>
      <c r="R355" s="4"/>
    </row>
    <row r="356" spans="2:18" x14ac:dyDescent="0.25">
      <c r="B356" s="15"/>
      <c r="J356" s="3"/>
      <c r="Q356" s="4"/>
      <c r="R356" s="4"/>
    </row>
  </sheetData>
  <autoFilter ref="A6:AE203"/>
  <mergeCells count="11">
    <mergeCell ref="B4:B5"/>
    <mergeCell ref="C4:C5"/>
    <mergeCell ref="D4:E4"/>
    <mergeCell ref="F4:G4"/>
    <mergeCell ref="H4:I4"/>
    <mergeCell ref="Q4:R4"/>
    <mergeCell ref="S4:T4"/>
    <mergeCell ref="N5:O5"/>
    <mergeCell ref="Q5:R5"/>
    <mergeCell ref="S5:T5"/>
    <mergeCell ref="N4:O4"/>
  </mergeCells>
  <printOptions horizontalCentered="1" gridLines="1"/>
  <pageMargins left="0.25" right="0.25" top="0.5" bottom="0.5" header="0.25" footer="0.25"/>
  <pageSetup paperSize="3" orientation="landscape" r:id="rId1"/>
  <headerFooter alignWithMargins="0">
    <oddHeader>&amp;L&amp;"Arial Narrow,Regular"&amp;9October 8th 2010 - nnl</oddHeader>
    <oddFooter>&amp;C&amp;"Arial Narrow,Regular"&amp;9Page &amp;P of &amp;N&amp;R&amp;"Arial Narrow,Regular"&amp;9&amp;F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D290"/>
  <sheetViews>
    <sheetView workbookViewId="0">
      <selection activeCell="W9" sqref="W9:W217"/>
    </sheetView>
  </sheetViews>
  <sheetFormatPr defaultRowHeight="13.5" x14ac:dyDescent="0.25"/>
  <cols>
    <col min="1" max="1" width="2.28515625" style="91" customWidth="1"/>
    <col min="2" max="2" width="28.42578125" style="3" customWidth="1"/>
    <col min="3" max="3" width="7.42578125" style="101" customWidth="1"/>
    <col min="4" max="4" width="2.28515625" style="101" customWidth="1"/>
    <col min="5" max="5" width="8" style="101" customWidth="1"/>
    <col min="6" max="6" width="2.140625" style="101" customWidth="1"/>
    <col min="7" max="7" width="7.85546875" style="101" customWidth="1"/>
    <col min="8" max="8" width="2.140625" style="101" customWidth="1"/>
    <col min="9" max="9" width="11.5703125" style="101" customWidth="1"/>
    <col min="10" max="10" width="1.85546875" style="101" customWidth="1"/>
    <col min="11" max="11" width="11.5703125" style="101" customWidth="1"/>
    <col min="12" max="12" width="2.85546875" style="101" customWidth="1"/>
    <col min="13" max="13" width="7.85546875" style="101" customWidth="1"/>
    <col min="14" max="14" width="2.7109375" style="101" customWidth="1"/>
    <col min="15" max="15" width="8.85546875" style="101" customWidth="1"/>
    <col min="16" max="16" width="2.42578125" style="101" customWidth="1"/>
    <col min="17" max="17" width="7.42578125" style="3" customWidth="1"/>
    <col min="18" max="18" width="2.42578125" style="3" customWidth="1"/>
    <col min="19" max="19" width="7.140625" style="3" customWidth="1"/>
    <col min="20" max="20" width="2.7109375" style="3" customWidth="1"/>
    <col min="21" max="21" width="9.28515625" style="3" customWidth="1"/>
    <col min="22" max="22" width="2.42578125" style="3" customWidth="1"/>
    <col min="23" max="23" width="9.7109375" style="102" customWidth="1"/>
    <col min="24" max="24" width="1.85546875" style="102" customWidth="1"/>
    <col min="25" max="25" width="6.85546875" style="53" customWidth="1"/>
    <col min="26" max="26" width="2.7109375" style="53" customWidth="1"/>
    <col min="27" max="27" width="5" style="53" customWidth="1"/>
    <col min="28" max="28" width="2.140625" style="83" customWidth="1"/>
    <col min="29" max="29" width="6.5703125" style="53" customWidth="1"/>
    <col min="30" max="30" width="2" style="83" customWidth="1"/>
    <col min="31" max="31" width="6.140625" style="53" customWidth="1"/>
    <col min="32" max="32" width="2" style="53" customWidth="1"/>
    <col min="33" max="33" width="8.140625" style="15" customWidth="1"/>
    <col min="34" max="34" width="2.140625" style="97" customWidth="1"/>
    <col min="35" max="35" width="6.7109375" style="15" customWidth="1"/>
    <col min="36" max="36" width="2.28515625" style="97" customWidth="1"/>
    <col min="37" max="37" width="5.42578125" style="98" customWidth="1"/>
    <col min="38" max="38" width="1.42578125" style="99" customWidth="1"/>
    <col min="39" max="39" width="4.140625" style="53" customWidth="1"/>
    <col min="40" max="40" width="1.5703125" style="53" customWidth="1"/>
    <col min="41" max="41" width="4" style="53" customWidth="1"/>
    <col min="42" max="42" width="1.5703125" style="53" customWidth="1"/>
    <col min="43" max="43" width="4.42578125" style="53" customWidth="1"/>
    <col min="44" max="44" width="1.5703125" style="53" customWidth="1"/>
    <col min="45" max="45" width="4" style="99" customWidth="1"/>
    <col min="46" max="46" width="2" style="99" customWidth="1"/>
    <col min="47" max="47" width="3.85546875" style="99" customWidth="1"/>
    <col min="48" max="48" width="1.85546875" style="99" customWidth="1"/>
    <col min="49" max="49" width="5.140625" style="99" customWidth="1"/>
    <col min="50" max="50" width="1.85546875" style="99" customWidth="1"/>
    <col min="51" max="51" width="4" style="99" customWidth="1"/>
    <col min="52" max="52" width="2" style="99" customWidth="1"/>
    <col min="53" max="53" width="3.85546875" style="99" customWidth="1"/>
    <col min="54" max="54" width="1.85546875" style="99" customWidth="1"/>
    <col min="55" max="55" width="5.140625" style="99" customWidth="1"/>
    <col min="56" max="56" width="1.85546875" style="99" customWidth="1"/>
    <col min="57" max="16384" width="9.140625" style="91"/>
  </cols>
  <sheetData>
    <row r="1" spans="2:56" ht="20.25" customHeight="1" x14ac:dyDescent="0.3">
      <c r="B1" s="92"/>
      <c r="C1" s="93"/>
      <c r="D1" s="93"/>
      <c r="E1" s="94"/>
      <c r="F1" s="94"/>
      <c r="G1" s="93"/>
      <c r="H1" s="94"/>
      <c r="I1" s="93"/>
      <c r="J1" s="1"/>
      <c r="K1" s="1"/>
      <c r="L1" s="1"/>
      <c r="M1" s="93"/>
      <c r="N1" s="1"/>
      <c r="O1" s="93"/>
      <c r="P1" s="51"/>
      <c r="Q1" s="93"/>
      <c r="R1" s="95"/>
      <c r="S1" s="93"/>
      <c r="T1" s="51"/>
      <c r="U1" s="93"/>
      <c r="V1" s="44"/>
      <c r="W1" s="96"/>
      <c r="X1" s="44"/>
      <c r="Y1" s="93"/>
      <c r="Z1" s="93"/>
    </row>
    <row r="2" spans="2:56" ht="20.25" x14ac:dyDescent="0.3">
      <c r="B2" s="100" t="s">
        <v>262</v>
      </c>
    </row>
    <row r="3" spans="2:56" ht="20.25" x14ac:dyDescent="0.3">
      <c r="B3" s="100"/>
    </row>
    <row r="4" spans="2:56" ht="20.25" customHeight="1" x14ac:dyDescent="0.25">
      <c r="B4" s="705" t="s">
        <v>1</v>
      </c>
      <c r="C4" s="707" t="s">
        <v>263</v>
      </c>
      <c r="D4" s="708"/>
      <c r="E4" s="707" t="s">
        <v>264</v>
      </c>
      <c r="F4" s="708"/>
      <c r="G4" s="699" t="s">
        <v>265</v>
      </c>
      <c r="H4" s="701"/>
      <c r="I4" s="699" t="s">
        <v>266</v>
      </c>
      <c r="J4" s="701"/>
      <c r="K4" s="699" t="s">
        <v>267</v>
      </c>
      <c r="L4" s="701"/>
      <c r="M4" s="699" t="s">
        <v>268</v>
      </c>
      <c r="N4" s="701"/>
      <c r="O4" s="665" t="s">
        <v>269</v>
      </c>
      <c r="P4" s="715"/>
      <c r="Q4" s="665" t="s">
        <v>270</v>
      </c>
      <c r="R4" s="650"/>
      <c r="S4" s="665" t="s">
        <v>271</v>
      </c>
      <c r="T4" s="650"/>
      <c r="U4" s="698" t="s">
        <v>272</v>
      </c>
      <c r="V4" s="698"/>
      <c r="W4" s="699" t="s">
        <v>273</v>
      </c>
      <c r="X4" s="701"/>
      <c r="Y4" s="698" t="s">
        <v>274</v>
      </c>
      <c r="Z4" s="698"/>
      <c r="AA4" s="103"/>
      <c r="AB4" s="103"/>
      <c r="AC4" s="103"/>
      <c r="AD4" s="103"/>
      <c r="AE4" s="103"/>
      <c r="AF4" s="103"/>
      <c r="AG4" s="103"/>
      <c r="AH4" s="103"/>
      <c r="AI4" s="103"/>
      <c r="AJ4" s="103"/>
      <c r="AK4" s="104"/>
      <c r="AL4" s="105"/>
      <c r="AM4" s="15"/>
      <c r="AN4" s="15"/>
      <c r="AO4" s="15"/>
      <c r="AP4" s="15"/>
      <c r="AQ4" s="15"/>
      <c r="AR4" s="15"/>
      <c r="AS4" s="105"/>
      <c r="AT4" s="105"/>
      <c r="AU4" s="105"/>
      <c r="AV4" s="105"/>
      <c r="AW4" s="105"/>
      <c r="AX4" s="105"/>
      <c r="AY4" s="105"/>
      <c r="AZ4" s="105"/>
      <c r="BA4" s="105"/>
      <c r="BB4" s="105"/>
      <c r="BC4" s="105"/>
      <c r="BD4" s="105"/>
    </row>
    <row r="5" spans="2:56" ht="13.5" customHeight="1" x14ac:dyDescent="0.25">
      <c r="B5" s="705"/>
      <c r="C5" s="709"/>
      <c r="D5" s="710"/>
      <c r="E5" s="709"/>
      <c r="F5" s="710"/>
      <c r="G5" s="713"/>
      <c r="H5" s="714"/>
      <c r="I5" s="713"/>
      <c r="J5" s="714"/>
      <c r="K5" s="713"/>
      <c r="L5" s="714"/>
      <c r="M5" s="713"/>
      <c r="N5" s="714"/>
      <c r="O5" s="699" t="s">
        <v>275</v>
      </c>
      <c r="P5" s="700"/>
      <c r="Q5" s="700"/>
      <c r="R5" s="700"/>
      <c r="S5" s="700"/>
      <c r="T5" s="700"/>
      <c r="U5" s="700"/>
      <c r="V5" s="701"/>
      <c r="W5" s="713"/>
      <c r="X5" s="714"/>
      <c r="Y5" s="698"/>
      <c r="Z5" s="698"/>
      <c r="AA5" s="103"/>
      <c r="AB5" s="103"/>
      <c r="AC5" s="103"/>
      <c r="AD5" s="103"/>
      <c r="AE5" s="103"/>
      <c r="AF5" s="103"/>
      <c r="AG5" s="103"/>
      <c r="AH5" s="103"/>
      <c r="AI5" s="103"/>
      <c r="AJ5" s="103"/>
      <c r="AM5" s="69"/>
      <c r="AN5" s="69"/>
      <c r="AO5" s="69"/>
      <c r="AP5" s="69"/>
      <c r="AQ5" s="69"/>
      <c r="AR5" s="69"/>
    </row>
    <row r="6" spans="2:56" s="106" customFormat="1" ht="17.25" customHeight="1" x14ac:dyDescent="0.25">
      <c r="B6" s="705"/>
      <c r="C6" s="711"/>
      <c r="D6" s="712"/>
      <c r="E6" s="711"/>
      <c r="F6" s="712"/>
      <c r="G6" s="702"/>
      <c r="H6" s="704"/>
      <c r="I6" s="702"/>
      <c r="J6" s="704"/>
      <c r="K6" s="702"/>
      <c r="L6" s="704"/>
      <c r="M6" s="702"/>
      <c r="N6" s="704"/>
      <c r="O6" s="702"/>
      <c r="P6" s="703"/>
      <c r="Q6" s="703"/>
      <c r="R6" s="703"/>
      <c r="S6" s="703"/>
      <c r="T6" s="703"/>
      <c r="U6" s="703"/>
      <c r="V6" s="704"/>
      <c r="W6" s="702"/>
      <c r="X6" s="704"/>
      <c r="Y6" s="698"/>
      <c r="Z6" s="698"/>
      <c r="AA6" s="103"/>
      <c r="AB6" s="103"/>
      <c r="AC6" s="103"/>
      <c r="AD6" s="103"/>
      <c r="AE6" s="103"/>
      <c r="AF6" s="103"/>
      <c r="AG6" s="107"/>
      <c r="AH6" s="103"/>
      <c r="AI6" s="103"/>
      <c r="AJ6" s="103"/>
      <c r="AK6" s="108"/>
      <c r="AL6" s="108"/>
      <c r="AM6" s="108"/>
      <c r="AN6" s="108"/>
      <c r="AO6" s="108"/>
      <c r="AP6" s="108"/>
      <c r="AQ6" s="108"/>
      <c r="AR6" s="108"/>
      <c r="AS6" s="108"/>
      <c r="AT6" s="108"/>
      <c r="AU6" s="108"/>
      <c r="AV6" s="108"/>
      <c r="AW6" s="108"/>
      <c r="AX6" s="108"/>
      <c r="AY6" s="108"/>
      <c r="AZ6" s="108"/>
      <c r="BA6" s="108"/>
      <c r="BB6" s="108"/>
      <c r="BC6" s="108"/>
      <c r="BD6" s="108"/>
    </row>
    <row r="7" spans="2:56" s="106" customFormat="1" ht="17.25" customHeight="1" x14ac:dyDescent="0.25">
      <c r="B7" s="706"/>
      <c r="C7" s="656" t="s">
        <v>276</v>
      </c>
      <c r="D7" s="657"/>
      <c r="E7" s="656" t="s">
        <v>277</v>
      </c>
      <c r="F7" s="716"/>
      <c r="G7" s="716"/>
      <c r="H7" s="716"/>
      <c r="I7" s="716"/>
      <c r="J7" s="716"/>
      <c r="K7" s="716"/>
      <c r="L7" s="716"/>
      <c r="M7" s="716"/>
      <c r="N7" s="657"/>
      <c r="O7" s="656" t="s">
        <v>277</v>
      </c>
      <c r="P7" s="716"/>
      <c r="Q7" s="716"/>
      <c r="R7" s="716"/>
      <c r="S7" s="716"/>
      <c r="T7" s="716"/>
      <c r="U7" s="716"/>
      <c r="V7" s="657"/>
      <c r="W7" s="717">
        <v>2013</v>
      </c>
      <c r="X7" s="718"/>
      <c r="Y7" s="719" t="s">
        <v>276</v>
      </c>
      <c r="Z7" s="719"/>
      <c r="AA7" s="103"/>
      <c r="AB7" s="103"/>
      <c r="AC7" s="103"/>
      <c r="AD7" s="103"/>
      <c r="AE7" s="103"/>
      <c r="AF7" s="103"/>
      <c r="AG7" s="103"/>
      <c r="AH7" s="103"/>
      <c r="AI7" s="103"/>
      <c r="AJ7" s="103"/>
      <c r="AK7" s="109"/>
      <c r="AL7" s="109"/>
      <c r="AM7" s="109"/>
      <c r="AN7" s="109"/>
      <c r="AO7" s="109"/>
      <c r="AP7" s="109"/>
      <c r="AQ7" s="109"/>
      <c r="AR7" s="109"/>
      <c r="AS7" s="109"/>
      <c r="AT7" s="109"/>
      <c r="AU7" s="109"/>
      <c r="AV7" s="109"/>
      <c r="AW7" s="109"/>
      <c r="AX7" s="109"/>
      <c r="AY7" s="109"/>
      <c r="AZ7" s="109"/>
      <c r="BA7" s="109"/>
      <c r="BB7" s="109"/>
      <c r="BC7" s="109"/>
      <c r="BD7" s="109"/>
    </row>
    <row r="8" spans="2:56" s="106" customFormat="1" ht="13.5" customHeight="1" x14ac:dyDescent="0.2">
      <c r="B8" s="110"/>
      <c r="C8" s="111"/>
      <c r="D8" s="111"/>
      <c r="E8" s="111"/>
      <c r="F8" s="111"/>
      <c r="G8" s="111"/>
      <c r="H8" s="111"/>
      <c r="I8" s="111"/>
      <c r="J8" s="111"/>
      <c r="K8" s="111"/>
      <c r="L8" s="111"/>
      <c r="M8" s="111"/>
      <c r="N8" s="111"/>
      <c r="O8" s="111"/>
      <c r="P8" s="111"/>
      <c r="Q8" s="112"/>
      <c r="R8" s="112"/>
      <c r="S8" s="112"/>
      <c r="T8" s="112"/>
      <c r="U8" s="112"/>
      <c r="V8" s="112"/>
      <c r="W8" s="112"/>
      <c r="X8" s="112"/>
      <c r="Y8" s="112"/>
      <c r="Z8" s="110"/>
      <c r="AA8" s="113"/>
      <c r="AB8" s="113"/>
      <c r="AC8" s="113"/>
      <c r="AD8" s="113"/>
      <c r="AE8" s="113"/>
      <c r="AF8" s="113"/>
      <c r="AG8" s="112"/>
      <c r="AH8" s="114"/>
      <c r="AI8" s="112"/>
      <c r="AJ8" s="114"/>
      <c r="AK8" s="115"/>
      <c r="AL8" s="116"/>
      <c r="AM8" s="113"/>
      <c r="AN8" s="113"/>
      <c r="AO8" s="113"/>
      <c r="AP8" s="113"/>
      <c r="AQ8" s="113"/>
      <c r="AR8" s="113"/>
      <c r="AS8" s="117"/>
      <c r="AT8" s="117"/>
      <c r="AU8" s="117"/>
      <c r="AV8" s="117"/>
      <c r="AW8" s="117"/>
      <c r="AX8" s="117"/>
      <c r="AY8" s="117"/>
      <c r="AZ8" s="117"/>
      <c r="BA8" s="117"/>
      <c r="BB8" s="117"/>
      <c r="BC8" s="117"/>
      <c r="BD8" s="117"/>
    </row>
    <row r="9" spans="2:56" ht="13.5" customHeight="1" x14ac:dyDescent="0.25">
      <c r="B9" s="15" t="s">
        <v>17</v>
      </c>
      <c r="C9" s="118" t="s">
        <v>238</v>
      </c>
      <c r="D9" s="118" t="s">
        <v>237</v>
      </c>
      <c r="E9" s="118">
        <v>53.6</v>
      </c>
      <c r="F9" s="118" t="s">
        <v>237</v>
      </c>
      <c r="G9" s="118" t="s">
        <v>238</v>
      </c>
      <c r="H9" s="118" t="s">
        <v>237</v>
      </c>
      <c r="I9" s="118" t="s">
        <v>238</v>
      </c>
      <c r="J9" s="118" t="s">
        <v>237</v>
      </c>
      <c r="K9" s="118" t="s">
        <v>238</v>
      </c>
      <c r="L9" s="118" t="s">
        <v>237</v>
      </c>
      <c r="M9" s="118">
        <v>54</v>
      </c>
      <c r="N9" s="118" t="s">
        <v>239</v>
      </c>
      <c r="O9" s="118">
        <v>32.9</v>
      </c>
      <c r="P9" s="118" t="s">
        <v>239</v>
      </c>
      <c r="Q9" s="118">
        <v>59.3</v>
      </c>
      <c r="R9" s="118" t="s">
        <v>239</v>
      </c>
      <c r="S9" s="118">
        <v>8.6</v>
      </c>
      <c r="T9" s="118" t="s">
        <v>239</v>
      </c>
      <c r="U9" s="118">
        <v>4.5999999999999996</v>
      </c>
      <c r="V9" s="118" t="s">
        <v>239</v>
      </c>
      <c r="W9" s="118">
        <v>97</v>
      </c>
      <c r="X9" s="118" t="s">
        <v>237</v>
      </c>
      <c r="Y9" s="118">
        <v>20.446160392456104</v>
      </c>
      <c r="Z9" s="118" t="s">
        <v>237</v>
      </c>
      <c r="AA9" s="119"/>
      <c r="AB9" s="120"/>
      <c r="AC9" s="119"/>
      <c r="AD9" s="120"/>
      <c r="AE9" s="120"/>
      <c r="AF9" s="97"/>
      <c r="AG9" s="119"/>
      <c r="AH9" s="121"/>
      <c r="AI9" s="119"/>
      <c r="AJ9" s="121"/>
      <c r="AK9" s="120"/>
      <c r="AL9" s="121"/>
      <c r="AM9" s="122"/>
      <c r="AN9" s="122"/>
      <c r="AO9" s="122"/>
      <c r="AP9" s="97"/>
      <c r="AQ9" s="99"/>
      <c r="AR9" s="97"/>
      <c r="AS9" s="123"/>
      <c r="AT9" s="119"/>
      <c r="AU9" s="119"/>
      <c r="AV9" s="119"/>
      <c r="AW9" s="119"/>
      <c r="AX9" s="119"/>
      <c r="AY9" s="123"/>
      <c r="AZ9" s="119"/>
      <c r="BA9" s="119"/>
      <c r="BB9" s="119"/>
      <c r="BC9" s="119"/>
      <c r="BD9" s="119"/>
    </row>
    <row r="10" spans="2:56" x14ac:dyDescent="0.25">
      <c r="B10" s="15" t="s">
        <v>18</v>
      </c>
      <c r="C10" s="118" t="s">
        <v>238</v>
      </c>
      <c r="D10" s="118" t="s">
        <v>237</v>
      </c>
      <c r="E10" s="118">
        <v>42.9</v>
      </c>
      <c r="F10" s="118" t="s">
        <v>237</v>
      </c>
      <c r="G10" s="118">
        <v>38.6</v>
      </c>
      <c r="H10" s="118" t="s">
        <v>237</v>
      </c>
      <c r="I10" s="118">
        <v>78.278804160603002</v>
      </c>
      <c r="J10" s="118" t="s">
        <v>237</v>
      </c>
      <c r="K10" s="118" t="s">
        <v>238</v>
      </c>
      <c r="L10" s="118" t="s">
        <v>237</v>
      </c>
      <c r="M10" s="118">
        <v>31</v>
      </c>
      <c r="N10" s="118" t="s">
        <v>237</v>
      </c>
      <c r="O10" s="118">
        <v>6.3</v>
      </c>
      <c r="P10" s="118" t="s">
        <v>237</v>
      </c>
      <c r="Q10" s="118">
        <v>23.1</v>
      </c>
      <c r="R10" s="118" t="s">
        <v>237</v>
      </c>
      <c r="S10" s="118">
        <v>9.4</v>
      </c>
      <c r="T10" s="118" t="s">
        <v>237</v>
      </c>
      <c r="U10" s="118">
        <v>23.4</v>
      </c>
      <c r="V10" s="118" t="s">
        <v>237</v>
      </c>
      <c r="W10" s="118" t="s">
        <v>238</v>
      </c>
      <c r="X10" s="118" t="s">
        <v>237</v>
      </c>
      <c r="Y10" s="118">
        <v>75.099999999999994</v>
      </c>
      <c r="Z10" s="118" t="s">
        <v>237</v>
      </c>
      <c r="AA10" s="123"/>
      <c r="AB10" s="120"/>
      <c r="AC10" s="123"/>
      <c r="AD10" s="120"/>
      <c r="AE10" s="124"/>
      <c r="AF10" s="97"/>
      <c r="AG10" s="123"/>
      <c r="AH10" s="121"/>
      <c r="AI10" s="123"/>
      <c r="AJ10" s="121"/>
      <c r="AK10" s="124"/>
      <c r="AL10" s="121"/>
      <c r="AM10" s="122"/>
      <c r="AN10" s="122"/>
      <c r="AO10" s="122"/>
      <c r="AP10" s="97"/>
      <c r="AQ10" s="99"/>
      <c r="AR10" s="97"/>
      <c r="AS10" s="123"/>
      <c r="AT10" s="119"/>
      <c r="AU10" s="123"/>
      <c r="AV10" s="119"/>
      <c r="AW10" s="124"/>
      <c r="AX10" s="119"/>
      <c r="AY10" s="123"/>
      <c r="AZ10" s="119"/>
      <c r="BA10" s="123"/>
      <c r="BB10" s="119"/>
      <c r="BC10" s="124"/>
      <c r="BD10" s="119"/>
    </row>
    <row r="11" spans="2:56" x14ac:dyDescent="0.25">
      <c r="B11" s="15" t="s">
        <v>19</v>
      </c>
      <c r="C11" s="118">
        <v>6</v>
      </c>
      <c r="D11" s="118" t="s">
        <v>239</v>
      </c>
      <c r="E11" s="118">
        <v>49.5</v>
      </c>
      <c r="F11" s="118" t="s">
        <v>239</v>
      </c>
      <c r="G11" s="118">
        <v>6.9</v>
      </c>
      <c r="H11" s="118" t="s">
        <v>239</v>
      </c>
      <c r="I11" s="118" t="s">
        <v>238</v>
      </c>
      <c r="J11" s="118" t="s">
        <v>237</v>
      </c>
      <c r="K11" s="118" t="s">
        <v>238</v>
      </c>
      <c r="L11" s="118" t="s">
        <v>237</v>
      </c>
      <c r="M11" s="118">
        <v>22.2</v>
      </c>
      <c r="N11" s="118" t="s">
        <v>239</v>
      </c>
      <c r="O11" s="118">
        <v>3.7</v>
      </c>
      <c r="P11" s="118" t="s">
        <v>239</v>
      </c>
      <c r="Q11" s="118">
        <v>15.9</v>
      </c>
      <c r="R11" s="118" t="s">
        <v>239</v>
      </c>
      <c r="S11" s="118">
        <v>4</v>
      </c>
      <c r="T11" s="118" t="s">
        <v>239</v>
      </c>
      <c r="U11" s="118">
        <v>12.9</v>
      </c>
      <c r="V11" s="118" t="s">
        <v>239</v>
      </c>
      <c r="W11" s="118" t="s">
        <v>238</v>
      </c>
      <c r="X11" s="118" t="s">
        <v>237</v>
      </c>
      <c r="Y11" s="118">
        <v>60.705850588673648</v>
      </c>
      <c r="Z11" s="118" t="s">
        <v>239</v>
      </c>
      <c r="AA11" s="123"/>
      <c r="AB11" s="120"/>
      <c r="AC11" s="123"/>
      <c r="AD11" s="120"/>
      <c r="AE11" s="124"/>
      <c r="AF11" s="97"/>
      <c r="AG11" s="123"/>
      <c r="AH11" s="121"/>
      <c r="AI11" s="123"/>
      <c r="AJ11" s="121"/>
      <c r="AK11" s="124"/>
      <c r="AL11" s="121"/>
      <c r="AM11" s="122"/>
      <c r="AN11" s="122"/>
      <c r="AO11" s="122"/>
      <c r="AP11" s="97"/>
      <c r="AQ11" s="99"/>
      <c r="AR11" s="97"/>
      <c r="AS11" s="123"/>
      <c r="AT11" s="119"/>
      <c r="AU11" s="123"/>
      <c r="AV11" s="119"/>
      <c r="AW11" s="124"/>
      <c r="AX11" s="119"/>
      <c r="AY11" s="123"/>
      <c r="AZ11" s="119"/>
      <c r="BA11" s="123"/>
      <c r="BB11" s="119"/>
      <c r="BC11" s="124"/>
      <c r="BD11" s="119"/>
    </row>
    <row r="12" spans="2:56" x14ac:dyDescent="0.25">
      <c r="B12" s="15" t="s">
        <v>20</v>
      </c>
      <c r="C12" s="118" t="s">
        <v>238</v>
      </c>
      <c r="D12" s="118" t="s">
        <v>237</v>
      </c>
      <c r="E12" s="118" t="s">
        <v>238</v>
      </c>
      <c r="F12" s="118" t="s">
        <v>237</v>
      </c>
      <c r="G12" s="118" t="s">
        <v>238</v>
      </c>
      <c r="H12" s="118" t="s">
        <v>237</v>
      </c>
      <c r="I12" s="118" t="s">
        <v>238</v>
      </c>
      <c r="J12" s="118" t="s">
        <v>237</v>
      </c>
      <c r="K12" s="118" t="s">
        <v>238</v>
      </c>
      <c r="L12" s="118" t="s">
        <v>237</v>
      </c>
      <c r="M12" s="118" t="s">
        <v>238</v>
      </c>
      <c r="N12" s="118" t="s">
        <v>237</v>
      </c>
      <c r="O12" s="118" t="s">
        <v>238</v>
      </c>
      <c r="P12" s="118" t="s">
        <v>237</v>
      </c>
      <c r="Q12" s="118" t="s">
        <v>238</v>
      </c>
      <c r="R12" s="118" t="s">
        <v>237</v>
      </c>
      <c r="S12" s="118" t="s">
        <v>238</v>
      </c>
      <c r="T12" s="118" t="s">
        <v>237</v>
      </c>
      <c r="U12" s="118" t="s">
        <v>238</v>
      </c>
      <c r="V12" s="118" t="s">
        <v>237</v>
      </c>
      <c r="W12" s="118" t="s">
        <v>238</v>
      </c>
      <c r="X12" s="118" t="s">
        <v>237</v>
      </c>
      <c r="Y12" s="118" t="s">
        <v>238</v>
      </c>
      <c r="Z12" s="118" t="s">
        <v>237</v>
      </c>
      <c r="AA12" s="123"/>
      <c r="AB12" s="120"/>
      <c r="AC12" s="123"/>
      <c r="AD12" s="120"/>
      <c r="AE12" s="124"/>
      <c r="AF12" s="97"/>
      <c r="AG12" s="123"/>
      <c r="AH12" s="121"/>
      <c r="AI12" s="123"/>
      <c r="AJ12" s="121"/>
      <c r="AK12" s="124"/>
      <c r="AL12" s="121"/>
      <c r="AM12" s="122"/>
      <c r="AN12" s="122"/>
      <c r="AO12" s="122"/>
      <c r="AP12" s="97"/>
      <c r="AQ12" s="99"/>
      <c r="AR12" s="97"/>
      <c r="AS12" s="123"/>
      <c r="AT12" s="123"/>
      <c r="AU12" s="119"/>
      <c r="AV12" s="119"/>
      <c r="AW12" s="119"/>
      <c r="AX12" s="119"/>
      <c r="AY12" s="123"/>
      <c r="AZ12" s="123"/>
      <c r="BA12" s="119"/>
      <c r="BB12" s="119"/>
      <c r="BC12" s="119"/>
      <c r="BD12" s="119"/>
    </row>
    <row r="13" spans="2:56" x14ac:dyDescent="0.25">
      <c r="B13" s="15" t="s">
        <v>22</v>
      </c>
      <c r="C13" s="118">
        <v>12</v>
      </c>
      <c r="D13" s="118" t="s">
        <v>239</v>
      </c>
      <c r="E13" s="118">
        <v>54.9</v>
      </c>
      <c r="F13" s="118" t="s">
        <v>239</v>
      </c>
      <c r="G13" s="118" t="s">
        <v>238</v>
      </c>
      <c r="H13" s="118" t="s">
        <v>237</v>
      </c>
      <c r="I13" s="118" t="s">
        <v>238</v>
      </c>
      <c r="J13" s="118" t="s">
        <v>237</v>
      </c>
      <c r="K13" s="118" t="s">
        <v>238</v>
      </c>
      <c r="L13" s="118" t="s">
        <v>237</v>
      </c>
      <c r="M13" s="118" t="s">
        <v>238</v>
      </c>
      <c r="N13" s="118" t="s">
        <v>237</v>
      </c>
      <c r="O13" s="118">
        <v>15.6</v>
      </c>
      <c r="P13" s="118" t="s">
        <v>239</v>
      </c>
      <c r="Q13" s="118">
        <v>29.2</v>
      </c>
      <c r="R13" s="118" t="s">
        <v>239</v>
      </c>
      <c r="S13" s="118">
        <v>8.1999999999999993</v>
      </c>
      <c r="T13" s="118" t="s">
        <v>239</v>
      </c>
      <c r="U13" s="118" t="s">
        <v>238</v>
      </c>
      <c r="V13" s="118" t="s">
        <v>237</v>
      </c>
      <c r="W13" s="118">
        <v>48</v>
      </c>
      <c r="X13" s="118" t="s">
        <v>237</v>
      </c>
      <c r="Y13" s="118">
        <v>44.7</v>
      </c>
      <c r="Z13" s="118" t="s">
        <v>239</v>
      </c>
      <c r="AA13" s="123"/>
      <c r="AB13" s="120"/>
      <c r="AC13" s="123"/>
      <c r="AD13" s="120"/>
      <c r="AE13" s="124"/>
      <c r="AF13" s="97"/>
      <c r="AG13" s="123"/>
      <c r="AH13" s="121"/>
      <c r="AI13" s="123"/>
      <c r="AJ13" s="121"/>
      <c r="AK13" s="124"/>
      <c r="AL13" s="121"/>
      <c r="AM13" s="122"/>
      <c r="AN13" s="122"/>
      <c r="AO13" s="122"/>
      <c r="AP13" s="97"/>
      <c r="AQ13" s="99"/>
      <c r="AR13" s="97"/>
      <c r="AS13" s="123"/>
      <c r="AT13" s="123"/>
      <c r="AU13" s="119"/>
      <c r="AV13" s="119"/>
      <c r="AW13" s="119"/>
      <c r="AX13" s="119"/>
      <c r="AY13" s="123"/>
      <c r="AZ13" s="123"/>
      <c r="BA13" s="119"/>
      <c r="BB13" s="119"/>
      <c r="BC13" s="119"/>
      <c r="BD13" s="119"/>
    </row>
    <row r="14" spans="2:56" x14ac:dyDescent="0.25">
      <c r="B14" s="15" t="s">
        <v>23</v>
      </c>
      <c r="C14" s="118">
        <v>6</v>
      </c>
      <c r="D14" s="118" t="s">
        <v>237</v>
      </c>
      <c r="E14" s="118" t="s">
        <v>238</v>
      </c>
      <c r="F14" s="118" t="s">
        <v>237</v>
      </c>
      <c r="G14" s="118" t="s">
        <v>238</v>
      </c>
      <c r="H14" s="118" t="s">
        <v>237</v>
      </c>
      <c r="I14" s="118" t="s">
        <v>238</v>
      </c>
      <c r="J14" s="118" t="s">
        <v>237</v>
      </c>
      <c r="K14" s="118" t="s">
        <v>238</v>
      </c>
      <c r="L14" s="118" t="s">
        <v>237</v>
      </c>
      <c r="M14" s="118" t="s">
        <v>238</v>
      </c>
      <c r="N14" s="118" t="s">
        <v>237</v>
      </c>
      <c r="O14" s="118" t="s">
        <v>238</v>
      </c>
      <c r="P14" s="118" t="s">
        <v>237</v>
      </c>
      <c r="Q14" s="118" t="s">
        <v>238</v>
      </c>
      <c r="R14" s="118" t="s">
        <v>237</v>
      </c>
      <c r="S14" s="118" t="s">
        <v>238</v>
      </c>
      <c r="T14" s="118" t="s">
        <v>237</v>
      </c>
      <c r="U14" s="118" t="s">
        <v>238</v>
      </c>
      <c r="V14" s="118" t="s">
        <v>237</v>
      </c>
      <c r="W14" s="118" t="s">
        <v>238</v>
      </c>
      <c r="X14" s="118" t="s">
        <v>237</v>
      </c>
      <c r="Y14" s="118" t="s">
        <v>238</v>
      </c>
      <c r="Z14" s="118" t="s">
        <v>237</v>
      </c>
      <c r="AA14" s="123"/>
      <c r="AB14" s="120"/>
      <c r="AC14" s="123"/>
      <c r="AD14" s="120"/>
      <c r="AE14" s="124"/>
      <c r="AF14" s="97"/>
      <c r="AG14" s="123"/>
      <c r="AH14" s="121"/>
      <c r="AI14" s="123"/>
      <c r="AJ14" s="121"/>
      <c r="AK14" s="124"/>
      <c r="AL14" s="121"/>
      <c r="AM14" s="122"/>
      <c r="AN14" s="122"/>
      <c r="AO14" s="122"/>
      <c r="AP14" s="97"/>
      <c r="AQ14" s="99"/>
      <c r="AR14" s="97"/>
      <c r="AS14" s="123"/>
      <c r="AT14" s="123"/>
      <c r="AU14" s="119"/>
      <c r="AV14" s="119"/>
      <c r="AW14" s="119"/>
      <c r="AX14" s="119"/>
      <c r="AY14" s="123"/>
      <c r="AZ14" s="123"/>
      <c r="BA14" s="119"/>
      <c r="BB14" s="119"/>
      <c r="BC14" s="119"/>
      <c r="BD14" s="119"/>
    </row>
    <row r="15" spans="2:56" x14ac:dyDescent="0.25">
      <c r="B15" s="15" t="s">
        <v>24</v>
      </c>
      <c r="C15" s="118">
        <v>7.2</v>
      </c>
      <c r="D15" s="118" t="s">
        <v>237</v>
      </c>
      <c r="E15" s="118">
        <v>52.7</v>
      </c>
      <c r="F15" s="118" t="s">
        <v>237</v>
      </c>
      <c r="G15" s="118">
        <v>32.700000000000003</v>
      </c>
      <c r="H15" s="118" t="s">
        <v>237</v>
      </c>
      <c r="I15" s="118">
        <v>92.9</v>
      </c>
      <c r="J15" s="118" t="s">
        <v>237</v>
      </c>
      <c r="K15" s="118" t="s">
        <v>238</v>
      </c>
      <c r="L15" s="118" t="s">
        <v>237</v>
      </c>
      <c r="M15" s="118">
        <v>29.1</v>
      </c>
      <c r="N15" s="118" t="s">
        <v>237</v>
      </c>
      <c r="O15" s="118">
        <v>2.2999999999999998</v>
      </c>
      <c r="P15" s="118" t="s">
        <v>239</v>
      </c>
      <c r="Q15" s="118">
        <v>8.1999999999999993</v>
      </c>
      <c r="R15" s="118" t="s">
        <v>239</v>
      </c>
      <c r="S15" s="118">
        <v>1.2</v>
      </c>
      <c r="T15" s="118" t="s">
        <v>239</v>
      </c>
      <c r="U15" s="118">
        <v>9.9</v>
      </c>
      <c r="V15" s="118" t="s">
        <v>239</v>
      </c>
      <c r="W15" s="118" t="s">
        <v>238</v>
      </c>
      <c r="X15" s="118" t="s">
        <v>237</v>
      </c>
      <c r="Y15" s="118" t="s">
        <v>238</v>
      </c>
      <c r="Z15" s="118" t="s">
        <v>237</v>
      </c>
      <c r="AA15" s="123"/>
      <c r="AB15" s="120"/>
      <c r="AC15" s="123"/>
      <c r="AD15" s="120"/>
      <c r="AE15" s="124"/>
      <c r="AF15" s="97"/>
      <c r="AG15" s="123"/>
      <c r="AH15" s="121"/>
      <c r="AI15" s="123"/>
      <c r="AJ15" s="121"/>
      <c r="AK15" s="124"/>
      <c r="AL15" s="121"/>
      <c r="AM15" s="122"/>
      <c r="AN15" s="122"/>
      <c r="AO15" s="122"/>
      <c r="AP15" s="97"/>
      <c r="AQ15" s="99"/>
      <c r="AR15" s="97"/>
      <c r="AS15" s="123"/>
      <c r="AT15" s="123"/>
      <c r="AU15" s="119"/>
      <c r="AV15" s="119"/>
      <c r="AW15" s="119"/>
      <c r="AX15" s="119"/>
      <c r="AY15" s="123"/>
      <c r="AZ15" s="123"/>
      <c r="BA15" s="119"/>
      <c r="BB15" s="119"/>
      <c r="BC15" s="119"/>
      <c r="BD15" s="119"/>
    </row>
    <row r="16" spans="2:56" x14ac:dyDescent="0.25">
      <c r="B16" s="15" t="s">
        <v>26</v>
      </c>
      <c r="C16" s="118">
        <v>8</v>
      </c>
      <c r="D16" s="118" t="s">
        <v>237</v>
      </c>
      <c r="E16" s="118">
        <v>35.700000000000003</v>
      </c>
      <c r="F16" s="118" t="s">
        <v>237</v>
      </c>
      <c r="G16" s="118">
        <v>34.6</v>
      </c>
      <c r="H16" s="118" t="s">
        <v>237</v>
      </c>
      <c r="I16" s="118">
        <v>75</v>
      </c>
      <c r="J16" s="118" t="s">
        <v>237</v>
      </c>
      <c r="K16" s="118">
        <v>31.7</v>
      </c>
      <c r="L16" s="118" t="s">
        <v>237</v>
      </c>
      <c r="M16" s="118">
        <v>22.8</v>
      </c>
      <c r="N16" s="118" t="s">
        <v>237</v>
      </c>
      <c r="O16" s="118">
        <v>5.3</v>
      </c>
      <c r="P16" s="118" t="s">
        <v>237</v>
      </c>
      <c r="Q16" s="118">
        <v>20.8</v>
      </c>
      <c r="R16" s="118" t="s">
        <v>237</v>
      </c>
      <c r="S16" s="118">
        <v>4.2</v>
      </c>
      <c r="T16" s="118" t="s">
        <v>237</v>
      </c>
      <c r="U16" s="118">
        <v>16.8</v>
      </c>
      <c r="V16" s="118" t="s">
        <v>237</v>
      </c>
      <c r="W16" s="118" t="s">
        <v>238</v>
      </c>
      <c r="X16" s="118" t="s">
        <v>237</v>
      </c>
      <c r="Y16" s="118">
        <v>96.8</v>
      </c>
      <c r="Z16" s="118" t="s">
        <v>239</v>
      </c>
      <c r="AA16" s="123"/>
      <c r="AB16" s="120"/>
      <c r="AC16" s="123"/>
      <c r="AD16" s="120"/>
      <c r="AE16" s="124"/>
      <c r="AF16" s="97"/>
      <c r="AG16" s="123"/>
      <c r="AI16" s="123"/>
      <c r="AK16" s="124"/>
      <c r="AM16" s="122"/>
      <c r="AN16" s="122"/>
      <c r="AO16" s="122"/>
      <c r="AP16" s="97"/>
      <c r="AQ16" s="99"/>
      <c r="AR16" s="97"/>
      <c r="AS16" s="86"/>
      <c r="AT16" s="86"/>
      <c r="AU16" s="86"/>
      <c r="AV16" s="70"/>
      <c r="AW16" s="70"/>
      <c r="AX16" s="70"/>
      <c r="AY16" s="86"/>
      <c r="AZ16" s="86"/>
      <c r="BA16" s="86"/>
      <c r="BB16" s="70"/>
      <c r="BC16" s="70"/>
      <c r="BD16" s="70"/>
    </row>
    <row r="17" spans="2:56" x14ac:dyDescent="0.25">
      <c r="B17" s="15" t="s">
        <v>27</v>
      </c>
      <c r="C17" s="118">
        <v>6.2</v>
      </c>
      <c r="D17" s="118" t="s">
        <v>237</v>
      </c>
      <c r="E17" s="118" t="s">
        <v>238</v>
      </c>
      <c r="F17" s="118" t="s">
        <v>237</v>
      </c>
      <c r="G17" s="118" t="s">
        <v>238</v>
      </c>
      <c r="H17" s="118" t="s">
        <v>237</v>
      </c>
      <c r="I17" s="118" t="s">
        <v>238</v>
      </c>
      <c r="J17" s="118" t="s">
        <v>237</v>
      </c>
      <c r="K17" s="118" t="s">
        <v>238</v>
      </c>
      <c r="L17" s="118" t="s">
        <v>237</v>
      </c>
      <c r="M17" s="118" t="s">
        <v>238</v>
      </c>
      <c r="N17" s="118" t="s">
        <v>237</v>
      </c>
      <c r="O17" s="118" t="s">
        <v>238</v>
      </c>
      <c r="P17" s="118" t="s">
        <v>237</v>
      </c>
      <c r="Q17" s="118" t="s">
        <v>238</v>
      </c>
      <c r="R17" s="118" t="s">
        <v>237</v>
      </c>
      <c r="S17" s="118" t="s">
        <v>238</v>
      </c>
      <c r="T17" s="118" t="s">
        <v>237</v>
      </c>
      <c r="U17" s="118" t="s">
        <v>238</v>
      </c>
      <c r="V17" s="118" t="s">
        <v>237</v>
      </c>
      <c r="W17" s="118" t="s">
        <v>238</v>
      </c>
      <c r="X17" s="118" t="s">
        <v>237</v>
      </c>
      <c r="Y17" s="118" t="s">
        <v>238</v>
      </c>
      <c r="Z17" s="118" t="s">
        <v>237</v>
      </c>
      <c r="AA17" s="123"/>
      <c r="AB17" s="120"/>
      <c r="AC17" s="123"/>
      <c r="AD17" s="120"/>
      <c r="AE17" s="124"/>
      <c r="AF17" s="97"/>
      <c r="AG17" s="123"/>
      <c r="AH17" s="121"/>
      <c r="AI17" s="123"/>
      <c r="AJ17" s="121"/>
      <c r="AK17" s="124"/>
      <c r="AL17" s="121"/>
      <c r="AM17" s="122"/>
      <c r="AN17" s="122"/>
      <c r="AO17" s="122"/>
      <c r="AP17" s="97"/>
      <c r="AQ17" s="99"/>
      <c r="AR17" s="97"/>
      <c r="AS17" s="123"/>
      <c r="AT17" s="123"/>
      <c r="AU17" s="119"/>
      <c r="AV17" s="119"/>
      <c r="AW17" s="119"/>
      <c r="AX17" s="119"/>
      <c r="AY17" s="123"/>
      <c r="AZ17" s="123"/>
      <c r="BA17" s="119"/>
      <c r="BB17" s="119"/>
      <c r="BC17" s="119"/>
      <c r="BD17" s="119"/>
    </row>
    <row r="18" spans="2:56" x14ac:dyDescent="0.25">
      <c r="B18" s="15" t="s">
        <v>28</v>
      </c>
      <c r="C18" s="118">
        <v>6.9</v>
      </c>
      <c r="D18" s="118" t="s">
        <v>237</v>
      </c>
      <c r="E18" s="118" t="s">
        <v>238</v>
      </c>
      <c r="F18" s="118" t="s">
        <v>237</v>
      </c>
      <c r="G18" s="118" t="s">
        <v>238</v>
      </c>
      <c r="H18" s="118" t="s">
        <v>237</v>
      </c>
      <c r="I18" s="118" t="s">
        <v>238</v>
      </c>
      <c r="J18" s="118" t="s">
        <v>237</v>
      </c>
      <c r="K18" s="118" t="s">
        <v>238</v>
      </c>
      <c r="L18" s="118" t="s">
        <v>237</v>
      </c>
      <c r="M18" s="118" t="s">
        <v>238</v>
      </c>
      <c r="N18" s="118" t="s">
        <v>237</v>
      </c>
      <c r="O18" s="118" t="s">
        <v>238</v>
      </c>
      <c r="P18" s="118" t="s">
        <v>237</v>
      </c>
      <c r="Q18" s="118" t="s">
        <v>238</v>
      </c>
      <c r="R18" s="118" t="s">
        <v>237</v>
      </c>
      <c r="S18" s="118" t="s">
        <v>238</v>
      </c>
      <c r="T18" s="118" t="s">
        <v>237</v>
      </c>
      <c r="U18" s="118" t="s">
        <v>238</v>
      </c>
      <c r="V18" s="118" t="s">
        <v>237</v>
      </c>
      <c r="W18" s="118" t="s">
        <v>238</v>
      </c>
      <c r="X18" s="118" t="s">
        <v>237</v>
      </c>
      <c r="Y18" s="118" t="s">
        <v>238</v>
      </c>
      <c r="Z18" s="118" t="s">
        <v>237</v>
      </c>
      <c r="AA18" s="123"/>
      <c r="AB18" s="120"/>
      <c r="AC18" s="123"/>
      <c r="AD18" s="120"/>
      <c r="AE18" s="124"/>
      <c r="AF18" s="97"/>
      <c r="AG18" s="123"/>
      <c r="AH18" s="121"/>
      <c r="AI18" s="123"/>
      <c r="AJ18" s="121"/>
      <c r="AK18" s="124"/>
      <c r="AL18" s="121"/>
      <c r="AM18" s="122"/>
      <c r="AN18" s="122"/>
      <c r="AO18" s="122"/>
      <c r="AP18" s="97"/>
      <c r="AQ18" s="99"/>
      <c r="AR18" s="97"/>
      <c r="AS18" s="123"/>
      <c r="AT18" s="123"/>
      <c r="AU18" s="119"/>
      <c r="AV18" s="119"/>
      <c r="AW18" s="119"/>
      <c r="AX18" s="119"/>
      <c r="AY18" s="123"/>
      <c r="AZ18" s="123"/>
      <c r="BA18" s="119"/>
      <c r="BB18" s="119"/>
      <c r="BC18" s="119"/>
      <c r="BD18" s="119"/>
    </row>
    <row r="19" spans="2:56" x14ac:dyDescent="0.25">
      <c r="B19" s="15" t="s">
        <v>29</v>
      </c>
      <c r="C19" s="118">
        <v>10</v>
      </c>
      <c r="D19" s="118" t="s">
        <v>239</v>
      </c>
      <c r="E19" s="118">
        <v>31.9</v>
      </c>
      <c r="F19" s="118" t="s">
        <v>239</v>
      </c>
      <c r="G19" s="118">
        <v>11.8</v>
      </c>
      <c r="H19" s="118" t="s">
        <v>239</v>
      </c>
      <c r="I19" s="118">
        <v>83.291764888295802</v>
      </c>
      <c r="J19" s="118" t="s">
        <v>239</v>
      </c>
      <c r="K19" s="118" t="s">
        <v>238</v>
      </c>
      <c r="L19" s="118" t="s">
        <v>237</v>
      </c>
      <c r="M19" s="118">
        <v>16.2</v>
      </c>
      <c r="N19" s="118" t="s">
        <v>239</v>
      </c>
      <c r="O19" s="118">
        <v>8.4</v>
      </c>
      <c r="P19" s="118" t="s">
        <v>239</v>
      </c>
      <c r="Q19" s="118">
        <v>26.8</v>
      </c>
      <c r="R19" s="118" t="s">
        <v>239</v>
      </c>
      <c r="S19" s="118">
        <v>6.8</v>
      </c>
      <c r="T19" s="118" t="s">
        <v>239</v>
      </c>
      <c r="U19" s="118">
        <v>13.9</v>
      </c>
      <c r="V19" s="118" t="s">
        <v>239</v>
      </c>
      <c r="W19" s="118">
        <v>87</v>
      </c>
      <c r="X19" s="118" t="s">
        <v>278</v>
      </c>
      <c r="Y19" s="118">
        <v>53.6</v>
      </c>
      <c r="Z19" s="118" t="s">
        <v>239</v>
      </c>
      <c r="AA19" s="123"/>
      <c r="AB19" s="120"/>
      <c r="AC19" s="123"/>
      <c r="AD19" s="120"/>
      <c r="AE19" s="124"/>
      <c r="AF19" s="97"/>
      <c r="AG19" s="123"/>
      <c r="AI19" s="123"/>
      <c r="AK19" s="124"/>
      <c r="AM19" s="122"/>
      <c r="AN19" s="122"/>
      <c r="AO19" s="122"/>
      <c r="AP19" s="97"/>
      <c r="AQ19" s="99"/>
      <c r="AR19" s="97"/>
      <c r="AS19" s="86"/>
      <c r="AT19" s="86"/>
      <c r="AU19" s="86"/>
      <c r="AV19" s="70"/>
      <c r="AW19" s="70"/>
      <c r="AX19" s="70"/>
      <c r="AY19" s="86"/>
      <c r="AZ19" s="86"/>
      <c r="BA19" s="86"/>
      <c r="BB19" s="70"/>
      <c r="BC19" s="70"/>
      <c r="BD19" s="70"/>
    </row>
    <row r="20" spans="2:56" x14ac:dyDescent="0.25">
      <c r="B20" s="15" t="s">
        <v>30</v>
      </c>
      <c r="C20" s="118">
        <v>11.6</v>
      </c>
      <c r="D20" s="118" t="s">
        <v>237</v>
      </c>
      <c r="E20" s="118" t="s">
        <v>238</v>
      </c>
      <c r="F20" s="118" t="s">
        <v>237</v>
      </c>
      <c r="G20" s="118" t="s">
        <v>238</v>
      </c>
      <c r="H20" s="118" t="s">
        <v>237</v>
      </c>
      <c r="I20" s="118" t="s">
        <v>238</v>
      </c>
      <c r="J20" s="118" t="s">
        <v>237</v>
      </c>
      <c r="K20" s="118" t="s">
        <v>238</v>
      </c>
      <c r="L20" s="118" t="s">
        <v>237</v>
      </c>
      <c r="M20" s="118" t="s">
        <v>238</v>
      </c>
      <c r="N20" s="118" t="s">
        <v>237</v>
      </c>
      <c r="O20" s="118" t="s">
        <v>238</v>
      </c>
      <c r="P20" s="118" t="s">
        <v>237</v>
      </c>
      <c r="Q20" s="118" t="s">
        <v>238</v>
      </c>
      <c r="R20" s="118" t="s">
        <v>237</v>
      </c>
      <c r="S20" s="118" t="s">
        <v>238</v>
      </c>
      <c r="T20" s="118" t="s">
        <v>237</v>
      </c>
      <c r="U20" s="118" t="s">
        <v>238</v>
      </c>
      <c r="V20" s="118" t="s">
        <v>237</v>
      </c>
      <c r="W20" s="118" t="s">
        <v>238</v>
      </c>
      <c r="X20" s="118" t="s">
        <v>237</v>
      </c>
      <c r="Y20" s="118" t="s">
        <v>238</v>
      </c>
      <c r="Z20" s="118" t="s">
        <v>237</v>
      </c>
      <c r="AA20" s="123"/>
      <c r="AB20" s="120"/>
      <c r="AC20" s="123"/>
      <c r="AD20" s="120"/>
      <c r="AE20" s="124"/>
      <c r="AF20" s="97"/>
      <c r="AG20" s="123"/>
      <c r="AH20" s="121"/>
      <c r="AI20" s="123"/>
      <c r="AJ20" s="121"/>
      <c r="AK20" s="124"/>
      <c r="AL20" s="121"/>
      <c r="AM20" s="122"/>
      <c r="AN20" s="122"/>
      <c r="AO20" s="122"/>
      <c r="AP20" s="97"/>
      <c r="AQ20" s="99"/>
      <c r="AR20" s="97"/>
      <c r="AS20" s="123"/>
      <c r="AT20" s="123"/>
      <c r="AU20" s="119"/>
      <c r="AV20" s="119"/>
      <c r="AW20" s="119"/>
      <c r="AX20" s="119"/>
      <c r="AY20" s="123"/>
      <c r="AZ20" s="123"/>
      <c r="BA20" s="119"/>
      <c r="BB20" s="119"/>
      <c r="BC20" s="119"/>
      <c r="BD20" s="119"/>
    </row>
    <row r="21" spans="2:56" x14ac:dyDescent="0.25">
      <c r="B21" s="15" t="s">
        <v>31</v>
      </c>
      <c r="C21" s="118">
        <v>9.9</v>
      </c>
      <c r="D21" s="118" t="s">
        <v>237</v>
      </c>
      <c r="E21" s="118" t="s">
        <v>238</v>
      </c>
      <c r="F21" s="118" t="s">
        <v>237</v>
      </c>
      <c r="G21" s="118" t="s">
        <v>238</v>
      </c>
      <c r="H21" s="118" t="s">
        <v>237</v>
      </c>
      <c r="I21" s="118" t="s">
        <v>238</v>
      </c>
      <c r="J21" s="118" t="s">
        <v>237</v>
      </c>
      <c r="K21" s="118" t="s">
        <v>238</v>
      </c>
      <c r="L21" s="118" t="s">
        <v>237</v>
      </c>
      <c r="M21" s="118" t="s">
        <v>238</v>
      </c>
      <c r="N21" s="118" t="s">
        <v>237</v>
      </c>
      <c r="O21" s="118" t="s">
        <v>238</v>
      </c>
      <c r="P21" s="118" t="s">
        <v>237</v>
      </c>
      <c r="Q21" s="118" t="s">
        <v>238</v>
      </c>
      <c r="R21" s="118" t="s">
        <v>237</v>
      </c>
      <c r="S21" s="118" t="s">
        <v>238</v>
      </c>
      <c r="T21" s="118" t="s">
        <v>237</v>
      </c>
      <c r="U21" s="118" t="s">
        <v>238</v>
      </c>
      <c r="V21" s="118" t="s">
        <v>237</v>
      </c>
      <c r="W21" s="118" t="s">
        <v>238</v>
      </c>
      <c r="X21" s="118" t="s">
        <v>237</v>
      </c>
      <c r="Y21" s="118" t="s">
        <v>238</v>
      </c>
      <c r="Z21" s="118" t="s">
        <v>237</v>
      </c>
      <c r="AA21" s="123"/>
      <c r="AB21" s="120"/>
      <c r="AC21" s="123"/>
      <c r="AD21" s="120"/>
      <c r="AE21" s="124"/>
      <c r="AF21" s="97"/>
      <c r="AG21" s="123"/>
      <c r="AH21" s="121"/>
      <c r="AI21" s="123"/>
      <c r="AJ21" s="121"/>
      <c r="AK21" s="124"/>
      <c r="AL21" s="121"/>
      <c r="AM21" s="122"/>
      <c r="AN21" s="122"/>
      <c r="AO21" s="122"/>
      <c r="AP21" s="97"/>
      <c r="AQ21" s="99"/>
      <c r="AR21" s="97"/>
      <c r="AS21" s="123"/>
      <c r="AT21" s="123"/>
      <c r="AU21" s="119"/>
      <c r="AV21" s="119"/>
      <c r="AW21" s="119"/>
      <c r="AX21" s="119"/>
      <c r="AY21" s="123"/>
      <c r="AZ21" s="123"/>
      <c r="BA21" s="119"/>
      <c r="BB21" s="119"/>
      <c r="BC21" s="119"/>
      <c r="BD21" s="119"/>
    </row>
    <row r="22" spans="2:56" x14ac:dyDescent="0.25">
      <c r="B22" s="15" t="s">
        <v>32</v>
      </c>
      <c r="C22" s="118">
        <v>22</v>
      </c>
      <c r="D22" s="118" t="s">
        <v>239</v>
      </c>
      <c r="E22" s="118">
        <v>47.1</v>
      </c>
      <c r="F22" s="118" t="s">
        <v>237</v>
      </c>
      <c r="G22" s="118">
        <v>64.099999999999994</v>
      </c>
      <c r="H22" s="118" t="s">
        <v>237</v>
      </c>
      <c r="I22" s="118">
        <v>62</v>
      </c>
      <c r="J22" s="118" t="s">
        <v>237</v>
      </c>
      <c r="K22" s="118">
        <v>20.9</v>
      </c>
      <c r="L22" s="118" t="s">
        <v>237</v>
      </c>
      <c r="M22" s="118">
        <v>89.6</v>
      </c>
      <c r="N22" s="118" t="s">
        <v>237</v>
      </c>
      <c r="O22" s="118">
        <v>36.799999999999997</v>
      </c>
      <c r="P22" s="118" t="s">
        <v>237</v>
      </c>
      <c r="Q22" s="118">
        <v>41.4</v>
      </c>
      <c r="R22" s="118" t="s">
        <v>237</v>
      </c>
      <c r="S22" s="118">
        <v>15.7</v>
      </c>
      <c r="T22" s="118" t="s">
        <v>237</v>
      </c>
      <c r="U22" s="118">
        <v>1.9</v>
      </c>
      <c r="V22" s="118" t="s">
        <v>237</v>
      </c>
      <c r="W22" s="118">
        <v>97</v>
      </c>
      <c r="X22" s="118" t="s">
        <v>237</v>
      </c>
      <c r="Y22" s="118">
        <v>57.6</v>
      </c>
      <c r="Z22" s="118" t="s">
        <v>279</v>
      </c>
      <c r="AA22" s="123"/>
      <c r="AB22" s="120"/>
      <c r="AC22" s="123"/>
      <c r="AD22" s="120"/>
      <c r="AE22" s="124"/>
      <c r="AF22" s="97"/>
      <c r="AG22" s="123"/>
      <c r="AI22" s="123"/>
      <c r="AK22" s="124"/>
      <c r="AM22" s="122"/>
      <c r="AN22" s="122"/>
      <c r="AO22" s="122"/>
      <c r="AP22" s="97"/>
      <c r="AQ22" s="99"/>
      <c r="AR22" s="97"/>
      <c r="AS22" s="123"/>
      <c r="AT22" s="86"/>
      <c r="AU22" s="119"/>
      <c r="AV22" s="70"/>
      <c r="AW22" s="119"/>
      <c r="AX22" s="70"/>
      <c r="AY22" s="123"/>
      <c r="AZ22" s="86"/>
      <c r="BA22" s="119"/>
      <c r="BB22" s="70"/>
      <c r="BC22" s="119"/>
      <c r="BD22" s="70"/>
    </row>
    <row r="23" spans="2:56" x14ac:dyDescent="0.25">
      <c r="B23" s="15" t="s">
        <v>33</v>
      </c>
      <c r="C23" s="118">
        <v>11.5</v>
      </c>
      <c r="D23" s="118" t="s">
        <v>237</v>
      </c>
      <c r="E23" s="118">
        <v>40.299999999999997</v>
      </c>
      <c r="F23" s="118" t="s">
        <v>237</v>
      </c>
      <c r="G23" s="118">
        <v>19.7</v>
      </c>
      <c r="H23" s="118" t="s">
        <v>237</v>
      </c>
      <c r="I23" s="118" t="s">
        <v>238</v>
      </c>
      <c r="J23" s="118" t="s">
        <v>237</v>
      </c>
      <c r="K23" s="118" t="s">
        <v>238</v>
      </c>
      <c r="L23" s="118" t="s">
        <v>237</v>
      </c>
      <c r="M23" s="118" t="s">
        <v>238</v>
      </c>
      <c r="N23" s="118" t="s">
        <v>237</v>
      </c>
      <c r="O23" s="118" t="s">
        <v>238</v>
      </c>
      <c r="P23" s="118" t="s">
        <v>237</v>
      </c>
      <c r="Q23" s="118" t="s">
        <v>238</v>
      </c>
      <c r="R23" s="118" t="s">
        <v>237</v>
      </c>
      <c r="S23" s="118" t="s">
        <v>238</v>
      </c>
      <c r="T23" s="118" t="s">
        <v>237</v>
      </c>
      <c r="U23" s="118" t="s">
        <v>238</v>
      </c>
      <c r="V23" s="118" t="s">
        <v>237</v>
      </c>
      <c r="W23" s="118" t="s">
        <v>238</v>
      </c>
      <c r="X23" s="118" t="s">
        <v>237</v>
      </c>
      <c r="Y23" s="118">
        <v>17.3</v>
      </c>
      <c r="Z23" s="118" t="s">
        <v>237</v>
      </c>
      <c r="AA23" s="123"/>
      <c r="AB23" s="120"/>
      <c r="AC23" s="123"/>
      <c r="AD23" s="120"/>
      <c r="AE23" s="124"/>
      <c r="AF23" s="97"/>
      <c r="AG23" s="123"/>
      <c r="AH23" s="121"/>
      <c r="AI23" s="123"/>
      <c r="AJ23" s="121"/>
      <c r="AK23" s="124"/>
      <c r="AL23" s="121"/>
      <c r="AM23" s="122"/>
      <c r="AN23" s="122"/>
      <c r="AO23" s="122"/>
      <c r="AP23" s="97"/>
      <c r="AQ23" s="99"/>
      <c r="AR23" s="97"/>
      <c r="AS23" s="123"/>
      <c r="AT23" s="123"/>
      <c r="AU23" s="119"/>
      <c r="AV23" s="119"/>
      <c r="AW23" s="119"/>
      <c r="AX23" s="119"/>
      <c r="AY23" s="123"/>
      <c r="AZ23" s="123"/>
      <c r="BA23" s="119"/>
      <c r="BB23" s="119"/>
      <c r="BC23" s="119"/>
      <c r="BD23" s="119"/>
    </row>
    <row r="24" spans="2:56" x14ac:dyDescent="0.25">
      <c r="B24" s="125" t="s">
        <v>34</v>
      </c>
      <c r="C24" s="118">
        <v>5.0999999999999996</v>
      </c>
      <c r="D24" s="118" t="s">
        <v>237</v>
      </c>
      <c r="E24" s="118">
        <v>53</v>
      </c>
      <c r="F24" s="118" t="s">
        <v>237</v>
      </c>
      <c r="G24" s="118">
        <v>19</v>
      </c>
      <c r="H24" s="118" t="s">
        <v>237</v>
      </c>
      <c r="I24" s="118">
        <v>64.3</v>
      </c>
      <c r="J24" s="118" t="s">
        <v>237</v>
      </c>
      <c r="K24" s="118" t="s">
        <v>238</v>
      </c>
      <c r="L24" s="118" t="s">
        <v>237</v>
      </c>
      <c r="M24" s="118">
        <v>11.5</v>
      </c>
      <c r="N24" s="118" t="s">
        <v>279</v>
      </c>
      <c r="O24" s="118">
        <v>1.3</v>
      </c>
      <c r="P24" s="118" t="s">
        <v>239</v>
      </c>
      <c r="Q24" s="118">
        <v>4.5</v>
      </c>
      <c r="R24" s="118" t="s">
        <v>239</v>
      </c>
      <c r="S24" s="118">
        <v>2.2000000000000002</v>
      </c>
      <c r="T24" s="118" t="s">
        <v>239</v>
      </c>
      <c r="U24" s="118">
        <v>9.6999999999999993</v>
      </c>
      <c r="V24" s="118" t="s">
        <v>239</v>
      </c>
      <c r="W24" s="118" t="s">
        <v>238</v>
      </c>
      <c r="X24" s="118" t="s">
        <v>237</v>
      </c>
      <c r="Y24" s="118">
        <v>85.4</v>
      </c>
      <c r="Z24" s="118" t="s">
        <v>237</v>
      </c>
      <c r="AA24" s="123"/>
      <c r="AB24" s="120"/>
      <c r="AC24" s="123"/>
      <c r="AD24" s="120"/>
      <c r="AE24" s="124"/>
      <c r="AF24" s="97"/>
      <c r="AG24" s="123"/>
      <c r="AI24" s="123"/>
      <c r="AK24" s="124"/>
      <c r="AM24" s="122"/>
      <c r="AN24" s="122"/>
      <c r="AO24" s="122"/>
      <c r="AP24" s="97"/>
      <c r="AQ24" s="99"/>
      <c r="AR24" s="97"/>
      <c r="AS24" s="86"/>
      <c r="AT24" s="86"/>
      <c r="AU24" s="86"/>
      <c r="AV24" s="70"/>
      <c r="AW24" s="70"/>
      <c r="AX24" s="70"/>
      <c r="AY24" s="86"/>
      <c r="AZ24" s="86"/>
      <c r="BA24" s="86"/>
      <c r="BB24" s="70"/>
      <c r="BC24" s="70"/>
      <c r="BD24" s="70"/>
    </row>
    <row r="25" spans="2:56" x14ac:dyDescent="0.25">
      <c r="B25" s="15" t="s">
        <v>35</v>
      </c>
      <c r="C25" s="118">
        <v>7</v>
      </c>
      <c r="D25" s="118" t="s">
        <v>237</v>
      </c>
      <c r="E25" s="118" t="s">
        <v>238</v>
      </c>
      <c r="F25" s="118" t="s">
        <v>237</v>
      </c>
      <c r="G25" s="118" t="s">
        <v>238</v>
      </c>
      <c r="H25" s="118" t="s">
        <v>237</v>
      </c>
      <c r="I25" s="118" t="s">
        <v>238</v>
      </c>
      <c r="J25" s="118" t="s">
        <v>237</v>
      </c>
      <c r="K25" s="118" t="s">
        <v>238</v>
      </c>
      <c r="L25" s="118" t="s">
        <v>237</v>
      </c>
      <c r="M25" s="118" t="s">
        <v>238</v>
      </c>
      <c r="N25" s="118" t="s">
        <v>237</v>
      </c>
      <c r="O25" s="118" t="s">
        <v>238</v>
      </c>
      <c r="P25" s="118" t="s">
        <v>237</v>
      </c>
      <c r="Q25" s="118" t="s">
        <v>238</v>
      </c>
      <c r="R25" s="118" t="s">
        <v>237</v>
      </c>
      <c r="S25" s="118" t="s">
        <v>238</v>
      </c>
      <c r="T25" s="118" t="s">
        <v>237</v>
      </c>
      <c r="U25" s="118" t="s">
        <v>238</v>
      </c>
      <c r="V25" s="118" t="s">
        <v>237</v>
      </c>
      <c r="W25" s="118" t="s">
        <v>238</v>
      </c>
      <c r="X25" s="118" t="s">
        <v>237</v>
      </c>
      <c r="Y25" s="118" t="s">
        <v>238</v>
      </c>
      <c r="Z25" s="118" t="s">
        <v>237</v>
      </c>
      <c r="AA25" s="123"/>
      <c r="AB25" s="120"/>
      <c r="AC25" s="123"/>
      <c r="AD25" s="120"/>
      <c r="AE25" s="124"/>
      <c r="AF25" s="97"/>
      <c r="AG25" s="123"/>
      <c r="AH25" s="121"/>
      <c r="AI25" s="123"/>
      <c r="AJ25" s="121"/>
      <c r="AK25" s="124"/>
      <c r="AL25" s="121"/>
      <c r="AM25" s="122"/>
      <c r="AN25" s="122"/>
      <c r="AO25" s="122"/>
      <c r="AP25" s="97"/>
      <c r="AQ25" s="99"/>
      <c r="AR25" s="97"/>
      <c r="AS25" s="123"/>
      <c r="AT25" s="123"/>
      <c r="AU25" s="119"/>
      <c r="AV25" s="119"/>
      <c r="AW25" s="119"/>
      <c r="AX25" s="119"/>
      <c r="AY25" s="123"/>
      <c r="AZ25" s="123"/>
      <c r="BA25" s="119"/>
      <c r="BB25" s="119"/>
      <c r="BC25" s="119"/>
      <c r="BD25" s="119"/>
    </row>
    <row r="26" spans="2:56" x14ac:dyDescent="0.25">
      <c r="B26" s="15" t="s">
        <v>36</v>
      </c>
      <c r="C26" s="118">
        <v>11.1</v>
      </c>
      <c r="D26" s="118" t="s">
        <v>237</v>
      </c>
      <c r="E26" s="118">
        <v>61.5</v>
      </c>
      <c r="F26" s="118" t="s">
        <v>237</v>
      </c>
      <c r="G26" s="118">
        <v>14.7</v>
      </c>
      <c r="H26" s="118" t="s">
        <v>237</v>
      </c>
      <c r="I26" s="118">
        <v>68.5</v>
      </c>
      <c r="J26" s="118" t="s">
        <v>237</v>
      </c>
      <c r="K26" s="118" t="s">
        <v>238</v>
      </c>
      <c r="L26" s="118" t="s">
        <v>237</v>
      </c>
      <c r="M26" s="118">
        <v>34.9</v>
      </c>
      <c r="N26" s="118" t="s">
        <v>237</v>
      </c>
      <c r="O26" s="118">
        <v>6.2</v>
      </c>
      <c r="P26" s="118" t="s">
        <v>237</v>
      </c>
      <c r="Q26" s="118">
        <v>19.3</v>
      </c>
      <c r="R26" s="118" t="s">
        <v>237</v>
      </c>
      <c r="S26" s="118">
        <v>3.3</v>
      </c>
      <c r="T26" s="118" t="s">
        <v>237</v>
      </c>
      <c r="U26" s="118">
        <v>7.9</v>
      </c>
      <c r="V26" s="118" t="s">
        <v>237</v>
      </c>
      <c r="W26" s="118" t="s">
        <v>238</v>
      </c>
      <c r="X26" s="118" t="s">
        <v>237</v>
      </c>
      <c r="Y26" s="118" t="s">
        <v>238</v>
      </c>
      <c r="Z26" s="118" t="s">
        <v>237</v>
      </c>
      <c r="AA26" s="123"/>
      <c r="AB26" s="120"/>
      <c r="AC26" s="123"/>
      <c r="AD26" s="120"/>
      <c r="AE26" s="124"/>
      <c r="AF26" s="97"/>
      <c r="AG26" s="123"/>
      <c r="AH26" s="121"/>
      <c r="AI26" s="123"/>
      <c r="AJ26" s="121"/>
      <c r="AK26" s="124"/>
      <c r="AL26" s="121"/>
      <c r="AM26" s="122"/>
      <c r="AN26" s="122"/>
      <c r="AO26" s="122"/>
      <c r="AP26" s="97"/>
      <c r="AQ26" s="99"/>
      <c r="AR26" s="97"/>
      <c r="AS26" s="123"/>
      <c r="AT26" s="123"/>
      <c r="AU26" s="123"/>
      <c r="AV26" s="119"/>
      <c r="AW26" s="124"/>
      <c r="AX26" s="119"/>
      <c r="AY26" s="123"/>
      <c r="AZ26" s="123"/>
      <c r="BA26" s="123"/>
      <c r="BB26" s="119"/>
      <c r="BC26" s="124"/>
      <c r="BD26" s="119"/>
    </row>
    <row r="27" spans="2:56" x14ac:dyDescent="0.25">
      <c r="B27" s="15" t="s">
        <v>37</v>
      </c>
      <c r="C27" s="118">
        <v>15</v>
      </c>
      <c r="D27" s="118" t="s">
        <v>239</v>
      </c>
      <c r="E27" s="118">
        <v>50.4</v>
      </c>
      <c r="F27" s="118" t="s">
        <v>237</v>
      </c>
      <c r="G27" s="118">
        <v>32.5</v>
      </c>
      <c r="H27" s="118" t="s">
        <v>237</v>
      </c>
      <c r="I27" s="118">
        <v>58.8</v>
      </c>
      <c r="J27" s="118" t="s">
        <v>237</v>
      </c>
      <c r="K27" s="118">
        <v>15.8</v>
      </c>
      <c r="L27" s="118" t="s">
        <v>237</v>
      </c>
      <c r="M27" s="118">
        <v>67.900000000000006</v>
      </c>
      <c r="N27" s="118" t="s">
        <v>237</v>
      </c>
      <c r="O27" s="118">
        <v>20.2</v>
      </c>
      <c r="P27" s="118" t="s">
        <v>239</v>
      </c>
      <c r="Q27" s="118">
        <v>44.7</v>
      </c>
      <c r="R27" s="118" t="s">
        <v>239</v>
      </c>
      <c r="S27" s="118">
        <v>8.4</v>
      </c>
      <c r="T27" s="118" t="s">
        <v>239</v>
      </c>
      <c r="U27" s="118">
        <v>11.4</v>
      </c>
      <c r="V27" s="118" t="s">
        <v>239</v>
      </c>
      <c r="W27" s="118">
        <v>99</v>
      </c>
      <c r="X27" s="118" t="s">
        <v>237</v>
      </c>
      <c r="Y27" s="118">
        <v>86</v>
      </c>
      <c r="Z27" s="118" t="s">
        <v>237</v>
      </c>
      <c r="AA27" s="123"/>
      <c r="AB27" s="120"/>
      <c r="AC27" s="123"/>
      <c r="AD27" s="120"/>
      <c r="AE27" s="124"/>
      <c r="AF27" s="97"/>
      <c r="AG27" s="123"/>
      <c r="AI27" s="123"/>
      <c r="AK27" s="124"/>
      <c r="AM27" s="122"/>
      <c r="AN27" s="122"/>
      <c r="AO27" s="122"/>
      <c r="AP27" s="97"/>
      <c r="AQ27" s="99"/>
      <c r="AR27" s="97"/>
      <c r="AS27" s="86"/>
      <c r="AT27" s="86"/>
      <c r="AU27" s="86"/>
      <c r="AV27" s="70"/>
      <c r="AW27" s="70"/>
      <c r="AX27" s="70"/>
      <c r="AY27" s="86"/>
      <c r="AZ27" s="86"/>
      <c r="BA27" s="86"/>
      <c r="BB27" s="70"/>
      <c r="BC27" s="70"/>
      <c r="BD27" s="70"/>
    </row>
    <row r="28" spans="2:56" x14ac:dyDescent="0.25">
      <c r="B28" s="15" t="s">
        <v>38</v>
      </c>
      <c r="C28" s="118">
        <v>9.9</v>
      </c>
      <c r="D28" s="118" t="s">
        <v>237</v>
      </c>
      <c r="E28" s="118">
        <v>59</v>
      </c>
      <c r="F28" s="118" t="s">
        <v>237</v>
      </c>
      <c r="G28" s="118">
        <v>48.7</v>
      </c>
      <c r="H28" s="118" t="s">
        <v>237</v>
      </c>
      <c r="I28" s="118">
        <v>66.7</v>
      </c>
      <c r="J28" s="118" t="s">
        <v>237</v>
      </c>
      <c r="K28" s="118" t="s">
        <v>238</v>
      </c>
      <c r="L28" s="118" t="s">
        <v>237</v>
      </c>
      <c r="M28" s="118">
        <v>65.7</v>
      </c>
      <c r="N28" s="118" t="s">
        <v>237</v>
      </c>
      <c r="O28" s="118">
        <v>12.8</v>
      </c>
      <c r="P28" s="118" t="s">
        <v>237</v>
      </c>
      <c r="Q28" s="118">
        <v>33.6</v>
      </c>
      <c r="R28" s="118" t="s">
        <v>237</v>
      </c>
      <c r="S28" s="118">
        <v>5.9</v>
      </c>
      <c r="T28" s="118" t="s">
        <v>237</v>
      </c>
      <c r="U28" s="118">
        <v>7.6</v>
      </c>
      <c r="V28" s="118" t="s">
        <v>237</v>
      </c>
      <c r="W28" s="118">
        <v>45</v>
      </c>
      <c r="X28" s="118" t="s">
        <v>237</v>
      </c>
      <c r="Y28" s="118" t="s">
        <v>238</v>
      </c>
      <c r="Z28" s="118" t="s">
        <v>280</v>
      </c>
      <c r="AA28" s="123"/>
      <c r="AB28" s="120"/>
      <c r="AC28" s="123"/>
      <c r="AD28" s="120"/>
      <c r="AE28" s="124"/>
      <c r="AF28" s="97"/>
      <c r="AG28" s="123"/>
      <c r="AH28" s="121"/>
      <c r="AI28" s="123"/>
      <c r="AJ28" s="121"/>
      <c r="AK28" s="124"/>
      <c r="AL28" s="121"/>
      <c r="AM28" s="122"/>
      <c r="AN28" s="122"/>
      <c r="AO28" s="122"/>
      <c r="AP28" s="97"/>
      <c r="AQ28" s="99"/>
      <c r="AR28" s="97"/>
      <c r="AS28" s="123"/>
      <c r="AT28" s="123"/>
      <c r="AU28" s="123"/>
      <c r="AV28" s="119"/>
      <c r="AW28" s="124"/>
      <c r="AX28" s="119"/>
      <c r="AY28" s="123"/>
      <c r="AZ28" s="123"/>
      <c r="BA28" s="123"/>
      <c r="BB28" s="119"/>
      <c r="BC28" s="124"/>
      <c r="BD28" s="119"/>
    </row>
    <row r="29" spans="2:56" x14ac:dyDescent="0.25">
      <c r="B29" s="15" t="s">
        <v>39</v>
      </c>
      <c r="C29" s="118">
        <v>6</v>
      </c>
      <c r="D29" s="118" t="s">
        <v>239</v>
      </c>
      <c r="E29" s="118">
        <v>63.8</v>
      </c>
      <c r="F29" s="118" t="s">
        <v>239</v>
      </c>
      <c r="G29" s="118">
        <v>60.4</v>
      </c>
      <c r="H29" s="118" t="s">
        <v>239</v>
      </c>
      <c r="I29" s="118">
        <v>82.6</v>
      </c>
      <c r="J29" s="118" t="s">
        <v>239</v>
      </c>
      <c r="K29" s="118" t="s">
        <v>238</v>
      </c>
      <c r="L29" s="118" t="s">
        <v>237</v>
      </c>
      <c r="M29" s="118">
        <v>39.799999999999997</v>
      </c>
      <c r="N29" s="118" t="s">
        <v>239</v>
      </c>
      <c r="O29" s="118">
        <v>4.5</v>
      </c>
      <c r="P29" s="118" t="s">
        <v>239</v>
      </c>
      <c r="Q29" s="118">
        <v>27.2</v>
      </c>
      <c r="R29" s="118" t="s">
        <v>239</v>
      </c>
      <c r="S29" s="118">
        <v>1.4</v>
      </c>
      <c r="T29" s="118" t="s">
        <v>239</v>
      </c>
      <c r="U29" s="118">
        <v>8.6999999999999993</v>
      </c>
      <c r="V29" s="118" t="s">
        <v>239</v>
      </c>
      <c r="W29" s="118">
        <v>40</v>
      </c>
      <c r="X29" s="118" t="s">
        <v>237</v>
      </c>
      <c r="Y29" s="118" t="s">
        <v>238</v>
      </c>
      <c r="Z29" s="118" t="s">
        <v>280</v>
      </c>
      <c r="AA29" s="123"/>
      <c r="AB29" s="120"/>
      <c r="AC29" s="123"/>
      <c r="AD29" s="120"/>
      <c r="AE29" s="124"/>
      <c r="AF29" s="97"/>
      <c r="AG29" s="123"/>
      <c r="AH29" s="121"/>
      <c r="AI29" s="123"/>
      <c r="AJ29" s="121"/>
      <c r="AK29" s="124"/>
      <c r="AL29" s="121"/>
      <c r="AM29" s="122"/>
      <c r="AN29" s="122"/>
      <c r="AO29" s="122"/>
      <c r="AP29" s="97"/>
      <c r="AQ29" s="99"/>
      <c r="AR29" s="97"/>
      <c r="AS29" s="123"/>
      <c r="AT29" s="123"/>
      <c r="AU29" s="123"/>
      <c r="AV29" s="119"/>
      <c r="AW29" s="124"/>
      <c r="AX29" s="119"/>
      <c r="AY29" s="123"/>
      <c r="AZ29" s="123"/>
      <c r="BA29" s="123"/>
      <c r="BB29" s="119"/>
      <c r="BC29" s="124"/>
      <c r="BD29" s="119"/>
    </row>
    <row r="30" spans="2:56" x14ac:dyDescent="0.25">
      <c r="B30" s="15" t="s">
        <v>40</v>
      </c>
      <c r="C30" s="118">
        <v>4.5</v>
      </c>
      <c r="D30" s="118" t="s">
        <v>237</v>
      </c>
      <c r="E30" s="118">
        <v>42.3</v>
      </c>
      <c r="F30" s="118" t="s">
        <v>237</v>
      </c>
      <c r="G30" s="118">
        <v>18.5</v>
      </c>
      <c r="H30" s="118" t="s">
        <v>237</v>
      </c>
      <c r="I30" s="118">
        <v>71.3</v>
      </c>
      <c r="J30" s="118" t="s">
        <v>237</v>
      </c>
      <c r="K30" s="118" t="s">
        <v>238</v>
      </c>
      <c r="L30" s="118" t="s">
        <v>237</v>
      </c>
      <c r="M30" s="118">
        <v>12.2</v>
      </c>
      <c r="N30" s="118" t="s">
        <v>237</v>
      </c>
      <c r="O30" s="118">
        <v>1.5</v>
      </c>
      <c r="P30" s="118" t="s">
        <v>237</v>
      </c>
      <c r="Q30" s="118">
        <v>8.9</v>
      </c>
      <c r="R30" s="118" t="s">
        <v>237</v>
      </c>
      <c r="S30" s="118">
        <v>2.2999999999999998</v>
      </c>
      <c r="T30" s="118" t="s">
        <v>237</v>
      </c>
      <c r="U30" s="118">
        <v>17.399999999999999</v>
      </c>
      <c r="V30" s="118" t="s">
        <v>237</v>
      </c>
      <c r="W30" s="118" t="s">
        <v>238</v>
      </c>
      <c r="X30" s="118" t="s">
        <v>237</v>
      </c>
      <c r="Y30" s="118">
        <v>62</v>
      </c>
      <c r="Z30" s="118" t="s">
        <v>281</v>
      </c>
      <c r="AA30" s="123"/>
      <c r="AB30" s="120"/>
      <c r="AC30" s="123"/>
      <c r="AD30" s="120"/>
      <c r="AE30" s="124"/>
      <c r="AF30" s="97"/>
      <c r="AG30" s="123"/>
      <c r="AI30" s="123"/>
      <c r="AK30" s="124"/>
      <c r="AM30" s="122"/>
      <c r="AN30" s="122"/>
      <c r="AO30" s="122"/>
      <c r="AP30" s="97"/>
      <c r="AQ30" s="99"/>
      <c r="AR30" s="97"/>
      <c r="AS30" s="86"/>
      <c r="AT30" s="86"/>
      <c r="AU30" s="86"/>
      <c r="AV30" s="70"/>
      <c r="AW30" s="70"/>
      <c r="AX30" s="70"/>
      <c r="AY30" s="86"/>
      <c r="AZ30" s="86"/>
      <c r="BA30" s="86"/>
      <c r="BB30" s="70"/>
      <c r="BC30" s="70"/>
      <c r="BD30" s="70"/>
    </row>
    <row r="31" spans="2:56" x14ac:dyDescent="0.25">
      <c r="B31" s="15" t="s">
        <v>41</v>
      </c>
      <c r="C31" s="118">
        <v>13</v>
      </c>
      <c r="D31" s="118" t="s">
        <v>239</v>
      </c>
      <c r="E31" s="118">
        <v>40</v>
      </c>
      <c r="F31" s="118" t="s">
        <v>239</v>
      </c>
      <c r="G31" s="118">
        <v>20.3</v>
      </c>
      <c r="H31" s="118" t="s">
        <v>239</v>
      </c>
      <c r="I31" s="118" t="s">
        <v>238</v>
      </c>
      <c r="J31" s="118" t="s">
        <v>237</v>
      </c>
      <c r="K31" s="118" t="s">
        <v>238</v>
      </c>
      <c r="L31" s="118" t="s">
        <v>237</v>
      </c>
      <c r="M31" s="118">
        <v>5.9</v>
      </c>
      <c r="N31" s="118" t="s">
        <v>239</v>
      </c>
      <c r="O31" s="118">
        <v>11.2</v>
      </c>
      <c r="P31" s="118" t="s">
        <v>239</v>
      </c>
      <c r="Q31" s="118">
        <v>31.4</v>
      </c>
      <c r="R31" s="118" t="s">
        <v>239</v>
      </c>
      <c r="S31" s="118">
        <v>7.2</v>
      </c>
      <c r="T31" s="118" t="s">
        <v>239</v>
      </c>
      <c r="U31" s="118">
        <v>11.2</v>
      </c>
      <c r="V31" s="118" t="s">
        <v>239</v>
      </c>
      <c r="W31" s="118">
        <v>83</v>
      </c>
      <c r="X31" s="118" t="s">
        <v>237</v>
      </c>
      <c r="Y31" s="118">
        <v>65.2</v>
      </c>
      <c r="Z31" s="118" t="s">
        <v>239</v>
      </c>
      <c r="AA31" s="123"/>
      <c r="AB31" s="120"/>
      <c r="AC31" s="123"/>
      <c r="AD31" s="120"/>
      <c r="AE31" s="124"/>
      <c r="AF31" s="97"/>
      <c r="AG31" s="123"/>
      <c r="AH31" s="121"/>
      <c r="AI31" s="123"/>
      <c r="AJ31" s="121"/>
      <c r="AK31" s="124"/>
      <c r="AL31" s="121"/>
      <c r="AM31" s="122"/>
      <c r="AN31" s="122"/>
      <c r="AO31" s="122"/>
      <c r="AP31" s="97"/>
      <c r="AQ31" s="99"/>
      <c r="AR31" s="97"/>
      <c r="AS31" s="123"/>
      <c r="AT31" s="123"/>
      <c r="AU31" s="119"/>
      <c r="AV31" s="119"/>
      <c r="AW31" s="119"/>
      <c r="AX31" s="119"/>
      <c r="AY31" s="123"/>
      <c r="AZ31" s="123"/>
      <c r="BA31" s="119"/>
      <c r="BB31" s="119"/>
      <c r="BC31" s="119"/>
      <c r="BD31" s="119"/>
    </row>
    <row r="32" spans="2:56" x14ac:dyDescent="0.25">
      <c r="B32" s="15" t="s">
        <v>42</v>
      </c>
      <c r="C32" s="118">
        <v>8.5</v>
      </c>
      <c r="D32" s="118" t="s">
        <v>237</v>
      </c>
      <c r="E32" s="118">
        <v>42.9</v>
      </c>
      <c r="F32" s="118" t="s">
        <v>239</v>
      </c>
      <c r="G32" s="118">
        <v>38.6</v>
      </c>
      <c r="H32" s="118" t="s">
        <v>239</v>
      </c>
      <c r="I32" s="118">
        <v>94.1</v>
      </c>
      <c r="J32" s="118" t="s">
        <v>239</v>
      </c>
      <c r="K32" s="118" t="s">
        <v>238</v>
      </c>
      <c r="L32" s="118" t="s">
        <v>237</v>
      </c>
      <c r="M32" s="118">
        <v>26</v>
      </c>
      <c r="N32" s="118" t="s">
        <v>239</v>
      </c>
      <c r="O32" s="118">
        <v>2.2000000000000002</v>
      </c>
      <c r="P32" s="118" t="s">
        <v>239</v>
      </c>
      <c r="Q32" s="118">
        <v>7.1</v>
      </c>
      <c r="R32" s="118" t="s">
        <v>239</v>
      </c>
      <c r="S32" s="118">
        <v>1.6</v>
      </c>
      <c r="T32" s="118" t="s">
        <v>239</v>
      </c>
      <c r="U32" s="118">
        <v>7.3</v>
      </c>
      <c r="V32" s="118" t="s">
        <v>239</v>
      </c>
      <c r="W32" s="118" t="s">
        <v>238</v>
      </c>
      <c r="X32" s="118" t="s">
        <v>237</v>
      </c>
      <c r="Y32" s="118">
        <v>95.7</v>
      </c>
      <c r="Z32" s="118" t="s">
        <v>239</v>
      </c>
      <c r="AA32" s="123"/>
      <c r="AB32" s="120"/>
      <c r="AC32" s="123"/>
      <c r="AD32" s="120"/>
      <c r="AE32" s="124"/>
      <c r="AF32" s="97"/>
      <c r="AG32" s="123"/>
      <c r="AH32" s="121"/>
      <c r="AI32" s="123"/>
      <c r="AJ32" s="121"/>
      <c r="AK32" s="124"/>
      <c r="AL32" s="121"/>
      <c r="AM32" s="122"/>
      <c r="AN32" s="122"/>
      <c r="AO32" s="122"/>
      <c r="AP32" s="97"/>
      <c r="AQ32" s="99"/>
      <c r="AR32" s="97"/>
      <c r="AS32" s="123"/>
      <c r="AT32" s="123"/>
      <c r="AU32" s="119"/>
      <c r="AV32" s="119"/>
      <c r="AW32" s="119"/>
      <c r="AX32" s="119"/>
      <c r="AY32" s="123"/>
      <c r="AZ32" s="123"/>
      <c r="BA32" s="119"/>
      <c r="BB32" s="119"/>
      <c r="BC32" s="119"/>
      <c r="BD32" s="119"/>
    </row>
    <row r="33" spans="2:56" x14ac:dyDescent="0.25">
      <c r="B33" s="15" t="s">
        <v>43</v>
      </c>
      <c r="C33" s="118">
        <v>11.9</v>
      </c>
      <c r="D33" s="118" t="s">
        <v>237</v>
      </c>
      <c r="E33" s="118" t="s">
        <v>238</v>
      </c>
      <c r="F33" s="118" t="s">
        <v>237</v>
      </c>
      <c r="G33" s="118" t="s">
        <v>238</v>
      </c>
      <c r="H33" s="118" t="s">
        <v>237</v>
      </c>
      <c r="I33" s="118" t="s">
        <v>238</v>
      </c>
      <c r="J33" s="118" t="s">
        <v>237</v>
      </c>
      <c r="K33" s="118" t="s">
        <v>238</v>
      </c>
      <c r="L33" s="118" t="s">
        <v>237</v>
      </c>
      <c r="M33" s="118" t="s">
        <v>238</v>
      </c>
      <c r="N33" s="118" t="s">
        <v>237</v>
      </c>
      <c r="O33" s="118" t="s">
        <v>238</v>
      </c>
      <c r="P33" s="118" t="s">
        <v>237</v>
      </c>
      <c r="Q33" s="118" t="s">
        <v>238</v>
      </c>
      <c r="R33" s="118" t="s">
        <v>237</v>
      </c>
      <c r="S33" s="118" t="s">
        <v>238</v>
      </c>
      <c r="T33" s="118" t="s">
        <v>237</v>
      </c>
      <c r="U33" s="118" t="s">
        <v>238</v>
      </c>
      <c r="V33" s="118" t="s">
        <v>237</v>
      </c>
      <c r="W33" s="118" t="s">
        <v>238</v>
      </c>
      <c r="X33" s="118" t="s">
        <v>237</v>
      </c>
      <c r="Y33" s="118" t="s">
        <v>238</v>
      </c>
      <c r="Z33" s="118" t="s">
        <v>237</v>
      </c>
      <c r="AA33" s="123"/>
      <c r="AB33" s="120"/>
      <c r="AC33" s="123"/>
      <c r="AD33" s="120"/>
      <c r="AE33" s="124"/>
      <c r="AF33" s="97"/>
      <c r="AG33" s="123"/>
      <c r="AH33" s="121"/>
      <c r="AI33" s="123"/>
      <c r="AJ33" s="121"/>
      <c r="AK33" s="124"/>
      <c r="AL33" s="121"/>
      <c r="AM33" s="122"/>
      <c r="AN33" s="122"/>
      <c r="AO33" s="122"/>
      <c r="AP33" s="97"/>
      <c r="AQ33" s="99"/>
      <c r="AR33" s="97"/>
      <c r="AS33" s="123"/>
      <c r="AT33" s="123"/>
      <c r="AU33" s="119"/>
      <c r="AV33" s="119"/>
      <c r="AW33" s="119"/>
      <c r="AX33" s="119"/>
      <c r="AY33" s="123"/>
      <c r="AZ33" s="123"/>
      <c r="BA33" s="119"/>
      <c r="BB33" s="119"/>
      <c r="BC33" s="119"/>
      <c r="BD33" s="119"/>
    </row>
    <row r="34" spans="2:56" x14ac:dyDescent="0.25">
      <c r="B34" s="15" t="s">
        <v>44</v>
      </c>
      <c r="C34" s="118">
        <v>8.8000000000000007</v>
      </c>
      <c r="D34" s="118" t="s">
        <v>237</v>
      </c>
      <c r="E34" s="118" t="s">
        <v>238</v>
      </c>
      <c r="F34" s="118" t="s">
        <v>237</v>
      </c>
      <c r="G34" s="118" t="s">
        <v>238</v>
      </c>
      <c r="H34" s="118" t="s">
        <v>237</v>
      </c>
      <c r="I34" s="118" t="s">
        <v>238</v>
      </c>
      <c r="J34" s="118" t="s">
        <v>237</v>
      </c>
      <c r="K34" s="118" t="s">
        <v>238</v>
      </c>
      <c r="L34" s="118" t="s">
        <v>237</v>
      </c>
      <c r="M34" s="118" t="s">
        <v>238</v>
      </c>
      <c r="N34" s="118" t="s">
        <v>237</v>
      </c>
      <c r="O34" s="118">
        <v>1.6</v>
      </c>
      <c r="P34" s="118" t="s">
        <v>239</v>
      </c>
      <c r="Q34" s="118">
        <v>8.8000000000000007</v>
      </c>
      <c r="R34" s="118" t="s">
        <v>239</v>
      </c>
      <c r="S34" s="118">
        <v>3.2</v>
      </c>
      <c r="T34" s="118" t="s">
        <v>239</v>
      </c>
      <c r="U34" s="118">
        <v>13.6</v>
      </c>
      <c r="V34" s="118" t="s">
        <v>239</v>
      </c>
      <c r="W34" s="118" t="s">
        <v>238</v>
      </c>
      <c r="X34" s="118" t="s">
        <v>237</v>
      </c>
      <c r="Y34" s="118">
        <v>91.9</v>
      </c>
      <c r="Z34" s="118" t="s">
        <v>279</v>
      </c>
      <c r="AA34" s="123"/>
      <c r="AB34" s="120"/>
      <c r="AC34" s="123"/>
      <c r="AD34" s="120"/>
      <c r="AE34" s="124"/>
      <c r="AF34" s="97"/>
      <c r="AG34" s="123"/>
      <c r="AH34" s="121"/>
      <c r="AI34" s="123"/>
      <c r="AJ34" s="121"/>
      <c r="AK34" s="124"/>
      <c r="AL34" s="121"/>
      <c r="AM34" s="122"/>
      <c r="AN34" s="122"/>
      <c r="AO34" s="122"/>
      <c r="AP34" s="97"/>
      <c r="AQ34" s="99"/>
      <c r="AR34" s="97"/>
      <c r="AS34" s="123"/>
      <c r="AT34" s="123"/>
      <c r="AU34" s="119"/>
      <c r="AV34" s="119"/>
      <c r="AW34" s="119"/>
      <c r="AX34" s="119"/>
      <c r="AY34" s="123"/>
      <c r="AZ34" s="123"/>
      <c r="BA34" s="119"/>
      <c r="BB34" s="119"/>
      <c r="BC34" s="119"/>
      <c r="BD34" s="119"/>
    </row>
    <row r="35" spans="2:56" x14ac:dyDescent="0.25">
      <c r="B35" s="15" t="s">
        <v>45</v>
      </c>
      <c r="C35" s="118">
        <v>14.1</v>
      </c>
      <c r="D35" s="118" t="s">
        <v>237</v>
      </c>
      <c r="E35" s="118">
        <v>42.1</v>
      </c>
      <c r="F35" s="118" t="s">
        <v>237</v>
      </c>
      <c r="G35" s="118">
        <v>38.200000000000003</v>
      </c>
      <c r="H35" s="118" t="s">
        <v>237</v>
      </c>
      <c r="I35" s="118">
        <v>57.4</v>
      </c>
      <c r="J35" s="118" t="s">
        <v>237</v>
      </c>
      <c r="K35" s="118">
        <v>3.1</v>
      </c>
      <c r="L35" s="118" t="s">
        <v>237</v>
      </c>
      <c r="M35" s="118">
        <v>80.099999999999994</v>
      </c>
      <c r="N35" s="118" t="s">
        <v>237</v>
      </c>
      <c r="O35" s="118">
        <v>24.4</v>
      </c>
      <c r="P35" s="118" t="s">
        <v>237</v>
      </c>
      <c r="Q35" s="118">
        <v>32.9</v>
      </c>
      <c r="R35" s="118" t="s">
        <v>237</v>
      </c>
      <c r="S35" s="118">
        <v>10.9</v>
      </c>
      <c r="T35" s="118" t="s">
        <v>237</v>
      </c>
      <c r="U35" s="118" t="s">
        <v>238</v>
      </c>
      <c r="V35" s="118" t="s">
        <v>237</v>
      </c>
      <c r="W35" s="118">
        <v>99</v>
      </c>
      <c r="X35" s="118" t="s">
        <v>237</v>
      </c>
      <c r="Y35" s="118">
        <v>33.700000000000003</v>
      </c>
      <c r="Z35" s="118" t="s">
        <v>282</v>
      </c>
      <c r="AA35" s="123"/>
      <c r="AB35" s="120"/>
      <c r="AC35" s="123"/>
      <c r="AD35" s="120"/>
      <c r="AE35" s="124"/>
      <c r="AF35" s="126"/>
      <c r="AG35" s="123"/>
      <c r="AI35" s="123"/>
      <c r="AK35" s="124"/>
      <c r="AM35" s="122"/>
      <c r="AN35" s="122"/>
      <c r="AO35" s="122"/>
      <c r="AP35" s="97"/>
      <c r="AQ35" s="99"/>
      <c r="AR35" s="97"/>
      <c r="AS35" s="86"/>
      <c r="AT35" s="86"/>
      <c r="AU35" s="86"/>
      <c r="AV35" s="70"/>
      <c r="AW35" s="70"/>
      <c r="AX35" s="70"/>
      <c r="AY35" s="86"/>
      <c r="AZ35" s="86"/>
      <c r="BA35" s="86"/>
      <c r="BB35" s="70"/>
      <c r="BC35" s="70"/>
      <c r="BD35" s="70"/>
    </row>
    <row r="36" spans="2:56" x14ac:dyDescent="0.25">
      <c r="B36" s="15" t="s">
        <v>46</v>
      </c>
      <c r="C36" s="118">
        <v>12.9</v>
      </c>
      <c r="D36" s="118" t="s">
        <v>237</v>
      </c>
      <c r="E36" s="118">
        <v>73.599999999999994</v>
      </c>
      <c r="F36" s="118" t="s">
        <v>237</v>
      </c>
      <c r="G36" s="118">
        <v>69.3</v>
      </c>
      <c r="H36" s="118" t="s">
        <v>237</v>
      </c>
      <c r="I36" s="118">
        <v>69.7</v>
      </c>
      <c r="J36" s="118" t="s">
        <v>237</v>
      </c>
      <c r="K36" s="118">
        <v>8.8000000000000007</v>
      </c>
      <c r="L36" s="118" t="s">
        <v>237</v>
      </c>
      <c r="M36" s="118">
        <v>79.099999999999994</v>
      </c>
      <c r="N36" s="118" t="s">
        <v>237</v>
      </c>
      <c r="O36" s="118">
        <v>29.1</v>
      </c>
      <c r="P36" s="118" t="s">
        <v>237</v>
      </c>
      <c r="Q36" s="118">
        <v>57.5</v>
      </c>
      <c r="R36" s="118" t="s">
        <v>237</v>
      </c>
      <c r="S36" s="118">
        <v>6.1</v>
      </c>
      <c r="T36" s="118" t="s">
        <v>237</v>
      </c>
      <c r="U36" s="118">
        <v>2.9</v>
      </c>
      <c r="V36" s="118" t="s">
        <v>237</v>
      </c>
      <c r="W36" s="118">
        <v>75</v>
      </c>
      <c r="X36" s="118" t="s">
        <v>237</v>
      </c>
      <c r="Y36" s="118" t="s">
        <v>238</v>
      </c>
      <c r="Z36" s="118" t="s">
        <v>280</v>
      </c>
      <c r="AA36" s="123"/>
      <c r="AB36" s="120"/>
      <c r="AC36" s="123"/>
      <c r="AD36" s="120"/>
      <c r="AE36" s="124"/>
      <c r="AF36" s="97"/>
      <c r="AG36" s="123"/>
      <c r="AI36" s="123"/>
      <c r="AK36" s="124"/>
      <c r="AM36" s="122"/>
      <c r="AN36" s="122"/>
      <c r="AO36" s="122"/>
      <c r="AP36" s="97"/>
      <c r="AQ36" s="99"/>
      <c r="AR36" s="97"/>
      <c r="AS36" s="86"/>
      <c r="AT36" s="86"/>
      <c r="AU36" s="86"/>
      <c r="AV36" s="70"/>
      <c r="AW36" s="70"/>
      <c r="AX36" s="70"/>
      <c r="AY36" s="86"/>
      <c r="AZ36" s="86"/>
      <c r="BA36" s="86"/>
      <c r="BB36" s="70"/>
      <c r="BC36" s="70"/>
      <c r="BD36" s="70"/>
    </row>
    <row r="37" spans="2:56" x14ac:dyDescent="0.25">
      <c r="B37" s="15" t="s">
        <v>47</v>
      </c>
      <c r="C37" s="118">
        <v>6</v>
      </c>
      <c r="D37" s="118" t="s">
        <v>239</v>
      </c>
      <c r="E37" s="118">
        <v>72.7</v>
      </c>
      <c r="F37" s="118" t="s">
        <v>239</v>
      </c>
      <c r="G37" s="118">
        <v>59.6</v>
      </c>
      <c r="H37" s="118" t="s">
        <v>239</v>
      </c>
      <c r="I37" s="118" t="s">
        <v>238</v>
      </c>
      <c r="J37" s="118" t="s">
        <v>237</v>
      </c>
      <c r="K37" s="118" t="s">
        <v>238</v>
      </c>
      <c r="L37" s="118" t="s">
        <v>237</v>
      </c>
      <c r="M37" s="118">
        <v>12.7</v>
      </c>
      <c r="N37" s="118" t="s">
        <v>239</v>
      </c>
      <c r="O37" s="118" t="s">
        <v>238</v>
      </c>
      <c r="P37" s="118" t="s">
        <v>237</v>
      </c>
      <c r="Q37" s="118" t="s">
        <v>238</v>
      </c>
      <c r="R37" s="118" t="s">
        <v>237</v>
      </c>
      <c r="S37" s="118" t="s">
        <v>238</v>
      </c>
      <c r="T37" s="118" t="s">
        <v>237</v>
      </c>
      <c r="U37" s="118" t="s">
        <v>238</v>
      </c>
      <c r="V37" s="118" t="s">
        <v>237</v>
      </c>
      <c r="W37" s="118" t="s">
        <v>238</v>
      </c>
      <c r="X37" s="118" t="s">
        <v>237</v>
      </c>
      <c r="Y37" s="118">
        <v>74.8</v>
      </c>
      <c r="Z37" s="118" t="s">
        <v>239</v>
      </c>
      <c r="AA37" s="123"/>
      <c r="AB37" s="120"/>
      <c r="AC37" s="123"/>
      <c r="AD37" s="120"/>
      <c r="AE37" s="124"/>
      <c r="AF37" s="97"/>
      <c r="AG37" s="123"/>
      <c r="AH37" s="121"/>
      <c r="AI37" s="123"/>
      <c r="AJ37" s="121"/>
      <c r="AK37" s="124"/>
      <c r="AL37" s="121"/>
      <c r="AM37" s="122"/>
      <c r="AN37" s="122"/>
      <c r="AO37" s="122"/>
      <c r="AP37" s="97"/>
      <c r="AQ37" s="99"/>
      <c r="AR37" s="97"/>
      <c r="AS37" s="123"/>
      <c r="AT37" s="123"/>
      <c r="AU37" s="119"/>
      <c r="AV37" s="119"/>
      <c r="AW37" s="119"/>
      <c r="AX37" s="119"/>
      <c r="AY37" s="123"/>
      <c r="AZ37" s="123"/>
      <c r="BA37" s="119"/>
      <c r="BB37" s="119"/>
      <c r="BC37" s="119"/>
      <c r="BD37" s="119"/>
    </row>
    <row r="38" spans="2:56" x14ac:dyDescent="0.25">
      <c r="B38" s="15" t="s">
        <v>48</v>
      </c>
      <c r="C38" s="118">
        <v>11.3</v>
      </c>
      <c r="D38" s="118" t="s">
        <v>237</v>
      </c>
      <c r="E38" s="118">
        <v>65.8</v>
      </c>
      <c r="F38" s="118" t="s">
        <v>237</v>
      </c>
      <c r="G38" s="118">
        <v>73.5</v>
      </c>
      <c r="H38" s="118" t="s">
        <v>237</v>
      </c>
      <c r="I38" s="118">
        <v>87.7</v>
      </c>
      <c r="J38" s="118" t="s">
        <v>237</v>
      </c>
      <c r="K38" s="118">
        <v>24</v>
      </c>
      <c r="L38" s="118" t="s">
        <v>237</v>
      </c>
      <c r="M38" s="118">
        <v>43.4</v>
      </c>
      <c r="N38" s="118" t="s">
        <v>237</v>
      </c>
      <c r="O38" s="118">
        <v>29</v>
      </c>
      <c r="P38" s="118" t="s">
        <v>237</v>
      </c>
      <c r="Q38" s="118">
        <v>40.9</v>
      </c>
      <c r="R38" s="118" t="s">
        <v>237</v>
      </c>
      <c r="S38" s="118">
        <v>10.8</v>
      </c>
      <c r="T38" s="118" t="s">
        <v>237</v>
      </c>
      <c r="U38" s="118">
        <v>1.9</v>
      </c>
      <c r="V38" s="118" t="s">
        <v>237</v>
      </c>
      <c r="W38" s="118">
        <v>90</v>
      </c>
      <c r="X38" s="118" t="s">
        <v>237</v>
      </c>
      <c r="Y38" s="118" t="s">
        <v>238</v>
      </c>
      <c r="Z38" s="118" t="s">
        <v>280</v>
      </c>
      <c r="AA38" s="123"/>
      <c r="AB38" s="120"/>
      <c r="AC38" s="123"/>
      <c r="AD38" s="120"/>
      <c r="AE38" s="124"/>
      <c r="AF38" s="97"/>
      <c r="AG38" s="123"/>
      <c r="AI38" s="123"/>
      <c r="AK38" s="124"/>
      <c r="AM38" s="122"/>
      <c r="AN38" s="122"/>
      <c r="AO38" s="122"/>
      <c r="AP38" s="97"/>
      <c r="AQ38" s="99"/>
      <c r="AR38" s="97"/>
      <c r="AS38" s="86"/>
      <c r="AT38" s="86"/>
      <c r="AU38" s="86"/>
      <c r="AV38" s="70"/>
      <c r="AW38" s="70"/>
      <c r="AX38" s="70"/>
      <c r="AY38" s="86"/>
      <c r="AZ38" s="86"/>
      <c r="BA38" s="86"/>
      <c r="BB38" s="70"/>
      <c r="BC38" s="70"/>
      <c r="BD38" s="70"/>
    </row>
    <row r="39" spans="2:56" x14ac:dyDescent="0.25">
      <c r="B39" s="15" t="s">
        <v>49</v>
      </c>
      <c r="C39" s="118">
        <v>11</v>
      </c>
      <c r="D39" s="118" t="s">
        <v>239</v>
      </c>
      <c r="E39" s="118">
        <v>39.9</v>
      </c>
      <c r="F39" s="118" t="s">
        <v>237</v>
      </c>
      <c r="G39" s="118">
        <v>20.399999999999999</v>
      </c>
      <c r="H39" s="118" t="s">
        <v>237</v>
      </c>
      <c r="I39" s="118">
        <v>69.8</v>
      </c>
      <c r="J39" s="118" t="s">
        <v>237</v>
      </c>
      <c r="K39" s="118" t="s">
        <v>238</v>
      </c>
      <c r="L39" s="118" t="s">
        <v>237</v>
      </c>
      <c r="M39" s="118">
        <v>24.3</v>
      </c>
      <c r="N39" s="118" t="s">
        <v>237</v>
      </c>
      <c r="O39" s="118">
        <v>15.1</v>
      </c>
      <c r="P39" s="118" t="s">
        <v>237</v>
      </c>
      <c r="Q39" s="118">
        <v>32.6</v>
      </c>
      <c r="R39" s="118" t="s">
        <v>237</v>
      </c>
      <c r="S39" s="118">
        <v>5.8</v>
      </c>
      <c r="T39" s="118" t="s">
        <v>237</v>
      </c>
      <c r="U39" s="118">
        <v>6.5</v>
      </c>
      <c r="V39" s="118" t="s">
        <v>237</v>
      </c>
      <c r="W39" s="118">
        <v>99</v>
      </c>
      <c r="X39" s="118" t="s">
        <v>237</v>
      </c>
      <c r="Y39" s="118">
        <v>85.1</v>
      </c>
      <c r="Z39" s="118" t="s">
        <v>279</v>
      </c>
      <c r="AA39" s="123"/>
      <c r="AB39" s="120"/>
      <c r="AC39" s="123"/>
      <c r="AD39" s="120"/>
      <c r="AE39" s="124"/>
      <c r="AF39" s="97"/>
      <c r="AG39" s="123"/>
      <c r="AI39" s="123"/>
      <c r="AK39" s="124"/>
      <c r="AM39" s="122"/>
      <c r="AN39" s="122"/>
      <c r="AO39" s="122"/>
      <c r="AP39" s="97"/>
      <c r="AQ39" s="99"/>
      <c r="AR39" s="97"/>
      <c r="AS39" s="86"/>
      <c r="AT39" s="86"/>
      <c r="AU39" s="86"/>
      <c r="AV39" s="70"/>
      <c r="AW39" s="70"/>
      <c r="AX39" s="70"/>
      <c r="AY39" s="86"/>
      <c r="AZ39" s="86"/>
      <c r="BA39" s="86"/>
      <c r="BB39" s="70"/>
      <c r="BC39" s="70"/>
      <c r="BD39" s="70"/>
    </row>
    <row r="40" spans="2:56" x14ac:dyDescent="0.25">
      <c r="B40" s="15" t="s">
        <v>50</v>
      </c>
      <c r="C40" s="118">
        <v>6.1</v>
      </c>
      <c r="D40" s="118" t="s">
        <v>237</v>
      </c>
      <c r="E40" s="118" t="s">
        <v>238</v>
      </c>
      <c r="F40" s="118" t="s">
        <v>237</v>
      </c>
      <c r="G40" s="118" t="s">
        <v>238</v>
      </c>
      <c r="H40" s="118" t="s">
        <v>237</v>
      </c>
      <c r="I40" s="118" t="s">
        <v>238</v>
      </c>
      <c r="J40" s="118" t="s">
        <v>237</v>
      </c>
      <c r="K40" s="118" t="s">
        <v>238</v>
      </c>
      <c r="L40" s="118" t="s">
        <v>237</v>
      </c>
      <c r="M40" s="118" t="s">
        <v>238</v>
      </c>
      <c r="N40" s="118" t="s">
        <v>237</v>
      </c>
      <c r="O40" s="118" t="s">
        <v>238</v>
      </c>
      <c r="P40" s="118" t="s">
        <v>237</v>
      </c>
      <c r="Q40" s="118" t="s">
        <v>238</v>
      </c>
      <c r="R40" s="118" t="s">
        <v>237</v>
      </c>
      <c r="S40" s="118" t="s">
        <v>238</v>
      </c>
      <c r="T40" s="118" t="s">
        <v>237</v>
      </c>
      <c r="U40" s="118" t="s">
        <v>238</v>
      </c>
      <c r="V40" s="118" t="s">
        <v>237</v>
      </c>
      <c r="W40" s="118" t="s">
        <v>238</v>
      </c>
      <c r="X40" s="118" t="s">
        <v>237</v>
      </c>
      <c r="Y40" s="118" t="s">
        <v>238</v>
      </c>
      <c r="Z40" s="118" t="s">
        <v>237</v>
      </c>
      <c r="AA40" s="123"/>
      <c r="AB40" s="120"/>
      <c r="AC40" s="123"/>
      <c r="AD40" s="120"/>
      <c r="AE40" s="124"/>
      <c r="AF40" s="97"/>
      <c r="AG40" s="123"/>
      <c r="AH40" s="121"/>
      <c r="AI40" s="123"/>
      <c r="AJ40" s="121"/>
      <c r="AK40" s="124"/>
      <c r="AL40" s="121"/>
      <c r="AM40" s="122"/>
      <c r="AN40" s="122"/>
      <c r="AO40" s="122"/>
      <c r="AP40" s="97"/>
      <c r="AQ40" s="99"/>
      <c r="AR40" s="97"/>
      <c r="AS40" s="123"/>
      <c r="AT40" s="123"/>
      <c r="AU40" s="119"/>
      <c r="AV40" s="119"/>
      <c r="AW40" s="119"/>
      <c r="AX40" s="119"/>
      <c r="AY40" s="123"/>
      <c r="AZ40" s="123"/>
      <c r="BA40" s="119"/>
      <c r="BB40" s="119"/>
      <c r="BC40" s="119"/>
      <c r="BD40" s="119"/>
    </row>
    <row r="41" spans="2:56" x14ac:dyDescent="0.25">
      <c r="B41" s="15" t="s">
        <v>51</v>
      </c>
      <c r="C41" s="118">
        <v>13.7</v>
      </c>
      <c r="D41" s="118" t="s">
        <v>237</v>
      </c>
      <c r="E41" s="118">
        <v>43.5</v>
      </c>
      <c r="F41" s="118" t="s">
        <v>237</v>
      </c>
      <c r="G41" s="118">
        <v>34.299999999999997</v>
      </c>
      <c r="H41" s="118" t="s">
        <v>237</v>
      </c>
      <c r="I41" s="118">
        <v>59.8</v>
      </c>
      <c r="J41" s="118" t="s">
        <v>237</v>
      </c>
      <c r="K41" s="118" t="s">
        <v>238</v>
      </c>
      <c r="L41" s="118" t="s">
        <v>237</v>
      </c>
      <c r="M41" s="118">
        <v>32.1</v>
      </c>
      <c r="N41" s="118" t="s">
        <v>237</v>
      </c>
      <c r="O41" s="118">
        <v>23.5</v>
      </c>
      <c r="P41" s="118" t="s">
        <v>237</v>
      </c>
      <c r="Q41" s="118">
        <v>40.700000000000003</v>
      </c>
      <c r="R41" s="118" t="s">
        <v>237</v>
      </c>
      <c r="S41" s="118">
        <v>7.4</v>
      </c>
      <c r="T41" s="118" t="s">
        <v>237</v>
      </c>
      <c r="U41" s="118">
        <v>1.8</v>
      </c>
      <c r="V41" s="118" t="s">
        <v>237</v>
      </c>
      <c r="W41" s="118">
        <v>40</v>
      </c>
      <c r="X41" s="118" t="s">
        <v>237</v>
      </c>
      <c r="Y41" s="118">
        <v>64.5</v>
      </c>
      <c r="Z41" s="118" t="s">
        <v>237</v>
      </c>
      <c r="AA41" s="123"/>
      <c r="AB41" s="120"/>
      <c r="AC41" s="123"/>
      <c r="AD41" s="120"/>
      <c r="AE41" s="124"/>
      <c r="AF41" s="97"/>
      <c r="AG41" s="123"/>
      <c r="AH41" s="121"/>
      <c r="AI41" s="123"/>
      <c r="AJ41" s="121"/>
      <c r="AK41" s="124"/>
      <c r="AL41" s="121"/>
      <c r="AM41" s="122"/>
      <c r="AN41" s="122"/>
      <c r="AO41" s="122"/>
      <c r="AP41" s="97"/>
      <c r="AQ41" s="99"/>
      <c r="AR41" s="97"/>
      <c r="AS41" s="123"/>
      <c r="AT41" s="123"/>
      <c r="AU41" s="123"/>
      <c r="AV41" s="119"/>
      <c r="AW41" s="124"/>
      <c r="AX41" s="119"/>
      <c r="AY41" s="123"/>
      <c r="AZ41" s="123"/>
      <c r="BA41" s="123"/>
      <c r="BB41" s="119"/>
      <c r="BC41" s="124"/>
      <c r="BD41" s="119"/>
    </row>
    <row r="42" spans="2:56" x14ac:dyDescent="0.25">
      <c r="B42" s="15" t="s">
        <v>52</v>
      </c>
      <c r="C42" s="118">
        <v>19.899999999999999</v>
      </c>
      <c r="D42" s="118" t="s">
        <v>237</v>
      </c>
      <c r="E42" s="118">
        <v>28.7</v>
      </c>
      <c r="F42" s="118" t="s">
        <v>237</v>
      </c>
      <c r="G42" s="118">
        <v>3.4</v>
      </c>
      <c r="H42" s="118" t="s">
        <v>237</v>
      </c>
      <c r="I42" s="118">
        <v>46.1</v>
      </c>
      <c r="J42" s="118" t="s">
        <v>237</v>
      </c>
      <c r="K42" s="118" t="s">
        <v>238</v>
      </c>
      <c r="L42" s="118" t="s">
        <v>237</v>
      </c>
      <c r="M42" s="118">
        <v>59.1</v>
      </c>
      <c r="N42" s="118" t="s">
        <v>237</v>
      </c>
      <c r="O42" s="118">
        <v>30.3</v>
      </c>
      <c r="P42" s="118" t="s">
        <v>237</v>
      </c>
      <c r="Q42" s="118">
        <v>38.700000000000003</v>
      </c>
      <c r="R42" s="118" t="s">
        <v>237</v>
      </c>
      <c r="S42" s="118">
        <v>15.7</v>
      </c>
      <c r="T42" s="118" t="s">
        <v>237</v>
      </c>
      <c r="U42" s="118">
        <v>2.8</v>
      </c>
      <c r="V42" s="118" t="s">
        <v>237</v>
      </c>
      <c r="W42" s="118">
        <v>91</v>
      </c>
      <c r="X42" s="118" t="s">
        <v>237</v>
      </c>
      <c r="Y42" s="118">
        <v>53.798554471288568</v>
      </c>
      <c r="Z42" s="118" t="s">
        <v>237</v>
      </c>
      <c r="AA42" s="123"/>
      <c r="AB42" s="120"/>
      <c r="AC42" s="123"/>
      <c r="AD42" s="120"/>
      <c r="AE42" s="124"/>
      <c r="AF42" s="97"/>
      <c r="AG42" s="123"/>
      <c r="AI42" s="123"/>
      <c r="AK42" s="124"/>
      <c r="AM42" s="122"/>
      <c r="AN42" s="122"/>
      <c r="AO42" s="122"/>
      <c r="AP42" s="97"/>
      <c r="AQ42" s="99"/>
      <c r="AR42" s="97"/>
      <c r="AS42" s="86"/>
      <c r="AT42" s="86"/>
      <c r="AU42" s="86"/>
      <c r="AV42" s="70"/>
      <c r="AW42" s="70"/>
      <c r="AX42" s="70"/>
      <c r="AY42" s="86"/>
      <c r="AZ42" s="86"/>
      <c r="BA42" s="86"/>
      <c r="BB42" s="70"/>
      <c r="BC42" s="70"/>
      <c r="BD42" s="70"/>
    </row>
    <row r="43" spans="2:56" x14ac:dyDescent="0.25">
      <c r="B43" s="15" t="s">
        <v>53</v>
      </c>
      <c r="C43" s="118">
        <v>5.9</v>
      </c>
      <c r="D43" s="118" t="s">
        <v>237</v>
      </c>
      <c r="E43" s="118" t="s">
        <v>238</v>
      </c>
      <c r="F43" s="118" t="s">
        <v>237</v>
      </c>
      <c r="G43" s="118" t="s">
        <v>238</v>
      </c>
      <c r="H43" s="118" t="s">
        <v>237</v>
      </c>
      <c r="I43" s="118" t="s">
        <v>238</v>
      </c>
      <c r="J43" s="118" t="s">
        <v>237</v>
      </c>
      <c r="K43" s="118" t="s">
        <v>238</v>
      </c>
      <c r="L43" s="118" t="s">
        <v>237</v>
      </c>
      <c r="M43" s="118" t="s">
        <v>238</v>
      </c>
      <c r="N43" s="118" t="s">
        <v>237</v>
      </c>
      <c r="O43" s="118">
        <v>0.5</v>
      </c>
      <c r="P43" s="118" t="s">
        <v>237</v>
      </c>
      <c r="Q43" s="118">
        <v>1.8</v>
      </c>
      <c r="R43" s="118" t="s">
        <v>237</v>
      </c>
      <c r="S43" s="118">
        <v>0.3</v>
      </c>
      <c r="T43" s="118" t="s">
        <v>237</v>
      </c>
      <c r="U43" s="118">
        <v>10.1</v>
      </c>
      <c r="V43" s="118" t="s">
        <v>237</v>
      </c>
      <c r="W43" s="118" t="s">
        <v>238</v>
      </c>
      <c r="X43" s="118" t="s">
        <v>237</v>
      </c>
      <c r="Y43" s="118" t="s">
        <v>238</v>
      </c>
      <c r="Z43" s="118" t="s">
        <v>237</v>
      </c>
      <c r="AA43" s="123"/>
      <c r="AB43" s="120"/>
      <c r="AC43" s="123"/>
      <c r="AD43" s="120"/>
      <c r="AE43" s="124"/>
      <c r="AF43" s="97"/>
      <c r="AG43" s="123"/>
      <c r="AH43" s="121"/>
      <c r="AI43" s="123"/>
      <c r="AJ43" s="121"/>
      <c r="AK43" s="124"/>
      <c r="AL43" s="121"/>
      <c r="AM43" s="122"/>
      <c r="AN43" s="122"/>
      <c r="AO43" s="122"/>
      <c r="AP43" s="97"/>
      <c r="AQ43" s="99"/>
      <c r="AR43" s="97"/>
      <c r="AS43" s="123"/>
      <c r="AT43" s="123"/>
      <c r="AU43" s="119"/>
      <c r="AV43" s="119"/>
      <c r="AW43" s="119"/>
      <c r="AX43" s="119"/>
      <c r="AY43" s="123"/>
      <c r="AZ43" s="123"/>
      <c r="BA43" s="119"/>
      <c r="BB43" s="119"/>
      <c r="BC43" s="119"/>
      <c r="BD43" s="119"/>
    </row>
    <row r="44" spans="2:56" x14ac:dyDescent="0.25">
      <c r="B44" s="15" t="s">
        <v>54</v>
      </c>
      <c r="C44" s="118" t="s">
        <v>238</v>
      </c>
      <c r="D44" s="118" t="s">
        <v>237</v>
      </c>
      <c r="E44" s="118">
        <v>41</v>
      </c>
      <c r="F44" s="118" t="s">
        <v>239</v>
      </c>
      <c r="G44" s="118">
        <v>27.6</v>
      </c>
      <c r="H44" s="118" t="s">
        <v>239</v>
      </c>
      <c r="I44" s="118" t="s">
        <v>238</v>
      </c>
      <c r="J44" s="118" t="s">
        <v>237</v>
      </c>
      <c r="K44" s="118" t="s">
        <v>238</v>
      </c>
      <c r="L44" s="118" t="s">
        <v>237</v>
      </c>
      <c r="M44" s="118">
        <v>9.1</v>
      </c>
      <c r="N44" s="118" t="s">
        <v>239</v>
      </c>
      <c r="O44" s="118">
        <v>3.4</v>
      </c>
      <c r="P44" s="118" t="s">
        <v>237</v>
      </c>
      <c r="Q44" s="118">
        <v>9.4</v>
      </c>
      <c r="R44" s="118" t="s">
        <v>237</v>
      </c>
      <c r="S44" s="118">
        <v>2.2999999999999998</v>
      </c>
      <c r="T44" s="118" t="s">
        <v>237</v>
      </c>
      <c r="U44" s="118">
        <v>6.6</v>
      </c>
      <c r="V44" s="118" t="s">
        <v>237</v>
      </c>
      <c r="W44" s="118" t="s">
        <v>238</v>
      </c>
      <c r="X44" s="118" t="s">
        <v>237</v>
      </c>
      <c r="Y44" s="118">
        <v>96.8</v>
      </c>
      <c r="Z44" s="118" t="s">
        <v>283</v>
      </c>
      <c r="AA44" s="123"/>
      <c r="AB44" s="120"/>
      <c r="AC44" s="123"/>
      <c r="AD44" s="120"/>
      <c r="AE44" s="124"/>
      <c r="AF44" s="97"/>
      <c r="AG44" s="123"/>
      <c r="AH44" s="121"/>
      <c r="AI44" s="123"/>
      <c r="AJ44" s="121"/>
      <c r="AK44" s="124"/>
      <c r="AL44" s="121"/>
      <c r="AM44" s="122"/>
      <c r="AN44" s="122"/>
      <c r="AO44" s="122"/>
      <c r="AP44" s="97"/>
      <c r="AQ44" s="99"/>
      <c r="AR44" s="97"/>
      <c r="AS44" s="123"/>
      <c r="AT44" s="123"/>
      <c r="AU44" s="119"/>
      <c r="AV44" s="119"/>
      <c r="AW44" s="119"/>
      <c r="AX44" s="119"/>
      <c r="AY44" s="123"/>
      <c r="AZ44" s="123"/>
      <c r="BA44" s="119"/>
      <c r="BB44" s="119"/>
      <c r="BC44" s="119"/>
      <c r="BD44" s="119"/>
    </row>
    <row r="45" spans="2:56" x14ac:dyDescent="0.25">
      <c r="B45" s="15" t="s">
        <v>55</v>
      </c>
      <c r="C45" s="118">
        <v>9.5</v>
      </c>
      <c r="D45" s="118" t="s">
        <v>237</v>
      </c>
      <c r="E45" s="118">
        <v>56.6</v>
      </c>
      <c r="F45" s="118" t="s">
        <v>237</v>
      </c>
      <c r="G45" s="118">
        <v>42.8</v>
      </c>
      <c r="H45" s="118" t="s">
        <v>237</v>
      </c>
      <c r="I45" s="118">
        <v>85.585355814161304</v>
      </c>
      <c r="J45" s="118" t="s">
        <v>237</v>
      </c>
      <c r="K45" s="118" t="s">
        <v>238</v>
      </c>
      <c r="L45" s="118" t="s">
        <v>237</v>
      </c>
      <c r="M45" s="118">
        <v>32.5</v>
      </c>
      <c r="N45" s="118" t="s">
        <v>237</v>
      </c>
      <c r="O45" s="118">
        <v>3.4</v>
      </c>
      <c r="P45" s="118" t="s">
        <v>237</v>
      </c>
      <c r="Q45" s="118">
        <v>12.7</v>
      </c>
      <c r="R45" s="118" t="s">
        <v>237</v>
      </c>
      <c r="S45" s="118">
        <v>0.9</v>
      </c>
      <c r="T45" s="118" t="s">
        <v>237</v>
      </c>
      <c r="U45" s="118">
        <v>4.8</v>
      </c>
      <c r="V45" s="118" t="s">
        <v>237</v>
      </c>
      <c r="W45" s="118" t="s">
        <v>238</v>
      </c>
      <c r="X45" s="118" t="s">
        <v>237</v>
      </c>
      <c r="Y45" s="118" t="s">
        <v>238</v>
      </c>
      <c r="Z45" s="118" t="s">
        <v>237</v>
      </c>
      <c r="AA45" s="123"/>
      <c r="AB45" s="120"/>
      <c r="AC45" s="123"/>
      <c r="AD45" s="120"/>
      <c r="AE45" s="124"/>
      <c r="AF45" s="97"/>
      <c r="AG45" s="123"/>
      <c r="AI45" s="123"/>
      <c r="AK45" s="124"/>
      <c r="AM45" s="122"/>
      <c r="AN45" s="122"/>
      <c r="AO45" s="122"/>
      <c r="AP45" s="97"/>
      <c r="AQ45" s="99"/>
      <c r="AR45" s="97"/>
      <c r="AS45" s="86"/>
      <c r="AT45" s="86"/>
      <c r="AU45" s="86"/>
      <c r="AV45" s="70"/>
      <c r="AW45" s="70"/>
      <c r="AX45" s="70"/>
      <c r="AY45" s="86"/>
      <c r="AZ45" s="86"/>
      <c r="BA45" s="86"/>
      <c r="BB45" s="70"/>
      <c r="BC45" s="70"/>
      <c r="BD45" s="70"/>
    </row>
    <row r="46" spans="2:56" x14ac:dyDescent="0.25">
      <c r="B46" s="15" t="s">
        <v>56</v>
      </c>
      <c r="C46" s="118">
        <v>25</v>
      </c>
      <c r="D46" s="118" t="s">
        <v>239</v>
      </c>
      <c r="E46" s="118">
        <v>33.700000000000003</v>
      </c>
      <c r="F46" s="118" t="s">
        <v>237</v>
      </c>
      <c r="G46" s="118">
        <v>12.1</v>
      </c>
      <c r="H46" s="118" t="s">
        <v>237</v>
      </c>
      <c r="I46" s="118">
        <v>80.7</v>
      </c>
      <c r="J46" s="118" t="s">
        <v>237</v>
      </c>
      <c r="K46" s="118">
        <v>5.9</v>
      </c>
      <c r="L46" s="118" t="s">
        <v>237</v>
      </c>
      <c r="M46" s="118">
        <v>56.7</v>
      </c>
      <c r="N46" s="118" t="s">
        <v>279</v>
      </c>
      <c r="O46" s="118">
        <v>16.899999999999999</v>
      </c>
      <c r="P46" s="118" t="s">
        <v>237</v>
      </c>
      <c r="Q46" s="118">
        <v>32.1</v>
      </c>
      <c r="R46" s="118" t="s">
        <v>237</v>
      </c>
      <c r="S46" s="118">
        <v>11.1</v>
      </c>
      <c r="T46" s="118" t="s">
        <v>237</v>
      </c>
      <c r="U46" s="118">
        <v>10.9</v>
      </c>
      <c r="V46" s="118" t="s">
        <v>237</v>
      </c>
      <c r="W46" s="118" t="s">
        <v>238</v>
      </c>
      <c r="X46" s="118" t="s">
        <v>237</v>
      </c>
      <c r="Y46" s="118">
        <v>77.3</v>
      </c>
      <c r="Z46" s="118" t="s">
        <v>282</v>
      </c>
      <c r="AA46" s="123"/>
      <c r="AB46" s="120"/>
      <c r="AC46" s="123"/>
      <c r="AD46" s="120"/>
      <c r="AE46" s="124"/>
      <c r="AF46" s="97"/>
      <c r="AG46" s="123"/>
      <c r="AH46" s="121"/>
      <c r="AI46" s="123"/>
      <c r="AJ46" s="121"/>
      <c r="AK46" s="124"/>
      <c r="AL46" s="121"/>
      <c r="AM46" s="122"/>
      <c r="AN46" s="122"/>
      <c r="AO46" s="122"/>
      <c r="AP46" s="97"/>
      <c r="AQ46" s="99"/>
      <c r="AR46" s="97"/>
      <c r="AS46" s="123"/>
      <c r="AT46" s="123"/>
      <c r="AU46" s="119"/>
      <c r="AV46" s="119"/>
      <c r="AW46" s="119"/>
      <c r="AX46" s="119"/>
      <c r="AY46" s="123"/>
      <c r="AZ46" s="123"/>
      <c r="BA46" s="119"/>
      <c r="BB46" s="119"/>
      <c r="BC46" s="119"/>
      <c r="BD46" s="119"/>
    </row>
    <row r="47" spans="2:56" x14ac:dyDescent="0.25">
      <c r="B47" s="15" t="s">
        <v>57</v>
      </c>
      <c r="C47" s="118">
        <v>13</v>
      </c>
      <c r="D47" s="118" t="s">
        <v>239</v>
      </c>
      <c r="E47" s="118">
        <v>23.8</v>
      </c>
      <c r="F47" s="118" t="s">
        <v>237</v>
      </c>
      <c r="G47" s="118">
        <v>20.5</v>
      </c>
      <c r="H47" s="118" t="s">
        <v>237</v>
      </c>
      <c r="I47" s="118">
        <v>90.3</v>
      </c>
      <c r="J47" s="118" t="s">
        <v>237</v>
      </c>
      <c r="K47" s="118" t="s">
        <v>238</v>
      </c>
      <c r="L47" s="118" t="s">
        <v>237</v>
      </c>
      <c r="M47" s="118">
        <v>17</v>
      </c>
      <c r="N47" s="118" t="s">
        <v>279</v>
      </c>
      <c r="O47" s="118">
        <v>11.8</v>
      </c>
      <c r="P47" s="118" t="s">
        <v>237</v>
      </c>
      <c r="Q47" s="118">
        <v>25</v>
      </c>
      <c r="R47" s="118" t="s">
        <v>237</v>
      </c>
      <c r="S47" s="118">
        <v>5.9</v>
      </c>
      <c r="T47" s="118" t="s">
        <v>237</v>
      </c>
      <c r="U47" s="118">
        <v>3.6</v>
      </c>
      <c r="V47" s="118" t="s">
        <v>237</v>
      </c>
      <c r="W47" s="118" t="s">
        <v>238</v>
      </c>
      <c r="X47" s="118" t="s">
        <v>237</v>
      </c>
      <c r="Y47" s="118">
        <v>73.178143035088709</v>
      </c>
      <c r="Z47" s="118" t="s">
        <v>282</v>
      </c>
      <c r="AA47" s="123"/>
      <c r="AB47" s="120"/>
      <c r="AC47" s="123"/>
      <c r="AD47" s="120"/>
      <c r="AE47" s="124"/>
      <c r="AF47" s="97"/>
      <c r="AG47" s="123"/>
      <c r="AH47" s="121"/>
      <c r="AI47" s="123"/>
      <c r="AJ47" s="121"/>
      <c r="AK47" s="124"/>
      <c r="AL47" s="121"/>
      <c r="AM47" s="122"/>
      <c r="AN47" s="122"/>
      <c r="AO47" s="122"/>
      <c r="AP47" s="97"/>
      <c r="AQ47" s="99"/>
      <c r="AR47" s="97"/>
      <c r="AS47" s="123"/>
      <c r="AT47" s="123"/>
      <c r="AU47" s="123"/>
      <c r="AV47" s="119"/>
      <c r="AW47" s="124"/>
      <c r="AX47" s="119"/>
      <c r="AY47" s="123"/>
      <c r="AZ47" s="123"/>
      <c r="BA47" s="123"/>
      <c r="BB47" s="119"/>
      <c r="BC47" s="124"/>
      <c r="BD47" s="119"/>
    </row>
    <row r="48" spans="2:56" x14ac:dyDescent="0.25">
      <c r="B48" s="15" t="s">
        <v>58</v>
      </c>
      <c r="C48" s="118" t="s">
        <v>238</v>
      </c>
      <c r="D48" s="118" t="s">
        <v>237</v>
      </c>
      <c r="E48" s="118" t="s">
        <v>238</v>
      </c>
      <c r="F48" s="118" t="s">
        <v>237</v>
      </c>
      <c r="G48" s="118" t="s">
        <v>238</v>
      </c>
      <c r="H48" s="118" t="s">
        <v>237</v>
      </c>
      <c r="I48" s="118" t="s">
        <v>238</v>
      </c>
      <c r="J48" s="118" t="s">
        <v>237</v>
      </c>
      <c r="K48" s="118" t="s">
        <v>238</v>
      </c>
      <c r="L48" s="118" t="s">
        <v>237</v>
      </c>
      <c r="M48" s="118" t="s">
        <v>238</v>
      </c>
      <c r="N48" s="118" t="s">
        <v>237</v>
      </c>
      <c r="O48" s="118" t="s">
        <v>238</v>
      </c>
      <c r="P48" s="118" t="s">
        <v>237</v>
      </c>
      <c r="Q48" s="118" t="s">
        <v>238</v>
      </c>
      <c r="R48" s="118" t="s">
        <v>237</v>
      </c>
      <c r="S48" s="118" t="s">
        <v>238</v>
      </c>
      <c r="T48" s="118" t="s">
        <v>237</v>
      </c>
      <c r="U48" s="118" t="s">
        <v>238</v>
      </c>
      <c r="V48" s="118" t="s">
        <v>237</v>
      </c>
      <c r="W48" s="118" t="s">
        <v>238</v>
      </c>
      <c r="X48" s="118" t="s">
        <v>237</v>
      </c>
      <c r="Y48" s="118" t="s">
        <v>238</v>
      </c>
      <c r="Z48" s="118" t="s">
        <v>237</v>
      </c>
      <c r="AA48" s="123"/>
      <c r="AB48" s="120"/>
      <c r="AC48" s="123"/>
      <c r="AD48" s="120"/>
      <c r="AE48" s="124"/>
      <c r="AF48" s="97"/>
      <c r="AG48" s="123"/>
      <c r="AH48" s="121"/>
      <c r="AI48" s="123"/>
      <c r="AJ48" s="121"/>
      <c r="AK48" s="124"/>
      <c r="AL48" s="121"/>
      <c r="AM48" s="122"/>
      <c r="AN48" s="122"/>
      <c r="AO48" s="122"/>
      <c r="AP48" s="97"/>
      <c r="AQ48" s="99"/>
      <c r="AR48" s="97"/>
      <c r="AS48" s="123"/>
      <c r="AT48" s="123"/>
      <c r="AU48" s="119"/>
      <c r="AV48" s="119"/>
      <c r="AW48" s="119"/>
      <c r="AX48" s="119"/>
      <c r="AY48" s="123"/>
      <c r="AZ48" s="123"/>
      <c r="BA48" s="119"/>
      <c r="BB48" s="119"/>
      <c r="BC48" s="119"/>
      <c r="BD48" s="119"/>
    </row>
    <row r="49" spans="2:56" x14ac:dyDescent="0.25">
      <c r="B49" s="15" t="s">
        <v>59</v>
      </c>
      <c r="C49" s="118">
        <v>7.3</v>
      </c>
      <c r="D49" s="118" t="s">
        <v>237</v>
      </c>
      <c r="E49" s="118">
        <v>59.6</v>
      </c>
      <c r="F49" s="118" t="s">
        <v>237</v>
      </c>
      <c r="G49" s="118">
        <v>32.5</v>
      </c>
      <c r="H49" s="118" t="s">
        <v>237</v>
      </c>
      <c r="I49" s="118">
        <v>86.4</v>
      </c>
      <c r="J49" s="118" t="s">
        <v>237</v>
      </c>
      <c r="K49" s="118" t="s">
        <v>238</v>
      </c>
      <c r="L49" s="118" t="s">
        <v>237</v>
      </c>
      <c r="M49" s="118">
        <v>27.5</v>
      </c>
      <c r="N49" s="118" t="s">
        <v>237</v>
      </c>
      <c r="O49" s="118">
        <v>1.1000000000000001</v>
      </c>
      <c r="P49" s="118" t="s">
        <v>237</v>
      </c>
      <c r="Q49" s="118">
        <v>5.6</v>
      </c>
      <c r="R49" s="118" t="s">
        <v>237</v>
      </c>
      <c r="S49" s="118">
        <v>1</v>
      </c>
      <c r="T49" s="118" t="s">
        <v>237</v>
      </c>
      <c r="U49" s="118">
        <v>8.1</v>
      </c>
      <c r="V49" s="118" t="s">
        <v>237</v>
      </c>
      <c r="W49" s="118" t="s">
        <v>238</v>
      </c>
      <c r="X49" s="118" t="s">
        <v>237</v>
      </c>
      <c r="Y49" s="118" t="s">
        <v>238</v>
      </c>
      <c r="Z49" s="118" t="s">
        <v>237</v>
      </c>
      <c r="AA49" s="123"/>
      <c r="AB49" s="120"/>
      <c r="AC49" s="123"/>
      <c r="AD49" s="120"/>
      <c r="AE49" s="124"/>
      <c r="AF49" s="97"/>
      <c r="AG49" s="123"/>
      <c r="AH49" s="121"/>
      <c r="AI49" s="123"/>
      <c r="AJ49" s="121"/>
      <c r="AK49" s="124"/>
      <c r="AL49" s="121"/>
      <c r="AM49" s="122"/>
      <c r="AN49" s="122"/>
      <c r="AO49" s="122"/>
      <c r="AP49" s="97"/>
      <c r="AQ49" s="99"/>
      <c r="AR49" s="97"/>
      <c r="AS49" s="123"/>
      <c r="AT49" s="123"/>
      <c r="AU49" s="119"/>
      <c r="AV49" s="119"/>
      <c r="AW49" s="119"/>
      <c r="AX49" s="119"/>
      <c r="AY49" s="123"/>
      <c r="AZ49" s="123"/>
      <c r="BA49" s="119"/>
      <c r="BB49" s="119"/>
      <c r="BC49" s="119"/>
      <c r="BD49" s="119"/>
    </row>
    <row r="50" spans="2:56" x14ac:dyDescent="0.25">
      <c r="B50" s="15" t="s">
        <v>60</v>
      </c>
      <c r="C50" s="118">
        <v>17</v>
      </c>
      <c r="D50" s="118" t="s">
        <v>239</v>
      </c>
      <c r="E50" s="118">
        <v>30.8</v>
      </c>
      <c r="F50" s="118" t="s">
        <v>237</v>
      </c>
      <c r="G50" s="118">
        <v>12.1</v>
      </c>
      <c r="H50" s="118" t="s">
        <v>237</v>
      </c>
      <c r="I50" s="118">
        <v>64</v>
      </c>
      <c r="J50" s="118" t="s">
        <v>237</v>
      </c>
      <c r="K50" s="118">
        <v>4.5999999999999996</v>
      </c>
      <c r="L50" s="118" t="s">
        <v>237</v>
      </c>
      <c r="M50" s="118">
        <v>38.1</v>
      </c>
      <c r="N50" s="118" t="s">
        <v>237</v>
      </c>
      <c r="O50" s="118">
        <v>15.7</v>
      </c>
      <c r="P50" s="118" t="s">
        <v>237</v>
      </c>
      <c r="Q50" s="118">
        <v>29.6</v>
      </c>
      <c r="R50" s="118" t="s">
        <v>237</v>
      </c>
      <c r="S50" s="118">
        <v>7.6</v>
      </c>
      <c r="T50" s="118" t="s">
        <v>237</v>
      </c>
      <c r="U50" s="118">
        <v>3.2</v>
      </c>
      <c r="V50" s="118" t="s">
        <v>237</v>
      </c>
      <c r="W50" s="118">
        <v>99</v>
      </c>
      <c r="X50" s="118" t="s">
        <v>237</v>
      </c>
      <c r="Y50" s="118">
        <v>30</v>
      </c>
      <c r="Z50" s="118" t="s">
        <v>282</v>
      </c>
      <c r="AA50" s="123"/>
      <c r="AB50" s="120"/>
      <c r="AC50" s="123"/>
      <c r="AD50" s="120"/>
      <c r="AE50" s="124"/>
      <c r="AF50" s="97"/>
      <c r="AG50" s="123"/>
      <c r="AI50" s="123"/>
      <c r="AK50" s="124"/>
      <c r="AM50" s="122"/>
      <c r="AN50" s="122"/>
      <c r="AO50" s="122"/>
      <c r="AP50" s="97"/>
      <c r="AQ50" s="99"/>
      <c r="AR50" s="97"/>
      <c r="AS50" s="86"/>
      <c r="AT50" s="86"/>
      <c r="AU50" s="86"/>
      <c r="AV50" s="70"/>
      <c r="AW50" s="70"/>
      <c r="AX50" s="70"/>
      <c r="AY50" s="86"/>
      <c r="AZ50" s="86"/>
      <c r="BA50" s="86"/>
      <c r="BB50" s="70"/>
      <c r="BC50" s="70"/>
      <c r="BD50" s="70"/>
    </row>
    <row r="51" spans="2:56" x14ac:dyDescent="0.25">
      <c r="B51" s="15" t="s">
        <v>61</v>
      </c>
      <c r="C51" s="118">
        <v>4.95</v>
      </c>
      <c r="D51" s="118" t="s">
        <v>237</v>
      </c>
      <c r="E51" s="118" t="s">
        <v>238</v>
      </c>
      <c r="F51" s="118" t="s">
        <v>237</v>
      </c>
      <c r="G51" s="118" t="s">
        <v>238</v>
      </c>
      <c r="H51" s="118" t="s">
        <v>237</v>
      </c>
      <c r="I51" s="118" t="s">
        <v>238</v>
      </c>
      <c r="J51" s="118" t="s">
        <v>237</v>
      </c>
      <c r="K51" s="118" t="s">
        <v>238</v>
      </c>
      <c r="L51" s="118" t="s">
        <v>237</v>
      </c>
      <c r="M51" s="118" t="s">
        <v>238</v>
      </c>
      <c r="N51" s="118" t="s">
        <v>237</v>
      </c>
      <c r="O51" s="118" t="s">
        <v>238</v>
      </c>
      <c r="P51" s="118" t="s">
        <v>237</v>
      </c>
      <c r="Q51" s="118" t="s">
        <v>238</v>
      </c>
      <c r="R51" s="118" t="s">
        <v>237</v>
      </c>
      <c r="S51" s="118" t="s">
        <v>238</v>
      </c>
      <c r="T51" s="118" t="s">
        <v>237</v>
      </c>
      <c r="U51" s="118" t="s">
        <v>238</v>
      </c>
      <c r="V51" s="118" t="s">
        <v>237</v>
      </c>
      <c r="W51" s="118" t="s">
        <v>238</v>
      </c>
      <c r="X51" s="118" t="s">
        <v>237</v>
      </c>
      <c r="Y51" s="118" t="s">
        <v>238</v>
      </c>
      <c r="Z51" s="118" t="s">
        <v>237</v>
      </c>
      <c r="AA51" s="123"/>
      <c r="AB51" s="120"/>
      <c r="AC51" s="123"/>
      <c r="AD51" s="120"/>
      <c r="AE51" s="124"/>
      <c r="AF51" s="97"/>
      <c r="AG51" s="123"/>
      <c r="AH51" s="121"/>
      <c r="AI51" s="123"/>
      <c r="AJ51" s="121"/>
      <c r="AK51" s="124"/>
      <c r="AL51" s="121"/>
      <c r="AM51" s="122"/>
      <c r="AN51" s="122"/>
      <c r="AO51" s="122"/>
      <c r="AP51" s="97"/>
      <c r="AQ51" s="99"/>
      <c r="AR51" s="97"/>
      <c r="AS51" s="123"/>
      <c r="AT51" s="123"/>
      <c r="AU51" s="119"/>
      <c r="AV51" s="119"/>
      <c r="AW51" s="119"/>
      <c r="AX51" s="119"/>
      <c r="AY51" s="123"/>
      <c r="AZ51" s="123"/>
      <c r="BA51" s="119"/>
      <c r="BB51" s="119"/>
      <c r="BC51" s="119"/>
      <c r="BD51" s="119"/>
    </row>
    <row r="52" spans="2:56" x14ac:dyDescent="0.25">
      <c r="B52" s="15" t="s">
        <v>62</v>
      </c>
      <c r="C52" s="118">
        <v>5.2</v>
      </c>
      <c r="D52" s="118" t="s">
        <v>237</v>
      </c>
      <c r="E52" s="118">
        <v>76.7</v>
      </c>
      <c r="F52" s="118" t="s">
        <v>237</v>
      </c>
      <c r="G52" s="118">
        <v>48.6</v>
      </c>
      <c r="H52" s="118" t="s">
        <v>237</v>
      </c>
      <c r="I52" s="118">
        <v>77.2</v>
      </c>
      <c r="J52" s="118" t="s">
        <v>237</v>
      </c>
      <c r="K52" s="118" t="s">
        <v>238</v>
      </c>
      <c r="L52" s="118" t="s">
        <v>237</v>
      </c>
      <c r="M52" s="118">
        <v>17.100000000000001</v>
      </c>
      <c r="N52" s="118" t="s">
        <v>237</v>
      </c>
      <c r="O52" s="118">
        <v>3.4</v>
      </c>
      <c r="P52" s="118" t="s">
        <v>239</v>
      </c>
      <c r="Q52" s="118">
        <v>7</v>
      </c>
      <c r="R52" s="118" t="s">
        <v>239</v>
      </c>
      <c r="S52" s="118">
        <v>2.4</v>
      </c>
      <c r="T52" s="118" t="s">
        <v>239</v>
      </c>
      <c r="U52" s="118" t="s">
        <v>238</v>
      </c>
      <c r="V52" s="118" t="s">
        <v>237</v>
      </c>
      <c r="W52" s="118" t="s">
        <v>238</v>
      </c>
      <c r="X52" s="118" t="s">
        <v>237</v>
      </c>
      <c r="Y52" s="118">
        <v>88</v>
      </c>
      <c r="Z52" s="118" t="s">
        <v>239</v>
      </c>
      <c r="AA52" s="123"/>
      <c r="AB52" s="120"/>
      <c r="AC52" s="123"/>
      <c r="AD52" s="120"/>
      <c r="AE52" s="124"/>
      <c r="AF52" s="97"/>
      <c r="AG52" s="123"/>
      <c r="AH52" s="121"/>
      <c r="AI52" s="123"/>
      <c r="AJ52" s="121"/>
      <c r="AK52" s="124"/>
      <c r="AL52" s="121"/>
      <c r="AM52" s="122"/>
      <c r="AN52" s="122"/>
      <c r="AO52" s="122"/>
      <c r="AP52" s="97"/>
      <c r="AQ52" s="99"/>
      <c r="AR52" s="97"/>
      <c r="AS52" s="123"/>
      <c r="AT52" s="123"/>
      <c r="AU52" s="123"/>
      <c r="AV52" s="119"/>
      <c r="AW52" s="124"/>
      <c r="AX52" s="119"/>
      <c r="AY52" s="123"/>
      <c r="AZ52" s="123"/>
      <c r="BA52" s="123"/>
      <c r="BB52" s="119"/>
      <c r="BC52" s="124"/>
      <c r="BD52" s="119"/>
    </row>
    <row r="53" spans="2:56" x14ac:dyDescent="0.25">
      <c r="B53" s="15" t="s">
        <v>63</v>
      </c>
      <c r="C53" s="118">
        <v>11.5</v>
      </c>
      <c r="D53" s="118" t="s">
        <v>239</v>
      </c>
      <c r="E53" s="118" t="s">
        <v>238</v>
      </c>
      <c r="F53" s="118" t="s">
        <v>237</v>
      </c>
      <c r="G53" s="118" t="s">
        <v>238</v>
      </c>
      <c r="H53" s="118" t="s">
        <v>237</v>
      </c>
      <c r="I53" s="118" t="s">
        <v>238</v>
      </c>
      <c r="J53" s="118" t="s">
        <v>237</v>
      </c>
      <c r="K53" s="118" t="s">
        <v>238</v>
      </c>
      <c r="L53" s="118" t="s">
        <v>237</v>
      </c>
      <c r="M53" s="118" t="s">
        <v>238</v>
      </c>
      <c r="N53" s="118" t="s">
        <v>237</v>
      </c>
      <c r="O53" s="118" t="s">
        <v>238</v>
      </c>
      <c r="P53" s="118" t="s">
        <v>237</v>
      </c>
      <c r="Q53" s="118" t="s">
        <v>238</v>
      </c>
      <c r="R53" s="118" t="s">
        <v>237</v>
      </c>
      <c r="S53" s="118" t="s">
        <v>238</v>
      </c>
      <c r="T53" s="118" t="s">
        <v>237</v>
      </c>
      <c r="U53" s="118" t="s">
        <v>238</v>
      </c>
      <c r="V53" s="118" t="s">
        <v>237</v>
      </c>
      <c r="W53" s="118" t="s">
        <v>238</v>
      </c>
      <c r="X53" s="118" t="s">
        <v>237</v>
      </c>
      <c r="Y53" s="118" t="s">
        <v>238</v>
      </c>
      <c r="Z53" s="118" t="s">
        <v>237</v>
      </c>
      <c r="AA53" s="123"/>
      <c r="AB53" s="120"/>
      <c r="AC53" s="123"/>
      <c r="AD53" s="120"/>
      <c r="AE53" s="124"/>
      <c r="AF53" s="97"/>
      <c r="AG53" s="123"/>
      <c r="AH53" s="121"/>
      <c r="AI53" s="123"/>
      <c r="AJ53" s="121"/>
      <c r="AK53" s="124"/>
      <c r="AL53" s="121"/>
      <c r="AM53" s="122"/>
      <c r="AN53" s="122"/>
      <c r="AO53" s="122"/>
      <c r="AP53" s="97"/>
      <c r="AQ53" s="99"/>
      <c r="AR53" s="97"/>
      <c r="AS53" s="123"/>
      <c r="AT53" s="123"/>
      <c r="AU53" s="119"/>
      <c r="AV53" s="119"/>
      <c r="AW53" s="119"/>
      <c r="AX53" s="119"/>
      <c r="AY53" s="123"/>
      <c r="AZ53" s="123"/>
      <c r="BA53" s="119"/>
      <c r="BB53" s="119"/>
      <c r="BC53" s="119"/>
      <c r="BD53" s="119"/>
    </row>
    <row r="54" spans="2:56" x14ac:dyDescent="0.25">
      <c r="B54" s="15" t="s">
        <v>64</v>
      </c>
      <c r="C54" s="118">
        <v>8</v>
      </c>
      <c r="D54" s="118" t="s">
        <v>237</v>
      </c>
      <c r="E54" s="118" t="s">
        <v>238</v>
      </c>
      <c r="F54" s="118" t="s">
        <v>237</v>
      </c>
      <c r="G54" s="118" t="s">
        <v>238</v>
      </c>
      <c r="H54" s="118" t="s">
        <v>237</v>
      </c>
      <c r="I54" s="118" t="s">
        <v>238</v>
      </c>
      <c r="J54" s="118" t="s">
        <v>237</v>
      </c>
      <c r="K54" s="118" t="s">
        <v>238</v>
      </c>
      <c r="L54" s="118" t="s">
        <v>237</v>
      </c>
      <c r="M54" s="118" t="s">
        <v>238</v>
      </c>
      <c r="N54" s="118" t="s">
        <v>237</v>
      </c>
      <c r="O54" s="118">
        <v>2.1</v>
      </c>
      <c r="P54" s="118" t="s">
        <v>239</v>
      </c>
      <c r="Q54" s="118">
        <v>2.6</v>
      </c>
      <c r="R54" s="118" t="s">
        <v>239</v>
      </c>
      <c r="S54" s="118">
        <v>4.5999999999999996</v>
      </c>
      <c r="T54" s="118" t="s">
        <v>239</v>
      </c>
      <c r="U54" s="118">
        <v>4.4000000000000004</v>
      </c>
      <c r="V54" s="118" t="s">
        <v>239</v>
      </c>
      <c r="W54" s="118" t="s">
        <v>238</v>
      </c>
      <c r="X54" s="118" t="s">
        <v>237</v>
      </c>
      <c r="Y54" s="118" t="s">
        <v>238</v>
      </c>
      <c r="Z54" s="118" t="s">
        <v>237</v>
      </c>
      <c r="AA54" s="123"/>
      <c r="AB54" s="120"/>
      <c r="AC54" s="123"/>
      <c r="AD54" s="120"/>
      <c r="AE54" s="124"/>
      <c r="AF54" s="97"/>
      <c r="AG54" s="123"/>
      <c r="AH54" s="121"/>
      <c r="AI54" s="123"/>
      <c r="AJ54" s="121"/>
      <c r="AK54" s="124"/>
      <c r="AL54" s="121"/>
      <c r="AM54" s="122"/>
      <c r="AN54" s="122"/>
      <c r="AO54" s="122"/>
      <c r="AP54" s="97"/>
      <c r="AQ54" s="99"/>
      <c r="AR54" s="97"/>
      <c r="AS54" s="123"/>
      <c r="AT54" s="123"/>
      <c r="AU54" s="119"/>
      <c r="AV54" s="119"/>
      <c r="AW54" s="119"/>
      <c r="AX54" s="119"/>
      <c r="AY54" s="123"/>
      <c r="AZ54" s="123"/>
      <c r="BA54" s="119"/>
      <c r="BB54" s="119"/>
      <c r="BC54" s="119"/>
      <c r="BD54" s="119"/>
    </row>
    <row r="55" spans="2:56" x14ac:dyDescent="0.25">
      <c r="B55" s="55" t="s">
        <v>65</v>
      </c>
      <c r="C55" s="118">
        <v>5.7</v>
      </c>
      <c r="D55" s="118" t="s">
        <v>237</v>
      </c>
      <c r="E55" s="118">
        <v>28.1</v>
      </c>
      <c r="F55" s="118" t="s">
        <v>237</v>
      </c>
      <c r="G55" s="118">
        <v>68.900000000000006</v>
      </c>
      <c r="H55" s="118" t="s">
        <v>237</v>
      </c>
      <c r="I55" s="118">
        <v>66</v>
      </c>
      <c r="J55" s="118" t="s">
        <v>237</v>
      </c>
      <c r="K55" s="118" t="s">
        <v>238</v>
      </c>
      <c r="L55" s="118" t="s">
        <v>237</v>
      </c>
      <c r="M55" s="118">
        <v>21.5</v>
      </c>
      <c r="N55" s="118" t="s">
        <v>237</v>
      </c>
      <c r="O55" s="118">
        <v>15.2</v>
      </c>
      <c r="P55" s="118" t="s">
        <v>237</v>
      </c>
      <c r="Q55" s="118">
        <v>27.9</v>
      </c>
      <c r="R55" s="118" t="s">
        <v>237</v>
      </c>
      <c r="S55" s="118">
        <v>4</v>
      </c>
      <c r="T55" s="118" t="s">
        <v>237</v>
      </c>
      <c r="U55" s="118" t="s">
        <v>238</v>
      </c>
      <c r="V55" s="118" t="s">
        <v>237</v>
      </c>
      <c r="W55" s="118">
        <v>98</v>
      </c>
      <c r="X55" s="118" t="s">
        <v>237</v>
      </c>
      <c r="Y55" s="118">
        <v>24.5</v>
      </c>
      <c r="Z55" s="118" t="s">
        <v>279</v>
      </c>
      <c r="AA55" s="123"/>
      <c r="AB55" s="120"/>
      <c r="AC55" s="123"/>
      <c r="AD55" s="120"/>
      <c r="AE55" s="124"/>
      <c r="AF55" s="97"/>
      <c r="AG55" s="123"/>
      <c r="AH55" s="121"/>
      <c r="AI55" s="123"/>
      <c r="AJ55" s="121"/>
      <c r="AK55" s="124"/>
      <c r="AL55" s="121"/>
      <c r="AM55" s="122"/>
      <c r="AN55" s="122"/>
      <c r="AO55" s="122"/>
      <c r="AP55" s="97"/>
      <c r="AQ55" s="99"/>
      <c r="AR55" s="97"/>
      <c r="AS55" s="123"/>
      <c r="AT55" s="123"/>
      <c r="AU55" s="123"/>
      <c r="AV55" s="119"/>
      <c r="AW55" s="124"/>
      <c r="AX55" s="119"/>
      <c r="AY55" s="123"/>
      <c r="AZ55" s="123"/>
      <c r="BA55" s="123"/>
      <c r="BB55" s="119"/>
      <c r="BC55" s="124"/>
      <c r="BD55" s="119"/>
    </row>
    <row r="56" spans="2:56" x14ac:dyDescent="0.25">
      <c r="B56" s="15" t="s">
        <v>67</v>
      </c>
      <c r="C56" s="118">
        <v>9.5</v>
      </c>
      <c r="D56" s="118" t="s">
        <v>237</v>
      </c>
      <c r="E56" s="118">
        <v>42.5</v>
      </c>
      <c r="F56" s="118" t="s">
        <v>237</v>
      </c>
      <c r="G56" s="118">
        <v>37</v>
      </c>
      <c r="H56" s="118" t="s">
        <v>237</v>
      </c>
      <c r="I56" s="118">
        <v>51.5</v>
      </c>
      <c r="J56" s="118" t="s">
        <v>237</v>
      </c>
      <c r="K56" s="118" t="s">
        <v>238</v>
      </c>
      <c r="L56" s="118" t="s">
        <v>237</v>
      </c>
      <c r="M56" s="118">
        <v>52.5</v>
      </c>
      <c r="N56" s="118" t="s">
        <v>237</v>
      </c>
      <c r="O56" s="118">
        <v>24.2</v>
      </c>
      <c r="P56" s="118" t="s">
        <v>237</v>
      </c>
      <c r="Q56" s="118">
        <v>43.5</v>
      </c>
      <c r="R56" s="118" t="s">
        <v>237</v>
      </c>
      <c r="S56" s="118">
        <v>8.5</v>
      </c>
      <c r="T56" s="118" t="s">
        <v>237</v>
      </c>
      <c r="U56" s="118">
        <v>4.9000000000000004</v>
      </c>
      <c r="V56" s="118" t="s">
        <v>237</v>
      </c>
      <c r="W56" s="118">
        <v>98</v>
      </c>
      <c r="X56" s="118" t="s">
        <v>237</v>
      </c>
      <c r="Y56" s="118">
        <v>58.6</v>
      </c>
      <c r="Z56" s="118" t="s">
        <v>237</v>
      </c>
      <c r="AA56" s="123"/>
      <c r="AB56" s="120"/>
      <c r="AC56" s="123"/>
      <c r="AD56" s="120"/>
      <c r="AE56" s="124"/>
      <c r="AF56" s="97"/>
      <c r="AG56" s="123"/>
      <c r="AI56" s="123"/>
      <c r="AK56" s="124"/>
      <c r="AM56" s="122"/>
      <c r="AN56" s="122"/>
      <c r="AO56" s="122"/>
      <c r="AP56" s="97"/>
      <c r="AQ56" s="99"/>
      <c r="AR56" s="97"/>
      <c r="AS56" s="86"/>
      <c r="AT56" s="86"/>
      <c r="AU56" s="86"/>
      <c r="AV56" s="70"/>
      <c r="AW56" s="70"/>
      <c r="AX56" s="70"/>
      <c r="AY56" s="86"/>
      <c r="AZ56" s="86"/>
      <c r="BA56" s="86"/>
      <c r="BB56" s="70"/>
      <c r="BC56" s="70"/>
      <c r="BD56" s="70"/>
    </row>
    <row r="57" spans="2:56" x14ac:dyDescent="0.25">
      <c r="B57" s="15" t="s">
        <v>68</v>
      </c>
      <c r="C57" s="118">
        <v>5.4</v>
      </c>
      <c r="D57" s="118" t="s">
        <v>237</v>
      </c>
      <c r="E57" s="118" t="s">
        <v>238</v>
      </c>
      <c r="F57" s="118" t="s">
        <v>237</v>
      </c>
      <c r="G57" s="118" t="s">
        <v>238</v>
      </c>
      <c r="H57" s="118" t="s">
        <v>237</v>
      </c>
      <c r="I57" s="118" t="s">
        <v>238</v>
      </c>
      <c r="J57" s="118" t="s">
        <v>237</v>
      </c>
      <c r="K57" s="118" t="s">
        <v>238</v>
      </c>
      <c r="L57" s="118" t="s">
        <v>237</v>
      </c>
      <c r="M57" s="118" t="s">
        <v>238</v>
      </c>
      <c r="N57" s="118" t="s">
        <v>237</v>
      </c>
      <c r="O57" s="118" t="s">
        <v>238</v>
      </c>
      <c r="P57" s="118" t="s">
        <v>237</v>
      </c>
      <c r="Q57" s="118" t="s">
        <v>238</v>
      </c>
      <c r="R57" s="118" t="s">
        <v>237</v>
      </c>
      <c r="S57" s="118" t="s">
        <v>238</v>
      </c>
      <c r="T57" s="118" t="s">
        <v>237</v>
      </c>
      <c r="U57" s="118" t="s">
        <v>238</v>
      </c>
      <c r="V57" s="118" t="s">
        <v>237</v>
      </c>
      <c r="W57" s="118" t="s">
        <v>238</v>
      </c>
      <c r="X57" s="118" t="s">
        <v>237</v>
      </c>
      <c r="Y57" s="118" t="s">
        <v>238</v>
      </c>
      <c r="Z57" s="118" t="s">
        <v>237</v>
      </c>
      <c r="AA57" s="123"/>
      <c r="AB57" s="120"/>
      <c r="AC57" s="123"/>
      <c r="AD57" s="120"/>
      <c r="AE57" s="124"/>
      <c r="AF57" s="97"/>
      <c r="AG57" s="123"/>
      <c r="AH57" s="121"/>
      <c r="AI57" s="123"/>
      <c r="AJ57" s="121"/>
      <c r="AK57" s="124"/>
      <c r="AL57" s="121"/>
      <c r="AM57" s="122"/>
      <c r="AN57" s="122"/>
      <c r="AO57" s="122"/>
      <c r="AP57" s="97"/>
      <c r="AQ57" s="99"/>
      <c r="AR57" s="97"/>
      <c r="AS57" s="123"/>
      <c r="AT57" s="123"/>
      <c r="AU57" s="119"/>
      <c r="AV57" s="119"/>
      <c r="AW57" s="119"/>
      <c r="AX57" s="119"/>
      <c r="AY57" s="123"/>
      <c r="AZ57" s="123"/>
      <c r="BA57" s="119"/>
      <c r="BB57" s="119"/>
      <c r="BC57" s="119"/>
      <c r="BD57" s="119"/>
    </row>
    <row r="58" spans="2:56" x14ac:dyDescent="0.25">
      <c r="B58" s="15" t="s">
        <v>69</v>
      </c>
      <c r="C58" s="118">
        <v>10</v>
      </c>
      <c r="D58" s="118" t="s">
        <v>239</v>
      </c>
      <c r="E58" s="118">
        <v>54.9</v>
      </c>
      <c r="F58" s="118" t="s">
        <v>239</v>
      </c>
      <c r="G58" s="118">
        <v>1.3</v>
      </c>
      <c r="H58" s="118" t="s">
        <v>239</v>
      </c>
      <c r="I58" s="118">
        <v>34.700000000000003</v>
      </c>
      <c r="J58" s="118" t="s">
        <v>239</v>
      </c>
      <c r="K58" s="118" t="s">
        <v>238</v>
      </c>
      <c r="L58" s="118" t="s">
        <v>237</v>
      </c>
      <c r="M58" s="118">
        <v>18.399999999999999</v>
      </c>
      <c r="N58" s="118" t="s">
        <v>239</v>
      </c>
      <c r="O58" s="118">
        <v>29.8</v>
      </c>
      <c r="P58" s="118" t="s">
        <v>237</v>
      </c>
      <c r="Q58" s="118">
        <v>33.5</v>
      </c>
      <c r="R58" s="118" t="s">
        <v>237</v>
      </c>
      <c r="S58" s="118">
        <v>21.5</v>
      </c>
      <c r="T58" s="118" t="s">
        <v>237</v>
      </c>
      <c r="U58" s="118">
        <v>8.1</v>
      </c>
      <c r="V58" s="118" t="s">
        <v>237</v>
      </c>
      <c r="W58" s="118">
        <v>66</v>
      </c>
      <c r="X58" s="118" t="s">
        <v>237</v>
      </c>
      <c r="Y58" s="118">
        <v>0.24055809477988938</v>
      </c>
      <c r="Z58" s="118" t="s">
        <v>239</v>
      </c>
      <c r="AA58" s="123"/>
      <c r="AB58" s="120"/>
      <c r="AC58" s="123"/>
      <c r="AD58" s="120"/>
      <c r="AE58" s="124"/>
      <c r="AF58" s="97"/>
      <c r="AG58" s="123"/>
      <c r="AH58" s="121"/>
      <c r="AI58" s="123"/>
      <c r="AJ58" s="121"/>
      <c r="AK58" s="124"/>
      <c r="AL58" s="121"/>
      <c r="AM58" s="122"/>
      <c r="AN58" s="122"/>
      <c r="AO58" s="122"/>
      <c r="AP58" s="97"/>
      <c r="AQ58" s="99"/>
      <c r="AR58" s="97"/>
      <c r="AS58" s="123"/>
      <c r="AT58" s="123"/>
      <c r="AU58" s="123"/>
      <c r="AV58" s="119"/>
      <c r="AW58" s="124"/>
      <c r="AX58" s="119"/>
      <c r="AY58" s="123"/>
      <c r="AZ58" s="123"/>
      <c r="BA58" s="123"/>
      <c r="BB58" s="119"/>
      <c r="BC58" s="124"/>
      <c r="BD58" s="119"/>
    </row>
    <row r="59" spans="2:56" x14ac:dyDescent="0.25">
      <c r="B59" s="15" t="s">
        <v>71</v>
      </c>
      <c r="C59" s="118">
        <v>10.8</v>
      </c>
      <c r="D59" s="118" t="s">
        <v>237</v>
      </c>
      <c r="E59" s="118" t="s">
        <v>238</v>
      </c>
      <c r="F59" s="118" t="s">
        <v>237</v>
      </c>
      <c r="G59" s="118" t="s">
        <v>238</v>
      </c>
      <c r="H59" s="118" t="s">
        <v>237</v>
      </c>
      <c r="I59" s="118" t="s">
        <v>238</v>
      </c>
      <c r="J59" s="118" t="s">
        <v>237</v>
      </c>
      <c r="K59" s="118" t="s">
        <v>238</v>
      </c>
      <c r="L59" s="118" t="s">
        <v>237</v>
      </c>
      <c r="M59" s="118" t="s">
        <v>238</v>
      </c>
      <c r="N59" s="118" t="s">
        <v>237</v>
      </c>
      <c r="O59" s="118" t="s">
        <v>238</v>
      </c>
      <c r="P59" s="118" t="s">
        <v>237</v>
      </c>
      <c r="Q59" s="118" t="s">
        <v>238</v>
      </c>
      <c r="R59" s="118" t="s">
        <v>237</v>
      </c>
      <c r="S59" s="118" t="s">
        <v>238</v>
      </c>
      <c r="T59" s="118" t="s">
        <v>237</v>
      </c>
      <c r="U59" s="118" t="s">
        <v>238</v>
      </c>
      <c r="V59" s="118" t="s">
        <v>237</v>
      </c>
      <c r="W59" s="118" t="s">
        <v>238</v>
      </c>
      <c r="X59" s="118" t="s">
        <v>237</v>
      </c>
      <c r="Y59" s="118" t="s">
        <v>238</v>
      </c>
      <c r="Z59" s="118" t="s">
        <v>237</v>
      </c>
      <c r="AA59" s="123"/>
      <c r="AB59" s="120"/>
      <c r="AC59" s="123"/>
      <c r="AD59" s="120"/>
      <c r="AE59" s="124"/>
      <c r="AF59" s="97"/>
      <c r="AG59" s="123"/>
      <c r="AH59" s="121"/>
      <c r="AI59" s="123"/>
      <c r="AJ59" s="121"/>
      <c r="AK59" s="124"/>
      <c r="AL59" s="121"/>
      <c r="AM59" s="122"/>
      <c r="AN59" s="122"/>
      <c r="AO59" s="122"/>
      <c r="AP59" s="97"/>
      <c r="AQ59" s="99"/>
      <c r="AR59" s="97"/>
      <c r="AS59" s="123"/>
      <c r="AT59" s="123"/>
      <c r="AU59" s="119"/>
      <c r="AV59" s="119"/>
      <c r="AW59" s="119"/>
      <c r="AX59" s="119"/>
      <c r="AY59" s="123"/>
      <c r="AZ59" s="123"/>
      <c r="BA59" s="119"/>
      <c r="BB59" s="119"/>
      <c r="BC59" s="119"/>
      <c r="BD59" s="119"/>
    </row>
    <row r="60" spans="2:56" x14ac:dyDescent="0.25">
      <c r="B60" s="15" t="s">
        <v>72</v>
      </c>
      <c r="C60" s="118">
        <v>11</v>
      </c>
      <c r="D60" s="118" t="s">
        <v>239</v>
      </c>
      <c r="E60" s="118">
        <v>65.2</v>
      </c>
      <c r="F60" s="118" t="s">
        <v>239</v>
      </c>
      <c r="G60" s="118">
        <v>6.7</v>
      </c>
      <c r="H60" s="118" t="s">
        <v>237</v>
      </c>
      <c r="I60" s="118">
        <v>81.099999999999994</v>
      </c>
      <c r="J60" s="118" t="s">
        <v>239</v>
      </c>
      <c r="K60" s="118" t="s">
        <v>238</v>
      </c>
      <c r="L60" s="118" t="s">
        <v>237</v>
      </c>
      <c r="M60" s="118">
        <v>14.4</v>
      </c>
      <c r="N60" s="118" t="s">
        <v>237</v>
      </c>
      <c r="O60" s="118">
        <v>3.4</v>
      </c>
      <c r="P60" s="118" t="s">
        <v>239</v>
      </c>
      <c r="Q60" s="118">
        <v>10.1</v>
      </c>
      <c r="R60" s="118" t="s">
        <v>239</v>
      </c>
      <c r="S60" s="118">
        <v>2.2999999999999998</v>
      </c>
      <c r="T60" s="118" t="s">
        <v>239</v>
      </c>
      <c r="U60" s="118">
        <v>8.3000000000000007</v>
      </c>
      <c r="V60" s="118" t="s">
        <v>239</v>
      </c>
      <c r="W60" s="118" t="s">
        <v>238</v>
      </c>
      <c r="X60" s="118" t="s">
        <v>237</v>
      </c>
      <c r="Y60" s="118" t="s">
        <v>238</v>
      </c>
      <c r="Z60" s="118" t="s">
        <v>280</v>
      </c>
      <c r="AA60" s="123"/>
      <c r="AB60" s="120"/>
      <c r="AC60" s="123"/>
      <c r="AD60" s="120"/>
      <c r="AE60" s="124"/>
      <c r="AF60" s="97"/>
      <c r="AG60" s="123"/>
      <c r="AI60" s="123"/>
      <c r="AK60" s="124"/>
      <c r="AM60" s="122"/>
      <c r="AN60" s="122"/>
      <c r="AO60" s="122"/>
      <c r="AP60" s="97"/>
      <c r="AQ60" s="99"/>
      <c r="AR60" s="97"/>
      <c r="AS60" s="86"/>
      <c r="AT60" s="86"/>
      <c r="AU60" s="86"/>
      <c r="AV60" s="70"/>
      <c r="AW60" s="70"/>
      <c r="AX60" s="70"/>
      <c r="AY60" s="86"/>
      <c r="AZ60" s="86"/>
      <c r="BA60" s="86"/>
      <c r="BB60" s="70"/>
      <c r="BC60" s="70"/>
      <c r="BD60" s="70"/>
    </row>
    <row r="61" spans="2:56" x14ac:dyDescent="0.25">
      <c r="B61" s="15" t="s">
        <v>73</v>
      </c>
      <c r="C61" s="118">
        <v>8.6</v>
      </c>
      <c r="D61" s="118" t="s">
        <v>237</v>
      </c>
      <c r="E61" s="118">
        <v>54.6</v>
      </c>
      <c r="F61" s="118" t="s">
        <v>237</v>
      </c>
      <c r="G61" s="118">
        <v>40</v>
      </c>
      <c r="H61" s="118" t="s">
        <v>239</v>
      </c>
      <c r="I61" s="118">
        <v>73.599999999999994</v>
      </c>
      <c r="J61" s="118" t="s">
        <v>237</v>
      </c>
      <c r="K61" s="118" t="s">
        <v>238</v>
      </c>
      <c r="L61" s="118" t="s">
        <v>237</v>
      </c>
      <c r="M61" s="118">
        <v>18.899999999999999</v>
      </c>
      <c r="N61" s="118" t="s">
        <v>279</v>
      </c>
      <c r="O61" s="118">
        <v>6.4</v>
      </c>
      <c r="P61" s="118" t="s">
        <v>237</v>
      </c>
      <c r="Q61" s="118">
        <v>25.3</v>
      </c>
      <c r="R61" s="118" t="s">
        <v>237</v>
      </c>
      <c r="S61" s="118">
        <v>2.4</v>
      </c>
      <c r="T61" s="118" t="s">
        <v>237</v>
      </c>
      <c r="U61" s="118" t="s">
        <v>238</v>
      </c>
      <c r="V61" s="118" t="s">
        <v>237</v>
      </c>
      <c r="W61" s="118" t="s">
        <v>238</v>
      </c>
      <c r="X61" s="118" t="s">
        <v>237</v>
      </c>
      <c r="Y61" s="118" t="s">
        <v>238</v>
      </c>
      <c r="Z61" s="118" t="s">
        <v>237</v>
      </c>
      <c r="AA61" s="123"/>
      <c r="AB61" s="120"/>
      <c r="AC61" s="123"/>
      <c r="AD61" s="120"/>
      <c r="AE61" s="124"/>
      <c r="AF61" s="97"/>
      <c r="AG61" s="123"/>
      <c r="AH61" s="121"/>
      <c r="AI61" s="123"/>
      <c r="AJ61" s="121"/>
      <c r="AK61" s="124"/>
      <c r="AL61" s="121"/>
      <c r="AM61" s="122"/>
      <c r="AN61" s="122"/>
      <c r="AO61" s="122"/>
      <c r="AP61" s="97"/>
      <c r="AQ61" s="99"/>
      <c r="AR61" s="97"/>
      <c r="AS61" s="123"/>
      <c r="AT61" s="123"/>
      <c r="AU61" s="119"/>
      <c r="AV61" s="119"/>
      <c r="AW61" s="119"/>
      <c r="AX61" s="119"/>
      <c r="AY61" s="123"/>
      <c r="AZ61" s="123"/>
      <c r="BA61" s="119"/>
      <c r="BB61" s="119"/>
      <c r="BC61" s="119"/>
      <c r="BD61" s="119"/>
    </row>
    <row r="62" spans="2:56" x14ac:dyDescent="0.25">
      <c r="B62" s="15" t="s">
        <v>74</v>
      </c>
      <c r="C62" s="118">
        <v>13</v>
      </c>
      <c r="D62" s="118" t="s">
        <v>239</v>
      </c>
      <c r="E62" s="118">
        <v>55.9</v>
      </c>
      <c r="F62" s="118" t="s">
        <v>239</v>
      </c>
      <c r="G62" s="118">
        <v>53.2</v>
      </c>
      <c r="H62" s="118" t="s">
        <v>239</v>
      </c>
      <c r="I62" s="118">
        <v>69.3</v>
      </c>
      <c r="J62" s="118" t="s">
        <v>239</v>
      </c>
      <c r="K62" s="118" t="s">
        <v>238</v>
      </c>
      <c r="L62" s="118" t="s">
        <v>237</v>
      </c>
      <c r="M62" s="118">
        <v>34.5</v>
      </c>
      <c r="N62" s="118" t="s">
        <v>239</v>
      </c>
      <c r="O62" s="118">
        <v>6.8</v>
      </c>
      <c r="P62" s="118" t="s">
        <v>239</v>
      </c>
      <c r="Q62" s="118">
        <v>30.7</v>
      </c>
      <c r="R62" s="118" t="s">
        <v>239</v>
      </c>
      <c r="S62" s="118">
        <v>7.9</v>
      </c>
      <c r="T62" s="118" t="s">
        <v>239</v>
      </c>
      <c r="U62" s="118">
        <v>20.5</v>
      </c>
      <c r="V62" s="118" t="s">
        <v>239</v>
      </c>
      <c r="W62" s="118" t="s">
        <v>238</v>
      </c>
      <c r="X62" s="118" t="s">
        <v>237</v>
      </c>
      <c r="Y62" s="118">
        <v>77.7</v>
      </c>
      <c r="Z62" s="118" t="s">
        <v>239</v>
      </c>
      <c r="AA62" s="123"/>
      <c r="AB62" s="120"/>
      <c r="AC62" s="123"/>
      <c r="AD62" s="120"/>
      <c r="AE62" s="124"/>
      <c r="AF62" s="97"/>
      <c r="AG62" s="123"/>
      <c r="AI62" s="123"/>
      <c r="AK62" s="124"/>
      <c r="AM62" s="122"/>
      <c r="AN62" s="122"/>
      <c r="AO62" s="122"/>
      <c r="AP62" s="97"/>
      <c r="AQ62" s="99"/>
      <c r="AR62" s="97"/>
      <c r="AS62" s="86"/>
      <c r="AT62" s="86"/>
      <c r="AU62" s="86"/>
      <c r="AV62" s="70"/>
      <c r="AW62" s="70"/>
      <c r="AX62" s="70"/>
      <c r="AY62" s="86"/>
      <c r="AZ62" s="86"/>
      <c r="BA62" s="86"/>
      <c r="BB62" s="70"/>
      <c r="BC62" s="70"/>
      <c r="BD62" s="70"/>
    </row>
    <row r="63" spans="2:56" x14ac:dyDescent="0.25">
      <c r="B63" s="15" t="s">
        <v>75</v>
      </c>
      <c r="C63" s="118">
        <v>8.6999999999999993</v>
      </c>
      <c r="D63" s="118" t="s">
        <v>237</v>
      </c>
      <c r="E63" s="118">
        <v>32.799999999999997</v>
      </c>
      <c r="F63" s="118" t="s">
        <v>239</v>
      </c>
      <c r="G63" s="118">
        <v>31.4</v>
      </c>
      <c r="H63" s="118" t="s">
        <v>239</v>
      </c>
      <c r="I63" s="118" t="s">
        <v>238</v>
      </c>
      <c r="J63" s="118" t="s">
        <v>237</v>
      </c>
      <c r="K63" s="118" t="s">
        <v>238</v>
      </c>
      <c r="L63" s="118" t="s">
        <v>237</v>
      </c>
      <c r="M63" s="118">
        <v>54</v>
      </c>
      <c r="N63" s="118" t="s">
        <v>239</v>
      </c>
      <c r="O63" s="118">
        <v>6.6</v>
      </c>
      <c r="P63" s="118" t="s">
        <v>239</v>
      </c>
      <c r="Q63" s="118">
        <v>20.6</v>
      </c>
      <c r="R63" s="118" t="s">
        <v>239</v>
      </c>
      <c r="S63" s="118">
        <v>1.6</v>
      </c>
      <c r="T63" s="118" t="s">
        <v>239</v>
      </c>
      <c r="U63" s="118">
        <v>5.7</v>
      </c>
      <c r="V63" s="118" t="s">
        <v>239</v>
      </c>
      <c r="W63" s="118" t="s">
        <v>238</v>
      </c>
      <c r="X63" s="118" t="s">
        <v>237</v>
      </c>
      <c r="Y63" s="118">
        <v>62</v>
      </c>
      <c r="Z63" s="118" t="s">
        <v>239</v>
      </c>
      <c r="AA63" s="123"/>
      <c r="AB63" s="120"/>
      <c r="AC63" s="123"/>
      <c r="AD63" s="120"/>
      <c r="AE63" s="124"/>
      <c r="AF63" s="97"/>
      <c r="AG63" s="123"/>
      <c r="AH63" s="121"/>
      <c r="AI63" s="123"/>
      <c r="AJ63" s="121"/>
      <c r="AK63" s="124"/>
      <c r="AL63" s="121"/>
      <c r="AM63" s="122"/>
      <c r="AN63" s="122"/>
      <c r="AO63" s="122"/>
      <c r="AP63" s="97"/>
      <c r="AQ63" s="99"/>
      <c r="AR63" s="97"/>
      <c r="AS63" s="123"/>
      <c r="AT63" s="123"/>
      <c r="AU63" s="119"/>
      <c r="AV63" s="119"/>
      <c r="AW63" s="119"/>
      <c r="AX63" s="119"/>
      <c r="AY63" s="123"/>
      <c r="AZ63" s="123"/>
      <c r="BA63" s="119"/>
      <c r="BB63" s="119"/>
      <c r="BC63" s="119"/>
      <c r="BD63" s="119"/>
    </row>
    <row r="64" spans="2:56" x14ac:dyDescent="0.25">
      <c r="B64" s="15" t="s">
        <v>76</v>
      </c>
      <c r="C64" s="118">
        <v>13</v>
      </c>
      <c r="D64" s="118" t="s">
        <v>239</v>
      </c>
      <c r="E64" s="118">
        <v>20.5</v>
      </c>
      <c r="F64" s="118" t="s">
        <v>237</v>
      </c>
      <c r="G64" s="118">
        <v>7.4</v>
      </c>
      <c r="H64" s="118" t="s">
        <v>237</v>
      </c>
      <c r="I64" s="118">
        <v>75.7</v>
      </c>
      <c r="J64" s="118" t="s">
        <v>237</v>
      </c>
      <c r="K64" s="118">
        <v>11.4</v>
      </c>
      <c r="L64" s="118" t="s">
        <v>237</v>
      </c>
      <c r="M64" s="118">
        <v>4.5999999999999996</v>
      </c>
      <c r="N64" s="118" t="s">
        <v>279</v>
      </c>
      <c r="O64" s="118">
        <v>5.6</v>
      </c>
      <c r="P64" s="118" t="s">
        <v>237</v>
      </c>
      <c r="Q64" s="118">
        <v>26.2</v>
      </c>
      <c r="R64" s="118" t="s">
        <v>237</v>
      </c>
      <c r="S64" s="118">
        <v>3.1</v>
      </c>
      <c r="T64" s="118" t="s">
        <v>237</v>
      </c>
      <c r="U64" s="118">
        <v>9.6999999999999993</v>
      </c>
      <c r="V64" s="118" t="s">
        <v>237</v>
      </c>
      <c r="W64" s="118" t="s">
        <v>238</v>
      </c>
      <c r="X64" s="118" t="s">
        <v>237</v>
      </c>
      <c r="Y64" s="118" t="s">
        <v>238</v>
      </c>
      <c r="Z64" s="118" t="s">
        <v>280</v>
      </c>
      <c r="AA64" s="123"/>
      <c r="AB64" s="120"/>
      <c r="AC64" s="123"/>
      <c r="AD64" s="120"/>
      <c r="AE64" s="124"/>
      <c r="AF64" s="97"/>
      <c r="AG64" s="123"/>
      <c r="AH64" s="121"/>
      <c r="AI64" s="123"/>
      <c r="AJ64" s="121"/>
      <c r="AK64" s="124"/>
      <c r="AL64" s="121"/>
      <c r="AM64" s="122"/>
      <c r="AN64" s="122"/>
      <c r="AO64" s="122"/>
      <c r="AP64" s="97"/>
      <c r="AQ64" s="99"/>
      <c r="AR64" s="97"/>
      <c r="AS64" s="123"/>
      <c r="AT64" s="123"/>
      <c r="AU64" s="119"/>
      <c r="AV64" s="119"/>
      <c r="AW64" s="119"/>
      <c r="AX64" s="119"/>
      <c r="AY64" s="123"/>
      <c r="AZ64" s="123"/>
      <c r="BA64" s="119"/>
      <c r="BB64" s="119"/>
      <c r="BC64" s="119"/>
      <c r="BD64" s="119"/>
    </row>
    <row r="65" spans="2:56" x14ac:dyDescent="0.25">
      <c r="B65" s="15" t="s">
        <v>77</v>
      </c>
      <c r="C65" s="118">
        <v>14</v>
      </c>
      <c r="D65" s="118" t="s">
        <v>239</v>
      </c>
      <c r="E65" s="118">
        <v>93.1</v>
      </c>
      <c r="F65" s="118" t="s">
        <v>237</v>
      </c>
      <c r="G65" s="118">
        <v>68.7</v>
      </c>
      <c r="H65" s="118" t="s">
        <v>237</v>
      </c>
      <c r="I65" s="118">
        <v>39.9</v>
      </c>
      <c r="J65" s="118" t="s">
        <v>239</v>
      </c>
      <c r="K65" s="118">
        <v>29</v>
      </c>
      <c r="L65" s="118" t="s">
        <v>283</v>
      </c>
      <c r="M65" s="118">
        <v>72.8</v>
      </c>
      <c r="N65" s="118" t="s">
        <v>279</v>
      </c>
      <c r="O65" s="118">
        <v>38.799999999999997</v>
      </c>
      <c r="P65" s="118" t="s">
        <v>237</v>
      </c>
      <c r="Q65" s="118">
        <v>50.3</v>
      </c>
      <c r="R65" s="118" t="s">
        <v>237</v>
      </c>
      <c r="S65" s="118">
        <v>15.3</v>
      </c>
      <c r="T65" s="118" t="s">
        <v>237</v>
      </c>
      <c r="U65" s="118">
        <v>1.9</v>
      </c>
      <c r="V65" s="118" t="s">
        <v>237</v>
      </c>
      <c r="W65" s="118">
        <v>37</v>
      </c>
      <c r="X65" s="118" t="s">
        <v>237</v>
      </c>
      <c r="Y65" s="118">
        <v>68</v>
      </c>
      <c r="Z65" s="118" t="s">
        <v>239</v>
      </c>
      <c r="AA65" s="123"/>
      <c r="AB65" s="120"/>
      <c r="AC65" s="123"/>
      <c r="AD65" s="120"/>
      <c r="AE65" s="124"/>
      <c r="AF65" s="97"/>
      <c r="AG65" s="123"/>
      <c r="AH65" s="121"/>
      <c r="AI65" s="123"/>
      <c r="AJ65" s="121"/>
      <c r="AK65" s="124"/>
      <c r="AL65" s="121"/>
      <c r="AM65" s="122"/>
      <c r="AN65" s="122"/>
      <c r="AO65" s="122"/>
      <c r="AP65" s="97"/>
      <c r="AQ65" s="99"/>
      <c r="AR65" s="97"/>
      <c r="AS65" s="123"/>
      <c r="AT65" s="123"/>
      <c r="AU65" s="119"/>
      <c r="AV65" s="119"/>
      <c r="AW65" s="119"/>
      <c r="AX65" s="119"/>
      <c r="AY65" s="123"/>
      <c r="AZ65" s="123"/>
      <c r="BA65" s="119"/>
      <c r="BB65" s="119"/>
      <c r="BC65" s="119"/>
      <c r="BD65" s="119"/>
    </row>
    <row r="66" spans="2:56" x14ac:dyDescent="0.25">
      <c r="B66" s="15" t="s">
        <v>78</v>
      </c>
      <c r="C66" s="118">
        <v>4.5999999999999996</v>
      </c>
      <c r="D66" s="118" t="s">
        <v>237</v>
      </c>
      <c r="E66" s="118" t="s">
        <v>238</v>
      </c>
      <c r="F66" s="118" t="s">
        <v>237</v>
      </c>
      <c r="G66" s="118" t="s">
        <v>238</v>
      </c>
      <c r="H66" s="118" t="s">
        <v>237</v>
      </c>
      <c r="I66" s="118" t="s">
        <v>238</v>
      </c>
      <c r="J66" s="118" t="s">
        <v>237</v>
      </c>
      <c r="K66" s="118" t="s">
        <v>238</v>
      </c>
      <c r="L66" s="118" t="s">
        <v>237</v>
      </c>
      <c r="M66" s="118" t="s">
        <v>238</v>
      </c>
      <c r="N66" s="118" t="s">
        <v>237</v>
      </c>
      <c r="O66" s="118" t="s">
        <v>238</v>
      </c>
      <c r="P66" s="118" t="s">
        <v>237</v>
      </c>
      <c r="Q66" s="118" t="s">
        <v>238</v>
      </c>
      <c r="R66" s="118" t="s">
        <v>237</v>
      </c>
      <c r="S66" s="118" t="s">
        <v>238</v>
      </c>
      <c r="T66" s="118" t="s">
        <v>237</v>
      </c>
      <c r="U66" s="118" t="s">
        <v>238</v>
      </c>
      <c r="V66" s="118" t="s">
        <v>237</v>
      </c>
      <c r="W66" s="118" t="s">
        <v>238</v>
      </c>
      <c r="X66" s="118" t="s">
        <v>237</v>
      </c>
      <c r="Y66" s="118" t="s">
        <v>238</v>
      </c>
      <c r="Z66" s="118" t="s">
        <v>237</v>
      </c>
      <c r="AA66" s="123"/>
      <c r="AB66" s="120"/>
      <c r="AC66" s="123"/>
      <c r="AD66" s="120"/>
      <c r="AE66" s="124"/>
      <c r="AF66" s="97"/>
      <c r="AG66" s="123"/>
      <c r="AH66" s="121"/>
      <c r="AI66" s="123"/>
      <c r="AJ66" s="121"/>
      <c r="AK66" s="124"/>
      <c r="AL66" s="121"/>
      <c r="AM66" s="122"/>
      <c r="AN66" s="122"/>
      <c r="AO66" s="122"/>
      <c r="AP66" s="97"/>
      <c r="AQ66" s="99"/>
      <c r="AR66" s="97"/>
      <c r="AS66" s="123"/>
      <c r="AT66" s="123"/>
      <c r="AU66" s="119"/>
      <c r="AV66" s="119"/>
      <c r="AW66" s="119"/>
      <c r="AX66" s="119"/>
      <c r="AY66" s="123"/>
      <c r="AZ66" s="123"/>
      <c r="BA66" s="119"/>
      <c r="BB66" s="119"/>
      <c r="BC66" s="119"/>
      <c r="BD66" s="119"/>
    </row>
    <row r="67" spans="2:56" x14ac:dyDescent="0.25">
      <c r="B67" s="15" t="s">
        <v>79</v>
      </c>
      <c r="C67" s="118">
        <v>20</v>
      </c>
      <c r="D67" s="118" t="s">
        <v>239</v>
      </c>
      <c r="E67" s="118">
        <v>51.5</v>
      </c>
      <c r="F67" s="118" t="s">
        <v>237</v>
      </c>
      <c r="G67" s="118">
        <v>52</v>
      </c>
      <c r="H67" s="118" t="s">
        <v>237</v>
      </c>
      <c r="I67" s="118">
        <v>49</v>
      </c>
      <c r="J67" s="118" t="s">
        <v>237</v>
      </c>
      <c r="K67" s="118">
        <v>4.0999999999999996</v>
      </c>
      <c r="L67" s="118" t="s">
        <v>237</v>
      </c>
      <c r="M67" s="118">
        <v>82.3</v>
      </c>
      <c r="N67" s="118" t="s">
        <v>237</v>
      </c>
      <c r="O67" s="118">
        <v>29.2</v>
      </c>
      <c r="P67" s="118" t="s">
        <v>237</v>
      </c>
      <c r="Q67" s="118">
        <v>44.2</v>
      </c>
      <c r="R67" s="118" t="s">
        <v>237</v>
      </c>
      <c r="S67" s="118">
        <v>10.1</v>
      </c>
      <c r="T67" s="118" t="s">
        <v>237</v>
      </c>
      <c r="U67" s="118">
        <v>1.8</v>
      </c>
      <c r="V67" s="118" t="s">
        <v>237</v>
      </c>
      <c r="W67" s="118">
        <v>79</v>
      </c>
      <c r="X67" s="118" t="s">
        <v>237</v>
      </c>
      <c r="Y67" s="118">
        <v>19.899999999999999</v>
      </c>
      <c r="Z67" s="118" t="s">
        <v>282</v>
      </c>
      <c r="AA67" s="123"/>
      <c r="AB67" s="120"/>
      <c r="AC67" s="123"/>
      <c r="AD67" s="120"/>
      <c r="AE67" s="124"/>
      <c r="AF67" s="97"/>
      <c r="AG67" s="123"/>
      <c r="AH67" s="121"/>
      <c r="AI67" s="123"/>
      <c r="AJ67" s="121"/>
      <c r="AK67" s="124"/>
      <c r="AL67" s="121"/>
      <c r="AM67" s="122"/>
      <c r="AN67" s="122"/>
      <c r="AO67" s="122"/>
      <c r="AP67" s="97"/>
      <c r="AQ67" s="99"/>
      <c r="AR67" s="97"/>
      <c r="AS67" s="123"/>
      <c r="AT67" s="123"/>
      <c r="AU67" s="123"/>
      <c r="AV67" s="119"/>
      <c r="AW67" s="124"/>
      <c r="AX67" s="119"/>
      <c r="AY67" s="123"/>
      <c r="AZ67" s="123"/>
      <c r="BA67" s="123"/>
      <c r="BB67" s="119"/>
      <c r="BC67" s="124"/>
      <c r="BD67" s="119"/>
    </row>
    <row r="68" spans="2:56" x14ac:dyDescent="0.25">
      <c r="B68" s="15" t="s">
        <v>80</v>
      </c>
      <c r="C68" s="118">
        <v>10.199999999999999</v>
      </c>
      <c r="D68" s="118" t="s">
        <v>239</v>
      </c>
      <c r="E68" s="118">
        <v>57.3</v>
      </c>
      <c r="F68" s="118" t="s">
        <v>239</v>
      </c>
      <c r="G68" s="118">
        <v>39.799999999999997</v>
      </c>
      <c r="H68" s="118" t="s">
        <v>239</v>
      </c>
      <c r="I68" s="118" t="s">
        <v>238</v>
      </c>
      <c r="J68" s="118" t="s">
        <v>237</v>
      </c>
      <c r="K68" s="118" t="s">
        <v>238</v>
      </c>
      <c r="L68" s="118" t="s">
        <v>237</v>
      </c>
      <c r="M68" s="118" t="s">
        <v>238</v>
      </c>
      <c r="N68" s="118" t="s">
        <v>237</v>
      </c>
      <c r="O68" s="118">
        <v>5.3</v>
      </c>
      <c r="P68" s="118" t="s">
        <v>239</v>
      </c>
      <c r="Q68" s="118">
        <v>7.5</v>
      </c>
      <c r="R68" s="118" t="s">
        <v>239</v>
      </c>
      <c r="S68" s="118">
        <v>6.3</v>
      </c>
      <c r="T68" s="118" t="s">
        <v>239</v>
      </c>
      <c r="U68" s="118">
        <v>5.0999999999999996</v>
      </c>
      <c r="V68" s="118" t="s">
        <v>239</v>
      </c>
      <c r="W68" s="118" t="s">
        <v>238</v>
      </c>
      <c r="X68" s="118" t="s">
        <v>237</v>
      </c>
      <c r="Y68" s="118" t="s">
        <v>238</v>
      </c>
      <c r="Z68" s="118" t="s">
        <v>237</v>
      </c>
      <c r="AA68" s="123"/>
      <c r="AB68" s="120"/>
      <c r="AC68" s="123"/>
      <c r="AD68" s="120"/>
      <c r="AE68" s="124"/>
      <c r="AF68" s="97"/>
      <c r="AG68" s="123"/>
      <c r="AH68" s="121"/>
      <c r="AI68" s="123"/>
      <c r="AJ68" s="121"/>
      <c r="AK68" s="124"/>
      <c r="AL68" s="121"/>
      <c r="AM68" s="122"/>
      <c r="AN68" s="122"/>
      <c r="AO68" s="122"/>
      <c r="AP68" s="97"/>
      <c r="AQ68" s="99"/>
      <c r="AR68" s="97"/>
      <c r="AS68" s="123"/>
      <c r="AT68" s="123"/>
      <c r="AU68" s="119"/>
      <c r="AV68" s="119"/>
      <c r="AW68" s="119"/>
      <c r="AX68" s="119"/>
      <c r="AY68" s="123"/>
      <c r="AZ68" s="123"/>
      <c r="BA68" s="119"/>
      <c r="BB68" s="119"/>
      <c r="BC68" s="119"/>
      <c r="BD68" s="119"/>
    </row>
    <row r="69" spans="2:56" x14ac:dyDescent="0.25">
      <c r="B69" s="15" t="s">
        <v>81</v>
      </c>
      <c r="C69" s="118">
        <v>4.2</v>
      </c>
      <c r="D69" s="118" t="s">
        <v>237</v>
      </c>
      <c r="E69" s="118" t="s">
        <v>238</v>
      </c>
      <c r="F69" s="118" t="s">
        <v>237</v>
      </c>
      <c r="G69" s="118" t="s">
        <v>238</v>
      </c>
      <c r="H69" s="118" t="s">
        <v>237</v>
      </c>
      <c r="I69" s="118" t="s">
        <v>238</v>
      </c>
      <c r="J69" s="118" t="s">
        <v>237</v>
      </c>
      <c r="K69" s="118" t="s">
        <v>238</v>
      </c>
      <c r="L69" s="118" t="s">
        <v>237</v>
      </c>
      <c r="M69" s="118" t="s">
        <v>238</v>
      </c>
      <c r="N69" s="118" t="s">
        <v>237</v>
      </c>
      <c r="O69" s="118" t="s">
        <v>238</v>
      </c>
      <c r="P69" s="118" t="s">
        <v>237</v>
      </c>
      <c r="Q69" s="118" t="s">
        <v>238</v>
      </c>
      <c r="R69" s="118" t="s">
        <v>237</v>
      </c>
      <c r="S69" s="118" t="s">
        <v>238</v>
      </c>
      <c r="T69" s="118" t="s">
        <v>237</v>
      </c>
      <c r="U69" s="118" t="s">
        <v>238</v>
      </c>
      <c r="V69" s="118" t="s">
        <v>237</v>
      </c>
      <c r="W69" s="118" t="s">
        <v>238</v>
      </c>
      <c r="X69" s="118" t="s">
        <v>237</v>
      </c>
      <c r="Y69" s="118" t="s">
        <v>238</v>
      </c>
      <c r="Z69" s="118" t="s">
        <v>237</v>
      </c>
      <c r="AA69" s="123"/>
      <c r="AB69" s="120"/>
      <c r="AC69" s="123"/>
      <c r="AD69" s="120"/>
      <c r="AE69" s="124"/>
      <c r="AF69" s="97"/>
      <c r="AG69" s="123"/>
      <c r="AH69" s="121"/>
      <c r="AI69" s="123"/>
      <c r="AJ69" s="121"/>
      <c r="AK69" s="124"/>
      <c r="AL69" s="121"/>
      <c r="AM69" s="122"/>
      <c r="AN69" s="122"/>
      <c r="AO69" s="122"/>
      <c r="AP69" s="97"/>
      <c r="AQ69" s="99"/>
      <c r="AR69" s="97"/>
      <c r="AS69" s="123"/>
      <c r="AT69" s="123"/>
      <c r="AU69" s="119"/>
      <c r="AV69" s="119"/>
      <c r="AW69" s="119"/>
      <c r="AX69" s="119"/>
      <c r="AY69" s="123"/>
      <c r="AZ69" s="123"/>
      <c r="BA69" s="119"/>
      <c r="BB69" s="119"/>
      <c r="BC69" s="119"/>
      <c r="BD69" s="119"/>
    </row>
    <row r="70" spans="2:56" x14ac:dyDescent="0.25">
      <c r="B70" s="15" t="s">
        <v>82</v>
      </c>
      <c r="C70" s="118">
        <v>6.6</v>
      </c>
      <c r="D70" s="118" t="s">
        <v>237</v>
      </c>
      <c r="E70" s="118" t="s">
        <v>238</v>
      </c>
      <c r="F70" s="118" t="s">
        <v>237</v>
      </c>
      <c r="G70" s="118" t="s">
        <v>238</v>
      </c>
      <c r="H70" s="118" t="s">
        <v>237</v>
      </c>
      <c r="I70" s="118" t="s">
        <v>238</v>
      </c>
      <c r="J70" s="118" t="s">
        <v>237</v>
      </c>
      <c r="K70" s="118" t="s">
        <v>238</v>
      </c>
      <c r="L70" s="118" t="s">
        <v>237</v>
      </c>
      <c r="M70" s="118" t="s">
        <v>238</v>
      </c>
      <c r="N70" s="118" t="s">
        <v>237</v>
      </c>
      <c r="O70" s="118" t="s">
        <v>238</v>
      </c>
      <c r="P70" s="118" t="s">
        <v>237</v>
      </c>
      <c r="Q70" s="118" t="s">
        <v>238</v>
      </c>
      <c r="R70" s="118" t="s">
        <v>237</v>
      </c>
      <c r="S70" s="118" t="s">
        <v>238</v>
      </c>
      <c r="T70" s="118" t="s">
        <v>237</v>
      </c>
      <c r="U70" s="118" t="s">
        <v>238</v>
      </c>
      <c r="V70" s="118" t="s">
        <v>237</v>
      </c>
      <c r="W70" s="118" t="s">
        <v>238</v>
      </c>
      <c r="X70" s="118" t="s">
        <v>237</v>
      </c>
      <c r="Y70" s="118" t="s">
        <v>238</v>
      </c>
      <c r="Z70" s="118" t="s">
        <v>237</v>
      </c>
      <c r="AA70" s="123"/>
      <c r="AB70" s="120"/>
      <c r="AC70" s="123"/>
      <c r="AD70" s="120"/>
      <c r="AE70" s="124"/>
      <c r="AF70" s="97"/>
      <c r="AG70" s="123"/>
      <c r="AH70" s="121"/>
      <c r="AI70" s="123"/>
      <c r="AJ70" s="121"/>
      <c r="AK70" s="124"/>
      <c r="AL70" s="121"/>
      <c r="AM70" s="122"/>
      <c r="AN70" s="122"/>
      <c r="AO70" s="122"/>
      <c r="AP70" s="97"/>
      <c r="AQ70" s="99"/>
      <c r="AR70" s="97"/>
      <c r="AS70" s="123"/>
      <c r="AT70" s="123"/>
      <c r="AU70" s="119"/>
      <c r="AV70" s="119"/>
      <c r="AW70" s="119"/>
      <c r="AX70" s="119"/>
      <c r="AY70" s="123"/>
      <c r="AZ70" s="123"/>
      <c r="BA70" s="119"/>
      <c r="BB70" s="119"/>
      <c r="BC70" s="119"/>
      <c r="BD70" s="119"/>
    </row>
    <row r="71" spans="2:56" x14ac:dyDescent="0.25">
      <c r="B71" s="15" t="s">
        <v>83</v>
      </c>
      <c r="C71" s="118">
        <v>14</v>
      </c>
      <c r="D71" s="118" t="s">
        <v>239</v>
      </c>
      <c r="E71" s="118">
        <v>32.299999999999997</v>
      </c>
      <c r="F71" s="118" t="s">
        <v>237</v>
      </c>
      <c r="G71" s="118">
        <v>6</v>
      </c>
      <c r="H71" s="118" t="s">
        <v>237</v>
      </c>
      <c r="I71" s="118">
        <v>82.4</v>
      </c>
      <c r="J71" s="118" t="s">
        <v>237</v>
      </c>
      <c r="K71" s="118">
        <v>3.9</v>
      </c>
      <c r="L71" s="118" t="s">
        <v>237</v>
      </c>
      <c r="M71" s="118">
        <v>3.9</v>
      </c>
      <c r="N71" s="118" t="s">
        <v>237</v>
      </c>
      <c r="O71" s="118">
        <v>6.5</v>
      </c>
      <c r="P71" s="118" t="s">
        <v>237</v>
      </c>
      <c r="Q71" s="118">
        <v>17.5</v>
      </c>
      <c r="R71" s="118" t="s">
        <v>237</v>
      </c>
      <c r="S71" s="118">
        <v>3.4</v>
      </c>
      <c r="T71" s="118" t="s">
        <v>237</v>
      </c>
      <c r="U71" s="118">
        <v>7.7</v>
      </c>
      <c r="V71" s="118" t="s">
        <v>237</v>
      </c>
      <c r="W71" s="118" t="s">
        <v>238</v>
      </c>
      <c r="X71" s="118" t="s">
        <v>237</v>
      </c>
      <c r="Y71" s="118" t="s">
        <v>238</v>
      </c>
      <c r="Z71" s="118" t="s">
        <v>280</v>
      </c>
      <c r="AA71" s="123"/>
      <c r="AB71" s="120"/>
      <c r="AC71" s="123"/>
      <c r="AD71" s="120"/>
      <c r="AE71" s="124"/>
      <c r="AF71" s="97"/>
      <c r="AG71" s="123"/>
      <c r="AH71" s="121"/>
      <c r="AI71" s="123"/>
      <c r="AJ71" s="121"/>
      <c r="AK71" s="124"/>
      <c r="AL71" s="121"/>
      <c r="AM71" s="122"/>
      <c r="AN71" s="122"/>
      <c r="AO71" s="122"/>
      <c r="AP71" s="97"/>
      <c r="AQ71" s="99"/>
      <c r="AR71" s="97"/>
      <c r="AS71" s="123"/>
      <c r="AT71" s="123"/>
      <c r="AU71" s="119"/>
      <c r="AV71" s="119"/>
      <c r="AW71" s="119"/>
      <c r="AX71" s="119"/>
      <c r="AY71" s="123"/>
      <c r="AZ71" s="123"/>
      <c r="BA71" s="119"/>
      <c r="BB71" s="119"/>
      <c r="BC71" s="119"/>
      <c r="BD71" s="119"/>
    </row>
    <row r="72" spans="2:56" x14ac:dyDescent="0.25">
      <c r="B72" s="15" t="s">
        <v>84</v>
      </c>
      <c r="C72" s="118">
        <v>10.199999999999999</v>
      </c>
      <c r="D72" s="118" t="s">
        <v>237</v>
      </c>
      <c r="E72" s="118">
        <v>51.6</v>
      </c>
      <c r="F72" s="118" t="s">
        <v>237</v>
      </c>
      <c r="G72" s="118">
        <v>33.5</v>
      </c>
      <c r="H72" s="118" t="s">
        <v>237</v>
      </c>
      <c r="I72" s="118">
        <v>34.299999999999997</v>
      </c>
      <c r="J72" s="118" t="s">
        <v>237</v>
      </c>
      <c r="K72" s="118" t="s">
        <v>238</v>
      </c>
      <c r="L72" s="118" t="s">
        <v>237</v>
      </c>
      <c r="M72" s="118">
        <v>31.4</v>
      </c>
      <c r="N72" s="118" t="s">
        <v>237</v>
      </c>
      <c r="O72" s="118">
        <v>17.399999999999999</v>
      </c>
      <c r="P72" s="118" t="s">
        <v>237</v>
      </c>
      <c r="Q72" s="118">
        <v>23.4</v>
      </c>
      <c r="R72" s="118" t="s">
        <v>237</v>
      </c>
      <c r="S72" s="118">
        <v>9.5</v>
      </c>
      <c r="T72" s="118" t="s">
        <v>237</v>
      </c>
      <c r="U72" s="118">
        <v>1.9</v>
      </c>
      <c r="V72" s="118" t="s">
        <v>237</v>
      </c>
      <c r="W72" s="118" t="s">
        <v>238</v>
      </c>
      <c r="X72" s="118" t="s">
        <v>237</v>
      </c>
      <c r="Y72" s="118">
        <v>22</v>
      </c>
      <c r="Z72" s="118" t="s">
        <v>237</v>
      </c>
      <c r="AA72" s="123"/>
      <c r="AB72" s="120"/>
      <c r="AC72" s="123"/>
      <c r="AD72" s="120"/>
      <c r="AE72" s="124"/>
      <c r="AF72" s="97"/>
      <c r="AG72" s="123"/>
      <c r="AI72" s="123"/>
      <c r="AK72" s="124"/>
      <c r="AM72" s="122"/>
      <c r="AN72" s="122"/>
      <c r="AO72" s="122"/>
      <c r="AP72" s="97"/>
      <c r="AQ72" s="99"/>
      <c r="AR72" s="97"/>
      <c r="AS72" s="86"/>
      <c r="AT72" s="86"/>
      <c r="AU72" s="86"/>
      <c r="AV72" s="70"/>
      <c r="AW72" s="70"/>
      <c r="AX72" s="70"/>
      <c r="AY72" s="86"/>
      <c r="AZ72" s="86"/>
      <c r="BA72" s="86"/>
      <c r="BB72" s="70"/>
      <c r="BC72" s="70"/>
      <c r="BD72" s="70"/>
    </row>
    <row r="73" spans="2:56" x14ac:dyDescent="0.25">
      <c r="B73" s="125" t="s">
        <v>85</v>
      </c>
      <c r="C73" s="118">
        <v>6.5</v>
      </c>
      <c r="D73" s="118" t="s">
        <v>237</v>
      </c>
      <c r="E73" s="118">
        <v>68.7</v>
      </c>
      <c r="F73" s="118" t="s">
        <v>237</v>
      </c>
      <c r="G73" s="118">
        <v>54.8</v>
      </c>
      <c r="H73" s="118" t="s">
        <v>237</v>
      </c>
      <c r="I73" s="118" t="s">
        <v>238</v>
      </c>
      <c r="J73" s="118" t="s">
        <v>237</v>
      </c>
      <c r="K73" s="118" t="s">
        <v>238</v>
      </c>
      <c r="L73" s="118" t="s">
        <v>237</v>
      </c>
      <c r="M73" s="118">
        <v>16.600000000000001</v>
      </c>
      <c r="N73" s="118" t="s">
        <v>237</v>
      </c>
      <c r="O73" s="118">
        <v>1.1000000000000001</v>
      </c>
      <c r="P73" s="118" t="s">
        <v>237</v>
      </c>
      <c r="Q73" s="118">
        <v>11.3</v>
      </c>
      <c r="R73" s="118" t="s">
        <v>237</v>
      </c>
      <c r="S73" s="118">
        <v>1.6</v>
      </c>
      <c r="T73" s="118" t="s">
        <v>237</v>
      </c>
      <c r="U73" s="118">
        <v>19.899999999999999</v>
      </c>
      <c r="V73" s="118" t="s">
        <v>237</v>
      </c>
      <c r="W73" s="118" t="s">
        <v>238</v>
      </c>
      <c r="X73" s="118" t="s">
        <v>237</v>
      </c>
      <c r="Y73" s="118">
        <v>99.9</v>
      </c>
      <c r="Z73" s="118" t="s">
        <v>279</v>
      </c>
      <c r="AA73" s="123"/>
      <c r="AB73" s="120"/>
      <c r="AC73" s="123"/>
      <c r="AD73" s="120"/>
      <c r="AE73" s="124"/>
      <c r="AF73" s="126"/>
      <c r="AG73" s="123"/>
      <c r="AH73" s="121"/>
      <c r="AI73" s="123"/>
      <c r="AJ73" s="121"/>
      <c r="AK73" s="124"/>
      <c r="AL73" s="121"/>
      <c r="AM73" s="122"/>
      <c r="AN73" s="122"/>
      <c r="AO73" s="122"/>
      <c r="AP73" s="97"/>
      <c r="AQ73" s="99"/>
      <c r="AR73" s="97"/>
      <c r="AS73" s="123"/>
      <c r="AT73" s="123"/>
      <c r="AU73" s="123"/>
      <c r="AV73" s="119"/>
      <c r="AW73" s="124"/>
      <c r="AX73" s="119"/>
      <c r="AY73" s="123"/>
      <c r="AZ73" s="123"/>
      <c r="BA73" s="123"/>
      <c r="BB73" s="119"/>
      <c r="BC73" s="124"/>
      <c r="BD73" s="119"/>
    </row>
    <row r="74" spans="2:56" x14ac:dyDescent="0.25">
      <c r="B74" s="15" t="s">
        <v>86</v>
      </c>
      <c r="C74" s="118">
        <v>6.9</v>
      </c>
      <c r="D74" s="118" t="s">
        <v>237</v>
      </c>
      <c r="E74" s="118" t="s">
        <v>238</v>
      </c>
      <c r="F74" s="118" t="s">
        <v>237</v>
      </c>
      <c r="G74" s="118" t="s">
        <v>238</v>
      </c>
      <c r="H74" s="118" t="s">
        <v>237</v>
      </c>
      <c r="I74" s="118" t="s">
        <v>238</v>
      </c>
      <c r="J74" s="118" t="s">
        <v>237</v>
      </c>
      <c r="K74" s="118" t="s">
        <v>238</v>
      </c>
      <c r="L74" s="118" t="s">
        <v>237</v>
      </c>
      <c r="M74" s="118" t="s">
        <v>238</v>
      </c>
      <c r="N74" s="118" t="s">
        <v>237</v>
      </c>
      <c r="O74" s="118">
        <v>1.1000000000000001</v>
      </c>
      <c r="P74" s="118" t="s">
        <v>239</v>
      </c>
      <c r="Q74" s="118">
        <v>1.3</v>
      </c>
      <c r="R74" s="118" t="s">
        <v>239</v>
      </c>
      <c r="S74" s="118">
        <v>1</v>
      </c>
      <c r="T74" s="118" t="s">
        <v>239</v>
      </c>
      <c r="U74" s="118">
        <v>3.5</v>
      </c>
      <c r="V74" s="118" t="s">
        <v>239</v>
      </c>
      <c r="W74" s="118" t="s">
        <v>238</v>
      </c>
      <c r="X74" s="118" t="s">
        <v>237</v>
      </c>
      <c r="Y74" s="118" t="s">
        <v>238</v>
      </c>
      <c r="Z74" s="118" t="s">
        <v>237</v>
      </c>
      <c r="AA74" s="123"/>
      <c r="AB74" s="120"/>
      <c r="AC74" s="123"/>
      <c r="AD74" s="120"/>
      <c r="AE74" s="124"/>
      <c r="AF74" s="97"/>
      <c r="AG74" s="123"/>
      <c r="AH74" s="121"/>
      <c r="AI74" s="123"/>
      <c r="AJ74" s="121"/>
      <c r="AK74" s="124"/>
      <c r="AL74" s="121"/>
      <c r="AM74" s="122"/>
      <c r="AN74" s="122"/>
      <c r="AO74" s="122"/>
      <c r="AP74" s="97"/>
      <c r="AQ74" s="99"/>
      <c r="AR74" s="97"/>
      <c r="AS74" s="123"/>
      <c r="AT74" s="123"/>
      <c r="AU74" s="119"/>
      <c r="AV74" s="119"/>
      <c r="AW74" s="119"/>
      <c r="AX74" s="119"/>
      <c r="AY74" s="123"/>
      <c r="AZ74" s="123"/>
      <c r="BA74" s="119"/>
      <c r="BB74" s="119"/>
      <c r="BC74" s="119"/>
      <c r="BD74" s="119"/>
    </row>
    <row r="75" spans="2:56" x14ac:dyDescent="0.25">
      <c r="B75" s="15" t="s">
        <v>87</v>
      </c>
      <c r="C75" s="118">
        <v>10.7</v>
      </c>
      <c r="D75" s="118" t="s">
        <v>237</v>
      </c>
      <c r="E75" s="118">
        <v>45.9</v>
      </c>
      <c r="F75" s="118" t="s">
        <v>237</v>
      </c>
      <c r="G75" s="118">
        <v>45.7</v>
      </c>
      <c r="H75" s="118" t="s">
        <v>237</v>
      </c>
      <c r="I75" s="118">
        <v>74.8</v>
      </c>
      <c r="J75" s="118" t="s">
        <v>237</v>
      </c>
      <c r="K75" s="118">
        <v>31</v>
      </c>
      <c r="L75" s="118" t="s">
        <v>237</v>
      </c>
      <c r="M75" s="118">
        <v>37.4</v>
      </c>
      <c r="N75" s="118" t="s">
        <v>237</v>
      </c>
      <c r="O75" s="118">
        <v>13.4</v>
      </c>
      <c r="P75" s="118" t="s">
        <v>237</v>
      </c>
      <c r="Q75" s="118">
        <v>22.7</v>
      </c>
      <c r="R75" s="118" t="s">
        <v>237</v>
      </c>
      <c r="S75" s="118">
        <v>6.2</v>
      </c>
      <c r="T75" s="118" t="s">
        <v>237</v>
      </c>
      <c r="U75" s="118">
        <v>2.6</v>
      </c>
      <c r="V75" s="118" t="s">
        <v>237</v>
      </c>
      <c r="W75" s="118">
        <v>96</v>
      </c>
      <c r="X75" s="118" t="s">
        <v>237</v>
      </c>
      <c r="Y75" s="118">
        <v>34.5</v>
      </c>
      <c r="Z75" s="118" t="s">
        <v>237</v>
      </c>
      <c r="AA75" s="123"/>
      <c r="AB75" s="120"/>
      <c r="AC75" s="123"/>
      <c r="AD75" s="120"/>
      <c r="AE75" s="124"/>
      <c r="AF75" s="97"/>
      <c r="AG75" s="123"/>
      <c r="AI75" s="123"/>
      <c r="AK75" s="124"/>
      <c r="AM75" s="122"/>
      <c r="AN75" s="122"/>
      <c r="AO75" s="122"/>
      <c r="AP75" s="97"/>
      <c r="AQ75" s="99"/>
      <c r="AR75" s="97"/>
      <c r="AS75" s="86"/>
      <c r="AT75" s="86"/>
      <c r="AU75" s="86"/>
      <c r="AV75" s="70"/>
      <c r="AW75" s="70"/>
      <c r="AX75" s="70"/>
      <c r="AY75" s="86"/>
      <c r="AZ75" s="86"/>
      <c r="BA75" s="86"/>
      <c r="BB75" s="70"/>
      <c r="BC75" s="70"/>
      <c r="BD75" s="70"/>
    </row>
    <row r="76" spans="2:56" x14ac:dyDescent="0.25">
      <c r="B76" s="15" t="s">
        <v>88</v>
      </c>
      <c r="C76" s="118">
        <v>9.8000000000000007</v>
      </c>
      <c r="D76" s="118" t="s">
        <v>237</v>
      </c>
      <c r="E76" s="118" t="s">
        <v>238</v>
      </c>
      <c r="F76" s="118" t="s">
        <v>237</v>
      </c>
      <c r="G76" s="118" t="s">
        <v>238</v>
      </c>
      <c r="H76" s="118" t="s">
        <v>237</v>
      </c>
      <c r="I76" s="118" t="s">
        <v>238</v>
      </c>
      <c r="J76" s="118" t="s">
        <v>237</v>
      </c>
      <c r="K76" s="118" t="s">
        <v>238</v>
      </c>
      <c r="L76" s="118" t="s">
        <v>237</v>
      </c>
      <c r="M76" s="118" t="s">
        <v>238</v>
      </c>
      <c r="N76" s="118" t="s">
        <v>237</v>
      </c>
      <c r="O76" s="118" t="s">
        <v>238</v>
      </c>
      <c r="P76" s="118" t="s">
        <v>237</v>
      </c>
      <c r="Q76" s="118" t="s">
        <v>238</v>
      </c>
      <c r="R76" s="118" t="s">
        <v>237</v>
      </c>
      <c r="S76" s="118" t="s">
        <v>238</v>
      </c>
      <c r="T76" s="118" t="s">
        <v>237</v>
      </c>
      <c r="U76" s="118" t="s">
        <v>238</v>
      </c>
      <c r="V76" s="118" t="s">
        <v>237</v>
      </c>
      <c r="W76" s="118" t="s">
        <v>238</v>
      </c>
      <c r="X76" s="118" t="s">
        <v>237</v>
      </c>
      <c r="Y76" s="118" t="s">
        <v>238</v>
      </c>
      <c r="Z76" s="118" t="s">
        <v>237</v>
      </c>
      <c r="AA76" s="123"/>
      <c r="AB76" s="120"/>
      <c r="AC76" s="123"/>
      <c r="AD76" s="120"/>
      <c r="AE76" s="124"/>
      <c r="AF76" s="97"/>
      <c r="AG76" s="123"/>
      <c r="AH76" s="121"/>
      <c r="AI76" s="123"/>
      <c r="AJ76" s="121"/>
      <c r="AK76" s="124"/>
      <c r="AL76" s="121"/>
      <c r="AM76" s="122"/>
      <c r="AN76" s="122"/>
      <c r="AO76" s="122"/>
      <c r="AP76" s="97"/>
      <c r="AQ76" s="99"/>
      <c r="AR76" s="97"/>
      <c r="AS76" s="123"/>
      <c r="AT76" s="123"/>
      <c r="AU76" s="119"/>
      <c r="AV76" s="119"/>
      <c r="AW76" s="119"/>
      <c r="AX76" s="119"/>
      <c r="AY76" s="123"/>
      <c r="AZ76" s="123"/>
      <c r="BA76" s="119"/>
      <c r="BB76" s="119"/>
      <c r="BC76" s="119"/>
      <c r="BD76" s="119"/>
    </row>
    <row r="77" spans="2:56" x14ac:dyDescent="0.25">
      <c r="B77" s="15" t="s">
        <v>89</v>
      </c>
      <c r="C77" s="118">
        <v>8.8000000000000007</v>
      </c>
      <c r="D77" s="118" t="s">
        <v>237</v>
      </c>
      <c r="E77" s="118" t="s">
        <v>238</v>
      </c>
      <c r="F77" s="118" t="s">
        <v>237</v>
      </c>
      <c r="G77" s="118" t="s">
        <v>238</v>
      </c>
      <c r="H77" s="118" t="s">
        <v>237</v>
      </c>
      <c r="I77" s="118" t="s">
        <v>238</v>
      </c>
      <c r="J77" s="118" t="s">
        <v>237</v>
      </c>
      <c r="K77" s="118" t="s">
        <v>238</v>
      </c>
      <c r="L77" s="118" t="s">
        <v>237</v>
      </c>
      <c r="M77" s="118" t="s">
        <v>238</v>
      </c>
      <c r="N77" s="118" t="s">
        <v>237</v>
      </c>
      <c r="O77" s="118" t="s">
        <v>238</v>
      </c>
      <c r="P77" s="118" t="s">
        <v>237</v>
      </c>
      <c r="Q77" s="118" t="s">
        <v>238</v>
      </c>
      <c r="R77" s="118" t="s">
        <v>237</v>
      </c>
      <c r="S77" s="118" t="s">
        <v>238</v>
      </c>
      <c r="T77" s="118" t="s">
        <v>237</v>
      </c>
      <c r="U77" s="118" t="s">
        <v>238</v>
      </c>
      <c r="V77" s="118" t="s">
        <v>237</v>
      </c>
      <c r="W77" s="118" t="s">
        <v>238</v>
      </c>
      <c r="X77" s="118" t="s">
        <v>237</v>
      </c>
      <c r="Y77" s="118" t="s">
        <v>238</v>
      </c>
      <c r="Z77" s="118" t="s">
        <v>237</v>
      </c>
      <c r="AA77" s="123"/>
      <c r="AB77" s="120"/>
      <c r="AC77" s="123"/>
      <c r="AD77" s="120"/>
      <c r="AE77" s="124"/>
      <c r="AF77" s="97"/>
      <c r="AG77" s="123"/>
      <c r="AH77" s="121"/>
      <c r="AI77" s="123"/>
      <c r="AJ77" s="121"/>
      <c r="AK77" s="124"/>
      <c r="AL77" s="121"/>
      <c r="AM77" s="122"/>
      <c r="AN77" s="122"/>
      <c r="AO77" s="122"/>
      <c r="AP77" s="97"/>
      <c r="AQ77" s="99"/>
      <c r="AR77" s="97"/>
      <c r="AS77" s="123"/>
      <c r="AT77" s="123"/>
      <c r="AU77" s="119"/>
      <c r="AV77" s="119"/>
      <c r="AW77" s="119"/>
      <c r="AX77" s="119"/>
      <c r="AY77" s="123"/>
      <c r="AZ77" s="123"/>
      <c r="BA77" s="119"/>
      <c r="BB77" s="119"/>
      <c r="BC77" s="119"/>
      <c r="BD77" s="119"/>
    </row>
    <row r="78" spans="2:56" x14ac:dyDescent="0.25">
      <c r="B78" s="15" t="s">
        <v>90</v>
      </c>
      <c r="C78" s="118">
        <v>11.4</v>
      </c>
      <c r="D78" s="118" t="s">
        <v>237</v>
      </c>
      <c r="E78" s="118">
        <v>55.5</v>
      </c>
      <c r="F78" s="118" t="s">
        <v>237</v>
      </c>
      <c r="G78" s="118">
        <v>49.6</v>
      </c>
      <c r="H78" s="118" t="s">
        <v>237</v>
      </c>
      <c r="I78" s="118" t="s">
        <v>238</v>
      </c>
      <c r="J78" s="118" t="s">
        <v>237</v>
      </c>
      <c r="K78" s="118" t="s">
        <v>238</v>
      </c>
      <c r="L78" s="118" t="s">
        <v>237</v>
      </c>
      <c r="M78" s="118">
        <v>46.2</v>
      </c>
      <c r="N78" s="118" t="s">
        <v>237</v>
      </c>
      <c r="O78" s="118">
        <v>13</v>
      </c>
      <c r="P78" s="118" t="s">
        <v>237</v>
      </c>
      <c r="Q78" s="118">
        <v>48</v>
      </c>
      <c r="R78" s="118" t="s">
        <v>237</v>
      </c>
      <c r="S78" s="118">
        <v>1.1000000000000001</v>
      </c>
      <c r="T78" s="118" t="s">
        <v>237</v>
      </c>
      <c r="U78" s="118">
        <v>4.9000000000000004</v>
      </c>
      <c r="V78" s="118" t="s">
        <v>237</v>
      </c>
      <c r="W78" s="118">
        <v>13</v>
      </c>
      <c r="X78" s="118" t="s">
        <v>237</v>
      </c>
      <c r="Y78" s="118" t="s">
        <v>238</v>
      </c>
      <c r="Z78" s="118" t="s">
        <v>280</v>
      </c>
      <c r="AA78" s="123"/>
      <c r="AB78" s="120"/>
      <c r="AC78" s="123"/>
      <c r="AD78" s="120"/>
      <c r="AE78" s="124"/>
      <c r="AF78" s="97"/>
      <c r="AG78" s="123"/>
      <c r="AH78" s="121"/>
      <c r="AI78" s="123"/>
      <c r="AJ78" s="121"/>
      <c r="AK78" s="124"/>
      <c r="AL78" s="121"/>
      <c r="AM78" s="122"/>
      <c r="AN78" s="122"/>
      <c r="AO78" s="122"/>
      <c r="AP78" s="97"/>
      <c r="AQ78" s="99"/>
      <c r="AR78" s="97"/>
      <c r="AS78" s="123"/>
      <c r="AT78" s="123"/>
      <c r="AU78" s="123"/>
      <c r="AV78" s="119"/>
      <c r="AW78" s="124"/>
      <c r="AX78" s="119"/>
      <c r="AY78" s="123"/>
      <c r="AZ78" s="123"/>
      <c r="BA78" s="123"/>
      <c r="BB78" s="119"/>
      <c r="BC78" s="124"/>
      <c r="BD78" s="119"/>
    </row>
    <row r="79" spans="2:56" x14ac:dyDescent="0.25">
      <c r="B79" s="15" t="s">
        <v>91</v>
      </c>
      <c r="C79" s="118">
        <v>12</v>
      </c>
      <c r="D79" s="118" t="s">
        <v>239</v>
      </c>
      <c r="E79" s="118">
        <v>16.600000000000001</v>
      </c>
      <c r="F79" s="118" t="s">
        <v>237</v>
      </c>
      <c r="G79" s="118">
        <v>20.5</v>
      </c>
      <c r="H79" s="118" t="s">
        <v>237</v>
      </c>
      <c r="I79" s="118">
        <v>43</v>
      </c>
      <c r="J79" s="118" t="s">
        <v>237</v>
      </c>
      <c r="K79" s="118">
        <v>3.7</v>
      </c>
      <c r="L79" s="118" t="s">
        <v>237</v>
      </c>
      <c r="M79" s="118">
        <v>66</v>
      </c>
      <c r="N79" s="118" t="s">
        <v>237</v>
      </c>
      <c r="O79" s="118">
        <v>18.7</v>
      </c>
      <c r="P79" s="118" t="s">
        <v>237</v>
      </c>
      <c r="Q79" s="118">
        <v>31.3</v>
      </c>
      <c r="R79" s="118" t="s">
        <v>237</v>
      </c>
      <c r="S79" s="118">
        <v>9.9</v>
      </c>
      <c r="T79" s="118" t="s">
        <v>237</v>
      </c>
      <c r="U79" s="118">
        <v>3.8</v>
      </c>
      <c r="V79" s="118" t="s">
        <v>237</v>
      </c>
      <c r="W79" s="118" t="s">
        <v>238</v>
      </c>
      <c r="X79" s="118" t="s">
        <v>237</v>
      </c>
      <c r="Y79" s="118" t="s">
        <v>238</v>
      </c>
      <c r="Z79" s="118" t="s">
        <v>280</v>
      </c>
      <c r="AA79" s="123"/>
      <c r="AB79" s="120"/>
      <c r="AC79" s="123"/>
      <c r="AD79" s="120"/>
      <c r="AE79" s="124"/>
      <c r="AF79" s="97"/>
      <c r="AG79" s="123"/>
      <c r="AI79" s="123"/>
      <c r="AK79" s="124"/>
      <c r="AM79" s="122"/>
      <c r="AN79" s="122"/>
      <c r="AO79" s="122"/>
      <c r="AP79" s="97"/>
      <c r="AQ79" s="99"/>
      <c r="AR79" s="97"/>
      <c r="AS79" s="86"/>
      <c r="AT79" s="86"/>
      <c r="AU79" s="86"/>
      <c r="AV79" s="70"/>
      <c r="AW79" s="70"/>
      <c r="AX79" s="70"/>
      <c r="AY79" s="86"/>
      <c r="AZ79" s="86"/>
      <c r="BA79" s="86"/>
      <c r="BB79" s="70"/>
      <c r="BC79" s="70"/>
      <c r="BD79" s="70"/>
    </row>
    <row r="80" spans="2:56" x14ac:dyDescent="0.25">
      <c r="B80" s="15" t="s">
        <v>92</v>
      </c>
      <c r="C80" s="118">
        <v>11</v>
      </c>
      <c r="D80" s="118" t="s">
        <v>237</v>
      </c>
      <c r="E80" s="118">
        <v>54.6</v>
      </c>
      <c r="F80" s="118" t="s">
        <v>237</v>
      </c>
      <c r="G80" s="118">
        <v>38.299999999999997</v>
      </c>
      <c r="H80" s="118" t="s">
        <v>237</v>
      </c>
      <c r="I80" s="118">
        <v>43.3</v>
      </c>
      <c r="J80" s="118" t="s">
        <v>237</v>
      </c>
      <c r="K80" s="118" t="s">
        <v>238</v>
      </c>
      <c r="L80" s="118" t="s">
        <v>237</v>
      </c>
      <c r="M80" s="118">
        <v>64.900000000000006</v>
      </c>
      <c r="N80" s="118" t="s">
        <v>237</v>
      </c>
      <c r="O80" s="118">
        <v>18.100000000000001</v>
      </c>
      <c r="P80" s="118" t="s">
        <v>237</v>
      </c>
      <c r="Q80" s="118">
        <v>32.200000000000003</v>
      </c>
      <c r="R80" s="118" t="s">
        <v>237</v>
      </c>
      <c r="S80" s="118">
        <v>5.8</v>
      </c>
      <c r="T80" s="118" t="s">
        <v>237</v>
      </c>
      <c r="U80" s="118">
        <v>3.2</v>
      </c>
      <c r="V80" s="118" t="s">
        <v>237</v>
      </c>
      <c r="W80" s="118">
        <v>97</v>
      </c>
      <c r="X80" s="118" t="s">
        <v>237</v>
      </c>
      <c r="Y80" s="118">
        <v>11.7</v>
      </c>
      <c r="Z80" s="118" t="s">
        <v>237</v>
      </c>
      <c r="AA80" s="123"/>
      <c r="AB80" s="120"/>
      <c r="AC80" s="123"/>
      <c r="AD80" s="120"/>
      <c r="AE80" s="124"/>
      <c r="AF80" s="97"/>
      <c r="AG80" s="123"/>
      <c r="AI80" s="123"/>
      <c r="AK80" s="124"/>
      <c r="AM80" s="122"/>
      <c r="AN80" s="122"/>
      <c r="AO80" s="122"/>
      <c r="AP80" s="97"/>
      <c r="AQ80" s="99"/>
      <c r="AR80" s="97"/>
      <c r="AS80" s="86"/>
      <c r="AT80" s="86"/>
      <c r="AU80" s="86"/>
      <c r="AV80" s="70"/>
      <c r="AW80" s="70"/>
      <c r="AX80" s="70"/>
      <c r="AY80" s="86"/>
      <c r="AZ80" s="86"/>
      <c r="BA80" s="86"/>
      <c r="BB80" s="70"/>
      <c r="BC80" s="70"/>
      <c r="BD80" s="70"/>
    </row>
    <row r="81" spans="2:56" x14ac:dyDescent="0.25">
      <c r="B81" s="15" t="s">
        <v>93</v>
      </c>
      <c r="C81" s="118">
        <v>14.3</v>
      </c>
      <c r="D81" s="118" t="s">
        <v>237</v>
      </c>
      <c r="E81" s="118">
        <v>43.1</v>
      </c>
      <c r="F81" s="118" t="s">
        <v>237</v>
      </c>
      <c r="G81" s="118">
        <v>33.200000000000003</v>
      </c>
      <c r="H81" s="118" t="s">
        <v>237</v>
      </c>
      <c r="I81" s="118">
        <v>80.773983698044205</v>
      </c>
      <c r="J81" s="118" t="s">
        <v>237</v>
      </c>
      <c r="K81" s="118" t="s">
        <v>238</v>
      </c>
      <c r="L81" s="118" t="s">
        <v>237</v>
      </c>
      <c r="M81" s="118">
        <v>49.3</v>
      </c>
      <c r="N81" s="118" t="s">
        <v>237</v>
      </c>
      <c r="O81" s="118">
        <v>11.1</v>
      </c>
      <c r="P81" s="118" t="s">
        <v>237</v>
      </c>
      <c r="Q81" s="118">
        <v>19.5</v>
      </c>
      <c r="R81" s="118" t="s">
        <v>237</v>
      </c>
      <c r="S81" s="118">
        <v>5.3</v>
      </c>
      <c r="T81" s="118" t="s">
        <v>237</v>
      </c>
      <c r="U81" s="118">
        <v>6.7</v>
      </c>
      <c r="V81" s="118" t="s">
        <v>237</v>
      </c>
      <c r="W81" s="118" t="s">
        <v>238</v>
      </c>
      <c r="X81" s="118" t="s">
        <v>237</v>
      </c>
      <c r="Y81" s="118">
        <v>10.261718254624929</v>
      </c>
      <c r="Z81" s="118" t="s">
        <v>237</v>
      </c>
      <c r="AA81" s="123"/>
      <c r="AB81" s="120"/>
      <c r="AC81" s="123"/>
      <c r="AD81" s="120"/>
      <c r="AE81" s="124"/>
      <c r="AF81" s="126"/>
      <c r="AG81" s="123"/>
      <c r="AI81" s="123"/>
      <c r="AK81" s="124"/>
      <c r="AM81" s="122"/>
      <c r="AN81" s="122"/>
      <c r="AO81" s="122"/>
      <c r="AP81" s="97"/>
      <c r="AQ81" s="99"/>
      <c r="AR81" s="97"/>
      <c r="AS81" s="86"/>
      <c r="AT81" s="86"/>
      <c r="AU81" s="86"/>
      <c r="AV81" s="70"/>
      <c r="AW81" s="70"/>
      <c r="AX81" s="70"/>
      <c r="AY81" s="86"/>
      <c r="AZ81" s="86"/>
      <c r="BA81" s="86"/>
      <c r="BB81" s="70"/>
      <c r="BC81" s="70"/>
      <c r="BD81" s="70"/>
    </row>
    <row r="82" spans="2:56" x14ac:dyDescent="0.25">
      <c r="B82" s="15" t="s">
        <v>94</v>
      </c>
      <c r="C82" s="118">
        <v>23</v>
      </c>
      <c r="D82" s="118" t="s">
        <v>237</v>
      </c>
      <c r="E82" s="118">
        <v>46.7</v>
      </c>
      <c r="F82" s="118" t="s">
        <v>237</v>
      </c>
      <c r="G82" s="118">
        <v>39.700000000000003</v>
      </c>
      <c r="H82" s="118" t="s">
        <v>237</v>
      </c>
      <c r="I82" s="118">
        <v>87</v>
      </c>
      <c r="J82" s="118" t="s">
        <v>237</v>
      </c>
      <c r="K82" s="118">
        <v>13.6</v>
      </c>
      <c r="L82" s="118" t="s">
        <v>237</v>
      </c>
      <c r="M82" s="118">
        <v>30.8</v>
      </c>
      <c r="N82" s="118" t="s">
        <v>237</v>
      </c>
      <c r="O82" s="118">
        <v>11.6</v>
      </c>
      <c r="P82" s="118" t="s">
        <v>237</v>
      </c>
      <c r="Q82" s="118">
        <v>21.9</v>
      </c>
      <c r="R82" s="118" t="s">
        <v>237</v>
      </c>
      <c r="S82" s="118">
        <v>5.2</v>
      </c>
      <c r="T82" s="118" t="s">
        <v>237</v>
      </c>
      <c r="U82" s="118">
        <v>3.6</v>
      </c>
      <c r="V82" s="118" t="s">
        <v>237</v>
      </c>
      <c r="W82" s="118">
        <v>13</v>
      </c>
      <c r="X82" s="118" t="s">
        <v>237</v>
      </c>
      <c r="Y82" s="118">
        <v>3</v>
      </c>
      <c r="Z82" s="118" t="s">
        <v>282</v>
      </c>
      <c r="AA82" s="123"/>
      <c r="AB82" s="120"/>
      <c r="AC82" s="123"/>
      <c r="AD82" s="120"/>
      <c r="AE82" s="124"/>
      <c r="AF82" s="97"/>
      <c r="AG82" s="123"/>
      <c r="AI82" s="123"/>
      <c r="AK82" s="124"/>
      <c r="AM82" s="122"/>
      <c r="AN82" s="122"/>
      <c r="AO82" s="122"/>
      <c r="AP82" s="97"/>
      <c r="AQ82" s="99"/>
      <c r="AR82" s="97"/>
      <c r="AS82" s="86"/>
      <c r="AT82" s="86"/>
      <c r="AU82" s="86"/>
      <c r="AV82" s="70"/>
      <c r="AW82" s="70"/>
      <c r="AX82" s="70"/>
      <c r="AY82" s="86"/>
      <c r="AZ82" s="86"/>
      <c r="BA82" s="86"/>
      <c r="BB82" s="70"/>
      <c r="BC82" s="70"/>
      <c r="BD82" s="70"/>
    </row>
    <row r="83" spans="2:56" x14ac:dyDescent="0.25">
      <c r="B83" s="15" t="s">
        <v>95</v>
      </c>
      <c r="C83" s="118" t="s">
        <v>238</v>
      </c>
      <c r="D83" s="118" t="s">
        <v>237</v>
      </c>
      <c r="E83" s="118" t="s">
        <v>238</v>
      </c>
      <c r="F83" s="118" t="s">
        <v>237</v>
      </c>
      <c r="G83" s="118" t="s">
        <v>238</v>
      </c>
      <c r="H83" s="118" t="s">
        <v>237</v>
      </c>
      <c r="I83" s="118" t="s">
        <v>238</v>
      </c>
      <c r="J83" s="118" t="s">
        <v>237</v>
      </c>
      <c r="K83" s="118" t="s">
        <v>238</v>
      </c>
      <c r="L83" s="118" t="s">
        <v>237</v>
      </c>
      <c r="M83" s="118" t="s">
        <v>238</v>
      </c>
      <c r="N83" s="118" t="s">
        <v>237</v>
      </c>
      <c r="O83" s="118" t="s">
        <v>238</v>
      </c>
      <c r="P83" s="118" t="s">
        <v>237</v>
      </c>
      <c r="Q83" s="118" t="s">
        <v>238</v>
      </c>
      <c r="R83" s="118" t="s">
        <v>237</v>
      </c>
      <c r="S83" s="118" t="s">
        <v>238</v>
      </c>
      <c r="T83" s="118" t="s">
        <v>237</v>
      </c>
      <c r="U83" s="118" t="s">
        <v>238</v>
      </c>
      <c r="V83" s="118" t="s">
        <v>237</v>
      </c>
      <c r="W83" s="118" t="s">
        <v>238</v>
      </c>
      <c r="X83" s="118" t="s">
        <v>237</v>
      </c>
      <c r="Y83" s="118" t="s">
        <v>238</v>
      </c>
      <c r="Z83" s="118" t="s">
        <v>237</v>
      </c>
      <c r="AA83" s="123"/>
      <c r="AB83" s="120"/>
      <c r="AC83" s="123"/>
      <c r="AD83" s="120"/>
      <c r="AE83" s="124"/>
      <c r="AF83" s="97"/>
      <c r="AG83" s="123"/>
      <c r="AH83" s="121"/>
      <c r="AI83" s="123"/>
      <c r="AJ83" s="121"/>
      <c r="AK83" s="124"/>
      <c r="AL83" s="121"/>
      <c r="AM83" s="122"/>
      <c r="AN83" s="122"/>
      <c r="AO83" s="122"/>
      <c r="AP83" s="97"/>
      <c r="AQ83" s="99"/>
      <c r="AR83" s="97"/>
      <c r="AS83" s="123"/>
      <c r="AT83" s="123"/>
      <c r="AU83" s="119"/>
      <c r="AV83" s="119"/>
      <c r="AW83" s="119"/>
      <c r="AX83" s="119"/>
      <c r="AY83" s="123"/>
      <c r="AZ83" s="123"/>
      <c r="BA83" s="119"/>
      <c r="BB83" s="119"/>
      <c r="BC83" s="119"/>
      <c r="BD83" s="119"/>
    </row>
    <row r="84" spans="2:56" x14ac:dyDescent="0.25">
      <c r="B84" s="15" t="s">
        <v>96</v>
      </c>
      <c r="C84" s="118">
        <v>9.9</v>
      </c>
      <c r="D84" s="118" t="s">
        <v>237</v>
      </c>
      <c r="E84" s="118">
        <v>63.8</v>
      </c>
      <c r="F84" s="118" t="s">
        <v>237</v>
      </c>
      <c r="G84" s="118">
        <v>31.2</v>
      </c>
      <c r="H84" s="118" t="s">
        <v>237</v>
      </c>
      <c r="I84" s="118">
        <v>69.900000000000006</v>
      </c>
      <c r="J84" s="118" t="s">
        <v>237</v>
      </c>
      <c r="K84" s="118">
        <v>54.2</v>
      </c>
      <c r="L84" s="118" t="s">
        <v>237</v>
      </c>
      <c r="M84" s="118">
        <v>43.3</v>
      </c>
      <c r="N84" s="118" t="s">
        <v>237</v>
      </c>
      <c r="O84" s="118">
        <v>7.1</v>
      </c>
      <c r="P84" s="118" t="s">
        <v>237</v>
      </c>
      <c r="Q84" s="118">
        <v>22.7</v>
      </c>
      <c r="R84" s="118" t="s">
        <v>237</v>
      </c>
      <c r="S84" s="118">
        <v>1.4</v>
      </c>
      <c r="T84" s="118" t="s">
        <v>237</v>
      </c>
      <c r="U84" s="118">
        <v>5.2</v>
      </c>
      <c r="V84" s="118" t="s">
        <v>237</v>
      </c>
      <c r="W84" s="118">
        <v>59</v>
      </c>
      <c r="X84" s="118" t="s">
        <v>237</v>
      </c>
      <c r="Y84" s="118" t="s">
        <v>238</v>
      </c>
      <c r="Z84" s="118" t="s">
        <v>237</v>
      </c>
      <c r="AA84" s="123"/>
      <c r="AB84" s="120"/>
      <c r="AC84" s="123"/>
      <c r="AD84" s="120"/>
      <c r="AE84" s="124"/>
      <c r="AF84" s="97"/>
      <c r="AG84" s="123"/>
      <c r="AI84" s="123"/>
      <c r="AK84" s="124"/>
      <c r="AM84" s="122"/>
      <c r="AN84" s="122"/>
      <c r="AO84" s="122"/>
      <c r="AP84" s="97"/>
      <c r="AQ84" s="99"/>
      <c r="AR84" s="97"/>
      <c r="AS84" s="86"/>
      <c r="AT84" s="86"/>
      <c r="AU84" s="86"/>
      <c r="AV84" s="70"/>
      <c r="AW84" s="70"/>
      <c r="AX84" s="70"/>
      <c r="AY84" s="86"/>
      <c r="AZ84" s="86"/>
      <c r="BA84" s="86"/>
      <c r="BB84" s="70"/>
      <c r="BC84" s="70"/>
      <c r="BD84" s="70"/>
    </row>
    <row r="85" spans="2:56" x14ac:dyDescent="0.25">
      <c r="B85" s="15" t="s">
        <v>97</v>
      </c>
      <c r="C85" s="118">
        <v>8.6</v>
      </c>
      <c r="D85" s="118" t="s">
        <v>237</v>
      </c>
      <c r="E85" s="118" t="s">
        <v>238</v>
      </c>
      <c r="F85" s="118" t="s">
        <v>237</v>
      </c>
      <c r="G85" s="118" t="s">
        <v>238</v>
      </c>
      <c r="H85" s="118" t="s">
        <v>237</v>
      </c>
      <c r="I85" s="118" t="s">
        <v>238</v>
      </c>
      <c r="J85" s="118" t="s">
        <v>237</v>
      </c>
      <c r="K85" s="118" t="s">
        <v>238</v>
      </c>
      <c r="L85" s="118" t="s">
        <v>237</v>
      </c>
      <c r="M85" s="118" t="s">
        <v>238</v>
      </c>
      <c r="N85" s="118" t="s">
        <v>237</v>
      </c>
      <c r="O85" s="118" t="s">
        <v>238</v>
      </c>
      <c r="P85" s="118" t="s">
        <v>237</v>
      </c>
      <c r="Q85" s="118" t="s">
        <v>238</v>
      </c>
      <c r="R85" s="118" t="s">
        <v>237</v>
      </c>
      <c r="S85" s="118" t="s">
        <v>238</v>
      </c>
      <c r="T85" s="118" t="s">
        <v>237</v>
      </c>
      <c r="U85" s="118" t="s">
        <v>238</v>
      </c>
      <c r="V85" s="118" t="s">
        <v>237</v>
      </c>
      <c r="W85" s="118" t="s">
        <v>238</v>
      </c>
      <c r="X85" s="118" t="s">
        <v>237</v>
      </c>
      <c r="Y85" s="118" t="s">
        <v>238</v>
      </c>
      <c r="Z85" s="118" t="s">
        <v>237</v>
      </c>
      <c r="AA85" s="123"/>
      <c r="AB85" s="120"/>
      <c r="AC85" s="123"/>
      <c r="AD85" s="120"/>
      <c r="AE85" s="124"/>
      <c r="AF85" s="97"/>
      <c r="AG85" s="123"/>
      <c r="AH85" s="121"/>
      <c r="AI85" s="123"/>
      <c r="AJ85" s="121"/>
      <c r="AK85" s="124"/>
      <c r="AL85" s="121"/>
      <c r="AM85" s="122"/>
      <c r="AN85" s="122"/>
      <c r="AO85" s="122"/>
      <c r="AP85" s="97"/>
      <c r="AQ85" s="99"/>
      <c r="AR85" s="97"/>
      <c r="AS85" s="123"/>
      <c r="AT85" s="123"/>
      <c r="AU85" s="119"/>
      <c r="AV85" s="119"/>
      <c r="AW85" s="119"/>
      <c r="AX85" s="119"/>
      <c r="AY85" s="123"/>
      <c r="AZ85" s="123"/>
      <c r="BA85" s="119"/>
      <c r="BB85" s="119"/>
      <c r="BC85" s="119"/>
      <c r="BD85" s="119"/>
    </row>
    <row r="86" spans="2:56" x14ac:dyDescent="0.25">
      <c r="B86" s="15" t="s">
        <v>98</v>
      </c>
      <c r="C86" s="118">
        <v>4.2</v>
      </c>
      <c r="D86" s="118" t="s">
        <v>237</v>
      </c>
      <c r="E86" s="118" t="s">
        <v>238</v>
      </c>
      <c r="F86" s="118" t="s">
        <v>237</v>
      </c>
      <c r="G86" s="118" t="s">
        <v>238</v>
      </c>
      <c r="H86" s="118" t="s">
        <v>237</v>
      </c>
      <c r="I86" s="118" t="s">
        <v>238</v>
      </c>
      <c r="J86" s="118" t="s">
        <v>237</v>
      </c>
      <c r="K86" s="118" t="s">
        <v>238</v>
      </c>
      <c r="L86" s="118" t="s">
        <v>237</v>
      </c>
      <c r="M86" s="118" t="s">
        <v>238</v>
      </c>
      <c r="N86" s="118" t="s">
        <v>237</v>
      </c>
      <c r="O86" s="118" t="s">
        <v>238</v>
      </c>
      <c r="P86" s="118" t="s">
        <v>237</v>
      </c>
      <c r="Q86" s="118" t="s">
        <v>238</v>
      </c>
      <c r="R86" s="118" t="s">
        <v>237</v>
      </c>
      <c r="S86" s="118" t="s">
        <v>238</v>
      </c>
      <c r="T86" s="118" t="s">
        <v>237</v>
      </c>
      <c r="U86" s="118" t="s">
        <v>238</v>
      </c>
      <c r="V86" s="118" t="s">
        <v>237</v>
      </c>
      <c r="W86" s="118" t="s">
        <v>238</v>
      </c>
      <c r="X86" s="118" t="s">
        <v>237</v>
      </c>
      <c r="Y86" s="118" t="s">
        <v>238</v>
      </c>
      <c r="Z86" s="118" t="s">
        <v>237</v>
      </c>
      <c r="AA86" s="123"/>
      <c r="AB86" s="120"/>
      <c r="AC86" s="123"/>
      <c r="AD86" s="120"/>
      <c r="AE86" s="124"/>
      <c r="AF86" s="97"/>
      <c r="AG86" s="123"/>
      <c r="AH86" s="121"/>
      <c r="AI86" s="123"/>
      <c r="AJ86" s="121"/>
      <c r="AK86" s="124"/>
      <c r="AL86" s="121"/>
      <c r="AM86" s="122"/>
      <c r="AN86" s="122"/>
      <c r="AO86" s="122"/>
      <c r="AP86" s="97"/>
      <c r="AQ86" s="99"/>
      <c r="AR86" s="97"/>
      <c r="AS86" s="123"/>
      <c r="AT86" s="123"/>
      <c r="AU86" s="119"/>
      <c r="AV86" s="119"/>
      <c r="AW86" s="119"/>
      <c r="AX86" s="119"/>
      <c r="AY86" s="123"/>
      <c r="AZ86" s="123"/>
      <c r="BA86" s="119"/>
      <c r="BB86" s="119"/>
      <c r="BC86" s="119"/>
      <c r="BD86" s="119"/>
    </row>
    <row r="87" spans="2:56" x14ac:dyDescent="0.25">
      <c r="B87" s="15" t="s">
        <v>99</v>
      </c>
      <c r="C87" s="118">
        <v>28</v>
      </c>
      <c r="D87" s="118" t="s">
        <v>239</v>
      </c>
      <c r="E87" s="118">
        <v>40.5</v>
      </c>
      <c r="F87" s="118" t="s">
        <v>239</v>
      </c>
      <c r="G87" s="118">
        <v>46.4</v>
      </c>
      <c r="H87" s="118" t="s">
        <v>239</v>
      </c>
      <c r="I87" s="118">
        <v>56.113248727397298</v>
      </c>
      <c r="J87" s="118" t="s">
        <v>239</v>
      </c>
      <c r="K87" s="118" t="s">
        <v>238</v>
      </c>
      <c r="L87" s="118" t="s">
        <v>237</v>
      </c>
      <c r="M87" s="118">
        <v>76.8</v>
      </c>
      <c r="N87" s="118" t="s">
        <v>239</v>
      </c>
      <c r="O87" s="118">
        <v>43.5</v>
      </c>
      <c r="P87" s="118" t="s">
        <v>239</v>
      </c>
      <c r="Q87" s="118">
        <v>47.9</v>
      </c>
      <c r="R87" s="118" t="s">
        <v>239</v>
      </c>
      <c r="S87" s="118">
        <v>20</v>
      </c>
      <c r="T87" s="118" t="s">
        <v>239</v>
      </c>
      <c r="U87" s="118">
        <v>1.9</v>
      </c>
      <c r="V87" s="118" t="s">
        <v>239</v>
      </c>
      <c r="W87" s="118">
        <v>53</v>
      </c>
      <c r="X87" s="118" t="s">
        <v>237</v>
      </c>
      <c r="Y87" s="118">
        <v>71.099999999999994</v>
      </c>
      <c r="Z87" s="118" t="s">
        <v>237</v>
      </c>
      <c r="AA87" s="123"/>
      <c r="AB87" s="120"/>
      <c r="AC87" s="123"/>
      <c r="AD87" s="120"/>
      <c r="AE87" s="124"/>
      <c r="AF87" s="97"/>
      <c r="AG87" s="123"/>
      <c r="AI87" s="123"/>
      <c r="AK87" s="124"/>
      <c r="AM87" s="122"/>
      <c r="AN87" s="122"/>
      <c r="AO87" s="122"/>
      <c r="AP87" s="97"/>
      <c r="AQ87" s="99"/>
      <c r="AR87" s="97"/>
      <c r="AS87" s="86"/>
      <c r="AT87" s="86"/>
      <c r="AU87" s="86"/>
      <c r="AV87" s="70"/>
      <c r="AW87" s="70"/>
      <c r="AX87" s="70"/>
      <c r="AY87" s="86"/>
      <c r="AZ87" s="86"/>
      <c r="BA87" s="86"/>
      <c r="BB87" s="70"/>
      <c r="BC87" s="70"/>
      <c r="BD87" s="70"/>
    </row>
    <row r="88" spans="2:56" x14ac:dyDescent="0.25">
      <c r="B88" s="15" t="s">
        <v>100</v>
      </c>
      <c r="C88" s="118">
        <v>9</v>
      </c>
      <c r="D88" s="118" t="s">
        <v>239</v>
      </c>
      <c r="E88" s="118">
        <v>49.3</v>
      </c>
      <c r="F88" s="118" t="s">
        <v>237</v>
      </c>
      <c r="G88" s="118">
        <v>41.5</v>
      </c>
      <c r="H88" s="118" t="s">
        <v>237</v>
      </c>
      <c r="I88" s="118">
        <v>91</v>
      </c>
      <c r="J88" s="118" t="s">
        <v>237</v>
      </c>
      <c r="K88" s="118">
        <v>36.6</v>
      </c>
      <c r="L88" s="118" t="s">
        <v>237</v>
      </c>
      <c r="M88" s="118">
        <v>55.3</v>
      </c>
      <c r="N88" s="118" t="s">
        <v>237</v>
      </c>
      <c r="O88" s="118">
        <v>19.899999999999999</v>
      </c>
      <c r="P88" s="118" t="s">
        <v>237</v>
      </c>
      <c r="Q88" s="118">
        <v>36.4</v>
      </c>
      <c r="R88" s="118" t="s">
        <v>237</v>
      </c>
      <c r="S88" s="118">
        <v>13.5</v>
      </c>
      <c r="T88" s="118" t="s">
        <v>237</v>
      </c>
      <c r="U88" s="118">
        <v>11.5</v>
      </c>
      <c r="V88" s="118" t="s">
        <v>237</v>
      </c>
      <c r="W88" s="118">
        <v>82</v>
      </c>
      <c r="X88" s="118" t="s">
        <v>237</v>
      </c>
      <c r="Y88" s="118">
        <v>57.6</v>
      </c>
      <c r="Z88" s="118" t="s">
        <v>279</v>
      </c>
      <c r="AA88" s="123"/>
      <c r="AB88" s="120"/>
      <c r="AC88" s="123"/>
      <c r="AD88" s="120"/>
      <c r="AE88" s="124"/>
      <c r="AF88" s="97"/>
      <c r="AG88" s="123"/>
      <c r="AI88" s="123"/>
      <c r="AK88" s="124"/>
      <c r="AM88" s="122"/>
      <c r="AN88" s="122"/>
      <c r="AO88" s="122"/>
      <c r="AP88" s="97"/>
      <c r="AQ88" s="99"/>
      <c r="AR88" s="97"/>
      <c r="AS88" s="86"/>
      <c r="AT88" s="86"/>
      <c r="AU88" s="86"/>
      <c r="AV88" s="70"/>
      <c r="AW88" s="70"/>
      <c r="AX88" s="70"/>
      <c r="AY88" s="86"/>
      <c r="AZ88" s="86"/>
      <c r="BA88" s="86"/>
      <c r="BB88" s="70"/>
      <c r="BC88" s="70"/>
      <c r="BD88" s="70"/>
    </row>
    <row r="89" spans="2:56" x14ac:dyDescent="0.25">
      <c r="B89" s="55" t="s">
        <v>101</v>
      </c>
      <c r="C89" s="118">
        <v>7.7</v>
      </c>
      <c r="D89" s="118" t="s">
        <v>237</v>
      </c>
      <c r="E89" s="118">
        <v>68.7</v>
      </c>
      <c r="F89" s="118" t="s">
        <v>237</v>
      </c>
      <c r="G89" s="118">
        <v>53.1</v>
      </c>
      <c r="H89" s="118" t="s">
        <v>237</v>
      </c>
      <c r="I89" s="118">
        <v>75.900000000000006</v>
      </c>
      <c r="J89" s="118" t="s">
        <v>237</v>
      </c>
      <c r="K89" s="118" t="s">
        <v>238</v>
      </c>
      <c r="L89" s="118" t="s">
        <v>237</v>
      </c>
      <c r="M89" s="118">
        <v>51</v>
      </c>
      <c r="N89" s="118" t="s">
        <v>279</v>
      </c>
      <c r="O89" s="118">
        <v>4.0999999999999996</v>
      </c>
      <c r="P89" s="118" t="s">
        <v>237</v>
      </c>
      <c r="Q89" s="118">
        <v>6.8</v>
      </c>
      <c r="R89" s="118" t="s">
        <v>237</v>
      </c>
      <c r="S89" s="118">
        <v>4</v>
      </c>
      <c r="T89" s="118" t="s">
        <v>237</v>
      </c>
      <c r="U89" s="118" t="s">
        <v>238</v>
      </c>
      <c r="V89" s="118" t="s">
        <v>237</v>
      </c>
      <c r="W89" s="118" t="s">
        <v>238</v>
      </c>
      <c r="X89" s="118" t="s">
        <v>237</v>
      </c>
      <c r="Y89" s="118" t="s">
        <v>238</v>
      </c>
      <c r="Z89" s="118" t="s">
        <v>280</v>
      </c>
      <c r="AA89" s="123"/>
      <c r="AB89" s="120"/>
      <c r="AC89" s="123"/>
      <c r="AD89" s="120"/>
      <c r="AE89" s="124"/>
      <c r="AF89" s="97"/>
      <c r="AG89" s="123"/>
      <c r="AH89" s="121"/>
      <c r="AI89" s="123"/>
      <c r="AJ89" s="121"/>
      <c r="AK89" s="124"/>
      <c r="AL89" s="121"/>
      <c r="AM89" s="122"/>
      <c r="AN89" s="122"/>
      <c r="AO89" s="122"/>
      <c r="AP89" s="97"/>
      <c r="AQ89" s="99"/>
      <c r="AR89" s="97"/>
      <c r="AS89" s="123"/>
      <c r="AT89" s="123"/>
      <c r="AU89" s="119"/>
      <c r="AV89" s="119"/>
      <c r="AW89" s="119"/>
      <c r="AX89" s="119"/>
      <c r="AY89" s="123"/>
      <c r="AZ89" s="123"/>
      <c r="BA89" s="119"/>
      <c r="BB89" s="119"/>
      <c r="BC89" s="119"/>
      <c r="BD89" s="119"/>
    </row>
    <row r="90" spans="2:56" x14ac:dyDescent="0.25">
      <c r="B90" s="15" t="s">
        <v>102</v>
      </c>
      <c r="C90" s="118">
        <v>13.4</v>
      </c>
      <c r="D90" s="118" t="s">
        <v>237</v>
      </c>
      <c r="E90" s="118">
        <v>42.8</v>
      </c>
      <c r="F90" s="118" t="s">
        <v>237</v>
      </c>
      <c r="G90" s="118">
        <v>19.600000000000001</v>
      </c>
      <c r="H90" s="118" t="s">
        <v>237</v>
      </c>
      <c r="I90" s="118">
        <v>35.5</v>
      </c>
      <c r="J90" s="118" t="s">
        <v>237</v>
      </c>
      <c r="K90" s="118" t="s">
        <v>238</v>
      </c>
      <c r="L90" s="118" t="s">
        <v>237</v>
      </c>
      <c r="M90" s="118">
        <v>22.7</v>
      </c>
      <c r="N90" s="118" t="s">
        <v>237</v>
      </c>
      <c r="O90" s="118">
        <v>8.5</v>
      </c>
      <c r="P90" s="118" t="s">
        <v>237</v>
      </c>
      <c r="Q90" s="118">
        <v>22.6</v>
      </c>
      <c r="R90" s="118" t="s">
        <v>237</v>
      </c>
      <c r="S90" s="118">
        <v>7.4</v>
      </c>
      <c r="T90" s="118" t="s">
        <v>237</v>
      </c>
      <c r="U90" s="118">
        <v>11.8</v>
      </c>
      <c r="V90" s="118" t="s">
        <v>237</v>
      </c>
      <c r="W90" s="118" t="s">
        <v>238</v>
      </c>
      <c r="X90" s="118" t="s">
        <v>237</v>
      </c>
      <c r="Y90" s="118">
        <v>29</v>
      </c>
      <c r="Z90" s="118" t="s">
        <v>237</v>
      </c>
      <c r="AA90" s="123"/>
      <c r="AB90" s="120"/>
      <c r="AC90" s="123"/>
      <c r="AD90" s="120"/>
      <c r="AE90" s="124"/>
      <c r="AF90" s="97"/>
      <c r="AG90" s="123"/>
      <c r="AI90" s="123"/>
      <c r="AK90" s="124"/>
      <c r="AM90" s="122"/>
      <c r="AN90" s="122"/>
      <c r="AO90" s="122"/>
      <c r="AP90" s="97"/>
      <c r="AQ90" s="99"/>
      <c r="AR90" s="97"/>
      <c r="AS90" s="86"/>
      <c r="AT90" s="86"/>
      <c r="AU90" s="86"/>
      <c r="AV90" s="70"/>
      <c r="AW90" s="70"/>
      <c r="AX90" s="70"/>
      <c r="AY90" s="86"/>
      <c r="AZ90" s="86"/>
      <c r="BA90" s="86"/>
      <c r="BB90" s="70"/>
      <c r="BC90" s="70"/>
      <c r="BD90" s="70"/>
    </row>
    <row r="91" spans="2:56" x14ac:dyDescent="0.25">
      <c r="B91" s="15" t="s">
        <v>103</v>
      </c>
      <c r="C91" s="118">
        <v>5.2</v>
      </c>
      <c r="D91" s="118" t="s">
        <v>237</v>
      </c>
      <c r="E91" s="118" t="s">
        <v>238</v>
      </c>
      <c r="F91" s="118" t="s">
        <v>237</v>
      </c>
      <c r="G91" s="118" t="s">
        <v>238</v>
      </c>
      <c r="H91" s="118" t="s">
        <v>237</v>
      </c>
      <c r="I91" s="118" t="s">
        <v>238</v>
      </c>
      <c r="J91" s="118" t="s">
        <v>237</v>
      </c>
      <c r="K91" s="118" t="s">
        <v>238</v>
      </c>
      <c r="L91" s="118" t="s">
        <v>237</v>
      </c>
      <c r="M91" s="118" t="s">
        <v>238</v>
      </c>
      <c r="N91" s="118" t="s">
        <v>237</v>
      </c>
      <c r="O91" s="118" t="s">
        <v>238</v>
      </c>
      <c r="P91" s="118" t="s">
        <v>237</v>
      </c>
      <c r="Q91" s="118" t="s">
        <v>238</v>
      </c>
      <c r="R91" s="118" t="s">
        <v>237</v>
      </c>
      <c r="S91" s="118" t="s">
        <v>238</v>
      </c>
      <c r="T91" s="118" t="s">
        <v>237</v>
      </c>
      <c r="U91" s="118" t="s">
        <v>238</v>
      </c>
      <c r="V91" s="118" t="s">
        <v>237</v>
      </c>
      <c r="W91" s="118" t="s">
        <v>238</v>
      </c>
      <c r="X91" s="118" t="s">
        <v>237</v>
      </c>
      <c r="Y91" s="118" t="s">
        <v>238</v>
      </c>
      <c r="Z91" s="118" t="s">
        <v>237</v>
      </c>
      <c r="AA91" s="123"/>
      <c r="AB91" s="120"/>
      <c r="AC91" s="123"/>
      <c r="AD91" s="120"/>
      <c r="AE91" s="124"/>
      <c r="AF91" s="97"/>
      <c r="AG91" s="123"/>
      <c r="AH91" s="121"/>
      <c r="AI91" s="123"/>
      <c r="AJ91" s="121"/>
      <c r="AK91" s="124"/>
      <c r="AL91" s="121"/>
      <c r="AM91" s="122"/>
      <c r="AN91" s="122"/>
      <c r="AO91" s="122"/>
      <c r="AP91" s="97"/>
      <c r="AQ91" s="99"/>
      <c r="AR91" s="97"/>
      <c r="AS91" s="123"/>
      <c r="AT91" s="123"/>
      <c r="AU91" s="119"/>
      <c r="AV91" s="119"/>
      <c r="AW91" s="119"/>
      <c r="AX91" s="119"/>
      <c r="AY91" s="123"/>
      <c r="AZ91" s="123"/>
      <c r="BA91" s="119"/>
      <c r="BB91" s="119"/>
      <c r="BC91" s="119"/>
      <c r="BD91" s="119"/>
    </row>
    <row r="92" spans="2:56" x14ac:dyDescent="0.25">
      <c r="B92" s="15" t="s">
        <v>104</v>
      </c>
      <c r="C92" s="118">
        <v>8</v>
      </c>
      <c r="D92" s="118" t="s">
        <v>237</v>
      </c>
      <c r="E92" s="118" t="s">
        <v>238</v>
      </c>
      <c r="F92" s="118" t="s">
        <v>237</v>
      </c>
      <c r="G92" s="118" t="s">
        <v>238</v>
      </c>
      <c r="H92" s="118" t="s">
        <v>237</v>
      </c>
      <c r="I92" s="118" t="s">
        <v>238</v>
      </c>
      <c r="J92" s="118" t="s">
        <v>237</v>
      </c>
      <c r="K92" s="118" t="s">
        <v>238</v>
      </c>
      <c r="L92" s="118" t="s">
        <v>237</v>
      </c>
      <c r="M92" s="118" t="s">
        <v>238</v>
      </c>
      <c r="N92" s="118" t="s">
        <v>237</v>
      </c>
      <c r="O92" s="118" t="s">
        <v>238</v>
      </c>
      <c r="P92" s="118" t="s">
        <v>237</v>
      </c>
      <c r="Q92" s="118" t="s">
        <v>238</v>
      </c>
      <c r="R92" s="118" t="s">
        <v>237</v>
      </c>
      <c r="S92" s="118" t="s">
        <v>238</v>
      </c>
      <c r="T92" s="118" t="s">
        <v>237</v>
      </c>
      <c r="U92" s="118" t="s">
        <v>238</v>
      </c>
      <c r="V92" s="118" t="s">
        <v>237</v>
      </c>
      <c r="W92" s="118" t="s">
        <v>238</v>
      </c>
      <c r="X92" s="118" t="s">
        <v>237</v>
      </c>
      <c r="Y92" s="118" t="s">
        <v>238</v>
      </c>
      <c r="Z92" s="118" t="s">
        <v>237</v>
      </c>
      <c r="AA92" s="123"/>
      <c r="AB92" s="120"/>
      <c r="AC92" s="123"/>
      <c r="AD92" s="120"/>
      <c r="AE92" s="124"/>
      <c r="AF92" s="97"/>
      <c r="AG92" s="123"/>
      <c r="AH92" s="121"/>
      <c r="AI92" s="123"/>
      <c r="AJ92" s="121"/>
      <c r="AK92" s="124"/>
      <c r="AL92" s="121"/>
      <c r="AM92" s="122"/>
      <c r="AN92" s="122"/>
      <c r="AO92" s="122"/>
      <c r="AP92" s="97"/>
      <c r="AQ92" s="99"/>
      <c r="AR92" s="97"/>
      <c r="AS92" s="123"/>
      <c r="AT92" s="123"/>
      <c r="AU92" s="119"/>
      <c r="AV92" s="119"/>
      <c r="AW92" s="119"/>
      <c r="AX92" s="119"/>
      <c r="AY92" s="123"/>
      <c r="AZ92" s="123"/>
      <c r="BA92" s="119"/>
      <c r="BB92" s="119"/>
      <c r="BC92" s="119"/>
      <c r="BD92" s="119"/>
    </row>
    <row r="93" spans="2:56" x14ac:dyDescent="0.25">
      <c r="B93" s="15" t="s">
        <v>105</v>
      </c>
      <c r="C93" s="118">
        <v>7.3</v>
      </c>
      <c r="D93" s="118" t="s">
        <v>237</v>
      </c>
      <c r="E93" s="118" t="s">
        <v>238</v>
      </c>
      <c r="F93" s="118" t="s">
        <v>237</v>
      </c>
      <c r="G93" s="118" t="s">
        <v>238</v>
      </c>
      <c r="H93" s="118" t="s">
        <v>237</v>
      </c>
      <c r="I93" s="118" t="s">
        <v>238</v>
      </c>
      <c r="J93" s="118" t="s">
        <v>237</v>
      </c>
      <c r="K93" s="118" t="s">
        <v>238</v>
      </c>
      <c r="L93" s="118" t="s">
        <v>237</v>
      </c>
      <c r="M93" s="118" t="s">
        <v>238</v>
      </c>
      <c r="N93" s="118" t="s">
        <v>237</v>
      </c>
      <c r="O93" s="118" t="s">
        <v>238</v>
      </c>
      <c r="P93" s="118" t="s">
        <v>237</v>
      </c>
      <c r="Q93" s="118" t="s">
        <v>238</v>
      </c>
      <c r="R93" s="118" t="s">
        <v>237</v>
      </c>
      <c r="S93" s="118" t="s">
        <v>238</v>
      </c>
      <c r="T93" s="118" t="s">
        <v>237</v>
      </c>
      <c r="U93" s="118" t="s">
        <v>238</v>
      </c>
      <c r="V93" s="118" t="s">
        <v>237</v>
      </c>
      <c r="W93" s="118" t="s">
        <v>238</v>
      </c>
      <c r="X93" s="118" t="s">
        <v>237</v>
      </c>
      <c r="Y93" s="118" t="s">
        <v>238</v>
      </c>
      <c r="Z93" s="118" t="s">
        <v>237</v>
      </c>
      <c r="AA93" s="123"/>
      <c r="AB93" s="120"/>
      <c r="AC93" s="123"/>
      <c r="AD93" s="120"/>
      <c r="AE93" s="124"/>
      <c r="AF93" s="97"/>
      <c r="AG93" s="123"/>
      <c r="AH93" s="121"/>
      <c r="AI93" s="123"/>
      <c r="AJ93" s="121"/>
      <c r="AK93" s="124"/>
      <c r="AL93" s="121"/>
      <c r="AM93" s="122"/>
      <c r="AN93" s="122"/>
      <c r="AO93" s="122"/>
      <c r="AP93" s="97"/>
      <c r="AQ93" s="99"/>
      <c r="AR93" s="97"/>
      <c r="AS93" s="123"/>
      <c r="AT93" s="123"/>
      <c r="AU93" s="119"/>
      <c r="AV93" s="119"/>
      <c r="AW93" s="119"/>
      <c r="AX93" s="119"/>
      <c r="AY93" s="123"/>
      <c r="AZ93" s="123"/>
      <c r="BA93" s="119"/>
      <c r="BB93" s="119"/>
      <c r="BC93" s="119"/>
      <c r="BD93" s="119"/>
    </row>
    <row r="94" spans="2:56" x14ac:dyDescent="0.25">
      <c r="B94" s="15" t="s">
        <v>106</v>
      </c>
      <c r="C94" s="118">
        <v>11.3</v>
      </c>
      <c r="D94" s="118" t="s">
        <v>237</v>
      </c>
      <c r="E94" s="118">
        <v>64.7</v>
      </c>
      <c r="F94" s="118" t="s">
        <v>237</v>
      </c>
      <c r="G94" s="118">
        <v>23.8</v>
      </c>
      <c r="H94" s="118" t="s">
        <v>237</v>
      </c>
      <c r="I94" s="118">
        <v>54.6</v>
      </c>
      <c r="J94" s="118"/>
      <c r="K94" s="118" t="s">
        <v>238</v>
      </c>
      <c r="L94" s="118" t="s">
        <v>237</v>
      </c>
      <c r="M94" s="118">
        <v>31.2</v>
      </c>
      <c r="N94" s="118" t="s">
        <v>279</v>
      </c>
      <c r="O94" s="118">
        <v>3.2</v>
      </c>
      <c r="P94" s="118" t="s">
        <v>237</v>
      </c>
      <c r="Q94" s="118">
        <v>4.8</v>
      </c>
      <c r="R94" s="118" t="s">
        <v>237</v>
      </c>
      <c r="S94" s="118">
        <v>3.5</v>
      </c>
      <c r="T94" s="118" t="s">
        <v>237</v>
      </c>
      <c r="U94" s="118">
        <v>4</v>
      </c>
      <c r="V94" s="118" t="s">
        <v>237</v>
      </c>
      <c r="W94" s="118" t="s">
        <v>238</v>
      </c>
      <c r="X94" s="118" t="s">
        <v>237</v>
      </c>
      <c r="Y94" s="118" t="s">
        <v>238</v>
      </c>
      <c r="Z94" s="118" t="s">
        <v>237</v>
      </c>
      <c r="AA94" s="123"/>
      <c r="AB94" s="120"/>
      <c r="AC94" s="123"/>
      <c r="AD94" s="120"/>
      <c r="AE94" s="124"/>
      <c r="AF94" s="97"/>
      <c r="AG94" s="123"/>
      <c r="AH94" s="121"/>
      <c r="AI94" s="123"/>
      <c r="AJ94" s="121"/>
      <c r="AK94" s="124"/>
      <c r="AL94" s="121"/>
      <c r="AM94" s="122"/>
      <c r="AN94" s="122"/>
      <c r="AO94" s="122"/>
      <c r="AP94" s="97"/>
      <c r="AQ94" s="99"/>
      <c r="AR94" s="97"/>
      <c r="AS94" s="123"/>
      <c r="AT94" s="123"/>
      <c r="AU94" s="123"/>
      <c r="AV94" s="119"/>
      <c r="AW94" s="124"/>
      <c r="AX94" s="119"/>
      <c r="AY94" s="123"/>
      <c r="AZ94" s="123"/>
      <c r="BA94" s="123"/>
      <c r="BB94" s="119"/>
      <c r="BC94" s="124"/>
      <c r="BD94" s="119"/>
    </row>
    <row r="95" spans="2:56" x14ac:dyDescent="0.25">
      <c r="B95" s="15" t="s">
        <v>107</v>
      </c>
      <c r="C95" s="118">
        <v>9.6</v>
      </c>
      <c r="D95" s="118" t="s">
        <v>237</v>
      </c>
      <c r="E95" s="118" t="s">
        <v>238</v>
      </c>
      <c r="F95" s="118" t="s">
        <v>237</v>
      </c>
      <c r="G95" s="118" t="s">
        <v>238</v>
      </c>
      <c r="H95" s="118" t="s">
        <v>237</v>
      </c>
      <c r="I95" s="118" t="s">
        <v>238</v>
      </c>
      <c r="J95" s="118" t="s">
        <v>237</v>
      </c>
      <c r="K95" s="118" t="s">
        <v>238</v>
      </c>
      <c r="L95" s="118" t="s">
        <v>237</v>
      </c>
      <c r="M95" s="118" t="s">
        <v>238</v>
      </c>
      <c r="N95" s="118" t="s">
        <v>237</v>
      </c>
      <c r="O95" s="118" t="s">
        <v>238</v>
      </c>
      <c r="P95" s="118" t="s">
        <v>237</v>
      </c>
      <c r="Q95" s="118" t="s">
        <v>238</v>
      </c>
      <c r="R95" s="118" t="s">
        <v>237</v>
      </c>
      <c r="S95" s="118" t="s">
        <v>238</v>
      </c>
      <c r="T95" s="118" t="s">
        <v>237</v>
      </c>
      <c r="U95" s="118" t="s">
        <v>238</v>
      </c>
      <c r="V95" s="118" t="s">
        <v>237</v>
      </c>
      <c r="W95" s="118" t="s">
        <v>238</v>
      </c>
      <c r="X95" s="118" t="s">
        <v>237</v>
      </c>
      <c r="Y95" s="118" t="s">
        <v>238</v>
      </c>
      <c r="Z95" s="118" t="s">
        <v>237</v>
      </c>
      <c r="AA95" s="123"/>
      <c r="AB95" s="120"/>
      <c r="AC95" s="123"/>
      <c r="AD95" s="120"/>
      <c r="AE95" s="124"/>
      <c r="AF95" s="97"/>
      <c r="AG95" s="123"/>
      <c r="AH95" s="121"/>
      <c r="AI95" s="123"/>
      <c r="AJ95" s="121"/>
      <c r="AK95" s="124"/>
      <c r="AL95" s="121"/>
      <c r="AM95" s="122"/>
      <c r="AN95" s="122"/>
      <c r="AO95" s="122"/>
      <c r="AP95" s="97"/>
      <c r="AQ95" s="99"/>
      <c r="AR95" s="97"/>
      <c r="AS95" s="123"/>
      <c r="AT95" s="123"/>
      <c r="AU95" s="119"/>
      <c r="AV95" s="119"/>
      <c r="AW95" s="119"/>
      <c r="AX95" s="119"/>
      <c r="AY95" s="123"/>
      <c r="AZ95" s="123"/>
      <c r="BA95" s="119"/>
      <c r="BB95" s="119"/>
      <c r="BC95" s="119"/>
      <c r="BD95" s="119"/>
    </row>
    <row r="96" spans="2:56" x14ac:dyDescent="0.25">
      <c r="B96" s="15" t="s">
        <v>108</v>
      </c>
      <c r="C96" s="118">
        <v>13</v>
      </c>
      <c r="D96" s="118" t="s">
        <v>239</v>
      </c>
      <c r="E96" s="118">
        <v>18.600000000000001</v>
      </c>
      <c r="F96" s="118" t="s">
        <v>237</v>
      </c>
      <c r="G96" s="118">
        <v>22.7</v>
      </c>
      <c r="H96" s="118" t="s">
        <v>237</v>
      </c>
      <c r="I96" s="118">
        <v>91.7</v>
      </c>
      <c r="J96" s="118" t="s">
        <v>237</v>
      </c>
      <c r="K96" s="118">
        <v>33.299999999999997</v>
      </c>
      <c r="L96" s="118" t="s">
        <v>237</v>
      </c>
      <c r="M96" s="118">
        <v>12.9</v>
      </c>
      <c r="N96" s="118" t="s">
        <v>237</v>
      </c>
      <c r="O96" s="118">
        <v>3</v>
      </c>
      <c r="P96" s="118" t="s">
        <v>237</v>
      </c>
      <c r="Q96" s="118">
        <v>7.8</v>
      </c>
      <c r="R96" s="118" t="s">
        <v>237</v>
      </c>
      <c r="S96" s="118">
        <v>2.4</v>
      </c>
      <c r="T96" s="118" t="s">
        <v>237</v>
      </c>
      <c r="U96" s="118">
        <v>4.7</v>
      </c>
      <c r="V96" s="118" t="s">
        <v>237</v>
      </c>
      <c r="W96" s="118" t="s">
        <v>238</v>
      </c>
      <c r="X96" s="118" t="s">
        <v>237</v>
      </c>
      <c r="Y96" s="118" t="s">
        <v>238</v>
      </c>
      <c r="Z96" s="118" t="s">
        <v>280</v>
      </c>
      <c r="AA96" s="123"/>
      <c r="AB96" s="120"/>
      <c r="AC96" s="123"/>
      <c r="AD96" s="120"/>
      <c r="AE96" s="124"/>
      <c r="AF96" s="97"/>
      <c r="AG96" s="123"/>
      <c r="AI96" s="123"/>
      <c r="AK96" s="124"/>
      <c r="AM96" s="122"/>
      <c r="AN96" s="122"/>
      <c r="AO96" s="122"/>
      <c r="AP96" s="97"/>
      <c r="AQ96" s="99"/>
      <c r="AR96" s="97"/>
      <c r="AS96" s="123"/>
      <c r="AT96" s="86"/>
      <c r="AU96" s="119"/>
      <c r="AV96" s="70"/>
      <c r="AW96" s="119"/>
      <c r="AX96" s="70"/>
      <c r="AY96" s="123"/>
      <c r="AZ96" s="86"/>
      <c r="BA96" s="119"/>
      <c r="BB96" s="70"/>
      <c r="BC96" s="119"/>
      <c r="BD96" s="70"/>
    </row>
    <row r="97" spans="2:56" x14ac:dyDescent="0.25">
      <c r="B97" s="125" t="s">
        <v>109</v>
      </c>
      <c r="C97" s="118">
        <v>6.1</v>
      </c>
      <c r="D97" s="118" t="s">
        <v>237</v>
      </c>
      <c r="E97" s="118">
        <v>67.8</v>
      </c>
      <c r="F97" s="118" t="s">
        <v>237</v>
      </c>
      <c r="G97" s="118">
        <v>31.8</v>
      </c>
      <c r="H97" s="118" t="s">
        <v>237</v>
      </c>
      <c r="I97" s="118">
        <v>49.4</v>
      </c>
      <c r="J97" s="118" t="s">
        <v>237</v>
      </c>
      <c r="K97" s="118" t="s">
        <v>238</v>
      </c>
      <c r="L97" s="118" t="s">
        <v>237</v>
      </c>
      <c r="M97" s="118">
        <v>26.1</v>
      </c>
      <c r="N97" s="118" t="s">
        <v>237</v>
      </c>
      <c r="O97" s="118">
        <v>3.7</v>
      </c>
      <c r="P97" s="118" t="s">
        <v>237</v>
      </c>
      <c r="Q97" s="118">
        <v>13.1</v>
      </c>
      <c r="R97" s="118" t="s">
        <v>237</v>
      </c>
      <c r="S97" s="118">
        <v>4.0999999999999996</v>
      </c>
      <c r="T97" s="118" t="s">
        <v>237</v>
      </c>
      <c r="U97" s="118">
        <v>13.3</v>
      </c>
      <c r="V97" s="118" t="s">
        <v>237</v>
      </c>
      <c r="W97" s="118" t="s">
        <v>238</v>
      </c>
      <c r="X97" s="118" t="s">
        <v>237</v>
      </c>
      <c r="Y97" s="118">
        <v>85.4</v>
      </c>
      <c r="Z97" s="118" t="s">
        <v>237</v>
      </c>
      <c r="AA97" s="123"/>
      <c r="AB97" s="120"/>
      <c r="AC97" s="123"/>
      <c r="AD97" s="120"/>
      <c r="AE97" s="124"/>
      <c r="AF97" s="97"/>
      <c r="AG97" s="123"/>
      <c r="AH97" s="121"/>
      <c r="AI97" s="123"/>
      <c r="AJ97" s="121"/>
      <c r="AK97" s="124"/>
      <c r="AL97" s="121"/>
      <c r="AM97" s="122"/>
      <c r="AN97" s="122"/>
      <c r="AO97" s="122"/>
      <c r="AP97" s="97"/>
      <c r="AQ97" s="99"/>
      <c r="AR97" s="97"/>
      <c r="AS97" s="123"/>
      <c r="AT97" s="123"/>
      <c r="AU97" s="123"/>
      <c r="AV97" s="119"/>
      <c r="AW97" s="124"/>
      <c r="AX97" s="119"/>
      <c r="AY97" s="123"/>
      <c r="AZ97" s="123"/>
      <c r="BA97" s="123"/>
      <c r="BB97" s="119"/>
      <c r="BC97" s="124"/>
      <c r="BD97" s="119"/>
    </row>
    <row r="98" spans="2:56" x14ac:dyDescent="0.25">
      <c r="B98" s="15" t="s">
        <v>110</v>
      </c>
      <c r="C98" s="118">
        <v>8</v>
      </c>
      <c r="D98" s="118" t="s">
        <v>237</v>
      </c>
      <c r="E98" s="118">
        <v>58.1</v>
      </c>
      <c r="F98" s="118" t="s">
        <v>237</v>
      </c>
      <c r="G98" s="118">
        <v>31.9</v>
      </c>
      <c r="H98" s="118" t="s">
        <v>237</v>
      </c>
      <c r="I98" s="118">
        <v>85.162694637143503</v>
      </c>
      <c r="J98" s="118" t="s">
        <v>237</v>
      </c>
      <c r="K98" s="118" t="s">
        <v>238</v>
      </c>
      <c r="L98" s="118" t="s">
        <v>237</v>
      </c>
      <c r="M98" s="118">
        <v>53.6</v>
      </c>
      <c r="N98" s="118" t="s">
        <v>237</v>
      </c>
      <c r="O98" s="118">
        <v>16.399999999999999</v>
      </c>
      <c r="P98" s="118" t="s">
        <v>237</v>
      </c>
      <c r="Q98" s="118">
        <v>35.200000000000003</v>
      </c>
      <c r="R98" s="118" t="s">
        <v>237</v>
      </c>
      <c r="S98" s="118">
        <v>7</v>
      </c>
      <c r="T98" s="118" t="s">
        <v>237</v>
      </c>
      <c r="U98" s="118">
        <v>5</v>
      </c>
      <c r="V98" s="118" t="s">
        <v>237</v>
      </c>
      <c r="W98" s="118">
        <v>19</v>
      </c>
      <c r="X98" s="118" t="s">
        <v>237</v>
      </c>
      <c r="Y98" s="118">
        <v>93.432851505505724</v>
      </c>
      <c r="Z98" s="118" t="s">
        <v>237</v>
      </c>
      <c r="AA98" s="123"/>
      <c r="AB98" s="120"/>
      <c r="AC98" s="123"/>
      <c r="AD98" s="120"/>
      <c r="AE98" s="124"/>
      <c r="AF98" s="97"/>
      <c r="AG98" s="123"/>
      <c r="AH98" s="121"/>
      <c r="AI98" s="123"/>
      <c r="AJ98" s="121"/>
      <c r="AK98" s="124"/>
      <c r="AL98" s="121"/>
      <c r="AM98" s="122"/>
      <c r="AN98" s="122"/>
      <c r="AO98" s="122"/>
      <c r="AP98" s="97"/>
      <c r="AQ98" s="99"/>
      <c r="AR98" s="97"/>
      <c r="AS98" s="123"/>
      <c r="AT98" s="123"/>
      <c r="AU98" s="123"/>
      <c r="AV98" s="119"/>
      <c r="AW98" s="124"/>
      <c r="AX98" s="119"/>
      <c r="AY98" s="123"/>
      <c r="AZ98" s="123"/>
      <c r="BA98" s="123"/>
      <c r="BB98" s="119"/>
      <c r="BC98" s="124"/>
      <c r="BD98" s="119"/>
    </row>
    <row r="99" spans="2:56" x14ac:dyDescent="0.25">
      <c r="B99" s="15" t="s">
        <v>111</v>
      </c>
      <c r="C99" s="118">
        <v>8.3000000000000007</v>
      </c>
      <c r="D99" s="118" t="s">
        <v>237</v>
      </c>
      <c r="E99" s="118" t="s">
        <v>238</v>
      </c>
      <c r="F99" s="118" t="s">
        <v>237</v>
      </c>
      <c r="G99" s="118">
        <v>69</v>
      </c>
      <c r="H99" s="118" t="s">
        <v>237</v>
      </c>
      <c r="I99" s="118" t="s">
        <v>238</v>
      </c>
      <c r="J99" s="118" t="s">
        <v>237</v>
      </c>
      <c r="K99" s="118" t="s">
        <v>238</v>
      </c>
      <c r="L99" s="118" t="s">
        <v>237</v>
      </c>
      <c r="M99" s="118">
        <v>81.7</v>
      </c>
      <c r="N99" s="118" t="s">
        <v>237</v>
      </c>
      <c r="O99" s="118">
        <v>14.9</v>
      </c>
      <c r="P99" s="118" t="s">
        <v>237</v>
      </c>
      <c r="Q99" s="118" t="s">
        <v>238</v>
      </c>
      <c r="R99" s="118" t="s">
        <v>237</v>
      </c>
      <c r="S99" s="118" t="s">
        <v>238</v>
      </c>
      <c r="T99" s="118" t="s">
        <v>237</v>
      </c>
      <c r="U99" s="118" t="s">
        <v>238</v>
      </c>
      <c r="V99" s="118" t="s">
        <v>237</v>
      </c>
      <c r="W99" s="118" t="s">
        <v>238</v>
      </c>
      <c r="X99" s="118" t="s">
        <v>237</v>
      </c>
      <c r="Y99" s="118" t="s">
        <v>238</v>
      </c>
      <c r="Z99" s="118" t="s">
        <v>237</v>
      </c>
      <c r="AA99" s="123"/>
      <c r="AB99" s="120"/>
      <c r="AC99" s="123"/>
      <c r="AD99" s="120"/>
      <c r="AE99" s="124"/>
      <c r="AF99" s="97"/>
      <c r="AG99" s="123"/>
      <c r="AH99" s="121"/>
      <c r="AI99" s="123"/>
      <c r="AJ99" s="121"/>
      <c r="AK99" s="124"/>
      <c r="AL99" s="121"/>
      <c r="AM99" s="122"/>
      <c r="AN99" s="122"/>
      <c r="AO99" s="122"/>
      <c r="AP99" s="97"/>
      <c r="AQ99" s="99"/>
      <c r="AR99" s="97"/>
      <c r="AS99" s="123"/>
      <c r="AT99" s="123"/>
      <c r="AU99" s="119"/>
      <c r="AV99" s="119"/>
      <c r="AW99" s="119"/>
      <c r="AX99" s="119"/>
      <c r="AY99" s="123"/>
      <c r="AZ99" s="123"/>
      <c r="BA99" s="119"/>
      <c r="BB99" s="119"/>
      <c r="BC99" s="119"/>
      <c r="BD99" s="119"/>
    </row>
    <row r="100" spans="2:56" x14ac:dyDescent="0.25">
      <c r="B100" s="15" t="s">
        <v>112</v>
      </c>
      <c r="C100" s="118">
        <v>8.3000000000000007</v>
      </c>
      <c r="D100" s="118" t="s">
        <v>237</v>
      </c>
      <c r="E100" s="118" t="s">
        <v>238</v>
      </c>
      <c r="F100" s="118" t="s">
        <v>237</v>
      </c>
      <c r="G100" s="118" t="s">
        <v>238</v>
      </c>
      <c r="H100" s="118" t="s">
        <v>237</v>
      </c>
      <c r="I100" s="118" t="s">
        <v>238</v>
      </c>
      <c r="J100" s="118" t="s">
        <v>237</v>
      </c>
      <c r="K100" s="118" t="s">
        <v>238</v>
      </c>
      <c r="L100" s="118" t="s">
        <v>237</v>
      </c>
      <c r="M100" s="118" t="s">
        <v>238</v>
      </c>
      <c r="N100" s="118" t="s">
        <v>237</v>
      </c>
      <c r="O100" s="118">
        <v>2.2000000000000002</v>
      </c>
      <c r="P100" s="118" t="s">
        <v>237</v>
      </c>
      <c r="Q100" s="118">
        <v>4.3</v>
      </c>
      <c r="R100" s="118" t="s">
        <v>237</v>
      </c>
      <c r="S100" s="118">
        <v>2.4</v>
      </c>
      <c r="T100" s="118" t="s">
        <v>237</v>
      </c>
      <c r="U100" s="118">
        <v>9.5</v>
      </c>
      <c r="V100" s="118" t="s">
        <v>237</v>
      </c>
      <c r="W100" s="118" t="s">
        <v>238</v>
      </c>
      <c r="X100" s="118" t="s">
        <v>237</v>
      </c>
      <c r="Y100" s="118" t="s">
        <v>238</v>
      </c>
      <c r="Z100" s="118" t="s">
        <v>237</v>
      </c>
      <c r="AA100" s="123"/>
      <c r="AB100" s="120"/>
      <c r="AC100" s="123"/>
      <c r="AD100" s="120"/>
      <c r="AE100" s="124"/>
      <c r="AF100" s="97"/>
      <c r="AG100" s="123"/>
      <c r="AH100" s="121"/>
      <c r="AI100" s="123"/>
      <c r="AJ100" s="121"/>
      <c r="AK100" s="124"/>
      <c r="AL100" s="121"/>
      <c r="AM100" s="122"/>
      <c r="AN100" s="122"/>
      <c r="AO100" s="122"/>
      <c r="AP100" s="97"/>
      <c r="AQ100" s="99"/>
      <c r="AR100" s="97"/>
      <c r="AS100" s="123"/>
      <c r="AT100" s="123"/>
      <c r="AU100" s="119"/>
      <c r="AV100" s="119"/>
      <c r="AW100" s="119"/>
      <c r="AX100" s="119"/>
      <c r="AY100" s="123"/>
      <c r="AZ100" s="123"/>
      <c r="BA100" s="119"/>
      <c r="BB100" s="119"/>
      <c r="BC100" s="119"/>
      <c r="BD100" s="119"/>
    </row>
    <row r="101" spans="2:56" x14ac:dyDescent="0.25">
      <c r="B101" s="45" t="s">
        <v>113</v>
      </c>
      <c r="C101" s="118">
        <v>6.3</v>
      </c>
      <c r="D101" s="118" t="s">
        <v>237</v>
      </c>
      <c r="E101" s="118">
        <v>83.8</v>
      </c>
      <c r="F101" s="118" t="s">
        <v>237</v>
      </c>
      <c r="G101" s="118">
        <v>56.1</v>
      </c>
      <c r="H101" s="118" t="s">
        <v>237</v>
      </c>
      <c r="I101" s="118">
        <v>62</v>
      </c>
      <c r="J101" s="118" t="s">
        <v>237</v>
      </c>
      <c r="K101" s="118">
        <v>16.2</v>
      </c>
      <c r="L101" s="118" t="s">
        <v>237</v>
      </c>
      <c r="M101" s="118">
        <v>37</v>
      </c>
      <c r="N101" s="118" t="s">
        <v>279</v>
      </c>
      <c r="O101" s="118">
        <v>3.7</v>
      </c>
      <c r="P101" s="118" t="s">
        <v>237</v>
      </c>
      <c r="Q101" s="118">
        <v>17.8</v>
      </c>
      <c r="R101" s="118" t="s">
        <v>237</v>
      </c>
      <c r="S101" s="118">
        <v>2.8</v>
      </c>
      <c r="T101" s="118" t="s">
        <v>237</v>
      </c>
      <c r="U101" s="118">
        <v>9</v>
      </c>
      <c r="V101" s="118" t="s">
        <v>237</v>
      </c>
      <c r="W101" s="118" t="s">
        <v>238</v>
      </c>
      <c r="X101" s="118" t="s">
        <v>237</v>
      </c>
      <c r="Y101" s="118">
        <v>76.099999999999994</v>
      </c>
      <c r="Z101" s="118" t="s">
        <v>239</v>
      </c>
      <c r="AA101" s="123"/>
      <c r="AB101" s="120"/>
      <c r="AC101" s="123"/>
      <c r="AD101" s="120"/>
      <c r="AE101" s="124"/>
      <c r="AF101" s="97"/>
      <c r="AG101" s="123"/>
      <c r="AH101" s="121"/>
      <c r="AI101" s="123"/>
      <c r="AJ101" s="121"/>
      <c r="AK101" s="124"/>
      <c r="AL101" s="121"/>
      <c r="AM101" s="122"/>
      <c r="AN101" s="122"/>
      <c r="AO101" s="122"/>
      <c r="AP101" s="97"/>
      <c r="AQ101" s="99"/>
      <c r="AR101" s="97"/>
      <c r="AS101" s="123"/>
      <c r="AT101" s="123"/>
      <c r="AU101" s="123"/>
      <c r="AV101" s="119"/>
      <c r="AW101" s="124"/>
      <c r="AX101" s="119"/>
      <c r="AY101" s="123"/>
      <c r="AZ101" s="123"/>
      <c r="BA101" s="123"/>
      <c r="BB101" s="119"/>
      <c r="BC101" s="124"/>
      <c r="BD101" s="119"/>
    </row>
    <row r="102" spans="2:56" x14ac:dyDescent="0.25">
      <c r="B102" s="15" t="s">
        <v>114</v>
      </c>
      <c r="C102" s="118">
        <v>14.8</v>
      </c>
      <c r="D102" s="118" t="s">
        <v>237</v>
      </c>
      <c r="E102" s="118">
        <v>39.1</v>
      </c>
      <c r="F102" s="118" t="s">
        <v>237</v>
      </c>
      <c r="G102" s="118">
        <v>40.4</v>
      </c>
      <c r="H102" s="118" t="s">
        <v>237</v>
      </c>
      <c r="I102" s="118">
        <v>52.3</v>
      </c>
      <c r="J102" s="118" t="s">
        <v>237</v>
      </c>
      <c r="K102" s="118" t="s">
        <v>238</v>
      </c>
      <c r="L102" s="118" t="s">
        <v>237</v>
      </c>
      <c r="M102" s="118">
        <v>40</v>
      </c>
      <c r="N102" s="118" t="s">
        <v>279</v>
      </c>
      <c r="O102" s="118">
        <v>26.5</v>
      </c>
      <c r="P102" s="118" t="s">
        <v>237</v>
      </c>
      <c r="Q102" s="118">
        <v>43.8</v>
      </c>
      <c r="R102" s="118" t="s">
        <v>237</v>
      </c>
      <c r="S102" s="118">
        <v>6.4</v>
      </c>
      <c r="T102" s="118" t="s">
        <v>237</v>
      </c>
      <c r="U102" s="118">
        <v>2</v>
      </c>
      <c r="V102" s="118" t="s">
        <v>237</v>
      </c>
      <c r="W102" s="118">
        <v>87</v>
      </c>
      <c r="X102" s="118" t="s">
        <v>237</v>
      </c>
      <c r="Y102" s="118" t="s">
        <v>238</v>
      </c>
      <c r="Z102" s="118" t="s">
        <v>280</v>
      </c>
      <c r="AA102" s="123"/>
      <c r="AB102" s="120"/>
      <c r="AC102" s="123"/>
      <c r="AD102" s="120"/>
      <c r="AE102" s="124"/>
      <c r="AF102" s="97"/>
      <c r="AG102" s="123"/>
      <c r="AI102" s="123"/>
      <c r="AK102" s="124"/>
      <c r="AM102" s="122"/>
      <c r="AN102" s="122"/>
      <c r="AO102" s="122"/>
      <c r="AP102" s="97"/>
      <c r="AQ102" s="99"/>
      <c r="AR102" s="97"/>
      <c r="AS102" s="123"/>
      <c r="AT102" s="86"/>
      <c r="AU102" s="119"/>
      <c r="AV102" s="70"/>
      <c r="AW102" s="119"/>
      <c r="AX102" s="70"/>
      <c r="AY102" s="123"/>
      <c r="AZ102" s="86"/>
      <c r="BA102" s="119"/>
      <c r="BB102" s="70"/>
      <c r="BC102" s="119"/>
      <c r="BD102" s="70"/>
    </row>
    <row r="103" spans="2:56" x14ac:dyDescent="0.25">
      <c r="B103" s="15" t="s">
        <v>115</v>
      </c>
      <c r="C103" s="118">
        <v>4.5999999999999996</v>
      </c>
      <c r="D103" s="118" t="s">
        <v>237</v>
      </c>
      <c r="E103" s="118" t="s">
        <v>238</v>
      </c>
      <c r="F103" s="118" t="s">
        <v>237</v>
      </c>
      <c r="G103" s="118" t="s">
        <v>238</v>
      </c>
      <c r="H103" s="118" t="s">
        <v>237</v>
      </c>
      <c r="I103" s="118" t="s">
        <v>238</v>
      </c>
      <c r="J103" s="118" t="s">
        <v>237</v>
      </c>
      <c r="K103" s="118" t="s">
        <v>238</v>
      </c>
      <c r="L103" s="118" t="s">
        <v>237</v>
      </c>
      <c r="M103" s="118" t="s">
        <v>238</v>
      </c>
      <c r="N103" s="118" t="s">
        <v>237</v>
      </c>
      <c r="O103" s="118" t="s">
        <v>238</v>
      </c>
      <c r="P103" s="118" t="s">
        <v>237</v>
      </c>
      <c r="Q103" s="118" t="s">
        <v>238</v>
      </c>
      <c r="R103" s="118" t="s">
        <v>237</v>
      </c>
      <c r="S103" s="118" t="s">
        <v>238</v>
      </c>
      <c r="T103" s="118" t="s">
        <v>237</v>
      </c>
      <c r="U103" s="118" t="s">
        <v>238</v>
      </c>
      <c r="V103" s="118" t="s">
        <v>237</v>
      </c>
      <c r="W103" s="118" t="s">
        <v>238</v>
      </c>
      <c r="X103" s="118" t="s">
        <v>237</v>
      </c>
      <c r="Y103" s="118" t="s">
        <v>238</v>
      </c>
      <c r="Z103" s="118" t="s">
        <v>237</v>
      </c>
      <c r="AA103" s="123"/>
      <c r="AB103" s="120"/>
      <c r="AC103" s="123"/>
      <c r="AD103" s="120"/>
      <c r="AE103" s="124"/>
      <c r="AF103" s="97"/>
      <c r="AG103" s="123"/>
      <c r="AH103" s="121"/>
      <c r="AI103" s="123"/>
      <c r="AJ103" s="121"/>
      <c r="AK103" s="124"/>
      <c r="AL103" s="121"/>
      <c r="AM103" s="122"/>
      <c r="AN103" s="122"/>
      <c r="AO103" s="122"/>
      <c r="AP103" s="97"/>
      <c r="AQ103" s="99"/>
      <c r="AR103" s="97"/>
      <c r="AS103" s="123"/>
      <c r="AT103" s="123"/>
      <c r="AU103" s="119"/>
      <c r="AV103" s="119"/>
      <c r="AW103" s="119"/>
      <c r="AX103" s="119"/>
      <c r="AY103" s="123"/>
      <c r="AZ103" s="123"/>
      <c r="BA103" s="119"/>
      <c r="BB103" s="119"/>
      <c r="BC103" s="119"/>
      <c r="BD103" s="119"/>
    </row>
    <row r="104" spans="2:56" x14ac:dyDescent="0.25">
      <c r="B104" s="15" t="s">
        <v>116</v>
      </c>
      <c r="C104" s="118">
        <v>11.5</v>
      </c>
      <c r="D104" s="118" t="s">
        <v>237</v>
      </c>
      <c r="E104" s="118" t="s">
        <v>238</v>
      </c>
      <c r="F104" s="118" t="s">
        <v>237</v>
      </c>
      <c r="G104" s="118">
        <v>14.8</v>
      </c>
      <c r="H104" s="118" t="s">
        <v>237</v>
      </c>
      <c r="I104" s="118" t="s">
        <v>238</v>
      </c>
      <c r="J104" s="118" t="s">
        <v>237</v>
      </c>
      <c r="K104" s="118" t="s">
        <v>238</v>
      </c>
      <c r="L104" s="118" t="s">
        <v>237</v>
      </c>
      <c r="M104" s="118">
        <v>14.6</v>
      </c>
      <c r="N104" s="118" t="s">
        <v>237</v>
      </c>
      <c r="O104" s="118">
        <v>4.2</v>
      </c>
      <c r="P104" s="118" t="s">
        <v>239</v>
      </c>
      <c r="Q104" s="118">
        <v>16.5</v>
      </c>
      <c r="R104" s="118" t="s">
        <v>239</v>
      </c>
      <c r="S104" s="118">
        <v>6.6</v>
      </c>
      <c r="T104" s="118" t="s">
        <v>239</v>
      </c>
      <c r="U104" s="118">
        <v>16.7</v>
      </c>
      <c r="V104" s="118" t="s">
        <v>239</v>
      </c>
      <c r="W104" s="118" t="s">
        <v>238</v>
      </c>
      <c r="X104" s="118" t="s">
        <v>237</v>
      </c>
      <c r="Y104" s="118">
        <v>70.7</v>
      </c>
      <c r="Z104" s="118" t="s">
        <v>237</v>
      </c>
      <c r="AA104" s="123"/>
      <c r="AB104" s="120"/>
      <c r="AC104" s="123"/>
      <c r="AD104" s="120"/>
      <c r="AE104" s="124"/>
      <c r="AF104" s="97"/>
      <c r="AG104" s="123"/>
      <c r="AH104" s="121"/>
      <c r="AI104" s="123"/>
      <c r="AJ104" s="121"/>
      <c r="AK104" s="124"/>
      <c r="AL104" s="121"/>
      <c r="AM104" s="122"/>
      <c r="AN104" s="122"/>
      <c r="AO104" s="122"/>
      <c r="AP104" s="97"/>
      <c r="AQ104" s="99"/>
      <c r="AR104" s="97"/>
      <c r="AS104" s="123"/>
      <c r="AT104" s="123"/>
      <c r="AU104" s="119"/>
      <c r="AV104" s="119"/>
      <c r="AW104" s="119"/>
      <c r="AX104" s="119"/>
      <c r="AY104" s="123"/>
      <c r="AZ104" s="123"/>
      <c r="BA104" s="119"/>
      <c r="BB104" s="119"/>
      <c r="BC104" s="119"/>
      <c r="BD104" s="119"/>
    </row>
    <row r="105" spans="2:56" x14ac:dyDescent="0.25">
      <c r="B105" s="15" t="s">
        <v>117</v>
      </c>
      <c r="C105" s="118">
        <v>10.7</v>
      </c>
      <c r="D105" s="118" t="s">
        <v>237</v>
      </c>
      <c r="E105" s="118">
        <v>53.4</v>
      </c>
      <c r="F105" s="118" t="s">
        <v>237</v>
      </c>
      <c r="G105" s="118">
        <v>53.5</v>
      </c>
      <c r="H105" s="118" t="s">
        <v>237</v>
      </c>
      <c r="I105" s="118">
        <v>67.593409037518498</v>
      </c>
      <c r="J105" s="118" t="s">
        <v>237</v>
      </c>
      <c r="K105" s="118" t="s">
        <v>238</v>
      </c>
      <c r="L105" s="118" t="s">
        <v>237</v>
      </c>
      <c r="M105" s="118">
        <v>35.1</v>
      </c>
      <c r="N105" s="118" t="s">
        <v>237</v>
      </c>
      <c r="O105" s="118">
        <v>13.5</v>
      </c>
      <c r="P105" s="118" t="s">
        <v>237</v>
      </c>
      <c r="Q105" s="118">
        <v>39</v>
      </c>
      <c r="R105" s="118" t="s">
        <v>237</v>
      </c>
      <c r="S105" s="118">
        <v>3.9</v>
      </c>
      <c r="T105" s="118" t="s">
        <v>237</v>
      </c>
      <c r="U105" s="118">
        <v>7.3</v>
      </c>
      <c r="V105" s="118" t="s">
        <v>237</v>
      </c>
      <c r="W105" s="118" t="s">
        <v>238</v>
      </c>
      <c r="X105" s="118" t="s">
        <v>237</v>
      </c>
      <c r="Y105" s="118">
        <v>79.413088075581712</v>
      </c>
      <c r="Z105" s="118" t="s">
        <v>237</v>
      </c>
      <c r="AA105" s="123"/>
      <c r="AB105" s="120"/>
      <c r="AC105" s="123"/>
      <c r="AD105" s="120"/>
      <c r="AE105" s="124"/>
      <c r="AF105" s="97"/>
      <c r="AG105" s="123"/>
      <c r="AI105" s="123"/>
      <c r="AK105" s="124"/>
      <c r="AM105" s="122"/>
      <c r="AN105" s="122"/>
      <c r="AO105" s="122"/>
      <c r="AP105" s="97"/>
      <c r="AQ105" s="99"/>
      <c r="AR105" s="97"/>
      <c r="AS105" s="86"/>
      <c r="AT105" s="86"/>
      <c r="AU105" s="86"/>
      <c r="AV105" s="70"/>
      <c r="AW105" s="70"/>
      <c r="AX105" s="70"/>
      <c r="AY105" s="86"/>
      <c r="AZ105" s="86"/>
      <c r="BA105" s="86"/>
      <c r="BB105" s="70"/>
      <c r="BC105" s="70"/>
      <c r="BD105" s="70"/>
    </row>
    <row r="106" spans="2:56" x14ac:dyDescent="0.25">
      <c r="B106" s="15" t="s">
        <v>118</v>
      </c>
      <c r="C106" s="118">
        <v>14</v>
      </c>
      <c r="D106" s="118" t="s">
        <v>239</v>
      </c>
      <c r="E106" s="118">
        <v>67.400000000000006</v>
      </c>
      <c r="F106" s="118" t="s">
        <v>239</v>
      </c>
      <c r="G106" s="118">
        <v>55.2</v>
      </c>
      <c r="H106" s="118" t="s">
        <v>237</v>
      </c>
      <c r="I106" s="118">
        <v>55.5</v>
      </c>
      <c r="J106" s="118" t="s">
        <v>239</v>
      </c>
      <c r="K106" s="118" t="s">
        <v>238</v>
      </c>
      <c r="L106" s="118" t="s">
        <v>237</v>
      </c>
      <c r="M106" s="118">
        <v>44.2</v>
      </c>
      <c r="N106" s="118" t="s">
        <v>279</v>
      </c>
      <c r="O106" s="118">
        <v>14.9</v>
      </c>
      <c r="P106" s="118" t="s">
        <v>237</v>
      </c>
      <c r="Q106" s="118">
        <v>41.8</v>
      </c>
      <c r="R106" s="118" t="s">
        <v>237</v>
      </c>
      <c r="S106" s="118">
        <v>2.8</v>
      </c>
      <c r="T106" s="118" t="s">
        <v>237</v>
      </c>
      <c r="U106" s="118" t="s">
        <v>238</v>
      </c>
      <c r="V106" s="118" t="s">
        <v>237</v>
      </c>
      <c r="W106" s="118">
        <v>88</v>
      </c>
      <c r="X106" s="118" t="s">
        <v>237</v>
      </c>
      <c r="Y106" s="118" t="s">
        <v>238</v>
      </c>
      <c r="Z106" s="118" t="s">
        <v>237</v>
      </c>
      <c r="AA106" s="127"/>
      <c r="AB106" s="128"/>
      <c r="AC106" s="127"/>
      <c r="AD106" s="128"/>
      <c r="AE106" s="129"/>
      <c r="AF106" s="97"/>
      <c r="AG106" s="123"/>
      <c r="AI106" s="123"/>
      <c r="AK106" s="124"/>
      <c r="AM106" s="122"/>
      <c r="AN106" s="122"/>
      <c r="AO106" s="122"/>
      <c r="AP106" s="97"/>
      <c r="AQ106" s="99"/>
      <c r="AR106" s="97"/>
      <c r="AS106" s="86"/>
      <c r="AT106" s="86"/>
      <c r="AU106" s="86"/>
      <c r="AV106" s="70"/>
      <c r="AW106" s="70"/>
      <c r="AX106" s="70"/>
      <c r="AY106" s="86"/>
      <c r="AZ106" s="86"/>
      <c r="BA106" s="86"/>
      <c r="BB106" s="70"/>
      <c r="BC106" s="70"/>
      <c r="BD106" s="70"/>
    </row>
    <row r="107" spans="2:56" x14ac:dyDescent="0.25">
      <c r="B107" s="15" t="s">
        <v>119</v>
      </c>
      <c r="C107" s="118" t="s">
        <v>238</v>
      </c>
      <c r="D107" s="118" t="s">
        <v>237</v>
      </c>
      <c r="E107" s="118" t="s">
        <v>238</v>
      </c>
      <c r="F107" s="118" t="s">
        <v>237</v>
      </c>
      <c r="G107" s="118" t="s">
        <v>238</v>
      </c>
      <c r="H107" s="118" t="s">
        <v>237</v>
      </c>
      <c r="I107" s="118" t="s">
        <v>238</v>
      </c>
      <c r="J107" s="118" t="s">
        <v>237</v>
      </c>
      <c r="K107" s="118" t="s">
        <v>238</v>
      </c>
      <c r="L107" s="118" t="s">
        <v>237</v>
      </c>
      <c r="M107" s="118" t="s">
        <v>238</v>
      </c>
      <c r="N107" s="118" t="s">
        <v>237</v>
      </c>
      <c r="O107" s="118">
        <v>5.6</v>
      </c>
      <c r="P107" s="118" t="s">
        <v>239</v>
      </c>
      <c r="Q107" s="118">
        <v>21</v>
      </c>
      <c r="R107" s="118" t="s">
        <v>239</v>
      </c>
      <c r="S107" s="118">
        <v>6.5</v>
      </c>
      <c r="T107" s="118" t="s">
        <v>239</v>
      </c>
      <c r="U107" s="118">
        <v>22.4</v>
      </c>
      <c r="V107" s="118" t="s">
        <v>239</v>
      </c>
      <c r="W107" s="118" t="s">
        <v>238</v>
      </c>
      <c r="X107" s="118" t="s">
        <v>237</v>
      </c>
      <c r="Y107" s="118" t="s">
        <v>238</v>
      </c>
      <c r="Z107" s="118" t="s">
        <v>237</v>
      </c>
      <c r="AA107" s="123"/>
      <c r="AB107" s="120"/>
      <c r="AC107" s="123"/>
      <c r="AD107" s="120"/>
      <c r="AE107" s="124"/>
      <c r="AF107" s="97"/>
      <c r="AG107" s="123"/>
      <c r="AH107" s="121"/>
      <c r="AI107" s="123"/>
      <c r="AJ107" s="121"/>
      <c r="AK107" s="124"/>
      <c r="AL107" s="121"/>
      <c r="AM107" s="122"/>
      <c r="AN107" s="122"/>
      <c r="AO107" s="122"/>
      <c r="AP107" s="97"/>
      <c r="AQ107" s="99"/>
      <c r="AR107" s="97"/>
      <c r="AS107" s="123"/>
      <c r="AT107" s="123"/>
      <c r="AU107" s="119"/>
      <c r="AV107" s="119"/>
      <c r="AW107" s="119"/>
      <c r="AX107" s="119"/>
      <c r="AY107" s="123"/>
      <c r="AZ107" s="123"/>
      <c r="BA107" s="119"/>
      <c r="BB107" s="119"/>
      <c r="BC107" s="119"/>
      <c r="BD107" s="119"/>
    </row>
    <row r="108" spans="2:56" x14ac:dyDescent="0.25">
      <c r="B108" s="15" t="s">
        <v>120</v>
      </c>
      <c r="C108" s="118" t="s">
        <v>238</v>
      </c>
      <c r="D108" s="118" t="s">
        <v>237</v>
      </c>
      <c r="E108" s="118" t="s">
        <v>238</v>
      </c>
      <c r="F108" s="118" t="s">
        <v>237</v>
      </c>
      <c r="G108" s="118" t="s">
        <v>238</v>
      </c>
      <c r="H108" s="118" t="s">
        <v>237</v>
      </c>
      <c r="I108" s="118" t="s">
        <v>238</v>
      </c>
      <c r="J108" s="118" t="s">
        <v>237</v>
      </c>
      <c r="K108" s="118" t="s">
        <v>238</v>
      </c>
      <c r="L108" s="118" t="s">
        <v>237</v>
      </c>
      <c r="M108" s="118" t="s">
        <v>238</v>
      </c>
      <c r="N108" s="118" t="s">
        <v>237</v>
      </c>
      <c r="O108" s="118" t="s">
        <v>238</v>
      </c>
      <c r="P108" s="118" t="s">
        <v>237</v>
      </c>
      <c r="Q108" s="118" t="s">
        <v>238</v>
      </c>
      <c r="R108" s="118" t="s">
        <v>237</v>
      </c>
      <c r="S108" s="118" t="s">
        <v>238</v>
      </c>
      <c r="T108" s="118" t="s">
        <v>237</v>
      </c>
      <c r="U108" s="118" t="s">
        <v>238</v>
      </c>
      <c r="V108" s="118" t="s">
        <v>237</v>
      </c>
      <c r="W108" s="118" t="s">
        <v>238</v>
      </c>
      <c r="X108" s="118" t="s">
        <v>237</v>
      </c>
      <c r="Y108" s="118" t="s">
        <v>238</v>
      </c>
      <c r="Z108" s="118" t="s">
        <v>237</v>
      </c>
      <c r="AA108" s="123"/>
      <c r="AB108" s="120"/>
      <c r="AC108" s="123"/>
      <c r="AD108" s="120"/>
      <c r="AE108" s="124"/>
      <c r="AF108" s="97"/>
      <c r="AG108" s="123"/>
      <c r="AH108" s="121"/>
      <c r="AI108" s="123"/>
      <c r="AJ108" s="121"/>
      <c r="AK108" s="124"/>
      <c r="AL108" s="121"/>
      <c r="AM108" s="122"/>
      <c r="AN108" s="122"/>
      <c r="AO108" s="122"/>
      <c r="AP108" s="97"/>
      <c r="AQ108" s="99"/>
      <c r="AR108" s="97"/>
      <c r="AS108" s="123"/>
      <c r="AT108" s="123"/>
      <c r="AU108" s="119"/>
      <c r="AV108" s="119"/>
      <c r="AW108" s="119"/>
      <c r="AX108" s="119"/>
      <c r="AY108" s="123"/>
      <c r="AZ108" s="123"/>
      <c r="BA108" s="119"/>
      <c r="BB108" s="119"/>
      <c r="BC108" s="119"/>
      <c r="BD108" s="119"/>
    </row>
    <row r="109" spans="2:56" x14ac:dyDescent="0.25">
      <c r="B109" s="15" t="s">
        <v>121</v>
      </c>
      <c r="C109" s="118">
        <v>4.8</v>
      </c>
      <c r="D109" s="118" t="s">
        <v>237</v>
      </c>
      <c r="E109" s="118" t="s">
        <v>238</v>
      </c>
      <c r="F109" s="118" t="s">
        <v>237</v>
      </c>
      <c r="G109" s="118" t="s">
        <v>238</v>
      </c>
      <c r="H109" s="118" t="s">
        <v>237</v>
      </c>
      <c r="I109" s="118" t="s">
        <v>238</v>
      </c>
      <c r="J109" s="118" t="s">
        <v>237</v>
      </c>
      <c r="K109" s="118" t="s">
        <v>238</v>
      </c>
      <c r="L109" s="118" t="s">
        <v>237</v>
      </c>
      <c r="M109" s="118" t="s">
        <v>238</v>
      </c>
      <c r="N109" s="118" t="s">
        <v>237</v>
      </c>
      <c r="O109" s="118" t="s">
        <v>238</v>
      </c>
      <c r="P109" s="118" t="s">
        <v>237</v>
      </c>
      <c r="Q109" s="118" t="s">
        <v>238</v>
      </c>
      <c r="R109" s="118" t="s">
        <v>237</v>
      </c>
      <c r="S109" s="118" t="s">
        <v>238</v>
      </c>
      <c r="T109" s="118" t="s">
        <v>237</v>
      </c>
      <c r="U109" s="118" t="s">
        <v>238</v>
      </c>
      <c r="V109" s="118" t="s">
        <v>237</v>
      </c>
      <c r="W109" s="118" t="s">
        <v>238</v>
      </c>
      <c r="X109" s="118" t="s">
        <v>237</v>
      </c>
      <c r="Y109" s="118" t="s">
        <v>238</v>
      </c>
      <c r="Z109" s="118" t="s">
        <v>237</v>
      </c>
      <c r="AA109" s="123"/>
      <c r="AB109" s="120"/>
      <c r="AC109" s="123"/>
      <c r="AD109" s="120"/>
      <c r="AE109" s="124"/>
      <c r="AF109" s="97"/>
      <c r="AG109" s="123"/>
      <c r="AH109" s="121"/>
      <c r="AI109" s="123"/>
      <c r="AJ109" s="121"/>
      <c r="AK109" s="124"/>
      <c r="AL109" s="121"/>
      <c r="AM109" s="122"/>
      <c r="AN109" s="122"/>
      <c r="AO109" s="122"/>
      <c r="AP109" s="97"/>
      <c r="AQ109" s="99"/>
      <c r="AR109" s="97"/>
      <c r="AS109" s="123"/>
      <c r="AT109" s="123"/>
      <c r="AU109" s="119"/>
      <c r="AV109" s="119"/>
      <c r="AW109" s="119"/>
      <c r="AX109" s="119"/>
      <c r="AY109" s="123"/>
      <c r="AZ109" s="123"/>
      <c r="BA109" s="119"/>
      <c r="BB109" s="119"/>
      <c r="BC109" s="119"/>
      <c r="BD109" s="119"/>
    </row>
    <row r="110" spans="2:56" x14ac:dyDescent="0.25">
      <c r="B110" s="15" t="s">
        <v>122</v>
      </c>
      <c r="C110" s="118">
        <v>7.1</v>
      </c>
      <c r="D110" s="118" t="s">
        <v>237</v>
      </c>
      <c r="E110" s="118" t="s">
        <v>238</v>
      </c>
      <c r="F110" s="118" t="s">
        <v>237</v>
      </c>
      <c r="G110" s="118" t="s">
        <v>238</v>
      </c>
      <c r="H110" s="118" t="s">
        <v>237</v>
      </c>
      <c r="I110" s="118" t="s">
        <v>238</v>
      </c>
      <c r="J110" s="118" t="s">
        <v>237</v>
      </c>
      <c r="K110" s="118" t="s">
        <v>238</v>
      </c>
      <c r="L110" s="118" t="s">
        <v>237</v>
      </c>
      <c r="M110" s="118" t="s">
        <v>238</v>
      </c>
      <c r="N110" s="118" t="s">
        <v>237</v>
      </c>
      <c r="O110" s="118" t="s">
        <v>238</v>
      </c>
      <c r="P110" s="118" t="s">
        <v>237</v>
      </c>
      <c r="Q110" s="118" t="s">
        <v>238</v>
      </c>
      <c r="R110" s="118" t="s">
        <v>237</v>
      </c>
      <c r="S110" s="118" t="s">
        <v>238</v>
      </c>
      <c r="T110" s="118" t="s">
        <v>237</v>
      </c>
      <c r="U110" s="118" t="s">
        <v>238</v>
      </c>
      <c r="V110" s="118" t="s">
        <v>237</v>
      </c>
      <c r="W110" s="118" t="s">
        <v>238</v>
      </c>
      <c r="X110" s="118" t="s">
        <v>237</v>
      </c>
      <c r="Y110" s="118" t="s">
        <v>238</v>
      </c>
      <c r="Z110" s="118" t="s">
        <v>237</v>
      </c>
      <c r="AA110" s="123"/>
      <c r="AB110" s="120"/>
      <c r="AC110" s="123"/>
      <c r="AD110" s="120"/>
      <c r="AE110" s="124"/>
      <c r="AF110" s="97"/>
      <c r="AG110" s="123"/>
      <c r="AH110" s="121"/>
      <c r="AI110" s="123"/>
      <c r="AJ110" s="121"/>
      <c r="AK110" s="124"/>
      <c r="AL110" s="121"/>
      <c r="AM110" s="122"/>
      <c r="AN110" s="122"/>
      <c r="AO110" s="122"/>
      <c r="AP110" s="97"/>
      <c r="AQ110" s="99"/>
      <c r="AR110" s="97"/>
      <c r="AS110" s="123"/>
      <c r="AT110" s="123"/>
      <c r="AU110" s="119"/>
      <c r="AV110" s="119"/>
      <c r="AW110" s="119"/>
      <c r="AX110" s="119"/>
      <c r="AY110" s="123"/>
      <c r="AZ110" s="123"/>
      <c r="BA110" s="119"/>
      <c r="BB110" s="119"/>
      <c r="BC110" s="119"/>
      <c r="BD110" s="119"/>
    </row>
    <row r="111" spans="2:56" x14ac:dyDescent="0.25">
      <c r="B111" s="15" t="s">
        <v>123</v>
      </c>
      <c r="C111" s="118">
        <v>16</v>
      </c>
      <c r="D111" s="118" t="s">
        <v>237</v>
      </c>
      <c r="E111" s="118">
        <v>65.8</v>
      </c>
      <c r="F111" s="118" t="s">
        <v>237</v>
      </c>
      <c r="G111" s="118">
        <v>41.9</v>
      </c>
      <c r="H111" s="118" t="s">
        <v>237</v>
      </c>
      <c r="I111" s="118">
        <v>89.7</v>
      </c>
      <c r="J111" s="118" t="s">
        <v>237</v>
      </c>
      <c r="K111" s="118" t="s">
        <v>238</v>
      </c>
      <c r="L111" s="118" t="s">
        <v>237</v>
      </c>
      <c r="M111" s="118">
        <v>83.1</v>
      </c>
      <c r="N111" s="118" t="s">
        <v>237</v>
      </c>
      <c r="O111" s="118">
        <v>36.799999999999997</v>
      </c>
      <c r="P111" s="118" t="s">
        <v>239</v>
      </c>
      <c r="Q111" s="118">
        <v>49.2</v>
      </c>
      <c r="R111" s="118" t="s">
        <v>237</v>
      </c>
      <c r="S111" s="118">
        <v>15.2</v>
      </c>
      <c r="T111" s="118" t="s">
        <v>239</v>
      </c>
      <c r="U111" s="118">
        <v>6.2</v>
      </c>
      <c r="V111" s="118" t="s">
        <v>239</v>
      </c>
      <c r="W111" s="118">
        <v>94</v>
      </c>
      <c r="X111" s="118" t="s">
        <v>237</v>
      </c>
      <c r="Y111" s="118">
        <v>50.2991507690422</v>
      </c>
      <c r="Z111" s="118" t="s">
        <v>237</v>
      </c>
      <c r="AA111" s="123"/>
      <c r="AB111" s="120"/>
      <c r="AC111" s="123"/>
      <c r="AD111" s="120"/>
      <c r="AE111" s="124"/>
      <c r="AF111" s="97"/>
      <c r="AG111" s="123"/>
      <c r="AI111" s="123"/>
      <c r="AK111" s="124"/>
      <c r="AM111" s="122"/>
      <c r="AN111" s="122"/>
      <c r="AO111" s="122"/>
      <c r="AP111" s="97"/>
      <c r="AQ111" s="99"/>
      <c r="AR111" s="97"/>
      <c r="AS111" s="86"/>
      <c r="AT111" s="86"/>
      <c r="AU111" s="86"/>
      <c r="AV111" s="70"/>
      <c r="AW111" s="70"/>
      <c r="AX111" s="70"/>
      <c r="AY111" s="86"/>
      <c r="AZ111" s="86"/>
      <c r="BA111" s="86"/>
      <c r="BB111" s="70"/>
      <c r="BC111" s="70"/>
      <c r="BD111" s="70"/>
    </row>
    <row r="112" spans="2:56" x14ac:dyDescent="0.25">
      <c r="B112" s="15" t="s">
        <v>124</v>
      </c>
      <c r="C112" s="118">
        <v>13.5</v>
      </c>
      <c r="D112" s="118" t="s">
        <v>237</v>
      </c>
      <c r="E112" s="118">
        <v>94.5</v>
      </c>
      <c r="F112" s="118" t="s">
        <v>237</v>
      </c>
      <c r="G112" s="118">
        <v>71.400000000000006</v>
      </c>
      <c r="H112" s="118" t="s">
        <v>237</v>
      </c>
      <c r="I112" s="118">
        <v>86.392372302080304</v>
      </c>
      <c r="J112" s="118" t="s">
        <v>237</v>
      </c>
      <c r="K112" s="118">
        <v>18.5</v>
      </c>
      <c r="L112" s="118" t="s">
        <v>237</v>
      </c>
      <c r="M112" s="118">
        <v>76.8</v>
      </c>
      <c r="N112" s="118" t="s">
        <v>237</v>
      </c>
      <c r="O112" s="118">
        <v>13.8</v>
      </c>
      <c r="P112" s="118" t="s">
        <v>237</v>
      </c>
      <c r="Q112" s="118">
        <v>47.8</v>
      </c>
      <c r="R112" s="118" t="s">
        <v>237</v>
      </c>
      <c r="S112" s="118">
        <v>4.0999999999999996</v>
      </c>
      <c r="T112" s="118" t="s">
        <v>237</v>
      </c>
      <c r="U112" s="118">
        <v>9.1999999999999993</v>
      </c>
      <c r="V112" s="118" t="s">
        <v>237</v>
      </c>
      <c r="W112" s="118">
        <v>90</v>
      </c>
      <c r="X112" s="118" t="s">
        <v>237</v>
      </c>
      <c r="Y112" s="118">
        <v>62.1</v>
      </c>
      <c r="Z112" s="118" t="s">
        <v>279</v>
      </c>
      <c r="AA112" s="123"/>
      <c r="AB112" s="120"/>
      <c r="AC112" s="123"/>
      <c r="AD112" s="120"/>
      <c r="AE112" s="124"/>
      <c r="AF112" s="97"/>
      <c r="AG112" s="123"/>
      <c r="AI112" s="123"/>
      <c r="AK112" s="124"/>
      <c r="AM112" s="122"/>
      <c r="AN112" s="122"/>
      <c r="AO112" s="122"/>
      <c r="AP112" s="97"/>
      <c r="AQ112" s="99"/>
      <c r="AR112" s="97"/>
      <c r="AS112" s="86"/>
      <c r="AT112" s="86"/>
      <c r="AU112" s="86"/>
      <c r="AV112" s="70"/>
      <c r="AW112" s="70"/>
      <c r="AX112" s="70"/>
      <c r="AY112" s="86"/>
      <c r="AZ112" s="86"/>
      <c r="BA112" s="86"/>
      <c r="BB112" s="70"/>
      <c r="BC112" s="70"/>
      <c r="BD112" s="70"/>
    </row>
    <row r="113" spans="2:56" x14ac:dyDescent="0.25">
      <c r="B113" s="15" t="s">
        <v>125</v>
      </c>
      <c r="C113" s="118">
        <v>11.1</v>
      </c>
      <c r="D113" s="118" t="s">
        <v>237</v>
      </c>
      <c r="E113" s="118" t="s">
        <v>238</v>
      </c>
      <c r="F113" s="118" t="s">
        <v>237</v>
      </c>
      <c r="G113" s="118" t="s">
        <v>238</v>
      </c>
      <c r="H113" s="118" t="s">
        <v>237</v>
      </c>
      <c r="I113" s="118" t="s">
        <v>238</v>
      </c>
      <c r="J113" s="118" t="s">
        <v>237</v>
      </c>
      <c r="K113" s="118" t="s">
        <v>238</v>
      </c>
      <c r="L113" s="118" t="s">
        <v>237</v>
      </c>
      <c r="M113" s="118" t="s">
        <v>238</v>
      </c>
      <c r="N113" s="118" t="s">
        <v>237</v>
      </c>
      <c r="O113" s="118">
        <v>12.9</v>
      </c>
      <c r="P113" s="118" t="s">
        <v>239</v>
      </c>
      <c r="Q113" s="118">
        <v>17.2</v>
      </c>
      <c r="R113" s="118" t="s">
        <v>239</v>
      </c>
      <c r="S113" s="118" t="s">
        <v>238</v>
      </c>
      <c r="T113" s="118" t="s">
        <v>237</v>
      </c>
      <c r="U113" s="118" t="s">
        <v>238</v>
      </c>
      <c r="V113" s="118" t="s">
        <v>237</v>
      </c>
      <c r="W113" s="118" t="s">
        <v>238</v>
      </c>
      <c r="X113" s="118" t="s">
        <v>237</v>
      </c>
      <c r="Y113" s="118" t="s">
        <v>238</v>
      </c>
      <c r="Z113" s="118" t="s">
        <v>237</v>
      </c>
      <c r="AA113" s="123"/>
      <c r="AB113" s="120"/>
      <c r="AC113" s="123"/>
      <c r="AD113" s="120"/>
      <c r="AE113" s="124"/>
      <c r="AF113" s="97"/>
      <c r="AG113" s="123"/>
      <c r="AH113" s="121"/>
      <c r="AI113" s="123"/>
      <c r="AJ113" s="121"/>
      <c r="AK113" s="124"/>
      <c r="AL113" s="121"/>
      <c r="AM113" s="122"/>
      <c r="AN113" s="122"/>
      <c r="AO113" s="122"/>
      <c r="AP113" s="97"/>
      <c r="AQ113" s="99"/>
      <c r="AR113" s="97"/>
      <c r="AS113" s="123"/>
      <c r="AT113" s="123"/>
      <c r="AU113" s="119"/>
      <c r="AV113" s="119"/>
      <c r="AW113" s="119"/>
      <c r="AX113" s="119"/>
      <c r="AY113" s="123"/>
      <c r="AZ113" s="123"/>
      <c r="BA113" s="119"/>
      <c r="BB113" s="119"/>
      <c r="BC113" s="119"/>
      <c r="BD113" s="119"/>
    </row>
    <row r="114" spans="2:56" x14ac:dyDescent="0.25">
      <c r="B114" s="15" t="s">
        <v>126</v>
      </c>
      <c r="C114" s="118">
        <v>11</v>
      </c>
      <c r="D114" s="118" t="s">
        <v>237</v>
      </c>
      <c r="E114" s="118">
        <v>64.3</v>
      </c>
      <c r="F114" s="118" t="s">
        <v>237</v>
      </c>
      <c r="G114" s="118">
        <v>47.8</v>
      </c>
      <c r="H114" s="118" t="s">
        <v>237</v>
      </c>
      <c r="I114" s="118">
        <v>90.947270338464705</v>
      </c>
      <c r="J114" s="118" t="s">
        <v>237</v>
      </c>
      <c r="K114" s="118" t="s">
        <v>238</v>
      </c>
      <c r="L114" s="118" t="s">
        <v>237</v>
      </c>
      <c r="M114" s="118">
        <v>68.400000000000006</v>
      </c>
      <c r="N114" s="118" t="s">
        <v>237</v>
      </c>
      <c r="O114" s="118">
        <v>17.8</v>
      </c>
      <c r="P114" s="118" t="s">
        <v>237</v>
      </c>
      <c r="Q114" s="118">
        <v>20.3</v>
      </c>
      <c r="R114" s="118" t="s">
        <v>237</v>
      </c>
      <c r="S114" s="118">
        <v>10.199999999999999</v>
      </c>
      <c r="T114" s="118" t="s">
        <v>237</v>
      </c>
      <c r="U114" s="118">
        <v>6.5</v>
      </c>
      <c r="V114" s="118" t="s">
        <v>237</v>
      </c>
      <c r="W114" s="118">
        <v>76</v>
      </c>
      <c r="X114" s="118" t="s">
        <v>237</v>
      </c>
      <c r="Y114" s="118">
        <v>44</v>
      </c>
      <c r="Z114" s="118" t="s">
        <v>239</v>
      </c>
      <c r="AA114" s="123"/>
      <c r="AB114" s="120"/>
      <c r="AC114" s="123"/>
      <c r="AD114" s="120"/>
      <c r="AE114" s="124"/>
      <c r="AF114" s="97"/>
      <c r="AG114" s="123"/>
      <c r="AH114" s="121"/>
      <c r="AI114" s="123"/>
      <c r="AJ114" s="121"/>
      <c r="AK114" s="124"/>
      <c r="AL114" s="121"/>
      <c r="AM114" s="122"/>
      <c r="AN114" s="122"/>
      <c r="AO114" s="122"/>
      <c r="AP114" s="97"/>
      <c r="AQ114" s="99"/>
      <c r="AR114" s="97"/>
      <c r="AS114" s="123"/>
      <c r="AT114" s="123"/>
      <c r="AU114" s="123"/>
      <c r="AV114" s="119"/>
      <c r="AW114" s="124"/>
      <c r="AX114" s="119"/>
      <c r="AY114" s="123"/>
      <c r="AZ114" s="123"/>
      <c r="BA114" s="123"/>
      <c r="BB114" s="119"/>
      <c r="BC114" s="124"/>
      <c r="BD114" s="119"/>
    </row>
    <row r="115" spans="2:56" x14ac:dyDescent="0.25">
      <c r="B115" s="15" t="s">
        <v>127</v>
      </c>
      <c r="C115" s="118">
        <v>18</v>
      </c>
      <c r="D115" s="118" t="s">
        <v>237</v>
      </c>
      <c r="E115" s="118">
        <v>57.1</v>
      </c>
      <c r="F115" s="118" t="s">
        <v>237</v>
      </c>
      <c r="G115" s="118">
        <v>20.399999999999999</v>
      </c>
      <c r="H115" s="118" t="s">
        <v>237</v>
      </c>
      <c r="I115" s="118">
        <v>27.1</v>
      </c>
      <c r="J115" s="118" t="s">
        <v>237</v>
      </c>
      <c r="K115" s="118" t="s">
        <v>238</v>
      </c>
      <c r="L115" s="118" t="s">
        <v>237</v>
      </c>
      <c r="M115" s="118">
        <v>45.7</v>
      </c>
      <c r="N115" s="118" t="s">
        <v>237</v>
      </c>
      <c r="O115" s="118">
        <v>27.9</v>
      </c>
      <c r="P115" s="118" t="s">
        <v>239</v>
      </c>
      <c r="Q115" s="118">
        <v>38.5</v>
      </c>
      <c r="R115" s="118" t="s">
        <v>239</v>
      </c>
      <c r="S115" s="118">
        <v>15.3</v>
      </c>
      <c r="T115" s="118" t="s">
        <v>239</v>
      </c>
      <c r="U115" s="118">
        <v>4.7</v>
      </c>
      <c r="V115" s="118" t="s">
        <v>239</v>
      </c>
      <c r="W115" s="118">
        <v>98</v>
      </c>
      <c r="X115" s="118" t="s">
        <v>237</v>
      </c>
      <c r="Y115" s="118">
        <v>74.396585558338117</v>
      </c>
      <c r="Z115" s="118" t="s">
        <v>239</v>
      </c>
      <c r="AA115" s="123"/>
      <c r="AB115" s="120"/>
      <c r="AC115" s="123"/>
      <c r="AD115" s="120"/>
      <c r="AE115" s="124"/>
      <c r="AF115" s="97"/>
      <c r="AG115" s="123"/>
      <c r="AI115" s="123"/>
      <c r="AK115" s="124"/>
      <c r="AM115" s="122"/>
      <c r="AN115" s="122"/>
      <c r="AO115" s="122"/>
      <c r="AP115" s="97"/>
      <c r="AQ115" s="99"/>
      <c r="AR115" s="97"/>
      <c r="AS115" s="86"/>
      <c r="AT115" s="86"/>
      <c r="AU115" s="86"/>
      <c r="AV115" s="70"/>
      <c r="AW115" s="70"/>
      <c r="AX115" s="70"/>
      <c r="AY115" s="86"/>
      <c r="AZ115" s="86"/>
      <c r="BA115" s="86"/>
      <c r="BB115" s="70"/>
      <c r="BC115" s="70"/>
      <c r="BD115" s="70"/>
    </row>
    <row r="116" spans="2:56" x14ac:dyDescent="0.25">
      <c r="B116" s="15" t="s">
        <v>128</v>
      </c>
      <c r="C116" s="118">
        <v>7</v>
      </c>
      <c r="D116" s="118" t="s">
        <v>237</v>
      </c>
      <c r="E116" s="118" t="s">
        <v>238</v>
      </c>
      <c r="F116" s="118" t="s">
        <v>237</v>
      </c>
      <c r="G116" s="118" t="s">
        <v>238</v>
      </c>
      <c r="H116" s="118" t="s">
        <v>237</v>
      </c>
      <c r="I116" s="118" t="s">
        <v>238</v>
      </c>
      <c r="J116" s="118" t="s">
        <v>237</v>
      </c>
      <c r="K116" s="118" t="s">
        <v>238</v>
      </c>
      <c r="L116" s="118" t="s">
        <v>237</v>
      </c>
      <c r="M116" s="118" t="s">
        <v>238</v>
      </c>
      <c r="N116" s="118" t="s">
        <v>237</v>
      </c>
      <c r="O116" s="118" t="s">
        <v>238</v>
      </c>
      <c r="P116" s="118" t="s">
        <v>237</v>
      </c>
      <c r="Q116" s="118" t="s">
        <v>238</v>
      </c>
      <c r="R116" s="118" t="s">
        <v>237</v>
      </c>
      <c r="S116" s="118" t="s">
        <v>238</v>
      </c>
      <c r="T116" s="118" t="s">
        <v>237</v>
      </c>
      <c r="U116" s="118" t="s">
        <v>238</v>
      </c>
      <c r="V116" s="118" t="s">
        <v>237</v>
      </c>
      <c r="W116" s="118" t="s">
        <v>238</v>
      </c>
      <c r="X116" s="118" t="s">
        <v>237</v>
      </c>
      <c r="Y116" s="118" t="s">
        <v>238</v>
      </c>
      <c r="Z116" s="118" t="s">
        <v>237</v>
      </c>
      <c r="AA116" s="123"/>
      <c r="AB116" s="120"/>
      <c r="AC116" s="123"/>
      <c r="AD116" s="120"/>
      <c r="AE116" s="124"/>
      <c r="AF116" s="97"/>
      <c r="AG116" s="123"/>
      <c r="AH116" s="121"/>
      <c r="AI116" s="123"/>
      <c r="AJ116" s="121"/>
      <c r="AK116" s="124"/>
      <c r="AL116" s="121"/>
      <c r="AM116" s="122"/>
      <c r="AN116" s="122"/>
      <c r="AO116" s="122"/>
      <c r="AP116" s="97"/>
      <c r="AQ116" s="99"/>
      <c r="AR116" s="97"/>
      <c r="AS116" s="123"/>
      <c r="AT116" s="123"/>
      <c r="AU116" s="119"/>
      <c r="AV116" s="119"/>
      <c r="AW116" s="119"/>
      <c r="AX116" s="119"/>
      <c r="AY116" s="123"/>
      <c r="AZ116" s="123"/>
      <c r="BA116" s="119"/>
      <c r="BB116" s="119"/>
      <c r="BC116" s="119"/>
      <c r="BD116" s="119"/>
    </row>
    <row r="117" spans="2:56" x14ac:dyDescent="0.25">
      <c r="B117" s="15" t="s">
        <v>129</v>
      </c>
      <c r="C117" s="118">
        <v>18</v>
      </c>
      <c r="D117" s="118" t="s">
        <v>239</v>
      </c>
      <c r="E117" s="118">
        <v>72.5</v>
      </c>
      <c r="F117" s="118" t="s">
        <v>239</v>
      </c>
      <c r="G117" s="118">
        <v>31.3</v>
      </c>
      <c r="H117" s="118" t="s">
        <v>239</v>
      </c>
      <c r="I117" s="118" t="s">
        <v>238</v>
      </c>
      <c r="J117" s="118" t="s">
        <v>237</v>
      </c>
      <c r="K117" s="118" t="s">
        <v>238</v>
      </c>
      <c r="L117" s="118" t="s">
        <v>237</v>
      </c>
      <c r="M117" s="118">
        <v>53.1</v>
      </c>
      <c r="N117" s="118" t="s">
        <v>239</v>
      </c>
      <c r="O117" s="118" t="s">
        <v>238</v>
      </c>
      <c r="P117" s="118" t="s">
        <v>237</v>
      </c>
      <c r="Q117" s="118" t="s">
        <v>238</v>
      </c>
      <c r="R117" s="118" t="s">
        <v>237</v>
      </c>
      <c r="S117" s="118" t="s">
        <v>238</v>
      </c>
      <c r="T117" s="118" t="s">
        <v>237</v>
      </c>
      <c r="U117" s="118" t="s">
        <v>238</v>
      </c>
      <c r="V117" s="118" t="s">
        <v>237</v>
      </c>
      <c r="W117" s="118" t="s">
        <v>238</v>
      </c>
      <c r="X117" s="118" t="s">
        <v>237</v>
      </c>
      <c r="Y117" s="118" t="s">
        <v>238</v>
      </c>
      <c r="Z117" s="118" t="s">
        <v>237</v>
      </c>
      <c r="AA117" s="123"/>
      <c r="AB117" s="120"/>
      <c r="AC117" s="123"/>
      <c r="AD117" s="120"/>
      <c r="AE117" s="124"/>
      <c r="AF117" s="97"/>
      <c r="AG117" s="123"/>
      <c r="AH117" s="121"/>
      <c r="AI117" s="123"/>
      <c r="AJ117" s="121"/>
      <c r="AK117" s="124"/>
      <c r="AL117" s="121"/>
      <c r="AM117" s="122"/>
      <c r="AN117" s="122"/>
      <c r="AO117" s="122"/>
      <c r="AP117" s="97"/>
      <c r="AQ117" s="99"/>
      <c r="AR117" s="97"/>
      <c r="AS117" s="123"/>
      <c r="AT117" s="123"/>
      <c r="AU117" s="123"/>
      <c r="AV117" s="119"/>
      <c r="AW117" s="124"/>
      <c r="AX117" s="119"/>
      <c r="AY117" s="123"/>
      <c r="AZ117" s="123"/>
      <c r="BA117" s="123"/>
      <c r="BB117" s="119"/>
      <c r="BC117" s="124"/>
      <c r="BD117" s="119"/>
    </row>
    <row r="118" spans="2:56" x14ac:dyDescent="0.25">
      <c r="B118" s="15" t="s">
        <v>130</v>
      </c>
      <c r="C118" s="118">
        <v>34.700000000000003</v>
      </c>
      <c r="D118" s="118" t="s">
        <v>237</v>
      </c>
      <c r="E118" s="118">
        <v>55.7</v>
      </c>
      <c r="F118" s="118" t="s">
        <v>237</v>
      </c>
      <c r="G118" s="118">
        <v>26.9</v>
      </c>
      <c r="H118" s="118" t="s">
        <v>237</v>
      </c>
      <c r="I118" s="118">
        <v>47.9</v>
      </c>
      <c r="J118" s="118" t="s">
        <v>237</v>
      </c>
      <c r="K118" s="118" t="s">
        <v>238</v>
      </c>
      <c r="L118" s="118" t="s">
        <v>237</v>
      </c>
      <c r="M118" s="118">
        <v>35.5</v>
      </c>
      <c r="N118" s="118" t="s">
        <v>237</v>
      </c>
      <c r="O118" s="118">
        <v>19.5</v>
      </c>
      <c r="P118" s="118" t="s">
        <v>237</v>
      </c>
      <c r="Q118" s="118">
        <v>22</v>
      </c>
      <c r="R118" s="118" t="s">
        <v>237</v>
      </c>
      <c r="S118" s="118">
        <v>11.6</v>
      </c>
      <c r="T118" s="118" t="s">
        <v>237</v>
      </c>
      <c r="U118" s="118">
        <v>1.2</v>
      </c>
      <c r="V118" s="118" t="s">
        <v>237</v>
      </c>
      <c r="W118" s="118">
        <v>99</v>
      </c>
      <c r="X118" s="118" t="s">
        <v>237</v>
      </c>
      <c r="Y118" s="118">
        <v>7.3</v>
      </c>
      <c r="Z118" s="118" t="s">
        <v>237</v>
      </c>
      <c r="AA118" s="123"/>
      <c r="AB118" s="120"/>
      <c r="AC118" s="123"/>
      <c r="AD118" s="120"/>
      <c r="AE118" s="124"/>
      <c r="AF118" s="97"/>
      <c r="AG118" s="123"/>
      <c r="AI118" s="123"/>
      <c r="AK118" s="124"/>
      <c r="AM118" s="122"/>
      <c r="AN118" s="122"/>
      <c r="AO118" s="122"/>
      <c r="AP118" s="97"/>
      <c r="AQ118" s="99"/>
      <c r="AR118" s="97"/>
      <c r="AS118" s="86"/>
      <c r="AT118" s="86"/>
      <c r="AU118" s="86"/>
      <c r="AV118" s="70"/>
      <c r="AW118" s="70"/>
      <c r="AX118" s="70"/>
      <c r="AY118" s="86"/>
      <c r="AZ118" s="86"/>
      <c r="BA118" s="86"/>
      <c r="BB118" s="70"/>
      <c r="BC118" s="70"/>
      <c r="BD118" s="70"/>
    </row>
    <row r="119" spans="2:56" x14ac:dyDescent="0.25">
      <c r="B119" s="15" t="s">
        <v>131</v>
      </c>
      <c r="C119" s="118">
        <v>14</v>
      </c>
      <c r="D119" s="118" t="s">
        <v>239</v>
      </c>
      <c r="E119" s="118" t="s">
        <v>238</v>
      </c>
      <c r="F119" s="118" t="s">
        <v>237</v>
      </c>
      <c r="G119" s="118">
        <v>21</v>
      </c>
      <c r="H119" s="118" t="s">
        <v>239</v>
      </c>
      <c r="I119" s="118" t="s">
        <v>238</v>
      </c>
      <c r="J119" s="118" t="s">
        <v>237</v>
      </c>
      <c r="K119" s="118" t="s">
        <v>238</v>
      </c>
      <c r="L119" s="118" t="s">
        <v>237</v>
      </c>
      <c r="M119" s="118" t="s">
        <v>238</v>
      </c>
      <c r="N119" s="118" t="s">
        <v>237</v>
      </c>
      <c r="O119" s="118" t="s">
        <v>238</v>
      </c>
      <c r="P119" s="118" t="s">
        <v>237</v>
      </c>
      <c r="Q119" s="118" t="s">
        <v>238</v>
      </c>
      <c r="R119" s="118" t="s">
        <v>237</v>
      </c>
      <c r="S119" s="118" t="s">
        <v>238</v>
      </c>
      <c r="T119" s="118" t="s">
        <v>237</v>
      </c>
      <c r="U119" s="118" t="s">
        <v>238</v>
      </c>
      <c r="V119" s="118" t="s">
        <v>237</v>
      </c>
      <c r="W119" s="118" t="s">
        <v>238</v>
      </c>
      <c r="X119" s="118" t="s">
        <v>237</v>
      </c>
      <c r="Y119" s="118" t="s">
        <v>238</v>
      </c>
      <c r="Z119" s="118" t="s">
        <v>237</v>
      </c>
      <c r="AA119" s="123"/>
      <c r="AB119" s="120"/>
      <c r="AC119" s="123"/>
      <c r="AD119" s="120"/>
      <c r="AE119" s="124"/>
      <c r="AF119" s="97"/>
      <c r="AG119" s="123"/>
      <c r="AH119" s="121"/>
      <c r="AI119" s="123"/>
      <c r="AJ119" s="121"/>
      <c r="AK119" s="124"/>
      <c r="AL119" s="121"/>
      <c r="AM119" s="122"/>
      <c r="AN119" s="122"/>
      <c r="AO119" s="122"/>
      <c r="AP119" s="97"/>
      <c r="AQ119" s="99"/>
      <c r="AR119" s="97"/>
      <c r="AS119" s="123"/>
      <c r="AT119" s="123"/>
      <c r="AU119" s="119"/>
      <c r="AV119" s="119"/>
      <c r="AW119" s="119"/>
      <c r="AX119" s="119"/>
      <c r="AY119" s="123"/>
      <c r="AZ119" s="123"/>
      <c r="BA119" s="119"/>
      <c r="BB119" s="119"/>
      <c r="BC119" s="119"/>
      <c r="BD119" s="119"/>
    </row>
    <row r="120" spans="2:56" x14ac:dyDescent="0.25">
      <c r="B120" s="15" t="s">
        <v>132</v>
      </c>
      <c r="C120" s="118">
        <v>9.15</v>
      </c>
      <c r="D120" s="118" t="s">
        <v>237</v>
      </c>
      <c r="E120" s="118">
        <v>38.700000000000003</v>
      </c>
      <c r="F120" s="118" t="s">
        <v>237</v>
      </c>
      <c r="G120" s="118">
        <v>14.4</v>
      </c>
      <c r="H120" s="118" t="s">
        <v>237</v>
      </c>
      <c r="I120" s="118">
        <v>94.8</v>
      </c>
      <c r="J120" s="118" t="s">
        <v>237</v>
      </c>
      <c r="K120" s="118" t="s">
        <v>238</v>
      </c>
      <c r="L120" s="118" t="s">
        <v>237</v>
      </c>
      <c r="M120" s="118">
        <v>14.1</v>
      </c>
      <c r="N120" s="118" t="s">
        <v>237</v>
      </c>
      <c r="O120" s="118">
        <v>2.8</v>
      </c>
      <c r="P120" s="118" t="s">
        <v>237</v>
      </c>
      <c r="Q120" s="118">
        <v>13.6</v>
      </c>
      <c r="R120" s="118" t="s">
        <v>237</v>
      </c>
      <c r="S120" s="118">
        <v>1.6</v>
      </c>
      <c r="T120" s="118" t="s">
        <v>237</v>
      </c>
      <c r="U120" s="118">
        <v>9</v>
      </c>
      <c r="V120" s="118" t="s">
        <v>237</v>
      </c>
      <c r="W120" s="118" t="s">
        <v>238</v>
      </c>
      <c r="X120" s="118" t="s">
        <v>237</v>
      </c>
      <c r="Y120" s="118">
        <v>91</v>
      </c>
      <c r="Z120" s="118" t="s">
        <v>239</v>
      </c>
      <c r="AA120" s="123"/>
      <c r="AB120" s="120"/>
      <c r="AC120" s="123"/>
      <c r="AD120" s="120"/>
      <c r="AE120" s="124"/>
      <c r="AF120" s="97"/>
      <c r="AG120" s="123"/>
      <c r="AH120" s="121"/>
      <c r="AI120" s="123"/>
      <c r="AJ120" s="121"/>
      <c r="AK120" s="124"/>
      <c r="AL120" s="121"/>
      <c r="AM120" s="122"/>
      <c r="AN120" s="122"/>
      <c r="AO120" s="122"/>
      <c r="AP120" s="97"/>
      <c r="AQ120" s="99"/>
      <c r="AR120" s="97"/>
      <c r="AS120" s="123"/>
      <c r="AT120" s="123"/>
      <c r="AU120" s="119"/>
      <c r="AV120" s="119"/>
      <c r="AW120" s="119"/>
      <c r="AX120" s="119"/>
      <c r="AY120" s="123"/>
      <c r="AZ120" s="123"/>
      <c r="BA120" s="119"/>
      <c r="BB120" s="119"/>
      <c r="BC120" s="119"/>
      <c r="BD120" s="119"/>
    </row>
    <row r="121" spans="2:56" x14ac:dyDescent="0.25">
      <c r="B121" s="15" t="s">
        <v>133</v>
      </c>
      <c r="C121" s="118">
        <v>11.1</v>
      </c>
      <c r="D121" s="118" t="s">
        <v>237</v>
      </c>
      <c r="E121" s="118" t="s">
        <v>238</v>
      </c>
      <c r="F121" s="118" t="s">
        <v>237</v>
      </c>
      <c r="G121" s="118" t="s">
        <v>238</v>
      </c>
      <c r="H121" s="118" t="s">
        <v>237</v>
      </c>
      <c r="I121" s="118" t="s">
        <v>238</v>
      </c>
      <c r="J121" s="118" t="s">
        <v>237</v>
      </c>
      <c r="K121" s="118" t="s">
        <v>238</v>
      </c>
      <c r="L121" s="118" t="s">
        <v>237</v>
      </c>
      <c r="M121" s="118" t="s">
        <v>238</v>
      </c>
      <c r="N121" s="118" t="s">
        <v>237</v>
      </c>
      <c r="O121" s="118" t="s">
        <v>238</v>
      </c>
      <c r="P121" s="118" t="s">
        <v>237</v>
      </c>
      <c r="Q121" s="118" t="s">
        <v>238</v>
      </c>
      <c r="R121" s="118" t="s">
        <v>237</v>
      </c>
      <c r="S121" s="118" t="s">
        <v>238</v>
      </c>
      <c r="T121" s="118" t="s">
        <v>237</v>
      </c>
      <c r="U121" s="118" t="s">
        <v>238</v>
      </c>
      <c r="V121" s="118" t="s">
        <v>237</v>
      </c>
      <c r="W121" s="118" t="s">
        <v>238</v>
      </c>
      <c r="X121" s="118" t="s">
        <v>237</v>
      </c>
      <c r="Y121" s="118" t="s">
        <v>238</v>
      </c>
      <c r="Z121" s="118" t="s">
        <v>237</v>
      </c>
      <c r="AA121" s="123"/>
      <c r="AB121" s="120"/>
      <c r="AC121" s="123"/>
      <c r="AD121" s="120"/>
      <c r="AE121" s="124"/>
      <c r="AF121" s="97"/>
      <c r="AG121" s="123"/>
      <c r="AH121" s="121"/>
      <c r="AI121" s="123"/>
      <c r="AJ121" s="121"/>
      <c r="AK121" s="124"/>
      <c r="AL121" s="121"/>
      <c r="AM121" s="122"/>
      <c r="AN121" s="122"/>
      <c r="AO121" s="122"/>
      <c r="AP121" s="97"/>
      <c r="AQ121" s="99"/>
      <c r="AR121" s="97"/>
      <c r="AS121" s="123"/>
      <c r="AT121" s="123"/>
      <c r="AU121" s="119"/>
      <c r="AV121" s="119"/>
      <c r="AW121" s="119"/>
      <c r="AX121" s="119"/>
      <c r="AY121" s="123"/>
      <c r="AZ121" s="123"/>
      <c r="BA121" s="119"/>
      <c r="BB121" s="119"/>
      <c r="BC121" s="119"/>
      <c r="BD121" s="119"/>
    </row>
    <row r="122" spans="2:56" x14ac:dyDescent="0.25">
      <c r="B122" s="15" t="s">
        <v>134</v>
      </c>
      <c r="C122" s="118">
        <v>6</v>
      </c>
      <c r="D122" s="118" t="s">
        <v>237</v>
      </c>
      <c r="E122" s="118" t="s">
        <v>238</v>
      </c>
      <c r="F122" s="118" t="s">
        <v>237</v>
      </c>
      <c r="G122" s="118" t="s">
        <v>238</v>
      </c>
      <c r="H122" s="118" t="s">
        <v>237</v>
      </c>
      <c r="I122" s="118" t="s">
        <v>238</v>
      </c>
      <c r="J122" s="118" t="s">
        <v>237</v>
      </c>
      <c r="K122" s="118" t="s">
        <v>238</v>
      </c>
      <c r="L122" s="118" t="s">
        <v>237</v>
      </c>
      <c r="M122" s="118" t="s">
        <v>238</v>
      </c>
      <c r="N122" s="118" t="s">
        <v>237</v>
      </c>
      <c r="O122" s="118" t="s">
        <v>238</v>
      </c>
      <c r="P122" s="118" t="s">
        <v>237</v>
      </c>
      <c r="Q122" s="118" t="s">
        <v>238</v>
      </c>
      <c r="R122" s="118" t="s">
        <v>237</v>
      </c>
      <c r="S122" s="118" t="s">
        <v>238</v>
      </c>
      <c r="T122" s="118" t="s">
        <v>237</v>
      </c>
      <c r="U122" s="118" t="s">
        <v>238</v>
      </c>
      <c r="V122" s="118" t="s">
        <v>237</v>
      </c>
      <c r="W122" s="118" t="s">
        <v>238</v>
      </c>
      <c r="X122" s="118" t="s">
        <v>237</v>
      </c>
      <c r="Y122" s="118" t="s">
        <v>238</v>
      </c>
      <c r="Z122" s="118" t="s">
        <v>237</v>
      </c>
      <c r="AA122" s="123"/>
      <c r="AB122" s="120"/>
      <c r="AC122" s="123"/>
      <c r="AD122" s="120"/>
      <c r="AE122" s="124"/>
      <c r="AF122" s="97"/>
      <c r="AG122" s="123"/>
      <c r="AH122" s="121"/>
      <c r="AI122" s="123"/>
      <c r="AJ122" s="121"/>
      <c r="AK122" s="124"/>
      <c r="AL122" s="121"/>
      <c r="AM122" s="122"/>
      <c r="AN122" s="122"/>
      <c r="AO122" s="122"/>
      <c r="AP122" s="97"/>
      <c r="AQ122" s="99"/>
      <c r="AR122" s="97"/>
      <c r="AS122" s="123"/>
      <c r="AT122" s="123"/>
      <c r="AU122" s="119"/>
      <c r="AV122" s="119"/>
      <c r="AW122" s="119"/>
      <c r="AX122" s="119"/>
      <c r="AY122" s="123"/>
      <c r="AZ122" s="123"/>
      <c r="BA122" s="119"/>
      <c r="BB122" s="119"/>
      <c r="BC122" s="119"/>
      <c r="BD122" s="119"/>
    </row>
    <row r="123" spans="2:56" x14ac:dyDescent="0.25">
      <c r="B123" s="15" t="s">
        <v>135</v>
      </c>
      <c r="C123" s="118">
        <v>4.7</v>
      </c>
      <c r="D123" s="118" t="s">
        <v>237</v>
      </c>
      <c r="E123" s="118">
        <v>71.400000000000006</v>
      </c>
      <c r="F123" s="118" t="s">
        <v>237</v>
      </c>
      <c r="G123" s="118">
        <v>65.7</v>
      </c>
      <c r="H123" s="118" t="s">
        <v>237</v>
      </c>
      <c r="I123" s="118">
        <v>65.8</v>
      </c>
      <c r="J123" s="118" t="s">
        <v>237</v>
      </c>
      <c r="K123" s="118" t="s">
        <v>238</v>
      </c>
      <c r="L123" s="118" t="s">
        <v>237</v>
      </c>
      <c r="M123" s="118">
        <v>64.7</v>
      </c>
      <c r="N123" s="118" t="s">
        <v>237</v>
      </c>
      <c r="O123" s="118">
        <v>4.7</v>
      </c>
      <c r="P123" s="118" t="s">
        <v>237</v>
      </c>
      <c r="Q123" s="118">
        <v>15.9</v>
      </c>
      <c r="R123" s="118" t="s">
        <v>237</v>
      </c>
      <c r="S123" s="118">
        <v>2.2999999999999998</v>
      </c>
      <c r="T123" s="118" t="s">
        <v>237</v>
      </c>
      <c r="U123" s="118">
        <v>10.9</v>
      </c>
      <c r="V123" s="118" t="s">
        <v>237</v>
      </c>
      <c r="W123" s="118">
        <v>95</v>
      </c>
      <c r="X123" s="118" t="s">
        <v>237</v>
      </c>
      <c r="Y123" s="118">
        <v>69.900000000000006</v>
      </c>
      <c r="Z123" s="118" t="s">
        <v>237</v>
      </c>
      <c r="AA123" s="123"/>
      <c r="AB123" s="120"/>
      <c r="AC123" s="123"/>
      <c r="AD123" s="120"/>
      <c r="AE123" s="124"/>
      <c r="AF123" s="97"/>
      <c r="AG123" s="123"/>
      <c r="AH123" s="121"/>
      <c r="AI123" s="123"/>
      <c r="AJ123" s="121"/>
      <c r="AK123" s="124"/>
      <c r="AL123" s="121"/>
      <c r="AM123" s="122"/>
      <c r="AN123" s="122"/>
      <c r="AO123" s="122"/>
      <c r="AP123" s="97"/>
      <c r="AQ123" s="99"/>
      <c r="AR123" s="97"/>
      <c r="AS123" s="123"/>
      <c r="AT123" s="123"/>
      <c r="AU123" s="123"/>
      <c r="AV123" s="119"/>
      <c r="AW123" s="124"/>
      <c r="AX123" s="119"/>
      <c r="AY123" s="123"/>
      <c r="AZ123" s="123"/>
      <c r="BA123" s="123"/>
      <c r="BB123" s="119"/>
      <c r="BC123" s="124"/>
      <c r="BD123" s="119"/>
    </row>
    <row r="124" spans="2:56" x14ac:dyDescent="0.25">
      <c r="B124" s="125" t="s">
        <v>136</v>
      </c>
      <c r="C124" s="118">
        <v>5.0999999999999996</v>
      </c>
      <c r="D124" s="118" t="s">
        <v>237</v>
      </c>
      <c r="E124" s="118">
        <v>25.2</v>
      </c>
      <c r="F124" s="118" t="s">
        <v>239</v>
      </c>
      <c r="G124" s="118">
        <v>19.3</v>
      </c>
      <c r="H124" s="118" t="s">
        <v>239</v>
      </c>
      <c r="I124" s="118" t="s">
        <v>238</v>
      </c>
      <c r="J124" s="118" t="s">
        <v>237</v>
      </c>
      <c r="K124" s="118" t="s">
        <v>238</v>
      </c>
      <c r="L124" s="118" t="s">
        <v>237</v>
      </c>
      <c r="M124" s="118">
        <v>12.8</v>
      </c>
      <c r="N124" s="118" t="s">
        <v>239</v>
      </c>
      <c r="O124" s="118">
        <v>1</v>
      </c>
      <c r="P124" s="118" t="s">
        <v>237</v>
      </c>
      <c r="Q124" s="118">
        <v>9.4</v>
      </c>
      <c r="R124" s="118" t="s">
        <v>237</v>
      </c>
      <c r="S124" s="118">
        <v>2.8</v>
      </c>
      <c r="T124" s="118" t="s">
        <v>237</v>
      </c>
      <c r="U124" s="118">
        <v>22.3</v>
      </c>
      <c r="V124" s="118" t="s">
        <v>237</v>
      </c>
      <c r="W124" s="118" t="s">
        <v>238</v>
      </c>
      <c r="X124" s="118" t="s">
        <v>237</v>
      </c>
      <c r="Y124" s="118">
        <v>70.7</v>
      </c>
      <c r="Z124" s="118" t="s">
        <v>239</v>
      </c>
      <c r="AA124" s="123"/>
      <c r="AB124" s="120"/>
      <c r="AC124" s="123"/>
      <c r="AD124" s="120"/>
      <c r="AE124" s="124"/>
      <c r="AF124" s="97"/>
      <c r="AG124" s="123"/>
      <c r="AH124" s="121"/>
      <c r="AI124" s="123"/>
      <c r="AJ124" s="121"/>
      <c r="AK124" s="124"/>
      <c r="AL124" s="121"/>
      <c r="AM124" s="122"/>
      <c r="AN124" s="122"/>
      <c r="AO124" s="122"/>
      <c r="AP124" s="97"/>
      <c r="AQ124" s="99"/>
      <c r="AR124" s="97"/>
      <c r="AS124" s="123"/>
      <c r="AT124" s="123"/>
      <c r="AU124" s="123"/>
      <c r="AV124" s="119"/>
      <c r="AW124" s="124"/>
      <c r="AX124" s="119"/>
      <c r="AY124" s="123"/>
      <c r="AZ124" s="123"/>
      <c r="BA124" s="123"/>
      <c r="BB124" s="119"/>
      <c r="BC124" s="124"/>
      <c r="BD124" s="119"/>
    </row>
    <row r="125" spans="2:56" x14ac:dyDescent="0.25">
      <c r="B125" s="15" t="s">
        <v>137</v>
      </c>
      <c r="C125" s="118">
        <v>15</v>
      </c>
      <c r="D125" s="118" t="s">
        <v>239</v>
      </c>
      <c r="E125" s="118">
        <v>52</v>
      </c>
      <c r="F125" s="118" t="s">
        <v>239</v>
      </c>
      <c r="G125" s="118">
        <v>31</v>
      </c>
      <c r="H125" s="118" t="s">
        <v>239</v>
      </c>
      <c r="I125" s="118">
        <v>86.3</v>
      </c>
      <c r="J125" s="118" t="s">
        <v>239</v>
      </c>
      <c r="K125" s="118" t="s">
        <v>238</v>
      </c>
      <c r="L125" s="118" t="s">
        <v>237</v>
      </c>
      <c r="M125" s="118">
        <v>14.7</v>
      </c>
      <c r="N125" s="118" t="s">
        <v>239</v>
      </c>
      <c r="O125" s="118">
        <v>3.1</v>
      </c>
      <c r="P125" s="118" t="s">
        <v>237</v>
      </c>
      <c r="Q125" s="118">
        <v>14.9</v>
      </c>
      <c r="R125" s="118" t="s">
        <v>237</v>
      </c>
      <c r="S125" s="118">
        <v>2.2999999999999998</v>
      </c>
      <c r="T125" s="118" t="s">
        <v>237</v>
      </c>
      <c r="U125" s="118">
        <v>10.7</v>
      </c>
      <c r="V125" s="118" t="s">
        <v>237</v>
      </c>
      <c r="W125" s="118" t="s">
        <v>238</v>
      </c>
      <c r="X125" s="118" t="s">
        <v>237</v>
      </c>
      <c r="Y125" s="118">
        <v>21.2</v>
      </c>
      <c r="Z125" s="118" t="s">
        <v>239</v>
      </c>
      <c r="AA125" s="123"/>
      <c r="AB125" s="120"/>
      <c r="AC125" s="123"/>
      <c r="AD125" s="120"/>
      <c r="AE125" s="124"/>
      <c r="AF125" s="97"/>
      <c r="AG125" s="123"/>
      <c r="AH125" s="121"/>
      <c r="AI125" s="123"/>
      <c r="AJ125" s="121"/>
      <c r="AK125" s="124"/>
      <c r="AL125" s="121"/>
      <c r="AM125" s="122"/>
      <c r="AN125" s="122"/>
      <c r="AO125" s="122"/>
      <c r="AP125" s="97"/>
      <c r="AQ125" s="99"/>
      <c r="AR125" s="97"/>
      <c r="AS125" s="123"/>
      <c r="AT125" s="123"/>
      <c r="AU125" s="119"/>
      <c r="AV125" s="119"/>
      <c r="AW125" s="119"/>
      <c r="AX125" s="119"/>
      <c r="AY125" s="123"/>
      <c r="AZ125" s="123"/>
      <c r="BA125" s="119"/>
      <c r="BB125" s="119"/>
      <c r="BC125" s="119"/>
      <c r="BD125" s="119"/>
    </row>
    <row r="126" spans="2:56" x14ac:dyDescent="0.25">
      <c r="B126" s="15" t="s">
        <v>138</v>
      </c>
      <c r="C126" s="118">
        <v>16.899999999999999</v>
      </c>
      <c r="D126" s="118" t="s">
        <v>237</v>
      </c>
      <c r="E126" s="118">
        <v>76.7</v>
      </c>
      <c r="F126" s="118" t="s">
        <v>237</v>
      </c>
      <c r="G126" s="118">
        <v>42.8</v>
      </c>
      <c r="H126" s="118" t="s">
        <v>237</v>
      </c>
      <c r="I126" s="118">
        <v>89.5</v>
      </c>
      <c r="J126" s="118" t="s">
        <v>237</v>
      </c>
      <c r="K126" s="118">
        <v>13</v>
      </c>
      <c r="L126" s="118" t="s">
        <v>237</v>
      </c>
      <c r="M126" s="118">
        <v>51.5</v>
      </c>
      <c r="N126" s="118" t="s">
        <v>237</v>
      </c>
      <c r="O126" s="118">
        <v>15.6</v>
      </c>
      <c r="P126" s="118" t="s">
        <v>237</v>
      </c>
      <c r="Q126" s="118">
        <v>43.1</v>
      </c>
      <c r="R126" s="118" t="s">
        <v>237</v>
      </c>
      <c r="S126" s="118">
        <v>6.1</v>
      </c>
      <c r="T126" s="118" t="s">
        <v>237</v>
      </c>
      <c r="U126" s="118">
        <v>7.9</v>
      </c>
      <c r="V126" s="118" t="s">
        <v>237</v>
      </c>
      <c r="W126" s="118">
        <v>99</v>
      </c>
      <c r="X126" s="118" t="s">
        <v>237</v>
      </c>
      <c r="Y126" s="118">
        <v>25.1</v>
      </c>
      <c r="Z126" s="118" t="s">
        <v>280</v>
      </c>
      <c r="AA126" s="123"/>
      <c r="AB126" s="120"/>
      <c r="AC126" s="123"/>
      <c r="AD126" s="120"/>
      <c r="AE126" s="124"/>
      <c r="AF126" s="97"/>
      <c r="AG126" s="123"/>
      <c r="AH126" s="121"/>
      <c r="AI126" s="123"/>
      <c r="AJ126" s="121"/>
      <c r="AK126" s="124"/>
      <c r="AL126" s="121"/>
      <c r="AM126" s="122"/>
      <c r="AN126" s="122"/>
      <c r="AO126" s="122"/>
      <c r="AP126" s="97"/>
      <c r="AQ126" s="99"/>
      <c r="AR126" s="97"/>
      <c r="AS126" s="123"/>
      <c r="AT126" s="123"/>
      <c r="AU126" s="123"/>
      <c r="AV126" s="119"/>
      <c r="AW126" s="124"/>
      <c r="AX126" s="119"/>
      <c r="AY126" s="123"/>
      <c r="AZ126" s="123"/>
      <c r="BA126" s="123"/>
      <c r="BB126" s="119"/>
      <c r="BC126" s="124"/>
      <c r="BD126" s="119"/>
    </row>
    <row r="127" spans="2:56" x14ac:dyDescent="0.25">
      <c r="B127" s="15" t="s">
        <v>139</v>
      </c>
      <c r="C127" s="118">
        <v>8.6</v>
      </c>
      <c r="D127" s="118" t="s">
        <v>237</v>
      </c>
      <c r="E127" s="118">
        <v>75.8</v>
      </c>
      <c r="F127" s="118" t="s">
        <v>237</v>
      </c>
      <c r="G127" s="118">
        <v>23.6</v>
      </c>
      <c r="H127" s="118" t="s">
        <v>237</v>
      </c>
      <c r="I127" s="118">
        <v>75.8</v>
      </c>
      <c r="J127" s="118" t="s">
        <v>237</v>
      </c>
      <c r="K127" s="118" t="s">
        <v>238</v>
      </c>
      <c r="L127" s="118" t="s">
        <v>237</v>
      </c>
      <c r="M127" s="118">
        <v>65.400000000000006</v>
      </c>
      <c r="N127" s="118" t="s">
        <v>237</v>
      </c>
      <c r="O127" s="118">
        <v>22.6</v>
      </c>
      <c r="P127" s="118" t="s">
        <v>237</v>
      </c>
      <c r="Q127" s="118">
        <v>35.1</v>
      </c>
      <c r="R127" s="118" t="s">
        <v>237</v>
      </c>
      <c r="S127" s="118">
        <v>7.9</v>
      </c>
      <c r="T127" s="118" t="s">
        <v>237</v>
      </c>
      <c r="U127" s="118">
        <v>2.6</v>
      </c>
      <c r="V127" s="118" t="s">
        <v>237</v>
      </c>
      <c r="W127" s="118" t="s">
        <v>238</v>
      </c>
      <c r="X127" s="118" t="s">
        <v>237</v>
      </c>
      <c r="Y127" s="118">
        <v>68.8</v>
      </c>
      <c r="Z127" s="118" t="s">
        <v>237</v>
      </c>
      <c r="AA127" s="123"/>
      <c r="AB127" s="120"/>
      <c r="AC127" s="123"/>
      <c r="AD127" s="120"/>
      <c r="AE127" s="124"/>
      <c r="AF127" s="97"/>
      <c r="AG127" s="123"/>
      <c r="AH127" s="121"/>
      <c r="AI127" s="123"/>
      <c r="AJ127" s="121"/>
      <c r="AK127" s="124"/>
      <c r="AL127" s="121"/>
      <c r="AM127" s="122"/>
      <c r="AN127" s="122"/>
      <c r="AO127" s="122"/>
      <c r="AP127" s="97"/>
      <c r="AQ127" s="99"/>
      <c r="AR127" s="97"/>
      <c r="AS127" s="123"/>
      <c r="AT127" s="123"/>
      <c r="AU127" s="119"/>
      <c r="AV127" s="119"/>
      <c r="AW127" s="119"/>
      <c r="AX127" s="119"/>
      <c r="AY127" s="123"/>
      <c r="AZ127" s="123"/>
      <c r="BA127" s="119"/>
      <c r="BB127" s="119"/>
      <c r="BC127" s="119"/>
      <c r="BD127" s="119"/>
    </row>
    <row r="128" spans="2:56" x14ac:dyDescent="0.25">
      <c r="B128" s="15" t="s">
        <v>140</v>
      </c>
      <c r="C128" s="118">
        <v>16</v>
      </c>
      <c r="D128" s="118" t="s">
        <v>239</v>
      </c>
      <c r="E128" s="118">
        <v>71.3</v>
      </c>
      <c r="F128" s="118" t="s">
        <v>239</v>
      </c>
      <c r="G128" s="118">
        <v>23.9</v>
      </c>
      <c r="H128" s="118" t="s">
        <v>239</v>
      </c>
      <c r="I128" s="118">
        <v>90.540138545644297</v>
      </c>
      <c r="J128" s="118" t="s">
        <v>239</v>
      </c>
      <c r="K128" s="118" t="s">
        <v>238</v>
      </c>
      <c r="L128" s="118" t="s">
        <v>237</v>
      </c>
      <c r="M128" s="118">
        <v>28.4</v>
      </c>
      <c r="N128" s="118" t="s">
        <v>239</v>
      </c>
      <c r="O128" s="118">
        <v>17.5</v>
      </c>
      <c r="P128" s="118" t="s">
        <v>239</v>
      </c>
      <c r="Q128" s="118">
        <v>29.6</v>
      </c>
      <c r="R128" s="118" t="s">
        <v>239</v>
      </c>
      <c r="S128" s="118">
        <v>7.5</v>
      </c>
      <c r="T128" s="118" t="s">
        <v>239</v>
      </c>
      <c r="U128" s="118">
        <v>4.5999999999999996</v>
      </c>
      <c r="V128" s="118" t="s">
        <v>239</v>
      </c>
      <c r="W128" s="118">
        <v>62</v>
      </c>
      <c r="X128" s="118" t="s">
        <v>237</v>
      </c>
      <c r="Y128" s="118">
        <v>57.4</v>
      </c>
      <c r="Z128" s="118" t="s">
        <v>239</v>
      </c>
      <c r="AA128" s="123"/>
      <c r="AB128" s="120"/>
      <c r="AC128" s="123"/>
      <c r="AD128" s="120"/>
      <c r="AE128" s="124"/>
      <c r="AF128" s="97"/>
      <c r="AG128" s="123"/>
      <c r="AI128" s="123"/>
      <c r="AK128" s="124"/>
      <c r="AM128" s="122"/>
      <c r="AN128" s="122"/>
      <c r="AO128" s="122"/>
      <c r="AP128" s="97"/>
      <c r="AQ128" s="99"/>
      <c r="AR128" s="97"/>
      <c r="AS128" s="86"/>
      <c r="AT128" s="86"/>
      <c r="AU128" s="86"/>
      <c r="AV128" s="70"/>
      <c r="AW128" s="70"/>
      <c r="AX128" s="70"/>
      <c r="AY128" s="86"/>
      <c r="AZ128" s="86"/>
      <c r="BA128" s="86"/>
      <c r="BB128" s="70"/>
      <c r="BC128" s="70"/>
      <c r="BD128" s="70"/>
    </row>
    <row r="129" spans="2:56" x14ac:dyDescent="0.25">
      <c r="B129" s="15" t="s">
        <v>141</v>
      </c>
      <c r="C129" s="118">
        <v>27</v>
      </c>
      <c r="D129" s="118" t="s">
        <v>239</v>
      </c>
      <c r="E129" s="118">
        <v>76.400000000000006</v>
      </c>
      <c r="F129" s="118" t="s">
        <v>239</v>
      </c>
      <c r="G129" s="118">
        <v>67.2</v>
      </c>
      <c r="H129" s="118" t="s">
        <v>239</v>
      </c>
      <c r="I129" s="118" t="s">
        <v>238</v>
      </c>
      <c r="J129" s="118" t="s">
        <v>237</v>
      </c>
      <c r="K129" s="118" t="s">
        <v>238</v>
      </c>
      <c r="L129" s="118" t="s">
        <v>237</v>
      </c>
      <c r="M129" s="118">
        <v>64.900000000000006</v>
      </c>
      <c r="N129" s="118" t="s">
        <v>239</v>
      </c>
      <c r="O129" s="118">
        <v>4.8</v>
      </c>
      <c r="P129" s="118" t="s">
        <v>239</v>
      </c>
      <c r="Q129" s="118">
        <v>24</v>
      </c>
      <c r="R129" s="118" t="s">
        <v>239</v>
      </c>
      <c r="S129" s="118">
        <v>1</v>
      </c>
      <c r="T129" s="118" t="s">
        <v>239</v>
      </c>
      <c r="U129" s="118">
        <v>2.8</v>
      </c>
      <c r="V129" s="118" t="s">
        <v>239</v>
      </c>
      <c r="W129" s="118" t="s">
        <v>238</v>
      </c>
      <c r="X129" s="118" t="s">
        <v>237</v>
      </c>
      <c r="Y129" s="118" t="s">
        <v>238</v>
      </c>
      <c r="Z129" s="118" t="s">
        <v>237</v>
      </c>
      <c r="AA129" s="123"/>
      <c r="AB129" s="120"/>
      <c r="AC129" s="123"/>
      <c r="AD129" s="120"/>
      <c r="AE129" s="124"/>
      <c r="AF129" s="97"/>
      <c r="AG129" s="123"/>
      <c r="AH129" s="121"/>
      <c r="AI129" s="123"/>
      <c r="AJ129" s="121"/>
      <c r="AK129" s="124"/>
      <c r="AL129" s="121"/>
      <c r="AM129" s="122"/>
      <c r="AN129" s="122"/>
      <c r="AO129" s="122"/>
      <c r="AP129" s="97"/>
      <c r="AQ129" s="99"/>
      <c r="AR129" s="97"/>
      <c r="AS129" s="123"/>
      <c r="AT129" s="123"/>
      <c r="AU129" s="119"/>
      <c r="AV129" s="119"/>
      <c r="AW129" s="119"/>
      <c r="AX129" s="119"/>
      <c r="AY129" s="123"/>
      <c r="AZ129" s="123"/>
      <c r="BA129" s="119"/>
      <c r="BB129" s="119"/>
      <c r="BC129" s="119"/>
      <c r="BD129" s="119"/>
    </row>
    <row r="130" spans="2:56" x14ac:dyDescent="0.25">
      <c r="B130" s="15" t="s">
        <v>142</v>
      </c>
      <c r="C130" s="118">
        <v>17.8</v>
      </c>
      <c r="D130" s="118" t="s">
        <v>237</v>
      </c>
      <c r="E130" s="118">
        <v>44.5</v>
      </c>
      <c r="F130" s="118" t="s">
        <v>237</v>
      </c>
      <c r="G130" s="118">
        <v>69.599999999999994</v>
      </c>
      <c r="H130" s="118" t="s">
        <v>237</v>
      </c>
      <c r="I130" s="118">
        <v>65.5</v>
      </c>
      <c r="J130" s="118" t="s">
        <v>237</v>
      </c>
      <c r="K130" s="118" t="s">
        <v>238</v>
      </c>
      <c r="L130" s="118" t="s">
        <v>237</v>
      </c>
      <c r="M130" s="118">
        <v>92.6</v>
      </c>
      <c r="N130" s="118" t="s">
        <v>237</v>
      </c>
      <c r="O130" s="118">
        <v>29.1</v>
      </c>
      <c r="P130" s="118" t="s">
        <v>237</v>
      </c>
      <c r="Q130" s="118">
        <v>40.5</v>
      </c>
      <c r="R130" s="118" t="s">
        <v>237</v>
      </c>
      <c r="S130" s="118">
        <v>11.2</v>
      </c>
      <c r="T130" s="118" t="s">
        <v>237</v>
      </c>
      <c r="U130" s="118">
        <v>1.5</v>
      </c>
      <c r="V130" s="118" t="s">
        <v>237</v>
      </c>
      <c r="W130" s="118">
        <v>99</v>
      </c>
      <c r="X130" s="118" t="s">
        <v>237</v>
      </c>
      <c r="Y130" s="118">
        <v>80.045443401361183</v>
      </c>
      <c r="Z130" s="118" t="s">
        <v>237</v>
      </c>
      <c r="AA130" s="123"/>
      <c r="AB130" s="120"/>
      <c r="AC130" s="123"/>
      <c r="AD130" s="120"/>
      <c r="AE130" s="124"/>
      <c r="AF130" s="97"/>
      <c r="AG130" s="123"/>
      <c r="AI130" s="123"/>
      <c r="AK130" s="124"/>
      <c r="AM130" s="122"/>
      <c r="AN130" s="122"/>
      <c r="AO130" s="122"/>
      <c r="AP130" s="97"/>
      <c r="AQ130" s="99"/>
      <c r="AR130" s="97"/>
      <c r="AS130" s="86"/>
      <c r="AT130" s="86"/>
      <c r="AU130" s="86"/>
      <c r="AV130" s="70"/>
      <c r="AW130" s="70"/>
      <c r="AX130" s="70"/>
      <c r="AY130" s="86"/>
      <c r="AZ130" s="86"/>
      <c r="BA130" s="86"/>
      <c r="BB130" s="70"/>
      <c r="BC130" s="70"/>
      <c r="BD130" s="70"/>
    </row>
    <row r="131" spans="2:56" x14ac:dyDescent="0.25">
      <c r="B131" s="15" t="s">
        <v>143</v>
      </c>
      <c r="C131" s="118">
        <v>6.3</v>
      </c>
      <c r="D131" s="118" t="s">
        <v>237</v>
      </c>
      <c r="E131" s="118" t="s">
        <v>238</v>
      </c>
      <c r="F131" s="118" t="s">
        <v>237</v>
      </c>
      <c r="G131" s="118" t="s">
        <v>238</v>
      </c>
      <c r="H131" s="118" t="s">
        <v>237</v>
      </c>
      <c r="I131" s="118" t="s">
        <v>238</v>
      </c>
      <c r="J131" s="118" t="s">
        <v>237</v>
      </c>
      <c r="K131" s="118" t="s">
        <v>238</v>
      </c>
      <c r="L131" s="118" t="s">
        <v>237</v>
      </c>
      <c r="M131" s="118" t="s">
        <v>238</v>
      </c>
      <c r="N131" s="118" t="s">
        <v>237</v>
      </c>
      <c r="O131" s="118" t="s">
        <v>238</v>
      </c>
      <c r="P131" s="118" t="s">
        <v>237</v>
      </c>
      <c r="Q131" s="118" t="s">
        <v>238</v>
      </c>
      <c r="R131" s="118" t="s">
        <v>237</v>
      </c>
      <c r="S131" s="118" t="s">
        <v>238</v>
      </c>
      <c r="T131" s="118" t="s">
        <v>237</v>
      </c>
      <c r="U131" s="118" t="s">
        <v>238</v>
      </c>
      <c r="V131" s="118" t="s">
        <v>237</v>
      </c>
      <c r="W131" s="118" t="s">
        <v>238</v>
      </c>
      <c r="X131" s="118" t="s">
        <v>237</v>
      </c>
      <c r="Y131" s="118" t="s">
        <v>238</v>
      </c>
      <c r="Z131" s="118" t="s">
        <v>237</v>
      </c>
      <c r="AA131" s="123"/>
      <c r="AB131" s="120"/>
      <c r="AC131" s="123"/>
      <c r="AD131" s="120"/>
      <c r="AE131" s="124"/>
      <c r="AF131" s="97"/>
      <c r="AG131" s="123"/>
      <c r="AH131" s="121"/>
      <c r="AI131" s="123"/>
      <c r="AJ131" s="121"/>
      <c r="AK131" s="124"/>
      <c r="AL131" s="121"/>
      <c r="AM131" s="122"/>
      <c r="AN131" s="122"/>
      <c r="AO131" s="122"/>
      <c r="AP131" s="97"/>
      <c r="AQ131" s="99"/>
      <c r="AR131" s="97"/>
      <c r="AS131" s="123"/>
      <c r="AT131" s="123"/>
      <c r="AU131" s="119"/>
      <c r="AV131" s="119"/>
      <c r="AW131" s="119"/>
      <c r="AX131" s="119"/>
      <c r="AY131" s="123"/>
      <c r="AZ131" s="123"/>
      <c r="BA131" s="119"/>
      <c r="BB131" s="119"/>
      <c r="BC131" s="119"/>
      <c r="BD131" s="119"/>
    </row>
    <row r="132" spans="2:56" x14ac:dyDescent="0.25">
      <c r="B132" s="15" t="s">
        <v>144</v>
      </c>
      <c r="C132" s="118">
        <v>5.7</v>
      </c>
      <c r="D132" s="118" t="s">
        <v>237</v>
      </c>
      <c r="E132" s="118" t="s">
        <v>238</v>
      </c>
      <c r="F132" s="118" t="s">
        <v>237</v>
      </c>
      <c r="G132" s="118" t="s">
        <v>238</v>
      </c>
      <c r="H132" s="118" t="s">
        <v>237</v>
      </c>
      <c r="I132" s="118" t="s">
        <v>238</v>
      </c>
      <c r="J132" s="118" t="s">
        <v>237</v>
      </c>
      <c r="K132" s="118" t="s">
        <v>238</v>
      </c>
      <c r="L132" s="118" t="s">
        <v>237</v>
      </c>
      <c r="M132" s="118" t="s">
        <v>238</v>
      </c>
      <c r="N132" s="118" t="s">
        <v>237</v>
      </c>
      <c r="O132" s="118" t="s">
        <v>238</v>
      </c>
      <c r="P132" s="118" t="s">
        <v>237</v>
      </c>
      <c r="Q132" s="118" t="s">
        <v>238</v>
      </c>
      <c r="R132" s="118" t="s">
        <v>237</v>
      </c>
      <c r="S132" s="118" t="s">
        <v>238</v>
      </c>
      <c r="T132" s="118" t="s">
        <v>237</v>
      </c>
      <c r="U132" s="118" t="s">
        <v>238</v>
      </c>
      <c r="V132" s="118" t="s">
        <v>237</v>
      </c>
      <c r="W132" s="118" t="s">
        <v>238</v>
      </c>
      <c r="X132" s="118" t="s">
        <v>237</v>
      </c>
      <c r="Y132" s="118" t="s">
        <v>238</v>
      </c>
      <c r="Z132" s="118" t="s">
        <v>237</v>
      </c>
      <c r="AA132" s="123"/>
      <c r="AB132" s="120"/>
      <c r="AC132" s="123"/>
      <c r="AD132" s="120"/>
      <c r="AE132" s="124"/>
      <c r="AF132" s="97"/>
      <c r="AG132" s="123"/>
      <c r="AH132" s="121"/>
      <c r="AI132" s="123"/>
      <c r="AJ132" s="121"/>
      <c r="AK132" s="124"/>
      <c r="AL132" s="121"/>
      <c r="AM132" s="122"/>
      <c r="AN132" s="122"/>
      <c r="AO132" s="122"/>
      <c r="AP132" s="97"/>
      <c r="AQ132" s="99"/>
      <c r="AR132" s="97"/>
      <c r="AS132" s="123"/>
      <c r="AT132" s="123"/>
      <c r="AU132" s="119"/>
      <c r="AV132" s="119"/>
      <c r="AW132" s="119"/>
      <c r="AX132" s="119"/>
      <c r="AY132" s="123"/>
      <c r="AZ132" s="123"/>
      <c r="BA132" s="119"/>
      <c r="BB132" s="119"/>
      <c r="BC132" s="119"/>
      <c r="BD132" s="119"/>
    </row>
    <row r="133" spans="2:56" x14ac:dyDescent="0.25">
      <c r="B133" s="15" t="s">
        <v>145</v>
      </c>
      <c r="C133" s="118">
        <v>7.6</v>
      </c>
      <c r="D133" s="118" t="s">
        <v>237</v>
      </c>
      <c r="E133" s="118">
        <v>76.3</v>
      </c>
      <c r="F133" s="118" t="s">
        <v>239</v>
      </c>
      <c r="G133" s="118">
        <v>30.6</v>
      </c>
      <c r="H133" s="118" t="s">
        <v>239</v>
      </c>
      <c r="I133" s="118" t="s">
        <v>238</v>
      </c>
      <c r="J133" s="118" t="s">
        <v>237</v>
      </c>
      <c r="K133" s="118" t="s">
        <v>238</v>
      </c>
      <c r="L133" s="118" t="s">
        <v>237</v>
      </c>
      <c r="M133" s="118">
        <v>42.9</v>
      </c>
      <c r="N133" s="118" t="s">
        <v>239</v>
      </c>
      <c r="O133" s="118">
        <v>5.7</v>
      </c>
      <c r="P133" s="118" t="s">
        <v>239</v>
      </c>
      <c r="Q133" s="118">
        <v>23</v>
      </c>
      <c r="R133" s="118" t="s">
        <v>239</v>
      </c>
      <c r="S133" s="118">
        <v>1.5</v>
      </c>
      <c r="T133" s="118" t="s">
        <v>239</v>
      </c>
      <c r="U133" s="118">
        <v>6.2</v>
      </c>
      <c r="V133" s="118" t="s">
        <v>239</v>
      </c>
      <c r="W133" s="118" t="s">
        <v>238</v>
      </c>
      <c r="X133" s="118" t="s">
        <v>237</v>
      </c>
      <c r="Y133" s="118">
        <v>96.8</v>
      </c>
      <c r="Z133" s="118" t="s">
        <v>239</v>
      </c>
      <c r="AA133" s="123"/>
      <c r="AB133" s="120"/>
      <c r="AC133" s="123"/>
      <c r="AD133" s="120"/>
      <c r="AE133" s="124"/>
      <c r="AF133" s="97"/>
      <c r="AG133" s="123"/>
      <c r="AH133" s="121"/>
      <c r="AI133" s="123"/>
      <c r="AJ133" s="121"/>
      <c r="AK133" s="124"/>
      <c r="AL133" s="121"/>
      <c r="AM133" s="122"/>
      <c r="AN133" s="122"/>
      <c r="AO133" s="122"/>
      <c r="AP133" s="97"/>
      <c r="AQ133" s="99"/>
      <c r="AR133" s="97"/>
      <c r="AS133" s="123"/>
      <c r="AT133" s="123"/>
      <c r="AU133" s="119"/>
      <c r="AV133" s="119"/>
      <c r="AW133" s="119"/>
      <c r="AX133" s="119"/>
      <c r="AY133" s="123"/>
      <c r="AZ133" s="123"/>
      <c r="BA133" s="119"/>
      <c r="BB133" s="119"/>
      <c r="BC133" s="119"/>
      <c r="BD133" s="119"/>
    </row>
    <row r="134" spans="2:56" x14ac:dyDescent="0.25">
      <c r="B134" s="15" t="s">
        <v>146</v>
      </c>
      <c r="C134" s="118">
        <v>27</v>
      </c>
      <c r="D134" s="118" t="s">
        <v>239</v>
      </c>
      <c r="E134" s="118">
        <v>52.9</v>
      </c>
      <c r="F134" s="118" t="s">
        <v>237</v>
      </c>
      <c r="G134" s="118">
        <v>23.3</v>
      </c>
      <c r="H134" s="118" t="s">
        <v>237</v>
      </c>
      <c r="I134" s="118" t="s">
        <v>238</v>
      </c>
      <c r="J134" s="118" t="s">
        <v>237</v>
      </c>
      <c r="K134" s="118">
        <v>5.6</v>
      </c>
      <c r="L134" s="118" t="s">
        <v>237</v>
      </c>
      <c r="M134" s="118">
        <v>50.1</v>
      </c>
      <c r="N134" s="118" t="s">
        <v>237</v>
      </c>
      <c r="O134" s="118">
        <v>37.9</v>
      </c>
      <c r="P134" s="118" t="s">
        <v>237</v>
      </c>
      <c r="Q134" s="118">
        <v>43</v>
      </c>
      <c r="R134" s="118" t="s">
        <v>237</v>
      </c>
      <c r="S134" s="118">
        <v>18.7</v>
      </c>
      <c r="T134" s="118" t="s">
        <v>237</v>
      </c>
      <c r="U134" s="118">
        <v>3</v>
      </c>
      <c r="V134" s="118" t="s">
        <v>237</v>
      </c>
      <c r="W134" s="118">
        <v>96</v>
      </c>
      <c r="X134" s="118" t="s">
        <v>237</v>
      </c>
      <c r="Y134" s="118">
        <v>18.60114068251411</v>
      </c>
      <c r="Z134" s="118" t="s">
        <v>237</v>
      </c>
      <c r="AA134" s="123"/>
      <c r="AB134" s="120"/>
      <c r="AC134" s="123"/>
      <c r="AD134" s="120"/>
      <c r="AE134" s="124"/>
      <c r="AF134" s="97"/>
      <c r="AG134" s="123"/>
      <c r="AI134" s="123"/>
      <c r="AK134" s="124"/>
      <c r="AM134" s="122"/>
      <c r="AN134" s="122"/>
      <c r="AO134" s="122"/>
      <c r="AP134" s="97"/>
      <c r="AQ134" s="99"/>
      <c r="AR134" s="97"/>
      <c r="AS134" s="86"/>
      <c r="AT134" s="86"/>
      <c r="AU134" s="86"/>
      <c r="AV134" s="70"/>
      <c r="AW134" s="70"/>
      <c r="AX134" s="70"/>
      <c r="AY134" s="86"/>
      <c r="AZ134" s="86"/>
      <c r="BA134" s="86"/>
      <c r="BB134" s="70"/>
      <c r="BC134" s="70"/>
      <c r="BD134" s="70"/>
    </row>
    <row r="135" spans="2:56" x14ac:dyDescent="0.25">
      <c r="B135" s="15" t="s">
        <v>147</v>
      </c>
      <c r="C135" s="118">
        <v>15.2</v>
      </c>
      <c r="D135" s="118" t="s">
        <v>237</v>
      </c>
      <c r="E135" s="118">
        <v>33.200000000000003</v>
      </c>
      <c r="F135" s="118" t="s">
        <v>237</v>
      </c>
      <c r="G135" s="118">
        <v>17.399999999999999</v>
      </c>
      <c r="H135" s="118" t="s">
        <v>237</v>
      </c>
      <c r="I135" s="118">
        <v>67</v>
      </c>
      <c r="J135" s="118" t="s">
        <v>237</v>
      </c>
      <c r="K135" s="118">
        <v>10.199999999999999</v>
      </c>
      <c r="L135" s="118" t="s">
        <v>237</v>
      </c>
      <c r="M135" s="118">
        <v>35.299999999999997</v>
      </c>
      <c r="N135" s="118" t="s">
        <v>237</v>
      </c>
      <c r="O135" s="118">
        <v>31</v>
      </c>
      <c r="P135" s="118" t="s">
        <v>237</v>
      </c>
      <c r="Q135" s="118">
        <v>36.4</v>
      </c>
      <c r="R135" s="118" t="s">
        <v>237</v>
      </c>
      <c r="S135" s="118">
        <v>18.100000000000001</v>
      </c>
      <c r="T135" s="118" t="s">
        <v>237</v>
      </c>
      <c r="U135" s="118">
        <v>4.9000000000000004</v>
      </c>
      <c r="V135" s="118" t="s">
        <v>237</v>
      </c>
      <c r="W135" s="118">
        <v>70</v>
      </c>
      <c r="X135" s="118" t="s">
        <v>237</v>
      </c>
      <c r="Y135" s="118">
        <v>79.8</v>
      </c>
      <c r="Z135" s="118" t="s">
        <v>237</v>
      </c>
      <c r="AA135" s="123"/>
      <c r="AB135" s="120"/>
      <c r="AC135" s="123"/>
      <c r="AD135" s="120"/>
      <c r="AE135" s="124"/>
      <c r="AF135" s="97"/>
      <c r="AG135" s="123"/>
      <c r="AI135" s="123"/>
      <c r="AK135" s="124"/>
      <c r="AM135" s="122"/>
      <c r="AN135" s="122"/>
      <c r="AO135" s="122"/>
      <c r="AP135" s="97"/>
      <c r="AQ135" s="99"/>
      <c r="AR135" s="97"/>
      <c r="AS135" s="86"/>
      <c r="AT135" s="86"/>
      <c r="AU135" s="86"/>
      <c r="AV135" s="70"/>
      <c r="AW135" s="70"/>
      <c r="AX135" s="70"/>
      <c r="AY135" s="86"/>
      <c r="AZ135" s="86"/>
      <c r="BA135" s="86"/>
      <c r="BB135" s="70"/>
      <c r="BC135" s="70"/>
      <c r="BD135" s="70"/>
    </row>
    <row r="136" spans="2:56" x14ac:dyDescent="0.25">
      <c r="B136" s="15" t="s">
        <v>148</v>
      </c>
      <c r="C136" s="118" t="s">
        <v>238</v>
      </c>
      <c r="D136" s="118" t="s">
        <v>237</v>
      </c>
      <c r="E136" s="118" t="s">
        <v>238</v>
      </c>
      <c r="F136" s="118" t="s">
        <v>237</v>
      </c>
      <c r="G136" s="118" t="s">
        <v>238</v>
      </c>
      <c r="H136" s="118" t="s">
        <v>237</v>
      </c>
      <c r="I136" s="118" t="s">
        <v>238</v>
      </c>
      <c r="J136" s="118" t="s">
        <v>237</v>
      </c>
      <c r="K136" s="118" t="s">
        <v>238</v>
      </c>
      <c r="L136" s="118" t="s">
        <v>237</v>
      </c>
      <c r="M136" s="118" t="s">
        <v>238</v>
      </c>
      <c r="N136" s="118" t="s">
        <v>237</v>
      </c>
      <c r="O136" s="118" t="s">
        <v>238</v>
      </c>
      <c r="P136" s="118" t="s">
        <v>237</v>
      </c>
      <c r="Q136" s="118" t="s">
        <v>238</v>
      </c>
      <c r="R136" s="118" t="s">
        <v>237</v>
      </c>
      <c r="S136" s="118" t="s">
        <v>238</v>
      </c>
      <c r="T136" s="118" t="s">
        <v>237</v>
      </c>
      <c r="U136" s="118" t="s">
        <v>238</v>
      </c>
      <c r="V136" s="118" t="s">
        <v>237</v>
      </c>
      <c r="W136" s="118" t="s">
        <v>238</v>
      </c>
      <c r="X136" s="118" t="s">
        <v>237</v>
      </c>
      <c r="Y136" s="118" t="s">
        <v>238</v>
      </c>
      <c r="Z136" s="118" t="s">
        <v>237</v>
      </c>
      <c r="AA136" s="123"/>
      <c r="AB136" s="120"/>
      <c r="AC136" s="123"/>
      <c r="AD136" s="120"/>
      <c r="AE136" s="124"/>
      <c r="AF136" s="97"/>
      <c r="AG136" s="123"/>
      <c r="AH136" s="121"/>
      <c r="AI136" s="123"/>
      <c r="AJ136" s="121"/>
      <c r="AK136" s="124"/>
      <c r="AL136" s="121"/>
      <c r="AM136" s="122"/>
      <c r="AN136" s="122"/>
      <c r="AO136" s="122"/>
      <c r="AP136" s="97"/>
      <c r="AQ136" s="99"/>
      <c r="AR136" s="97"/>
      <c r="AS136" s="123"/>
      <c r="AT136" s="123"/>
      <c r="AU136" s="119"/>
      <c r="AV136" s="119"/>
      <c r="AW136" s="119"/>
      <c r="AX136" s="119"/>
      <c r="AY136" s="123"/>
      <c r="AZ136" s="123"/>
      <c r="BA136" s="119"/>
      <c r="BB136" s="119"/>
      <c r="BC136" s="119"/>
      <c r="BD136" s="119"/>
    </row>
    <row r="137" spans="2:56" x14ac:dyDescent="0.25">
      <c r="B137" s="15" t="s">
        <v>149</v>
      </c>
      <c r="C137" s="118">
        <v>5.2</v>
      </c>
      <c r="D137" s="118" t="s">
        <v>237</v>
      </c>
      <c r="E137" s="118" t="s">
        <v>238</v>
      </c>
      <c r="F137" s="118" t="s">
        <v>237</v>
      </c>
      <c r="G137" s="118" t="s">
        <v>238</v>
      </c>
      <c r="H137" s="118" t="s">
        <v>237</v>
      </c>
      <c r="I137" s="118" t="s">
        <v>238</v>
      </c>
      <c r="J137" s="118" t="s">
        <v>237</v>
      </c>
      <c r="K137" s="118" t="s">
        <v>238</v>
      </c>
      <c r="L137" s="118" t="s">
        <v>237</v>
      </c>
      <c r="M137" s="118" t="s">
        <v>238</v>
      </c>
      <c r="N137" s="118" t="s">
        <v>237</v>
      </c>
      <c r="O137" s="118" t="s">
        <v>238</v>
      </c>
      <c r="P137" s="118" t="s">
        <v>237</v>
      </c>
      <c r="Q137" s="118" t="s">
        <v>238</v>
      </c>
      <c r="R137" s="118" t="s">
        <v>237</v>
      </c>
      <c r="S137" s="118" t="s">
        <v>238</v>
      </c>
      <c r="T137" s="118" t="s">
        <v>237</v>
      </c>
      <c r="U137" s="118" t="s">
        <v>238</v>
      </c>
      <c r="V137" s="118" t="s">
        <v>237</v>
      </c>
      <c r="W137" s="118" t="s">
        <v>238</v>
      </c>
      <c r="X137" s="118" t="s">
        <v>237</v>
      </c>
      <c r="Y137" s="118" t="s">
        <v>238</v>
      </c>
      <c r="Z137" s="118" t="s">
        <v>237</v>
      </c>
      <c r="AA137" s="123"/>
      <c r="AB137" s="120"/>
      <c r="AC137" s="123"/>
      <c r="AD137" s="120"/>
      <c r="AE137" s="124"/>
      <c r="AF137" s="97"/>
      <c r="AG137" s="123"/>
      <c r="AH137" s="121"/>
      <c r="AI137" s="123"/>
      <c r="AJ137" s="121"/>
      <c r="AK137" s="124"/>
      <c r="AL137" s="121"/>
      <c r="AM137" s="122"/>
      <c r="AN137" s="122"/>
      <c r="AO137" s="122"/>
      <c r="AP137" s="97"/>
      <c r="AQ137" s="99"/>
      <c r="AR137" s="97"/>
      <c r="AS137" s="123"/>
      <c r="AT137" s="123"/>
      <c r="AU137" s="119"/>
      <c r="AV137" s="119"/>
      <c r="AW137" s="119"/>
      <c r="AX137" s="119"/>
      <c r="AY137" s="123"/>
      <c r="AZ137" s="123"/>
      <c r="BA137" s="119"/>
      <c r="BB137" s="119"/>
      <c r="BC137" s="119"/>
      <c r="BD137" s="119"/>
    </row>
    <row r="138" spans="2:56" x14ac:dyDescent="0.25">
      <c r="B138" s="15" t="s">
        <v>150</v>
      </c>
      <c r="C138" s="118">
        <v>10</v>
      </c>
      <c r="D138" s="118" t="s">
        <v>237</v>
      </c>
      <c r="E138" s="118">
        <v>84.8</v>
      </c>
      <c r="F138" s="118" t="s">
        <v>239</v>
      </c>
      <c r="G138" s="118" t="s">
        <v>238</v>
      </c>
      <c r="H138" s="118" t="s">
        <v>237</v>
      </c>
      <c r="I138" s="118" t="s">
        <v>238</v>
      </c>
      <c r="J138" s="118" t="s">
        <v>237</v>
      </c>
      <c r="K138" s="118" t="s">
        <v>238</v>
      </c>
      <c r="L138" s="118" t="s">
        <v>237</v>
      </c>
      <c r="M138" s="118">
        <v>72.7</v>
      </c>
      <c r="N138" s="118" t="s">
        <v>239</v>
      </c>
      <c r="O138" s="118">
        <v>8.6</v>
      </c>
      <c r="P138" s="118" t="s">
        <v>237</v>
      </c>
      <c r="Q138" s="118">
        <v>9.8000000000000007</v>
      </c>
      <c r="R138" s="118" t="s">
        <v>237</v>
      </c>
      <c r="S138" s="118">
        <v>7.1</v>
      </c>
      <c r="T138" s="118" t="s">
        <v>237</v>
      </c>
      <c r="U138" s="118">
        <v>1.7</v>
      </c>
      <c r="V138" s="118" t="s">
        <v>237</v>
      </c>
      <c r="W138" s="118">
        <v>96</v>
      </c>
      <c r="X138" s="118" t="s">
        <v>278</v>
      </c>
      <c r="Y138" s="118" t="s">
        <v>238</v>
      </c>
      <c r="Z138" s="118" t="s">
        <v>280</v>
      </c>
      <c r="AA138" s="123"/>
      <c r="AB138" s="120"/>
      <c r="AC138" s="123"/>
      <c r="AD138" s="120"/>
      <c r="AE138" s="124"/>
      <c r="AF138" s="97"/>
      <c r="AG138" s="123"/>
      <c r="AH138" s="121"/>
      <c r="AI138" s="123"/>
      <c r="AJ138" s="121"/>
      <c r="AK138" s="124"/>
      <c r="AL138" s="121"/>
      <c r="AM138" s="122"/>
      <c r="AN138" s="122"/>
      <c r="AO138" s="122"/>
      <c r="AP138" s="97"/>
      <c r="AQ138" s="99"/>
      <c r="AR138" s="97"/>
      <c r="AS138" s="123"/>
      <c r="AT138" s="123"/>
      <c r="AU138" s="119"/>
      <c r="AV138" s="119"/>
      <c r="AW138" s="119"/>
      <c r="AX138" s="119"/>
      <c r="AY138" s="123"/>
      <c r="AZ138" s="123"/>
      <c r="BA138" s="119"/>
      <c r="BB138" s="119"/>
      <c r="BC138" s="119"/>
      <c r="BD138" s="119"/>
    </row>
    <row r="139" spans="2:56" x14ac:dyDescent="0.25">
      <c r="B139" s="15" t="s">
        <v>151</v>
      </c>
      <c r="C139" s="118">
        <v>32</v>
      </c>
      <c r="D139" s="118" t="s">
        <v>239</v>
      </c>
      <c r="E139" s="118">
        <v>18</v>
      </c>
      <c r="F139" s="118" t="s">
        <v>237</v>
      </c>
      <c r="G139" s="118">
        <v>37.700000000000003</v>
      </c>
      <c r="H139" s="118" t="s">
        <v>237</v>
      </c>
      <c r="I139" s="118">
        <v>66</v>
      </c>
      <c r="J139" s="118" t="s">
        <v>237</v>
      </c>
      <c r="K139" s="118">
        <v>14.8</v>
      </c>
      <c r="L139" s="118" t="s">
        <v>237</v>
      </c>
      <c r="M139" s="118">
        <v>56.1</v>
      </c>
      <c r="N139" s="118" t="s">
        <v>279</v>
      </c>
      <c r="O139" s="118">
        <v>31.6</v>
      </c>
      <c r="P139" s="118" t="s">
        <v>237</v>
      </c>
      <c r="Q139" s="118">
        <v>45</v>
      </c>
      <c r="R139" s="118" t="s">
        <v>237</v>
      </c>
      <c r="S139" s="118">
        <v>10.5</v>
      </c>
      <c r="T139" s="118" t="s">
        <v>237</v>
      </c>
      <c r="U139" s="118">
        <v>4.8</v>
      </c>
      <c r="V139" s="118" t="s">
        <v>237</v>
      </c>
      <c r="W139" s="118">
        <v>0</v>
      </c>
      <c r="X139" s="118" t="s">
        <v>237</v>
      </c>
      <c r="Y139" s="118">
        <v>69.099999999999994</v>
      </c>
      <c r="Z139" s="118" t="s">
        <v>237</v>
      </c>
      <c r="AA139" s="123"/>
      <c r="AB139" s="120"/>
      <c r="AC139" s="123"/>
      <c r="AD139" s="120"/>
      <c r="AE139" s="124"/>
      <c r="AF139" s="97"/>
      <c r="AG139" s="123"/>
      <c r="AI139" s="123"/>
      <c r="AK139" s="124"/>
      <c r="AM139" s="122"/>
      <c r="AN139" s="122"/>
      <c r="AO139" s="122"/>
      <c r="AP139" s="97"/>
      <c r="AQ139" s="99"/>
      <c r="AR139" s="97"/>
      <c r="AS139" s="123"/>
      <c r="AT139" s="86"/>
      <c r="AU139" s="119"/>
      <c r="AV139" s="70"/>
      <c r="AW139" s="119"/>
      <c r="AX139" s="70"/>
      <c r="AY139" s="123"/>
      <c r="AZ139" s="86"/>
      <c r="BA139" s="119"/>
      <c r="BB139" s="70"/>
      <c r="BC139" s="119"/>
      <c r="BD139" s="70"/>
    </row>
    <row r="140" spans="2:56" x14ac:dyDescent="0.25">
      <c r="B140" s="15" t="s">
        <v>152</v>
      </c>
      <c r="C140" s="118">
        <v>6.9</v>
      </c>
      <c r="D140" s="118" t="s">
        <v>237</v>
      </c>
      <c r="E140" s="118" t="s">
        <v>238</v>
      </c>
      <c r="F140" s="118" t="s">
        <v>237</v>
      </c>
      <c r="G140" s="118" t="s">
        <v>238</v>
      </c>
      <c r="H140" s="118" t="s">
        <v>237</v>
      </c>
      <c r="I140" s="118" t="s">
        <v>238</v>
      </c>
      <c r="J140" s="118" t="s">
        <v>237</v>
      </c>
      <c r="K140" s="118" t="s">
        <v>238</v>
      </c>
      <c r="L140" s="118" t="s">
        <v>237</v>
      </c>
      <c r="M140" s="118" t="s">
        <v>238</v>
      </c>
      <c r="N140" s="118" t="s">
        <v>237</v>
      </c>
      <c r="O140" s="118" t="s">
        <v>238</v>
      </c>
      <c r="P140" s="118" t="s">
        <v>237</v>
      </c>
      <c r="Q140" s="118" t="s">
        <v>238</v>
      </c>
      <c r="R140" s="118" t="s">
        <v>237</v>
      </c>
      <c r="S140" s="118" t="s">
        <v>238</v>
      </c>
      <c r="T140" s="118" t="s">
        <v>237</v>
      </c>
      <c r="U140" s="118" t="s">
        <v>238</v>
      </c>
      <c r="V140" s="118" t="s">
        <v>237</v>
      </c>
      <c r="W140" s="118" t="s">
        <v>238</v>
      </c>
      <c r="X140" s="118" t="s">
        <v>237</v>
      </c>
      <c r="Y140" s="118" t="s">
        <v>238</v>
      </c>
      <c r="Z140" s="118" t="s">
        <v>237</v>
      </c>
      <c r="AA140" s="123"/>
      <c r="AB140" s="120"/>
      <c r="AC140" s="123"/>
      <c r="AD140" s="120"/>
      <c r="AE140" s="124"/>
      <c r="AF140" s="97"/>
      <c r="AG140" s="123"/>
      <c r="AH140" s="121"/>
      <c r="AI140" s="123"/>
      <c r="AJ140" s="121"/>
      <c r="AK140" s="124"/>
      <c r="AL140" s="121"/>
      <c r="AM140" s="122"/>
      <c r="AN140" s="122"/>
      <c r="AO140" s="122"/>
      <c r="AP140" s="97"/>
      <c r="AQ140" s="99"/>
      <c r="AR140" s="97"/>
      <c r="AS140" s="123"/>
      <c r="AT140" s="123"/>
      <c r="AU140" s="119"/>
      <c r="AV140" s="119"/>
      <c r="AW140" s="119"/>
      <c r="AX140" s="119"/>
      <c r="AY140" s="123"/>
      <c r="AZ140" s="123"/>
      <c r="BA140" s="119"/>
      <c r="BB140" s="119"/>
      <c r="BC140" s="119"/>
      <c r="BD140" s="119"/>
    </row>
    <row r="141" spans="2:56" x14ac:dyDescent="0.25">
      <c r="B141" s="15" t="s">
        <v>153</v>
      </c>
      <c r="C141" s="118">
        <v>8.3000000000000007</v>
      </c>
      <c r="D141" s="118" t="s">
        <v>237</v>
      </c>
      <c r="E141" s="118" t="s">
        <v>238</v>
      </c>
      <c r="F141" s="118" t="s">
        <v>237</v>
      </c>
      <c r="G141" s="118" t="s">
        <v>238</v>
      </c>
      <c r="H141" s="118" t="s">
        <v>237</v>
      </c>
      <c r="I141" s="118" t="s">
        <v>238</v>
      </c>
      <c r="J141" s="118" t="s">
        <v>237</v>
      </c>
      <c r="K141" s="118" t="s">
        <v>238</v>
      </c>
      <c r="L141" s="118" t="s">
        <v>237</v>
      </c>
      <c r="M141" s="118" t="s">
        <v>238</v>
      </c>
      <c r="N141" s="118" t="s">
        <v>237</v>
      </c>
      <c r="O141" s="118">
        <v>3.9</v>
      </c>
      <c r="P141" s="118" t="s">
        <v>239</v>
      </c>
      <c r="Q141" s="118">
        <v>19.100000000000001</v>
      </c>
      <c r="R141" s="118" t="s">
        <v>239</v>
      </c>
      <c r="S141" s="118">
        <v>1.2</v>
      </c>
      <c r="T141" s="118" t="s">
        <v>239</v>
      </c>
      <c r="U141" s="118" t="s">
        <v>238</v>
      </c>
      <c r="V141" s="118" t="s">
        <v>237</v>
      </c>
      <c r="W141" s="118" t="s">
        <v>238</v>
      </c>
      <c r="X141" s="118" t="s">
        <v>237</v>
      </c>
      <c r="Y141" s="118" t="s">
        <v>238</v>
      </c>
      <c r="Z141" s="118" t="s">
        <v>237</v>
      </c>
      <c r="AA141" s="123"/>
      <c r="AB141" s="120"/>
      <c r="AC141" s="123"/>
      <c r="AD141" s="120"/>
      <c r="AE141" s="124"/>
      <c r="AF141" s="97"/>
      <c r="AG141" s="123"/>
      <c r="AH141" s="121"/>
      <c r="AI141" s="123"/>
      <c r="AJ141" s="121"/>
      <c r="AK141" s="124"/>
      <c r="AL141" s="121"/>
      <c r="AM141" s="122"/>
      <c r="AN141" s="122"/>
      <c r="AO141" s="122"/>
      <c r="AP141" s="97"/>
      <c r="AQ141" s="99"/>
      <c r="AR141" s="97"/>
      <c r="AS141" s="123"/>
      <c r="AT141" s="123"/>
      <c r="AU141" s="119"/>
      <c r="AV141" s="119"/>
      <c r="AW141" s="119"/>
      <c r="AX141" s="119"/>
      <c r="AY141" s="123"/>
      <c r="AZ141" s="123"/>
      <c r="BA141" s="119"/>
      <c r="BB141" s="119"/>
      <c r="BC141" s="119"/>
      <c r="BD141" s="119"/>
    </row>
    <row r="142" spans="2:56" x14ac:dyDescent="0.25">
      <c r="B142" s="15" t="s">
        <v>154</v>
      </c>
      <c r="C142" s="118">
        <v>11</v>
      </c>
      <c r="D142" s="118" t="s">
        <v>239</v>
      </c>
      <c r="E142" s="118" t="s">
        <v>238</v>
      </c>
      <c r="F142" s="118" t="s">
        <v>237</v>
      </c>
      <c r="G142" s="118">
        <v>56.1</v>
      </c>
      <c r="H142" s="118" t="s">
        <v>239</v>
      </c>
      <c r="I142" s="118" t="s">
        <v>238</v>
      </c>
      <c r="J142" s="118" t="s">
        <v>237</v>
      </c>
      <c r="K142" s="118" t="s">
        <v>238</v>
      </c>
      <c r="L142" s="118" t="s">
        <v>237</v>
      </c>
      <c r="M142" s="118">
        <v>71.599999999999994</v>
      </c>
      <c r="N142" s="118" t="s">
        <v>239</v>
      </c>
      <c r="O142" s="118">
        <v>27.8</v>
      </c>
      <c r="P142" s="118" t="s">
        <v>237</v>
      </c>
      <c r="Q142" s="118">
        <v>49.5</v>
      </c>
      <c r="R142" s="118" t="s">
        <v>237</v>
      </c>
      <c r="S142" s="118">
        <v>14.1</v>
      </c>
      <c r="T142" s="118" t="s">
        <v>237</v>
      </c>
      <c r="U142" s="118">
        <v>13.8</v>
      </c>
      <c r="V142" s="118" t="s">
        <v>237</v>
      </c>
      <c r="W142" s="118" t="s">
        <v>238</v>
      </c>
      <c r="X142" s="118" t="s">
        <v>237</v>
      </c>
      <c r="Y142" s="118">
        <v>91.9</v>
      </c>
      <c r="Z142" s="118" t="s">
        <v>239</v>
      </c>
      <c r="AA142" s="123"/>
      <c r="AB142" s="120"/>
      <c r="AC142" s="123"/>
      <c r="AD142" s="120"/>
      <c r="AE142" s="124"/>
      <c r="AF142" s="97"/>
      <c r="AG142" s="123"/>
      <c r="AH142" s="121"/>
      <c r="AI142" s="123"/>
      <c r="AJ142" s="121"/>
      <c r="AK142" s="124"/>
      <c r="AL142" s="121"/>
      <c r="AM142" s="122"/>
      <c r="AN142" s="122"/>
      <c r="AO142" s="122"/>
      <c r="AP142" s="97"/>
      <c r="AQ142" s="99"/>
      <c r="AR142" s="97"/>
      <c r="AS142" s="123"/>
      <c r="AT142" s="123"/>
      <c r="AU142" s="119"/>
      <c r="AV142" s="119"/>
      <c r="AW142" s="119"/>
      <c r="AX142" s="119"/>
      <c r="AY142" s="123"/>
      <c r="AZ142" s="123"/>
      <c r="BA142" s="119"/>
      <c r="BB142" s="119"/>
      <c r="BC142" s="119"/>
      <c r="BD142" s="119"/>
    </row>
    <row r="143" spans="2:56" x14ac:dyDescent="0.25">
      <c r="B143" s="15" t="s">
        <v>155</v>
      </c>
      <c r="C143" s="118">
        <v>6.3</v>
      </c>
      <c r="D143" s="118" t="s">
        <v>237</v>
      </c>
      <c r="E143" s="118">
        <v>47.1</v>
      </c>
      <c r="F143" s="118" t="s">
        <v>239</v>
      </c>
      <c r="G143" s="118">
        <v>24.4</v>
      </c>
      <c r="H143" s="118" t="s">
        <v>239</v>
      </c>
      <c r="I143" s="118" t="s">
        <v>238</v>
      </c>
      <c r="J143" s="118" t="s">
        <v>237</v>
      </c>
      <c r="K143" s="118" t="s">
        <v>238</v>
      </c>
      <c r="L143" s="118" t="s">
        <v>237</v>
      </c>
      <c r="M143" s="118">
        <v>14.3</v>
      </c>
      <c r="N143" s="118" t="s">
        <v>239</v>
      </c>
      <c r="O143" s="118">
        <v>3.4</v>
      </c>
      <c r="P143" s="118" t="s">
        <v>239</v>
      </c>
      <c r="Q143" s="118">
        <v>17.5</v>
      </c>
      <c r="R143" s="118" t="s">
        <v>239</v>
      </c>
      <c r="S143" s="118">
        <v>1.1000000000000001</v>
      </c>
      <c r="T143" s="118" t="s">
        <v>239</v>
      </c>
      <c r="U143" s="118">
        <v>7.1</v>
      </c>
      <c r="V143" s="118" t="s">
        <v>239</v>
      </c>
      <c r="W143" s="118" t="s">
        <v>238</v>
      </c>
      <c r="X143" s="118" t="s">
        <v>237</v>
      </c>
      <c r="Y143" s="118">
        <v>93.4</v>
      </c>
      <c r="Z143" s="118" t="s">
        <v>283</v>
      </c>
      <c r="AA143" s="123"/>
      <c r="AB143" s="120"/>
      <c r="AC143" s="123"/>
      <c r="AD143" s="120"/>
      <c r="AE143" s="124"/>
      <c r="AF143" s="97"/>
      <c r="AG143" s="123"/>
      <c r="AH143" s="121"/>
      <c r="AI143" s="123"/>
      <c r="AJ143" s="121"/>
      <c r="AK143" s="124"/>
      <c r="AL143" s="121"/>
      <c r="AM143" s="122"/>
      <c r="AN143" s="122"/>
      <c r="AO143" s="122"/>
      <c r="AP143" s="97"/>
      <c r="AQ143" s="99"/>
      <c r="AR143" s="97"/>
      <c r="AS143" s="123"/>
      <c r="AT143" s="123"/>
      <c r="AU143" s="119"/>
      <c r="AV143" s="119"/>
      <c r="AW143" s="119"/>
      <c r="AX143" s="119"/>
      <c r="AY143" s="123"/>
      <c r="AZ143" s="123"/>
      <c r="BA143" s="119"/>
      <c r="BB143" s="119"/>
      <c r="BC143" s="119"/>
      <c r="BD143" s="119"/>
    </row>
    <row r="144" spans="2:56" x14ac:dyDescent="0.25">
      <c r="B144" s="15" t="s">
        <v>156</v>
      </c>
      <c r="C144" s="118">
        <v>6.9</v>
      </c>
      <c r="D144" s="118" t="s">
        <v>237</v>
      </c>
      <c r="E144" s="118">
        <v>55.6</v>
      </c>
      <c r="F144" s="118" t="s">
        <v>237</v>
      </c>
      <c r="G144" s="118">
        <v>72.3</v>
      </c>
      <c r="H144" s="118" t="s">
        <v>237</v>
      </c>
      <c r="I144" s="118">
        <v>81.8</v>
      </c>
      <c r="J144" s="118" t="s">
        <v>237</v>
      </c>
      <c r="K144" s="118" t="s">
        <v>238</v>
      </c>
      <c r="L144" s="118" t="s">
        <v>237</v>
      </c>
      <c r="M144" s="118">
        <v>53.8</v>
      </c>
      <c r="N144" s="118" t="s">
        <v>283</v>
      </c>
      <c r="O144" s="118">
        <v>3.5</v>
      </c>
      <c r="P144" s="118" t="s">
        <v>237</v>
      </c>
      <c r="Q144" s="118">
        <v>18.399999999999999</v>
      </c>
      <c r="R144" s="118" t="s">
        <v>237</v>
      </c>
      <c r="S144" s="118">
        <v>0.6</v>
      </c>
      <c r="T144" s="118" t="s">
        <v>237</v>
      </c>
      <c r="U144" s="118">
        <v>7.2</v>
      </c>
      <c r="V144" s="118" t="s">
        <v>237</v>
      </c>
      <c r="W144" s="118" t="s">
        <v>238</v>
      </c>
      <c r="X144" s="118" t="s">
        <v>237</v>
      </c>
      <c r="Y144" s="118">
        <v>88.3</v>
      </c>
      <c r="Z144" s="118" t="s">
        <v>237</v>
      </c>
      <c r="AA144" s="123"/>
      <c r="AB144" s="120"/>
      <c r="AC144" s="123"/>
      <c r="AD144" s="120"/>
      <c r="AE144" s="124"/>
      <c r="AF144" s="97"/>
      <c r="AG144" s="123"/>
      <c r="AH144" s="121"/>
      <c r="AI144" s="123"/>
      <c r="AJ144" s="121"/>
      <c r="AK144" s="124"/>
      <c r="AL144" s="121"/>
      <c r="AM144" s="122"/>
      <c r="AN144" s="122"/>
      <c r="AO144" s="122"/>
      <c r="AP144" s="97"/>
      <c r="AQ144" s="99"/>
      <c r="AR144" s="97"/>
      <c r="AS144" s="123"/>
      <c r="AT144" s="123"/>
      <c r="AU144" s="119"/>
      <c r="AV144" s="119"/>
      <c r="AW144" s="119"/>
      <c r="AX144" s="119"/>
      <c r="AY144" s="123"/>
      <c r="AZ144" s="123"/>
      <c r="BA144" s="119"/>
      <c r="BB144" s="119"/>
      <c r="BC144" s="119"/>
      <c r="BD144" s="119"/>
    </row>
    <row r="145" spans="2:56" x14ac:dyDescent="0.25">
      <c r="B145" s="15" t="s">
        <v>157</v>
      </c>
      <c r="C145" s="118">
        <v>21</v>
      </c>
      <c r="D145" s="118" t="s">
        <v>239</v>
      </c>
      <c r="E145" s="118">
        <v>53.5</v>
      </c>
      <c r="F145" s="118" t="s">
        <v>239</v>
      </c>
      <c r="G145" s="118">
        <v>34</v>
      </c>
      <c r="H145" s="118" t="s">
        <v>239</v>
      </c>
      <c r="I145" s="118">
        <v>90.1379843268424</v>
      </c>
      <c r="J145" s="118" t="s">
        <v>239</v>
      </c>
      <c r="K145" s="118" t="s">
        <v>238</v>
      </c>
      <c r="L145" s="118" t="s">
        <v>237</v>
      </c>
      <c r="M145" s="118">
        <v>34.200000000000003</v>
      </c>
      <c r="N145" s="118" t="s">
        <v>239</v>
      </c>
      <c r="O145" s="118">
        <v>19.899999999999999</v>
      </c>
      <c r="P145" s="118" t="s">
        <v>237</v>
      </c>
      <c r="Q145" s="118">
        <v>30.3</v>
      </c>
      <c r="R145" s="118" t="s">
        <v>237</v>
      </c>
      <c r="S145" s="118">
        <v>7.9</v>
      </c>
      <c r="T145" s="118" t="s">
        <v>237</v>
      </c>
      <c r="U145" s="118">
        <v>5</v>
      </c>
      <c r="V145" s="118" t="s">
        <v>237</v>
      </c>
      <c r="W145" s="118">
        <v>89</v>
      </c>
      <c r="X145" s="118" t="s">
        <v>237</v>
      </c>
      <c r="Y145" s="118">
        <v>44.5</v>
      </c>
      <c r="Z145" s="118" t="s">
        <v>239</v>
      </c>
      <c r="AA145" s="123"/>
      <c r="AB145" s="120"/>
      <c r="AC145" s="123"/>
      <c r="AD145" s="120"/>
      <c r="AE145" s="124"/>
      <c r="AF145" s="97"/>
      <c r="AG145" s="123"/>
      <c r="AH145" s="121"/>
      <c r="AI145" s="123"/>
      <c r="AJ145" s="121"/>
      <c r="AK145" s="124"/>
      <c r="AL145" s="121"/>
      <c r="AM145" s="122"/>
      <c r="AN145" s="122"/>
      <c r="AO145" s="122"/>
      <c r="AP145" s="97"/>
      <c r="AQ145" s="99"/>
      <c r="AR145" s="97"/>
      <c r="AS145" s="123"/>
      <c r="AT145" s="123"/>
      <c r="AU145" s="123"/>
      <c r="AV145" s="119"/>
      <c r="AW145" s="124"/>
      <c r="AX145" s="119"/>
      <c r="AY145" s="123"/>
      <c r="AZ145" s="123"/>
      <c r="BA145" s="123"/>
      <c r="BB145" s="119"/>
      <c r="BC145" s="124"/>
      <c r="BD145" s="119"/>
    </row>
    <row r="146" spans="2:56" x14ac:dyDescent="0.25">
      <c r="B146" s="15" t="s">
        <v>158</v>
      </c>
      <c r="C146" s="118">
        <v>5.7</v>
      </c>
      <c r="D146" s="118" t="s">
        <v>237</v>
      </c>
      <c r="E146" s="118" t="s">
        <v>238</v>
      </c>
      <c r="F146" s="118" t="s">
        <v>237</v>
      </c>
      <c r="G146" s="118" t="s">
        <v>238</v>
      </c>
      <c r="H146" s="118" t="s">
        <v>237</v>
      </c>
      <c r="I146" s="118" t="s">
        <v>238</v>
      </c>
      <c r="J146" s="118" t="s">
        <v>237</v>
      </c>
      <c r="K146" s="118" t="s">
        <v>238</v>
      </c>
      <c r="L146" s="118" t="s">
        <v>237</v>
      </c>
      <c r="M146" s="118" t="s">
        <v>238</v>
      </c>
      <c r="N146" s="118" t="s">
        <v>237</v>
      </c>
      <c r="O146" s="118" t="s">
        <v>238</v>
      </c>
      <c r="P146" s="118" t="s">
        <v>237</v>
      </c>
      <c r="Q146" s="118" t="s">
        <v>238</v>
      </c>
      <c r="R146" s="118" t="s">
        <v>237</v>
      </c>
      <c r="S146" s="118" t="s">
        <v>238</v>
      </c>
      <c r="T146" s="118" t="s">
        <v>237</v>
      </c>
      <c r="U146" s="118" t="s">
        <v>238</v>
      </c>
      <c r="V146" s="118" t="s">
        <v>237</v>
      </c>
      <c r="W146" s="118" t="s">
        <v>238</v>
      </c>
      <c r="X146" s="118" t="s">
        <v>237</v>
      </c>
      <c r="Y146" s="118" t="s">
        <v>238</v>
      </c>
      <c r="Z146" s="118" t="s">
        <v>237</v>
      </c>
      <c r="AA146" s="123"/>
      <c r="AB146" s="120"/>
      <c r="AC146" s="123"/>
      <c r="AD146" s="120"/>
      <c r="AE146" s="124"/>
      <c r="AF146" s="97"/>
      <c r="AG146" s="123"/>
      <c r="AH146" s="121"/>
      <c r="AI146" s="123"/>
      <c r="AJ146" s="121"/>
      <c r="AK146" s="124"/>
      <c r="AL146" s="121"/>
      <c r="AM146" s="122"/>
      <c r="AN146" s="122"/>
      <c r="AO146" s="122"/>
      <c r="AP146" s="97"/>
      <c r="AQ146" s="99"/>
      <c r="AR146" s="97"/>
      <c r="AS146" s="123"/>
      <c r="AT146" s="123"/>
      <c r="AU146" s="119"/>
      <c r="AV146" s="119"/>
      <c r="AW146" s="119"/>
      <c r="AX146" s="119"/>
      <c r="AY146" s="123"/>
      <c r="AZ146" s="123"/>
      <c r="BA146" s="119"/>
      <c r="BB146" s="119"/>
      <c r="BC146" s="119"/>
      <c r="BD146" s="119"/>
    </row>
    <row r="147" spans="2:56" x14ac:dyDescent="0.25">
      <c r="B147" s="15" t="s">
        <v>159</v>
      </c>
      <c r="C147" s="118">
        <v>8.5</v>
      </c>
      <c r="D147" s="118" t="s">
        <v>237</v>
      </c>
      <c r="E147" s="118" t="s">
        <v>238</v>
      </c>
      <c r="F147" s="118" t="s">
        <v>237</v>
      </c>
      <c r="G147" s="118" t="s">
        <v>238</v>
      </c>
      <c r="H147" s="118" t="s">
        <v>237</v>
      </c>
      <c r="I147" s="118" t="s">
        <v>238</v>
      </c>
      <c r="J147" s="118" t="s">
        <v>237</v>
      </c>
      <c r="K147" s="118" t="s">
        <v>238</v>
      </c>
      <c r="L147" s="118" t="s">
        <v>237</v>
      </c>
      <c r="M147" s="118" t="s">
        <v>238</v>
      </c>
      <c r="N147" s="118" t="s">
        <v>237</v>
      </c>
      <c r="O147" s="118" t="s">
        <v>238</v>
      </c>
      <c r="P147" s="118" t="s">
        <v>237</v>
      </c>
      <c r="Q147" s="118" t="s">
        <v>238</v>
      </c>
      <c r="R147" s="118" t="s">
        <v>237</v>
      </c>
      <c r="S147" s="118" t="s">
        <v>238</v>
      </c>
      <c r="T147" s="118" t="s">
        <v>237</v>
      </c>
      <c r="U147" s="118" t="s">
        <v>238</v>
      </c>
      <c r="V147" s="118" t="s">
        <v>237</v>
      </c>
      <c r="W147" s="118" t="s">
        <v>238</v>
      </c>
      <c r="X147" s="118" t="s">
        <v>237</v>
      </c>
      <c r="Y147" s="118" t="s">
        <v>238</v>
      </c>
      <c r="Z147" s="118" t="s">
        <v>237</v>
      </c>
      <c r="AA147" s="123"/>
      <c r="AB147" s="120"/>
      <c r="AC147" s="123"/>
      <c r="AD147" s="120"/>
      <c r="AE147" s="124"/>
      <c r="AF147" s="97"/>
      <c r="AG147" s="123"/>
      <c r="AH147" s="121"/>
      <c r="AI147" s="123"/>
      <c r="AJ147" s="121"/>
      <c r="AK147" s="124"/>
      <c r="AL147" s="121"/>
      <c r="AM147" s="122"/>
      <c r="AN147" s="122"/>
      <c r="AO147" s="122"/>
      <c r="AP147" s="97"/>
      <c r="AQ147" s="99"/>
      <c r="AR147" s="97"/>
      <c r="AS147" s="123"/>
      <c r="AT147" s="123"/>
      <c r="AU147" s="119"/>
      <c r="AV147" s="119"/>
      <c r="AW147" s="119"/>
      <c r="AX147" s="119"/>
      <c r="AY147" s="123"/>
      <c r="AZ147" s="123"/>
      <c r="BA147" s="119"/>
      <c r="BB147" s="119"/>
      <c r="BC147" s="119"/>
      <c r="BD147" s="119"/>
    </row>
    <row r="148" spans="2:56" x14ac:dyDescent="0.25">
      <c r="B148" s="15" t="s">
        <v>160</v>
      </c>
      <c r="C148" s="118">
        <v>7.6</v>
      </c>
      <c r="D148" s="118" t="s">
        <v>237</v>
      </c>
      <c r="E148" s="118" t="s">
        <v>238</v>
      </c>
      <c r="F148" s="118" t="s">
        <v>237</v>
      </c>
      <c r="G148" s="118" t="s">
        <v>238</v>
      </c>
      <c r="H148" s="118" t="s">
        <v>237</v>
      </c>
      <c r="I148" s="118" t="s">
        <v>238</v>
      </c>
      <c r="J148" s="118" t="s">
        <v>237</v>
      </c>
      <c r="K148" s="118" t="s">
        <v>238</v>
      </c>
      <c r="L148" s="118" t="s">
        <v>237</v>
      </c>
      <c r="M148" s="118" t="s">
        <v>238</v>
      </c>
      <c r="N148" s="118" t="s">
        <v>237</v>
      </c>
      <c r="O148" s="118" t="s">
        <v>238</v>
      </c>
      <c r="P148" s="118" t="s">
        <v>237</v>
      </c>
      <c r="Q148" s="118" t="s">
        <v>238</v>
      </c>
      <c r="R148" s="118" t="s">
        <v>237</v>
      </c>
      <c r="S148" s="118" t="s">
        <v>238</v>
      </c>
      <c r="T148" s="118" t="s">
        <v>237</v>
      </c>
      <c r="U148" s="118" t="s">
        <v>238</v>
      </c>
      <c r="V148" s="118" t="s">
        <v>237</v>
      </c>
      <c r="W148" s="118" t="s">
        <v>238</v>
      </c>
      <c r="X148" s="118" t="s">
        <v>237</v>
      </c>
      <c r="Y148" s="118" t="s">
        <v>238</v>
      </c>
      <c r="Z148" s="118" t="s">
        <v>237</v>
      </c>
      <c r="AA148" s="123"/>
      <c r="AB148" s="120"/>
      <c r="AC148" s="123"/>
      <c r="AD148" s="120"/>
      <c r="AE148" s="124"/>
      <c r="AF148" s="97"/>
      <c r="AG148" s="123"/>
      <c r="AH148" s="121"/>
      <c r="AI148" s="123"/>
      <c r="AJ148" s="121"/>
      <c r="AK148" s="124"/>
      <c r="AL148" s="121"/>
      <c r="AM148" s="122"/>
      <c r="AN148" s="122"/>
      <c r="AO148" s="122"/>
      <c r="AP148" s="97"/>
      <c r="AQ148" s="99"/>
      <c r="AR148" s="97"/>
      <c r="AS148" s="123"/>
      <c r="AT148" s="123"/>
      <c r="AU148" s="119"/>
      <c r="AV148" s="119"/>
      <c r="AW148" s="119"/>
      <c r="AX148" s="119"/>
      <c r="AY148" s="123"/>
      <c r="AZ148" s="123"/>
      <c r="BA148" s="119"/>
      <c r="BB148" s="119"/>
      <c r="BC148" s="119"/>
      <c r="BD148" s="119"/>
    </row>
    <row r="149" spans="2:56" x14ac:dyDescent="0.25">
      <c r="B149" s="55" t="s">
        <v>161</v>
      </c>
      <c r="C149" s="118">
        <v>4.4000000000000004</v>
      </c>
      <c r="D149" s="118" t="s">
        <v>239</v>
      </c>
      <c r="E149" s="118" t="s">
        <v>238</v>
      </c>
      <c r="F149" s="118" t="s">
        <v>237</v>
      </c>
      <c r="G149" s="118" t="s">
        <v>238</v>
      </c>
      <c r="H149" s="118" t="s">
        <v>237</v>
      </c>
      <c r="I149" s="118" t="s">
        <v>238</v>
      </c>
      <c r="J149" s="118" t="s">
        <v>237</v>
      </c>
      <c r="K149" s="118" t="s">
        <v>238</v>
      </c>
      <c r="L149" s="118" t="s">
        <v>237</v>
      </c>
      <c r="M149" s="118" t="s">
        <v>238</v>
      </c>
      <c r="N149" s="118" t="s">
        <v>237</v>
      </c>
      <c r="O149" s="118">
        <v>0.6</v>
      </c>
      <c r="P149" s="118" t="s">
        <v>237</v>
      </c>
      <c r="Q149" s="118">
        <v>2.5</v>
      </c>
      <c r="R149" s="118" t="s">
        <v>237</v>
      </c>
      <c r="S149" s="118">
        <v>0.9</v>
      </c>
      <c r="T149" s="118" t="s">
        <v>237</v>
      </c>
      <c r="U149" s="118">
        <v>6.7</v>
      </c>
      <c r="V149" s="118" t="s">
        <v>237</v>
      </c>
      <c r="W149" s="118" t="s">
        <v>238</v>
      </c>
      <c r="X149" s="118" t="s">
        <v>237</v>
      </c>
      <c r="Y149" s="118" t="s">
        <v>238</v>
      </c>
      <c r="Z149" s="118" t="s">
        <v>237</v>
      </c>
      <c r="AA149" s="123"/>
      <c r="AB149" s="120"/>
      <c r="AC149" s="123"/>
      <c r="AD149" s="120"/>
      <c r="AE149" s="124"/>
      <c r="AF149" s="97"/>
      <c r="AG149" s="123"/>
      <c r="AH149" s="121"/>
      <c r="AI149" s="123"/>
      <c r="AJ149" s="121"/>
      <c r="AK149" s="124"/>
      <c r="AL149" s="121"/>
      <c r="AM149" s="122"/>
      <c r="AN149" s="122"/>
      <c r="AO149" s="122"/>
      <c r="AP149" s="97"/>
      <c r="AQ149" s="99"/>
      <c r="AR149" s="97"/>
      <c r="AS149" s="123"/>
      <c r="AT149" s="123"/>
      <c r="AU149" s="119"/>
      <c r="AV149" s="119"/>
      <c r="AW149" s="119"/>
      <c r="AX149" s="119"/>
      <c r="AY149" s="123"/>
      <c r="AZ149" s="123"/>
      <c r="BA149" s="119"/>
      <c r="BB149" s="119"/>
      <c r="BC149" s="119"/>
      <c r="BD149" s="119"/>
    </row>
    <row r="150" spans="2:56" x14ac:dyDescent="0.25">
      <c r="B150" s="55" t="s">
        <v>162</v>
      </c>
      <c r="C150" s="118">
        <v>5.8</v>
      </c>
      <c r="D150" s="118" t="s">
        <v>237</v>
      </c>
      <c r="E150" s="118">
        <v>64.5</v>
      </c>
      <c r="F150" s="118" t="s">
        <v>237</v>
      </c>
      <c r="G150" s="118">
        <v>36.4</v>
      </c>
      <c r="H150" s="118" t="s">
        <v>237</v>
      </c>
      <c r="I150" s="118">
        <v>62.4</v>
      </c>
      <c r="J150" s="118" t="s">
        <v>237</v>
      </c>
      <c r="K150" s="118" t="s">
        <v>238</v>
      </c>
      <c r="L150" s="118" t="s">
        <v>237</v>
      </c>
      <c r="M150" s="118">
        <v>12.2</v>
      </c>
      <c r="N150" s="118" t="s">
        <v>279</v>
      </c>
      <c r="O150" s="118">
        <v>3.2</v>
      </c>
      <c r="P150" s="118" t="s">
        <v>239</v>
      </c>
      <c r="Q150" s="118">
        <v>11.3</v>
      </c>
      <c r="R150" s="118" t="s">
        <v>239</v>
      </c>
      <c r="S150" s="118">
        <v>5.8</v>
      </c>
      <c r="T150" s="118" t="s">
        <v>239</v>
      </c>
      <c r="U150" s="118">
        <v>9.1</v>
      </c>
      <c r="V150" s="118" t="s">
        <v>239</v>
      </c>
      <c r="W150" s="118" t="s">
        <v>238</v>
      </c>
      <c r="X150" s="118" t="s">
        <v>237</v>
      </c>
      <c r="Y150" s="118">
        <v>44.3</v>
      </c>
      <c r="Z150" s="118" t="s">
        <v>279</v>
      </c>
      <c r="AA150" s="123"/>
      <c r="AB150" s="120"/>
      <c r="AC150" s="123"/>
      <c r="AD150" s="120"/>
      <c r="AE150" s="124"/>
      <c r="AF150" s="97"/>
      <c r="AG150" s="123"/>
      <c r="AI150" s="123"/>
      <c r="AK150" s="124"/>
      <c r="AM150" s="122"/>
      <c r="AN150" s="122"/>
      <c r="AO150" s="122"/>
      <c r="AP150" s="97"/>
      <c r="AQ150" s="99"/>
      <c r="AR150" s="97"/>
      <c r="AS150" s="123"/>
      <c r="AT150" s="86"/>
      <c r="AU150" s="119"/>
      <c r="AV150" s="70"/>
      <c r="AW150" s="119"/>
      <c r="AX150" s="70"/>
      <c r="AY150" s="123"/>
      <c r="AZ150" s="86"/>
      <c r="BA150" s="119"/>
      <c r="BB150" s="70"/>
      <c r="BC150" s="119"/>
      <c r="BD150" s="70"/>
    </row>
    <row r="151" spans="2:56" x14ac:dyDescent="0.25">
      <c r="B151" s="125" t="s">
        <v>163</v>
      </c>
      <c r="C151" s="118">
        <v>8.4</v>
      </c>
      <c r="D151" s="118" t="s">
        <v>237</v>
      </c>
      <c r="E151" s="118" t="s">
        <v>238</v>
      </c>
      <c r="F151" s="118" t="s">
        <v>237</v>
      </c>
      <c r="G151" s="118">
        <v>15.8</v>
      </c>
      <c r="H151" s="118" t="s">
        <v>239</v>
      </c>
      <c r="I151" s="118" t="s">
        <v>238</v>
      </c>
      <c r="J151" s="118" t="s">
        <v>237</v>
      </c>
      <c r="K151" s="118" t="s">
        <v>238</v>
      </c>
      <c r="L151" s="118" t="s">
        <v>237</v>
      </c>
      <c r="M151" s="118" t="s">
        <v>238</v>
      </c>
      <c r="N151" s="118" t="s">
        <v>237</v>
      </c>
      <c r="O151" s="118">
        <v>3.5</v>
      </c>
      <c r="P151" s="118" t="s">
        <v>239</v>
      </c>
      <c r="Q151" s="118">
        <v>12.8</v>
      </c>
      <c r="R151" s="118" t="s">
        <v>239</v>
      </c>
      <c r="S151" s="118">
        <v>3.5</v>
      </c>
      <c r="T151" s="118" t="s">
        <v>239</v>
      </c>
      <c r="U151" s="118">
        <v>8.3000000000000007</v>
      </c>
      <c r="V151" s="118" t="s">
        <v>239</v>
      </c>
      <c r="W151" s="118" t="s">
        <v>238</v>
      </c>
      <c r="X151" s="118" t="s">
        <v>237</v>
      </c>
      <c r="Y151" s="118">
        <v>74</v>
      </c>
      <c r="Z151" s="118" t="s">
        <v>239</v>
      </c>
      <c r="AA151" s="123"/>
      <c r="AB151" s="120"/>
      <c r="AC151" s="123"/>
      <c r="AD151" s="120"/>
      <c r="AE151" s="124"/>
      <c r="AF151" s="97"/>
      <c r="AG151" s="123"/>
      <c r="AH151" s="121"/>
      <c r="AI151" s="123"/>
      <c r="AJ151" s="121"/>
      <c r="AK151" s="124"/>
      <c r="AL151" s="121"/>
      <c r="AM151" s="122"/>
      <c r="AN151" s="122"/>
      <c r="AO151" s="122"/>
      <c r="AP151" s="97"/>
      <c r="AQ151" s="99"/>
      <c r="AR151" s="97"/>
      <c r="AS151" s="123"/>
      <c r="AT151" s="123"/>
      <c r="AU151" s="119"/>
      <c r="AV151" s="119"/>
      <c r="AW151" s="119"/>
      <c r="AX151" s="119"/>
      <c r="AY151" s="123"/>
      <c r="AZ151" s="123"/>
      <c r="BA151" s="119"/>
      <c r="BB151" s="119"/>
      <c r="BC151" s="119"/>
      <c r="BD151" s="119"/>
    </row>
    <row r="152" spans="2:56" x14ac:dyDescent="0.25">
      <c r="B152" s="15" t="s">
        <v>164</v>
      </c>
      <c r="C152" s="118">
        <v>6.1</v>
      </c>
      <c r="D152" s="118" t="s">
        <v>237</v>
      </c>
      <c r="E152" s="118" t="s">
        <v>238</v>
      </c>
      <c r="F152" s="118" t="s">
        <v>237</v>
      </c>
      <c r="G152" s="118" t="s">
        <v>238</v>
      </c>
      <c r="H152" s="118" t="s">
        <v>237</v>
      </c>
      <c r="I152" s="118" t="s">
        <v>238</v>
      </c>
      <c r="J152" s="118" t="s">
        <v>237</v>
      </c>
      <c r="K152" s="118" t="s">
        <v>238</v>
      </c>
      <c r="L152" s="118" t="s">
        <v>237</v>
      </c>
      <c r="M152" s="118" t="s">
        <v>238</v>
      </c>
      <c r="N152" s="118" t="s">
        <v>237</v>
      </c>
      <c r="O152" s="118" t="s">
        <v>238</v>
      </c>
      <c r="P152" s="118" t="s">
        <v>237</v>
      </c>
      <c r="Q152" s="118" t="s">
        <v>238</v>
      </c>
      <c r="R152" s="118" t="s">
        <v>237</v>
      </c>
      <c r="S152" s="118" t="s">
        <v>238</v>
      </c>
      <c r="T152" s="118" t="s">
        <v>237</v>
      </c>
      <c r="U152" s="118" t="s">
        <v>238</v>
      </c>
      <c r="V152" s="118" t="s">
        <v>237</v>
      </c>
      <c r="W152" s="118" t="s">
        <v>238</v>
      </c>
      <c r="X152" s="118" t="s">
        <v>237</v>
      </c>
      <c r="Y152" s="118" t="s">
        <v>238</v>
      </c>
      <c r="Z152" s="118" t="s">
        <v>280</v>
      </c>
      <c r="AA152" s="123"/>
      <c r="AB152" s="120"/>
      <c r="AC152" s="123"/>
      <c r="AD152" s="120"/>
      <c r="AE152" s="124"/>
      <c r="AF152" s="97"/>
      <c r="AG152" s="123"/>
      <c r="AH152" s="121"/>
      <c r="AI152" s="123"/>
      <c r="AJ152" s="121"/>
      <c r="AK152" s="124"/>
      <c r="AL152" s="121"/>
      <c r="AM152" s="122"/>
      <c r="AN152" s="122"/>
      <c r="AO152" s="122"/>
      <c r="AP152" s="97"/>
      <c r="AQ152" s="99"/>
      <c r="AR152" s="97"/>
      <c r="AS152" s="123"/>
      <c r="AT152" s="123"/>
      <c r="AU152" s="119"/>
      <c r="AV152" s="119"/>
      <c r="AW152" s="119"/>
      <c r="AX152" s="119"/>
      <c r="AY152" s="123"/>
      <c r="AZ152" s="123"/>
      <c r="BA152" s="119"/>
      <c r="BB152" s="119"/>
      <c r="BC152" s="119"/>
      <c r="BD152" s="119"/>
    </row>
    <row r="153" spans="2:56" x14ac:dyDescent="0.25">
      <c r="B153" s="15" t="s">
        <v>165</v>
      </c>
      <c r="C153" s="118">
        <v>7.1</v>
      </c>
      <c r="D153" s="118" t="s">
        <v>237</v>
      </c>
      <c r="E153" s="118">
        <v>71.3</v>
      </c>
      <c r="F153" s="118" t="s">
        <v>237</v>
      </c>
      <c r="G153" s="118">
        <v>84.9</v>
      </c>
      <c r="H153" s="118" t="s">
        <v>237</v>
      </c>
      <c r="I153" s="118">
        <v>79.099999999999994</v>
      </c>
      <c r="J153" s="118" t="s">
        <v>237</v>
      </c>
      <c r="K153" s="118">
        <v>16.8</v>
      </c>
      <c r="L153" s="118" t="s">
        <v>237</v>
      </c>
      <c r="M153" s="118">
        <v>83.5</v>
      </c>
      <c r="N153" s="118" t="s">
        <v>237</v>
      </c>
      <c r="O153" s="118">
        <v>11.7</v>
      </c>
      <c r="P153" s="118" t="s">
        <v>237</v>
      </c>
      <c r="Q153" s="118">
        <v>44.3</v>
      </c>
      <c r="R153" s="118" t="s">
        <v>237</v>
      </c>
      <c r="S153" s="118">
        <v>3</v>
      </c>
      <c r="T153" s="118" t="s">
        <v>237</v>
      </c>
      <c r="U153" s="118">
        <v>7.1</v>
      </c>
      <c r="V153" s="118" t="s">
        <v>237</v>
      </c>
      <c r="W153" s="118">
        <v>0</v>
      </c>
      <c r="X153" s="118" t="s">
        <v>237</v>
      </c>
      <c r="Y153" s="118">
        <v>87.4</v>
      </c>
      <c r="Z153" s="118" t="s">
        <v>282</v>
      </c>
      <c r="AA153" s="123"/>
      <c r="AB153" s="120"/>
      <c r="AC153" s="123"/>
      <c r="AD153" s="120"/>
      <c r="AE153" s="124"/>
      <c r="AF153" s="97"/>
      <c r="AG153" s="123"/>
      <c r="AI153" s="123"/>
      <c r="AK153" s="124"/>
      <c r="AM153" s="122"/>
      <c r="AN153" s="122"/>
      <c r="AO153" s="122"/>
      <c r="AP153" s="97"/>
      <c r="AQ153" s="99"/>
      <c r="AR153" s="97"/>
      <c r="AS153" s="86"/>
      <c r="AT153" s="86"/>
      <c r="AU153" s="86"/>
      <c r="AV153" s="70"/>
      <c r="AW153" s="70"/>
      <c r="AX153" s="70"/>
      <c r="AY153" s="86"/>
      <c r="AZ153" s="86"/>
      <c r="BA153" s="86"/>
      <c r="BB153" s="70"/>
      <c r="BC153" s="70"/>
      <c r="BD153" s="70"/>
    </row>
    <row r="154" spans="2:56" x14ac:dyDescent="0.25">
      <c r="B154" s="15" t="s">
        <v>166</v>
      </c>
      <c r="C154" s="118">
        <v>10.4</v>
      </c>
      <c r="D154" s="118" t="s">
        <v>237</v>
      </c>
      <c r="E154" s="118" t="s">
        <v>238</v>
      </c>
      <c r="F154" s="118" t="s">
        <v>237</v>
      </c>
      <c r="G154" s="118" t="s">
        <v>238</v>
      </c>
      <c r="H154" s="118" t="s">
        <v>237</v>
      </c>
      <c r="I154" s="118" t="s">
        <v>238</v>
      </c>
      <c r="J154" s="118" t="s">
        <v>237</v>
      </c>
      <c r="K154" s="118" t="s">
        <v>238</v>
      </c>
      <c r="L154" s="118" t="s">
        <v>237</v>
      </c>
      <c r="M154" s="118" t="s">
        <v>238</v>
      </c>
      <c r="N154" s="118" t="s">
        <v>237</v>
      </c>
      <c r="O154" s="118" t="s">
        <v>238</v>
      </c>
      <c r="P154" s="118" t="s">
        <v>237</v>
      </c>
      <c r="Q154" s="118" t="s">
        <v>238</v>
      </c>
      <c r="R154" s="118" t="s">
        <v>237</v>
      </c>
      <c r="S154" s="118" t="s">
        <v>238</v>
      </c>
      <c r="T154" s="118" t="s">
        <v>237</v>
      </c>
      <c r="U154" s="118" t="s">
        <v>238</v>
      </c>
      <c r="V154" s="118" t="s">
        <v>237</v>
      </c>
      <c r="W154" s="118" t="s">
        <v>238</v>
      </c>
      <c r="X154" s="118" t="s">
        <v>237</v>
      </c>
      <c r="Y154" s="118" t="s">
        <v>238</v>
      </c>
      <c r="Z154" s="118" t="s">
        <v>280</v>
      </c>
      <c r="AA154" s="123"/>
      <c r="AB154" s="120"/>
      <c r="AC154" s="123"/>
      <c r="AD154" s="120"/>
      <c r="AE154" s="124"/>
      <c r="AF154" s="97"/>
      <c r="AG154" s="123"/>
      <c r="AH154" s="121"/>
      <c r="AI154" s="123"/>
      <c r="AJ154" s="121"/>
      <c r="AK154" s="124"/>
      <c r="AL154" s="121"/>
      <c r="AM154" s="122"/>
      <c r="AN154" s="122"/>
      <c r="AO154" s="122"/>
      <c r="AP154" s="97"/>
      <c r="AQ154" s="99"/>
      <c r="AR154" s="97"/>
      <c r="AS154" s="123"/>
      <c r="AT154" s="123"/>
      <c r="AU154" s="119"/>
      <c r="AV154" s="119"/>
      <c r="AW154" s="119"/>
      <c r="AX154" s="119"/>
      <c r="AY154" s="123"/>
      <c r="AZ154" s="123"/>
      <c r="BA154" s="119"/>
      <c r="BB154" s="119"/>
      <c r="BC154" s="119"/>
      <c r="BD154" s="119"/>
    </row>
    <row r="155" spans="2:56" x14ac:dyDescent="0.25">
      <c r="B155" s="15" t="s">
        <v>167</v>
      </c>
      <c r="C155" s="118">
        <v>10.1</v>
      </c>
      <c r="D155" s="118" t="s">
        <v>237</v>
      </c>
      <c r="E155" s="118">
        <v>49.6</v>
      </c>
      <c r="F155" s="118" t="s">
        <v>237</v>
      </c>
      <c r="G155" s="118" t="s">
        <v>238</v>
      </c>
      <c r="H155" s="118" t="s">
        <v>237</v>
      </c>
      <c r="I155" s="118" t="s">
        <v>238</v>
      </c>
      <c r="J155" s="118" t="s">
        <v>237</v>
      </c>
      <c r="K155" s="118" t="s">
        <v>238</v>
      </c>
      <c r="L155" s="118" t="s">
        <v>237</v>
      </c>
      <c r="M155" s="118" t="s">
        <v>238</v>
      </c>
      <c r="N155" s="118" t="s">
        <v>237</v>
      </c>
      <c r="O155" s="118">
        <v>2.8</v>
      </c>
      <c r="P155" s="118" t="s">
        <v>237</v>
      </c>
      <c r="Q155" s="118">
        <v>2.5</v>
      </c>
      <c r="R155" s="118" t="s">
        <v>237</v>
      </c>
      <c r="S155" s="118">
        <v>3.7</v>
      </c>
      <c r="T155" s="118" t="s">
        <v>237</v>
      </c>
      <c r="U155" s="118">
        <v>6.3</v>
      </c>
      <c r="V155" s="118" t="s">
        <v>237</v>
      </c>
      <c r="W155" s="118" t="s">
        <v>238</v>
      </c>
      <c r="X155" s="118" t="s">
        <v>237</v>
      </c>
      <c r="Y155" s="118">
        <v>45.5</v>
      </c>
      <c r="Z155" s="118" t="s">
        <v>237</v>
      </c>
      <c r="AA155" s="123"/>
      <c r="AB155" s="120"/>
      <c r="AC155" s="123"/>
      <c r="AD155" s="120"/>
      <c r="AE155" s="124"/>
      <c r="AF155" s="97"/>
      <c r="AG155" s="123"/>
      <c r="AH155" s="121"/>
      <c r="AI155" s="123"/>
      <c r="AJ155" s="121"/>
      <c r="AK155" s="124"/>
      <c r="AL155" s="121"/>
      <c r="AM155" s="122"/>
      <c r="AN155" s="122"/>
      <c r="AO155" s="122"/>
      <c r="AP155" s="97"/>
      <c r="AQ155" s="99"/>
      <c r="AR155" s="97"/>
      <c r="AS155" s="123"/>
      <c r="AT155" s="123"/>
      <c r="AU155" s="119"/>
      <c r="AV155" s="119"/>
      <c r="AW155" s="119"/>
      <c r="AX155" s="119"/>
      <c r="AY155" s="123"/>
      <c r="AZ155" s="123"/>
      <c r="BA155" s="119"/>
      <c r="BB155" s="119"/>
      <c r="BC155" s="119"/>
      <c r="BD155" s="119"/>
    </row>
    <row r="156" spans="2:56" x14ac:dyDescent="0.25">
      <c r="B156" s="15" t="s">
        <v>168</v>
      </c>
      <c r="C156" s="118">
        <v>10.6</v>
      </c>
      <c r="D156" s="118" t="s">
        <v>237</v>
      </c>
      <c r="E156" s="118" t="s">
        <v>238</v>
      </c>
      <c r="F156" s="118" t="s">
        <v>237</v>
      </c>
      <c r="G156" s="118" t="s">
        <v>238</v>
      </c>
      <c r="H156" s="118" t="s">
        <v>237</v>
      </c>
      <c r="I156" s="118" t="s">
        <v>238</v>
      </c>
      <c r="J156" s="118" t="s">
        <v>237</v>
      </c>
      <c r="K156" s="118" t="s">
        <v>238</v>
      </c>
      <c r="L156" s="118" t="s">
        <v>237</v>
      </c>
      <c r="M156" s="118" t="s">
        <v>238</v>
      </c>
      <c r="N156" s="118" t="s">
        <v>237</v>
      </c>
      <c r="O156" s="118" t="s">
        <v>238</v>
      </c>
      <c r="P156" s="118" t="s">
        <v>237</v>
      </c>
      <c r="Q156" s="118" t="s">
        <v>238</v>
      </c>
      <c r="R156" s="118" t="s">
        <v>237</v>
      </c>
      <c r="S156" s="118" t="s">
        <v>238</v>
      </c>
      <c r="T156" s="118" t="s">
        <v>237</v>
      </c>
      <c r="U156" s="118" t="s">
        <v>238</v>
      </c>
      <c r="V156" s="118" t="s">
        <v>237</v>
      </c>
      <c r="W156" s="118" t="s">
        <v>238</v>
      </c>
      <c r="X156" s="118" t="s">
        <v>237</v>
      </c>
      <c r="Y156" s="118" t="s">
        <v>238</v>
      </c>
      <c r="Z156" s="118" t="s">
        <v>237</v>
      </c>
      <c r="AA156" s="123"/>
      <c r="AB156" s="120"/>
      <c r="AC156" s="123"/>
      <c r="AD156" s="120"/>
      <c r="AE156" s="124"/>
      <c r="AF156" s="97"/>
      <c r="AG156" s="123"/>
      <c r="AH156" s="121"/>
      <c r="AI156" s="123"/>
      <c r="AJ156" s="121"/>
      <c r="AK156" s="124"/>
      <c r="AL156" s="121"/>
      <c r="AM156" s="122"/>
      <c r="AN156" s="122"/>
      <c r="AO156" s="122"/>
      <c r="AP156" s="97"/>
      <c r="AQ156" s="99"/>
      <c r="AR156" s="97"/>
      <c r="AS156" s="123"/>
      <c r="AT156" s="123"/>
      <c r="AU156" s="119"/>
      <c r="AV156" s="119"/>
      <c r="AW156" s="119"/>
      <c r="AX156" s="119"/>
      <c r="AY156" s="123"/>
      <c r="AZ156" s="123"/>
      <c r="BA156" s="119"/>
      <c r="BB156" s="119"/>
      <c r="BC156" s="119"/>
      <c r="BD156" s="119"/>
    </row>
    <row r="157" spans="2:56" x14ac:dyDescent="0.25">
      <c r="B157" s="15" t="s">
        <v>169</v>
      </c>
      <c r="C157" s="118">
        <v>10.199999999999999</v>
      </c>
      <c r="D157" s="118" t="s">
        <v>237</v>
      </c>
      <c r="E157" s="118">
        <v>87.6</v>
      </c>
      <c r="F157" s="118" t="s">
        <v>237</v>
      </c>
      <c r="G157" s="118">
        <v>51.3</v>
      </c>
      <c r="H157" s="118" t="s">
        <v>237</v>
      </c>
      <c r="I157" s="118" t="s">
        <v>238</v>
      </c>
      <c r="J157" s="118" t="s">
        <v>237</v>
      </c>
      <c r="K157" s="118" t="s">
        <v>238</v>
      </c>
      <c r="L157" s="118" t="s">
        <v>237</v>
      </c>
      <c r="M157" s="118">
        <v>73.900000000000006</v>
      </c>
      <c r="N157" s="118" t="s">
        <v>237</v>
      </c>
      <c r="O157" s="118" t="s">
        <v>238</v>
      </c>
      <c r="P157" s="118" t="s">
        <v>237</v>
      </c>
      <c r="Q157" s="118" t="s">
        <v>238</v>
      </c>
      <c r="R157" s="118" t="s">
        <v>237</v>
      </c>
      <c r="S157" s="118" t="s">
        <v>238</v>
      </c>
      <c r="T157" s="118" t="s">
        <v>237</v>
      </c>
      <c r="U157" s="118" t="s">
        <v>238</v>
      </c>
      <c r="V157" s="118" t="s">
        <v>237</v>
      </c>
      <c r="W157" s="118" t="s">
        <v>238</v>
      </c>
      <c r="X157" s="118" t="s">
        <v>237</v>
      </c>
      <c r="Y157" s="118" t="s">
        <v>238</v>
      </c>
      <c r="Z157" s="118" t="s">
        <v>237</v>
      </c>
      <c r="AA157" s="123"/>
      <c r="AB157" s="120"/>
      <c r="AC157" s="123"/>
      <c r="AD157" s="120"/>
      <c r="AE157" s="124"/>
      <c r="AF157" s="97"/>
      <c r="AG157" s="123"/>
      <c r="AH157" s="121"/>
      <c r="AI157" s="123"/>
      <c r="AJ157" s="121"/>
      <c r="AK157" s="124"/>
      <c r="AL157" s="121"/>
      <c r="AM157" s="122"/>
      <c r="AN157" s="122"/>
      <c r="AO157" s="122"/>
      <c r="AP157" s="97"/>
      <c r="AQ157" s="99"/>
      <c r="AR157" s="97"/>
      <c r="AS157" s="123"/>
      <c r="AT157" s="123"/>
      <c r="AU157" s="123"/>
      <c r="AV157" s="119"/>
      <c r="AW157" s="124"/>
      <c r="AX157" s="119"/>
      <c r="AY157" s="123"/>
      <c r="AZ157" s="123"/>
      <c r="BA157" s="123"/>
      <c r="BB157" s="119"/>
      <c r="BC157" s="124"/>
      <c r="BD157" s="119"/>
    </row>
    <row r="158" spans="2:56" x14ac:dyDescent="0.25">
      <c r="B158" s="15" t="s">
        <v>170</v>
      </c>
      <c r="C158" s="118">
        <v>10</v>
      </c>
      <c r="D158" s="118" t="s">
        <v>237</v>
      </c>
      <c r="E158" s="118" t="s">
        <v>238</v>
      </c>
      <c r="F158" s="118" t="s">
        <v>237</v>
      </c>
      <c r="G158" s="118" t="s">
        <v>238</v>
      </c>
      <c r="H158" s="118" t="s">
        <v>237</v>
      </c>
      <c r="I158" s="118" t="s">
        <v>238</v>
      </c>
      <c r="J158" s="118" t="s">
        <v>237</v>
      </c>
      <c r="K158" s="118" t="s">
        <v>238</v>
      </c>
      <c r="L158" s="118" t="s">
        <v>237</v>
      </c>
      <c r="M158" s="118" t="s">
        <v>238</v>
      </c>
      <c r="N158" s="118" t="s">
        <v>237</v>
      </c>
      <c r="O158" s="118" t="s">
        <v>238</v>
      </c>
      <c r="P158" s="118" t="s">
        <v>237</v>
      </c>
      <c r="Q158" s="118" t="s">
        <v>238</v>
      </c>
      <c r="R158" s="118" t="s">
        <v>237</v>
      </c>
      <c r="S158" s="118" t="s">
        <v>238</v>
      </c>
      <c r="T158" s="118" t="s">
        <v>237</v>
      </c>
      <c r="U158" s="118" t="s">
        <v>238</v>
      </c>
      <c r="V158" s="118" t="s">
        <v>237</v>
      </c>
      <c r="W158" s="118" t="s">
        <v>238</v>
      </c>
      <c r="X158" s="118" t="s">
        <v>237</v>
      </c>
      <c r="Y158" s="118" t="s">
        <v>238</v>
      </c>
      <c r="Z158" s="118" t="s">
        <v>237</v>
      </c>
      <c r="AA158" s="123"/>
      <c r="AB158" s="120"/>
      <c r="AC158" s="123"/>
      <c r="AD158" s="120"/>
      <c r="AE158" s="124"/>
      <c r="AF158" s="97"/>
      <c r="AG158" s="123"/>
      <c r="AH158" s="121"/>
      <c r="AI158" s="123"/>
      <c r="AJ158" s="121"/>
      <c r="AK158" s="124"/>
      <c r="AL158" s="121"/>
      <c r="AM158" s="122"/>
      <c r="AN158" s="122"/>
      <c r="AO158" s="122"/>
      <c r="AP158" s="97"/>
      <c r="AQ158" s="99"/>
      <c r="AR158" s="97"/>
      <c r="AS158" s="123"/>
      <c r="AT158" s="123"/>
      <c r="AU158" s="119"/>
      <c r="AV158" s="119"/>
      <c r="AW158" s="119"/>
      <c r="AX158" s="119"/>
      <c r="AY158" s="123"/>
      <c r="AZ158" s="123"/>
      <c r="BA158" s="119"/>
      <c r="BB158" s="119"/>
      <c r="BC158" s="119"/>
      <c r="BD158" s="119"/>
    </row>
    <row r="159" spans="2:56" x14ac:dyDescent="0.25">
      <c r="B159" s="15" t="s">
        <v>171</v>
      </c>
      <c r="C159" s="118">
        <v>9.9</v>
      </c>
      <c r="D159" s="118" t="s">
        <v>237</v>
      </c>
      <c r="E159" s="118">
        <v>45.4</v>
      </c>
      <c r="F159" s="118" t="s">
        <v>237</v>
      </c>
      <c r="G159" s="118">
        <v>51.4</v>
      </c>
      <c r="H159" s="118" t="s">
        <v>237</v>
      </c>
      <c r="I159" s="118">
        <v>73.8564434367334</v>
      </c>
      <c r="J159" s="118" t="s">
        <v>237</v>
      </c>
      <c r="K159" s="118" t="s">
        <v>238</v>
      </c>
      <c r="L159" s="118" t="s">
        <v>237</v>
      </c>
      <c r="M159" s="118">
        <v>20</v>
      </c>
      <c r="N159" s="118" t="s">
        <v>237</v>
      </c>
      <c r="O159" s="118">
        <v>14.4</v>
      </c>
      <c r="P159" s="118" t="s">
        <v>237</v>
      </c>
      <c r="Q159" s="118">
        <v>31.6</v>
      </c>
      <c r="R159" s="118" t="s">
        <v>237</v>
      </c>
      <c r="S159" s="118">
        <v>11.2</v>
      </c>
      <c r="T159" s="118" t="s">
        <v>237</v>
      </c>
      <c r="U159" s="118">
        <v>11.6</v>
      </c>
      <c r="V159" s="118" t="s">
        <v>237</v>
      </c>
      <c r="W159" s="118">
        <v>67</v>
      </c>
      <c r="X159" s="118" t="s">
        <v>237</v>
      </c>
      <c r="Y159" s="118">
        <v>64.805576058281446</v>
      </c>
      <c r="Z159" s="118" t="s">
        <v>237</v>
      </c>
      <c r="AA159" s="123"/>
      <c r="AB159" s="120"/>
      <c r="AC159" s="123"/>
      <c r="AD159" s="120"/>
      <c r="AE159" s="124"/>
      <c r="AF159" s="97"/>
      <c r="AG159" s="123"/>
      <c r="AH159" s="121"/>
      <c r="AI159" s="123"/>
      <c r="AJ159" s="121"/>
      <c r="AK159" s="124"/>
      <c r="AL159" s="121"/>
      <c r="AM159" s="122"/>
      <c r="AN159" s="122"/>
      <c r="AO159" s="122"/>
      <c r="AP159" s="97"/>
      <c r="AQ159" s="99"/>
      <c r="AR159" s="97"/>
      <c r="AS159" s="123"/>
      <c r="AT159" s="123"/>
      <c r="AU159" s="123"/>
      <c r="AV159" s="119"/>
      <c r="AW159" s="124"/>
      <c r="AX159" s="119"/>
      <c r="AY159" s="123"/>
      <c r="AZ159" s="123"/>
      <c r="BA159" s="123"/>
      <c r="BB159" s="119"/>
      <c r="BC159" s="124"/>
      <c r="BD159" s="119"/>
    </row>
    <row r="160" spans="2:56" x14ac:dyDescent="0.25">
      <c r="B160" s="15" t="s">
        <v>172</v>
      </c>
      <c r="C160" s="118">
        <v>8.8000000000000007</v>
      </c>
      <c r="D160" s="118" t="s">
        <v>237</v>
      </c>
      <c r="E160" s="118" t="s">
        <v>238</v>
      </c>
      <c r="F160" s="118" t="s">
        <v>237</v>
      </c>
      <c r="G160" s="118" t="s">
        <v>238</v>
      </c>
      <c r="H160" s="118" t="s">
        <v>237</v>
      </c>
      <c r="I160" s="118" t="s">
        <v>238</v>
      </c>
      <c r="J160" s="118" t="s">
        <v>237</v>
      </c>
      <c r="K160" s="118" t="s">
        <v>238</v>
      </c>
      <c r="L160" s="118" t="s">
        <v>237</v>
      </c>
      <c r="M160" s="118" t="s">
        <v>238</v>
      </c>
      <c r="N160" s="118" t="s">
        <v>237</v>
      </c>
      <c r="O160" s="118">
        <v>5.3</v>
      </c>
      <c r="P160" s="118" t="s">
        <v>239</v>
      </c>
      <c r="Q160" s="118">
        <v>9.3000000000000007</v>
      </c>
      <c r="R160" s="118" t="s">
        <v>239</v>
      </c>
      <c r="S160" s="118">
        <v>11.8</v>
      </c>
      <c r="T160" s="118" t="s">
        <v>239</v>
      </c>
      <c r="U160" s="118">
        <v>6.1</v>
      </c>
      <c r="V160" s="118" t="s">
        <v>239</v>
      </c>
      <c r="W160" s="118" t="s">
        <v>238</v>
      </c>
      <c r="X160" s="118" t="s">
        <v>237</v>
      </c>
      <c r="Y160" s="118" t="s">
        <v>238</v>
      </c>
      <c r="Z160" s="118" t="s">
        <v>237</v>
      </c>
      <c r="AA160" s="123"/>
      <c r="AB160" s="120"/>
      <c r="AC160" s="123"/>
      <c r="AD160" s="120"/>
      <c r="AE160" s="124"/>
      <c r="AF160" s="97"/>
      <c r="AG160" s="123"/>
      <c r="AH160" s="121"/>
      <c r="AI160" s="123"/>
      <c r="AJ160" s="121"/>
      <c r="AK160" s="124"/>
      <c r="AL160" s="121"/>
      <c r="AM160" s="122"/>
      <c r="AN160" s="122"/>
      <c r="AO160" s="122"/>
      <c r="AP160" s="97"/>
      <c r="AQ160" s="99"/>
      <c r="AR160" s="97"/>
      <c r="AS160" s="123"/>
      <c r="AT160" s="123"/>
      <c r="AU160" s="119"/>
      <c r="AV160" s="119"/>
      <c r="AW160" s="119"/>
      <c r="AX160" s="119"/>
      <c r="AY160" s="123"/>
      <c r="AZ160" s="123"/>
      <c r="BA160" s="119"/>
      <c r="BB160" s="119"/>
      <c r="BC160" s="119"/>
      <c r="BD160" s="119"/>
    </row>
    <row r="161" spans="2:56" x14ac:dyDescent="0.25">
      <c r="B161" s="15" t="s">
        <v>173</v>
      </c>
      <c r="C161" s="118">
        <v>18.600000000000001</v>
      </c>
      <c r="D161" s="118" t="s">
        <v>237</v>
      </c>
      <c r="E161" s="118">
        <v>48</v>
      </c>
      <c r="F161" s="118" t="s">
        <v>237</v>
      </c>
      <c r="G161" s="118">
        <v>39</v>
      </c>
      <c r="H161" s="118" t="s">
        <v>237</v>
      </c>
      <c r="I161" s="118">
        <v>67.2</v>
      </c>
      <c r="J161" s="118" t="s">
        <v>237</v>
      </c>
      <c r="K161" s="118">
        <v>9.1999999999999993</v>
      </c>
      <c r="L161" s="118" t="s">
        <v>237</v>
      </c>
      <c r="M161" s="118">
        <v>50.7</v>
      </c>
      <c r="N161" s="118" t="s">
        <v>237</v>
      </c>
      <c r="O161" s="118">
        <v>16.8</v>
      </c>
      <c r="P161" s="118" t="s">
        <v>237</v>
      </c>
      <c r="Q161" s="118">
        <v>19.2</v>
      </c>
      <c r="R161" s="118" t="s">
        <v>237</v>
      </c>
      <c r="S161" s="118">
        <v>8.9</v>
      </c>
      <c r="T161" s="118" t="s">
        <v>237</v>
      </c>
      <c r="U161" s="118">
        <v>1.5</v>
      </c>
      <c r="V161" s="118" t="s">
        <v>237</v>
      </c>
      <c r="W161" s="118">
        <v>99</v>
      </c>
      <c r="X161" s="118" t="s">
        <v>237</v>
      </c>
      <c r="Y161" s="118">
        <v>43.135127707230907</v>
      </c>
      <c r="Z161" s="118" t="s">
        <v>237</v>
      </c>
      <c r="AA161" s="123"/>
      <c r="AB161" s="120"/>
      <c r="AC161" s="123"/>
      <c r="AD161" s="120"/>
      <c r="AE161" s="124"/>
      <c r="AF161" s="97"/>
      <c r="AG161" s="123"/>
      <c r="AI161" s="123"/>
      <c r="AK161" s="124"/>
      <c r="AM161" s="122"/>
      <c r="AN161" s="122"/>
      <c r="AO161" s="122"/>
      <c r="AP161" s="97"/>
      <c r="AQ161" s="99"/>
      <c r="AR161" s="97"/>
      <c r="AS161" s="86"/>
      <c r="AT161" s="86"/>
      <c r="AU161" s="86"/>
      <c r="AV161" s="70"/>
      <c r="AW161" s="70"/>
      <c r="AX161" s="70"/>
      <c r="AY161" s="86"/>
      <c r="AZ161" s="86"/>
      <c r="BA161" s="86"/>
      <c r="BB161" s="70"/>
      <c r="BC161" s="70"/>
      <c r="BD161" s="70"/>
    </row>
    <row r="162" spans="2:56" x14ac:dyDescent="0.25">
      <c r="B162" s="125" t="s">
        <v>174</v>
      </c>
      <c r="C162" s="118">
        <v>6.1</v>
      </c>
      <c r="D162" s="118" t="s">
        <v>237</v>
      </c>
      <c r="E162" s="118">
        <v>7.6</v>
      </c>
      <c r="F162" s="118" t="s">
        <v>237</v>
      </c>
      <c r="G162" s="118">
        <v>13.7</v>
      </c>
      <c r="H162" s="118" t="s">
        <v>237</v>
      </c>
      <c r="I162" s="118">
        <v>84.1</v>
      </c>
      <c r="J162" s="118" t="s">
        <v>237</v>
      </c>
      <c r="K162" s="118" t="s">
        <v>238</v>
      </c>
      <c r="L162" s="118" t="s">
        <v>237</v>
      </c>
      <c r="M162" s="118">
        <v>15.3</v>
      </c>
      <c r="N162" s="118" t="s">
        <v>237</v>
      </c>
      <c r="O162" s="118">
        <v>1.6</v>
      </c>
      <c r="P162" s="118" t="s">
        <v>237</v>
      </c>
      <c r="Q162" s="118">
        <v>6.6</v>
      </c>
      <c r="R162" s="118" t="s">
        <v>237</v>
      </c>
      <c r="S162" s="118">
        <v>3.5</v>
      </c>
      <c r="T162" s="118" t="s">
        <v>237</v>
      </c>
      <c r="U162" s="118">
        <v>15.6</v>
      </c>
      <c r="V162" s="118" t="s">
        <v>237</v>
      </c>
      <c r="W162" s="118" t="s">
        <v>238</v>
      </c>
      <c r="X162" s="118" t="s">
        <v>237</v>
      </c>
      <c r="Y162" s="118">
        <v>32.200000000000003</v>
      </c>
      <c r="Z162" s="118" t="s">
        <v>239</v>
      </c>
      <c r="AA162" s="123"/>
      <c r="AB162" s="120"/>
      <c r="AC162" s="123"/>
      <c r="AD162" s="120"/>
      <c r="AE162" s="124"/>
      <c r="AF162" s="97"/>
      <c r="AG162" s="123"/>
      <c r="AH162" s="121"/>
      <c r="AI162" s="123"/>
      <c r="AJ162" s="121"/>
      <c r="AK162" s="124"/>
      <c r="AL162" s="121"/>
      <c r="AM162" s="122"/>
      <c r="AN162" s="122"/>
      <c r="AO162" s="122"/>
      <c r="AP162" s="97"/>
      <c r="AQ162" s="99"/>
      <c r="AR162" s="97"/>
      <c r="AS162" s="123"/>
      <c r="AT162" s="123"/>
      <c r="AU162" s="123"/>
      <c r="AV162" s="119"/>
      <c r="AW162" s="124"/>
      <c r="AX162" s="119"/>
      <c r="AY162" s="123"/>
      <c r="AZ162" s="123"/>
      <c r="BA162" s="123"/>
      <c r="BB162" s="119"/>
      <c r="BC162" s="124"/>
      <c r="BD162" s="119"/>
    </row>
    <row r="163" spans="2:56" x14ac:dyDescent="0.25">
      <c r="B163" s="15" t="s">
        <v>175</v>
      </c>
      <c r="C163" s="118" t="s">
        <v>238</v>
      </c>
      <c r="D163" s="118" t="s">
        <v>237</v>
      </c>
      <c r="E163" s="118" t="s">
        <v>238</v>
      </c>
      <c r="F163" s="118" t="s">
        <v>237</v>
      </c>
      <c r="G163" s="118" t="s">
        <v>238</v>
      </c>
      <c r="H163" s="118" t="s">
        <v>237</v>
      </c>
      <c r="I163" s="118" t="s">
        <v>238</v>
      </c>
      <c r="J163" s="118" t="s">
        <v>237</v>
      </c>
      <c r="K163" s="118" t="s">
        <v>238</v>
      </c>
      <c r="L163" s="118" t="s">
        <v>237</v>
      </c>
      <c r="M163" s="118" t="s">
        <v>238</v>
      </c>
      <c r="N163" s="118" t="s">
        <v>237</v>
      </c>
      <c r="O163" s="118" t="s">
        <v>238</v>
      </c>
      <c r="P163" s="118" t="s">
        <v>237</v>
      </c>
      <c r="Q163" s="118" t="s">
        <v>238</v>
      </c>
      <c r="R163" s="118" t="s">
        <v>237</v>
      </c>
      <c r="S163" s="118" t="s">
        <v>238</v>
      </c>
      <c r="T163" s="118" t="s">
        <v>237</v>
      </c>
      <c r="U163" s="118" t="s">
        <v>238</v>
      </c>
      <c r="V163" s="118" t="s">
        <v>237</v>
      </c>
      <c r="W163" s="118" t="s">
        <v>238</v>
      </c>
      <c r="X163" s="118" t="s">
        <v>237</v>
      </c>
      <c r="Y163" s="118" t="s">
        <v>238</v>
      </c>
      <c r="Z163" s="118" t="s">
        <v>237</v>
      </c>
      <c r="AA163" s="123"/>
      <c r="AB163" s="120"/>
      <c r="AC163" s="123"/>
      <c r="AD163" s="120"/>
      <c r="AE163" s="124"/>
      <c r="AF163" s="97"/>
      <c r="AG163" s="123"/>
      <c r="AH163" s="121"/>
      <c r="AI163" s="123"/>
      <c r="AJ163" s="121"/>
      <c r="AK163" s="124"/>
      <c r="AL163" s="121"/>
      <c r="AM163" s="122"/>
      <c r="AN163" s="122"/>
      <c r="AO163" s="122"/>
      <c r="AP163" s="97"/>
      <c r="AQ163" s="99"/>
      <c r="AR163" s="97"/>
      <c r="AS163" s="123"/>
      <c r="AT163" s="123"/>
      <c r="AU163" s="119"/>
      <c r="AV163" s="119"/>
      <c r="AW163" s="119"/>
      <c r="AX163" s="119"/>
      <c r="AY163" s="123"/>
      <c r="AZ163" s="123"/>
      <c r="BA163" s="119"/>
      <c r="BB163" s="119"/>
      <c r="BC163" s="119"/>
      <c r="BD163" s="119"/>
    </row>
    <row r="164" spans="2:56" x14ac:dyDescent="0.25">
      <c r="B164" s="15" t="s">
        <v>176</v>
      </c>
      <c r="C164" s="118">
        <v>10.5</v>
      </c>
      <c r="D164" s="118" t="s">
        <v>237</v>
      </c>
      <c r="E164" s="118">
        <v>44.6</v>
      </c>
      <c r="F164" s="118" t="s">
        <v>237</v>
      </c>
      <c r="G164" s="118">
        <v>31.6</v>
      </c>
      <c r="H164" s="118" t="s">
        <v>237</v>
      </c>
      <c r="I164" s="118">
        <v>25.1</v>
      </c>
      <c r="J164" s="118" t="s">
        <v>237</v>
      </c>
      <c r="K164" s="118" t="s">
        <v>238</v>
      </c>
      <c r="L164" s="118" t="s">
        <v>237</v>
      </c>
      <c r="M164" s="118">
        <v>48.2</v>
      </c>
      <c r="N164" s="118" t="s">
        <v>237</v>
      </c>
      <c r="O164" s="118">
        <v>21.1</v>
      </c>
      <c r="P164" s="118" t="s">
        <v>237</v>
      </c>
      <c r="Q164" s="118">
        <v>44.9</v>
      </c>
      <c r="R164" s="118" t="s">
        <v>237</v>
      </c>
      <c r="S164" s="118">
        <v>9.1999999999999993</v>
      </c>
      <c r="T164" s="118" t="s">
        <v>237</v>
      </c>
      <c r="U164" s="118">
        <v>10.3</v>
      </c>
      <c r="V164" s="118" t="s">
        <v>237</v>
      </c>
      <c r="W164" s="118">
        <v>99</v>
      </c>
      <c r="X164" s="118" t="s">
        <v>237</v>
      </c>
      <c r="Y164" s="118">
        <v>62.6</v>
      </c>
      <c r="Z164" s="118" t="s">
        <v>237</v>
      </c>
      <c r="AA164" s="123"/>
      <c r="AB164" s="120"/>
      <c r="AC164" s="123"/>
      <c r="AD164" s="120"/>
      <c r="AE164" s="124"/>
      <c r="AF164" s="97"/>
      <c r="AG164" s="123"/>
      <c r="AI164" s="123"/>
      <c r="AK164" s="124"/>
      <c r="AM164" s="122"/>
      <c r="AN164" s="122"/>
      <c r="AO164" s="122"/>
      <c r="AP164" s="97"/>
      <c r="AQ164" s="99"/>
      <c r="AR164" s="97"/>
      <c r="AS164" s="86"/>
      <c r="AT164" s="86"/>
      <c r="AU164" s="86"/>
      <c r="AV164" s="70"/>
      <c r="AW164" s="70"/>
      <c r="AX164" s="70"/>
      <c r="AY164" s="86"/>
      <c r="AZ164" s="86"/>
      <c r="BA164" s="86"/>
      <c r="BB164" s="70"/>
      <c r="BC164" s="70"/>
      <c r="BD164" s="70"/>
    </row>
    <row r="165" spans="2:56" x14ac:dyDescent="0.25">
      <c r="B165" s="15" t="s">
        <v>177</v>
      </c>
      <c r="C165" s="118">
        <v>9.5</v>
      </c>
      <c r="D165" s="118" t="s">
        <v>237</v>
      </c>
      <c r="E165" s="118" t="s">
        <v>238</v>
      </c>
      <c r="F165" s="118" t="s">
        <v>237</v>
      </c>
      <c r="G165" s="118" t="s">
        <v>238</v>
      </c>
      <c r="H165" s="118" t="s">
        <v>237</v>
      </c>
      <c r="I165" s="118" t="s">
        <v>238</v>
      </c>
      <c r="J165" s="118" t="s">
        <v>237</v>
      </c>
      <c r="K165" s="118" t="s">
        <v>238</v>
      </c>
      <c r="L165" s="118" t="s">
        <v>237</v>
      </c>
      <c r="M165" s="118" t="s">
        <v>238</v>
      </c>
      <c r="N165" s="118" t="s">
        <v>237</v>
      </c>
      <c r="O165" s="118">
        <v>3.3</v>
      </c>
      <c r="P165" s="118" t="s">
        <v>239</v>
      </c>
      <c r="Q165" s="118">
        <v>4.4000000000000004</v>
      </c>
      <c r="R165" s="118" t="s">
        <v>239</v>
      </c>
      <c r="S165" s="118">
        <v>3.6</v>
      </c>
      <c r="T165" s="118" t="s">
        <v>239</v>
      </c>
      <c r="U165" s="118">
        <v>2.6</v>
      </c>
      <c r="V165" s="118" t="s">
        <v>239</v>
      </c>
      <c r="W165" s="118" t="s">
        <v>238</v>
      </c>
      <c r="X165" s="118" t="s">
        <v>237</v>
      </c>
      <c r="Y165" s="118" t="s">
        <v>238</v>
      </c>
      <c r="Z165" s="118" t="s">
        <v>237</v>
      </c>
      <c r="AA165" s="123"/>
      <c r="AB165" s="120"/>
      <c r="AC165" s="123"/>
      <c r="AD165" s="120"/>
      <c r="AE165" s="124"/>
      <c r="AF165" s="97"/>
      <c r="AG165" s="123"/>
      <c r="AH165" s="121"/>
      <c r="AI165" s="123"/>
      <c r="AJ165" s="121"/>
      <c r="AK165" s="124"/>
      <c r="AL165" s="121"/>
      <c r="AM165" s="122"/>
      <c r="AN165" s="122"/>
      <c r="AO165" s="122"/>
      <c r="AP165" s="97"/>
      <c r="AQ165" s="99"/>
      <c r="AR165" s="97"/>
      <c r="AS165" s="123"/>
      <c r="AT165" s="123"/>
      <c r="AU165" s="119"/>
      <c r="AV165" s="119"/>
      <c r="AW165" s="119"/>
      <c r="AX165" s="119"/>
      <c r="AY165" s="123"/>
      <c r="AZ165" s="123"/>
      <c r="BA165" s="119"/>
      <c r="BB165" s="119"/>
      <c r="BC165" s="119"/>
      <c r="BD165" s="119"/>
    </row>
    <row r="166" spans="2:56" x14ac:dyDescent="0.25">
      <c r="B166" s="15" t="s">
        <v>178</v>
      </c>
      <c r="C166" s="118">
        <v>7.9</v>
      </c>
      <c r="D166" s="118" t="s">
        <v>237</v>
      </c>
      <c r="E166" s="118" t="s">
        <v>238</v>
      </c>
      <c r="F166" s="118" t="s">
        <v>237</v>
      </c>
      <c r="G166" s="118" t="s">
        <v>238</v>
      </c>
      <c r="H166" s="118" t="s">
        <v>237</v>
      </c>
      <c r="I166" s="118" t="s">
        <v>238</v>
      </c>
      <c r="J166" s="118" t="s">
        <v>237</v>
      </c>
      <c r="K166" s="118" t="s">
        <v>238</v>
      </c>
      <c r="L166" s="118" t="s">
        <v>237</v>
      </c>
      <c r="M166" s="118" t="s">
        <v>238</v>
      </c>
      <c r="N166" s="118" t="s">
        <v>237</v>
      </c>
      <c r="O166" s="118" t="s">
        <v>238</v>
      </c>
      <c r="P166" s="118" t="s">
        <v>237</v>
      </c>
      <c r="Q166" s="118" t="s">
        <v>238</v>
      </c>
      <c r="R166" s="118" t="s">
        <v>237</v>
      </c>
      <c r="S166" s="118" t="s">
        <v>238</v>
      </c>
      <c r="T166" s="118" t="s">
        <v>237</v>
      </c>
      <c r="U166" s="118" t="s">
        <v>238</v>
      </c>
      <c r="V166" s="118" t="s">
        <v>237</v>
      </c>
      <c r="W166" s="118" t="s">
        <v>238</v>
      </c>
      <c r="X166" s="118" t="s">
        <v>237</v>
      </c>
      <c r="Y166" s="118" t="s">
        <v>238</v>
      </c>
      <c r="Z166" s="118" t="s">
        <v>237</v>
      </c>
      <c r="AA166" s="123"/>
      <c r="AB166" s="120"/>
      <c r="AC166" s="123"/>
      <c r="AD166" s="120"/>
      <c r="AE166" s="124"/>
      <c r="AF166" s="97"/>
      <c r="AG166" s="123"/>
      <c r="AH166" s="121"/>
      <c r="AI166" s="123"/>
      <c r="AJ166" s="121"/>
      <c r="AK166" s="124"/>
      <c r="AL166" s="121"/>
      <c r="AM166" s="122"/>
      <c r="AN166" s="122"/>
      <c r="AO166" s="122"/>
      <c r="AP166" s="97"/>
      <c r="AQ166" s="99"/>
      <c r="AR166" s="97"/>
      <c r="AS166" s="123"/>
      <c r="AT166" s="123"/>
      <c r="AU166" s="119"/>
      <c r="AV166" s="119"/>
      <c r="AW166" s="119"/>
      <c r="AX166" s="119"/>
      <c r="AY166" s="123"/>
      <c r="AZ166" s="123"/>
      <c r="BA166" s="119"/>
      <c r="BB166" s="119"/>
      <c r="BC166" s="119"/>
      <c r="BD166" s="119"/>
    </row>
    <row r="167" spans="2:56" x14ac:dyDescent="0.25">
      <c r="B167" s="15" t="s">
        <v>179</v>
      </c>
      <c r="C167" s="118">
        <v>6</v>
      </c>
      <c r="D167" s="118" t="s">
        <v>237</v>
      </c>
      <c r="E167" s="118" t="s">
        <v>238</v>
      </c>
      <c r="F167" s="118" t="s">
        <v>237</v>
      </c>
      <c r="G167" s="118" t="s">
        <v>238</v>
      </c>
      <c r="H167" s="118" t="s">
        <v>237</v>
      </c>
      <c r="I167" s="118" t="s">
        <v>238</v>
      </c>
      <c r="J167" s="118" t="s">
        <v>237</v>
      </c>
      <c r="K167" s="118" t="s">
        <v>238</v>
      </c>
      <c r="L167" s="118" t="s">
        <v>237</v>
      </c>
      <c r="M167" s="118" t="s">
        <v>238</v>
      </c>
      <c r="N167" s="118" t="s">
        <v>237</v>
      </c>
      <c r="O167" s="118" t="s">
        <v>238</v>
      </c>
      <c r="P167" s="118" t="s">
        <v>237</v>
      </c>
      <c r="Q167" s="118" t="s">
        <v>238</v>
      </c>
      <c r="R167" s="118" t="s">
        <v>237</v>
      </c>
      <c r="S167" s="118" t="s">
        <v>238</v>
      </c>
      <c r="T167" s="118" t="s">
        <v>237</v>
      </c>
      <c r="U167" s="118" t="s">
        <v>238</v>
      </c>
      <c r="V167" s="118" t="s">
        <v>237</v>
      </c>
      <c r="W167" s="118" t="s">
        <v>238</v>
      </c>
      <c r="X167" s="118" t="s">
        <v>237</v>
      </c>
      <c r="Y167" s="118" t="s">
        <v>238</v>
      </c>
      <c r="Z167" s="118" t="s">
        <v>237</v>
      </c>
      <c r="AA167" s="123"/>
      <c r="AB167" s="120"/>
      <c r="AC167" s="123"/>
      <c r="AD167" s="120"/>
      <c r="AE167" s="124"/>
      <c r="AF167" s="97"/>
      <c r="AG167" s="123"/>
      <c r="AH167" s="121"/>
      <c r="AI167" s="123"/>
      <c r="AJ167" s="121"/>
      <c r="AK167" s="124"/>
      <c r="AL167" s="121"/>
      <c r="AM167" s="122"/>
      <c r="AN167" s="122"/>
      <c r="AO167" s="122"/>
      <c r="AP167" s="97"/>
      <c r="AQ167" s="99"/>
      <c r="AR167" s="97"/>
      <c r="AS167" s="123"/>
      <c r="AT167" s="123"/>
      <c r="AU167" s="119"/>
      <c r="AV167" s="119"/>
      <c r="AW167" s="119"/>
      <c r="AX167" s="119"/>
      <c r="AY167" s="123"/>
      <c r="AZ167" s="123"/>
      <c r="BA167" s="119"/>
      <c r="BB167" s="119"/>
      <c r="BC167" s="119"/>
      <c r="BD167" s="119"/>
    </row>
    <row r="168" spans="2:56" x14ac:dyDescent="0.25">
      <c r="B168" s="15" t="s">
        <v>180</v>
      </c>
      <c r="C168" s="118">
        <v>12.5</v>
      </c>
      <c r="D168" s="118" t="s">
        <v>239</v>
      </c>
      <c r="E168" s="118">
        <v>75</v>
      </c>
      <c r="F168" s="118" t="s">
        <v>239</v>
      </c>
      <c r="G168" s="118">
        <v>73.7</v>
      </c>
      <c r="H168" s="118" t="s">
        <v>239</v>
      </c>
      <c r="I168" s="118" t="s">
        <v>238</v>
      </c>
      <c r="J168" s="118" t="s">
        <v>237</v>
      </c>
      <c r="K168" s="118" t="s">
        <v>238</v>
      </c>
      <c r="L168" s="118" t="s">
        <v>237</v>
      </c>
      <c r="M168" s="118">
        <v>67.400000000000006</v>
      </c>
      <c r="N168" s="118" t="s">
        <v>239</v>
      </c>
      <c r="O168" s="118">
        <v>11.5</v>
      </c>
      <c r="P168" s="118" t="s">
        <v>239</v>
      </c>
      <c r="Q168" s="118">
        <v>32.799999999999997</v>
      </c>
      <c r="R168" s="118" t="s">
        <v>239</v>
      </c>
      <c r="S168" s="118">
        <v>4.3</v>
      </c>
      <c r="T168" s="118" t="s">
        <v>239</v>
      </c>
      <c r="U168" s="118">
        <v>2.5</v>
      </c>
      <c r="V168" s="118" t="s">
        <v>239</v>
      </c>
      <c r="W168" s="118" t="s">
        <v>238</v>
      </c>
      <c r="X168" s="118" t="s">
        <v>237</v>
      </c>
      <c r="Y168" s="118" t="s">
        <v>238</v>
      </c>
      <c r="Z168" s="118" t="s">
        <v>237</v>
      </c>
      <c r="AA168" s="123"/>
      <c r="AB168" s="120"/>
      <c r="AC168" s="123"/>
      <c r="AD168" s="120"/>
      <c r="AE168" s="124"/>
      <c r="AF168" s="97"/>
      <c r="AG168" s="123"/>
      <c r="AH168" s="121"/>
      <c r="AI168" s="123"/>
      <c r="AJ168" s="121"/>
      <c r="AK168" s="124"/>
      <c r="AL168" s="121"/>
      <c r="AM168" s="122"/>
      <c r="AN168" s="122"/>
      <c r="AO168" s="122"/>
      <c r="AP168" s="97"/>
      <c r="AQ168" s="99"/>
      <c r="AR168" s="97"/>
      <c r="AS168" s="123"/>
      <c r="AT168" s="123"/>
      <c r="AU168" s="123"/>
      <c r="AV168" s="119"/>
      <c r="AW168" s="124"/>
      <c r="AX168" s="119"/>
      <c r="AY168" s="123"/>
      <c r="AZ168" s="123"/>
      <c r="BA168" s="123"/>
      <c r="BB168" s="119"/>
      <c r="BC168" s="124"/>
      <c r="BD168" s="119"/>
    </row>
    <row r="169" spans="2:56" x14ac:dyDescent="0.25">
      <c r="B169" s="15" t="s">
        <v>181</v>
      </c>
      <c r="C169" s="118" t="s">
        <v>238</v>
      </c>
      <c r="D169" s="118" t="s">
        <v>237</v>
      </c>
      <c r="E169" s="118">
        <v>26.3</v>
      </c>
      <c r="F169" s="118" t="s">
        <v>239</v>
      </c>
      <c r="G169" s="118">
        <v>9.1</v>
      </c>
      <c r="H169" s="118" t="s">
        <v>239</v>
      </c>
      <c r="I169" s="118">
        <v>15.6</v>
      </c>
      <c r="J169" s="118" t="s">
        <v>239</v>
      </c>
      <c r="K169" s="118" t="s">
        <v>238</v>
      </c>
      <c r="L169" s="118" t="s">
        <v>237</v>
      </c>
      <c r="M169" s="118">
        <v>35.4</v>
      </c>
      <c r="N169" s="118" t="s">
        <v>239</v>
      </c>
      <c r="O169" s="118">
        <v>32.799999999999997</v>
      </c>
      <c r="P169" s="118" t="s">
        <v>239</v>
      </c>
      <c r="Q169" s="118">
        <v>42.1</v>
      </c>
      <c r="R169" s="118" t="s">
        <v>239</v>
      </c>
      <c r="S169" s="118">
        <v>13.2</v>
      </c>
      <c r="T169" s="118" t="s">
        <v>239</v>
      </c>
      <c r="U169" s="118">
        <v>4.7</v>
      </c>
      <c r="V169" s="118" t="s">
        <v>239</v>
      </c>
      <c r="W169" s="118" t="s">
        <v>238</v>
      </c>
      <c r="X169" s="118" t="s">
        <v>237</v>
      </c>
      <c r="Y169" s="118">
        <v>3.9</v>
      </c>
      <c r="Z169" s="118" t="s">
        <v>283</v>
      </c>
      <c r="AA169" s="123"/>
      <c r="AB169" s="120"/>
      <c r="AC169" s="123"/>
      <c r="AD169" s="120"/>
      <c r="AE169" s="124"/>
      <c r="AF169" s="97"/>
      <c r="AG169" s="123"/>
      <c r="AI169" s="123"/>
      <c r="AK169" s="124"/>
      <c r="AM169" s="122"/>
      <c r="AN169" s="122"/>
      <c r="AO169" s="122"/>
      <c r="AP169" s="97"/>
      <c r="AQ169" s="99"/>
      <c r="AR169" s="97"/>
      <c r="AS169" s="86"/>
      <c r="AT169" s="86"/>
      <c r="AU169" s="86"/>
      <c r="AV169" s="70"/>
      <c r="AW169" s="70"/>
      <c r="AX169" s="70"/>
      <c r="AY169" s="86"/>
      <c r="AZ169" s="86"/>
      <c r="BA169" s="86"/>
      <c r="BB169" s="70"/>
      <c r="BC169" s="70"/>
      <c r="BD169" s="70"/>
    </row>
    <row r="170" spans="2:56" x14ac:dyDescent="0.25">
      <c r="B170" s="15" t="s">
        <v>182</v>
      </c>
      <c r="C170" s="118" t="s">
        <v>238</v>
      </c>
      <c r="D170" s="118" t="s">
        <v>237</v>
      </c>
      <c r="E170" s="118">
        <v>61.1</v>
      </c>
      <c r="F170" s="118" t="s">
        <v>239</v>
      </c>
      <c r="G170" s="118">
        <v>8.3000000000000007</v>
      </c>
      <c r="H170" s="118" t="s">
        <v>239</v>
      </c>
      <c r="I170" s="118" t="s">
        <v>238</v>
      </c>
      <c r="J170" s="118" t="s">
        <v>237</v>
      </c>
      <c r="K170" s="118" t="s">
        <v>238</v>
      </c>
      <c r="L170" s="118" t="s">
        <v>237</v>
      </c>
      <c r="M170" s="118">
        <v>30.6</v>
      </c>
      <c r="N170" s="118" t="s">
        <v>239</v>
      </c>
      <c r="O170" s="118">
        <v>8.6999999999999993</v>
      </c>
      <c r="P170" s="118" t="s">
        <v>239</v>
      </c>
      <c r="Q170" s="118">
        <v>23.9</v>
      </c>
      <c r="R170" s="118" t="s">
        <v>239</v>
      </c>
      <c r="S170" s="118">
        <v>4.7</v>
      </c>
      <c r="T170" s="118" t="s">
        <v>239</v>
      </c>
      <c r="U170" s="118" t="s">
        <v>238</v>
      </c>
      <c r="V170" s="118" t="s">
        <v>237</v>
      </c>
      <c r="W170" s="118">
        <v>42</v>
      </c>
      <c r="X170" s="118" t="s">
        <v>278</v>
      </c>
      <c r="Y170" s="118" t="s">
        <v>238</v>
      </c>
      <c r="Z170" s="118" t="s">
        <v>237</v>
      </c>
      <c r="AA170" s="127"/>
      <c r="AB170" s="128"/>
      <c r="AC170" s="127"/>
      <c r="AD170" s="128"/>
      <c r="AE170" s="129"/>
      <c r="AF170" s="126"/>
      <c r="AG170" s="123"/>
      <c r="AH170" s="121"/>
      <c r="AI170" s="123"/>
      <c r="AJ170" s="121"/>
      <c r="AK170" s="124"/>
      <c r="AL170" s="121"/>
      <c r="AM170" s="122"/>
      <c r="AN170" s="122"/>
      <c r="AO170" s="122"/>
      <c r="AP170" s="97"/>
      <c r="AQ170" s="99"/>
      <c r="AR170" s="97"/>
      <c r="AS170" s="123"/>
      <c r="AT170" s="123"/>
      <c r="AU170" s="119"/>
      <c r="AV170" s="119"/>
      <c r="AW170" s="119"/>
      <c r="AX170" s="119"/>
      <c r="AY170" s="123"/>
      <c r="AZ170" s="123"/>
      <c r="BA170" s="119"/>
      <c r="BB170" s="119"/>
      <c r="BC170" s="119"/>
      <c r="BD170" s="119"/>
    </row>
    <row r="171" spans="2:56" x14ac:dyDescent="0.25">
      <c r="B171" s="45" t="s">
        <v>183</v>
      </c>
      <c r="C171" s="118" t="s">
        <v>238</v>
      </c>
      <c r="D171" s="118" t="s">
        <v>237</v>
      </c>
      <c r="E171" s="118">
        <v>48.1</v>
      </c>
      <c r="F171" s="118" t="s">
        <v>237</v>
      </c>
      <c r="G171" s="118">
        <v>45.1</v>
      </c>
      <c r="H171" s="118" t="s">
        <v>237</v>
      </c>
      <c r="I171" s="118">
        <v>20.9</v>
      </c>
      <c r="J171" s="118" t="s">
        <v>237</v>
      </c>
      <c r="K171" s="118" t="s">
        <v>238</v>
      </c>
      <c r="L171" s="118" t="s">
        <v>237</v>
      </c>
      <c r="M171" s="118">
        <v>38</v>
      </c>
      <c r="N171" s="118" t="s">
        <v>237</v>
      </c>
      <c r="O171" s="118">
        <v>27.6</v>
      </c>
      <c r="P171" s="118" t="s">
        <v>237</v>
      </c>
      <c r="Q171" s="118">
        <v>31.1</v>
      </c>
      <c r="R171" s="118" t="s">
        <v>237</v>
      </c>
      <c r="S171" s="118">
        <v>22.7</v>
      </c>
      <c r="T171" s="118" t="s">
        <v>237</v>
      </c>
      <c r="U171" s="118">
        <v>6</v>
      </c>
      <c r="V171" s="118" t="s">
        <v>237</v>
      </c>
      <c r="W171" s="118">
        <v>66</v>
      </c>
      <c r="X171" s="118" t="s">
        <v>237</v>
      </c>
      <c r="Y171" s="118">
        <v>45.3</v>
      </c>
      <c r="Z171" s="118" t="s">
        <v>237</v>
      </c>
      <c r="AA171" s="123"/>
      <c r="AB171" s="120"/>
      <c r="AC171" s="123"/>
      <c r="AD171" s="120"/>
      <c r="AE171" s="124"/>
      <c r="AF171" s="97"/>
      <c r="AG171" s="123"/>
      <c r="AH171" s="121"/>
      <c r="AI171" s="123"/>
      <c r="AJ171" s="121"/>
      <c r="AK171" s="124"/>
      <c r="AL171" s="121"/>
      <c r="AM171" s="122"/>
      <c r="AN171" s="122"/>
      <c r="AO171" s="122"/>
      <c r="AP171" s="97"/>
      <c r="AQ171" s="99"/>
      <c r="AR171" s="97"/>
      <c r="AS171" s="123"/>
      <c r="AT171" s="123"/>
      <c r="AU171" s="119"/>
      <c r="AV171" s="119"/>
      <c r="AW171" s="119"/>
      <c r="AX171" s="119"/>
      <c r="AY171" s="123"/>
      <c r="AZ171" s="123"/>
      <c r="BA171" s="119"/>
      <c r="BB171" s="119"/>
      <c r="BC171" s="119"/>
      <c r="BD171" s="119"/>
    </row>
    <row r="172" spans="2:56" x14ac:dyDescent="0.25">
      <c r="B172" s="45" t="s">
        <v>184</v>
      </c>
      <c r="C172" s="118">
        <v>8.1999999999999993</v>
      </c>
      <c r="D172" s="118" t="s">
        <v>237</v>
      </c>
      <c r="E172" s="118" t="s">
        <v>238</v>
      </c>
      <c r="F172" s="118" t="s">
        <v>237</v>
      </c>
      <c r="G172" s="118" t="s">
        <v>238</v>
      </c>
      <c r="H172" s="118" t="s">
        <v>237</v>
      </c>
      <c r="I172" s="118" t="s">
        <v>238</v>
      </c>
      <c r="J172" s="118" t="s">
        <v>237</v>
      </c>
      <c r="K172" s="118" t="s">
        <v>238</v>
      </c>
      <c r="L172" s="118" t="s">
        <v>237</v>
      </c>
      <c r="M172" s="118" t="s">
        <v>238</v>
      </c>
      <c r="N172" s="118" t="s">
        <v>237</v>
      </c>
      <c r="O172" s="118" t="s">
        <v>238</v>
      </c>
      <c r="P172" s="118" t="s">
        <v>237</v>
      </c>
      <c r="Q172" s="118" t="s">
        <v>238</v>
      </c>
      <c r="R172" s="118" t="s">
        <v>237</v>
      </c>
      <c r="S172" s="118" t="s">
        <v>238</v>
      </c>
      <c r="T172" s="118" t="s">
        <v>237</v>
      </c>
      <c r="U172" s="118" t="s">
        <v>238</v>
      </c>
      <c r="V172" s="118" t="s">
        <v>237</v>
      </c>
      <c r="W172" s="118" t="s">
        <v>238</v>
      </c>
      <c r="X172" s="118" t="s">
        <v>237</v>
      </c>
      <c r="Y172" s="118" t="s">
        <v>238</v>
      </c>
      <c r="Z172" s="118" t="s">
        <v>237</v>
      </c>
      <c r="AA172" s="123"/>
      <c r="AB172" s="120"/>
      <c r="AC172" s="123"/>
      <c r="AD172" s="120"/>
      <c r="AE172" s="124"/>
      <c r="AF172" s="97"/>
      <c r="AG172" s="123"/>
      <c r="AH172" s="121"/>
      <c r="AI172" s="123"/>
      <c r="AJ172" s="121"/>
      <c r="AK172" s="124"/>
      <c r="AL172" s="121"/>
      <c r="AM172" s="122"/>
      <c r="AN172" s="122"/>
      <c r="AO172" s="122"/>
      <c r="AP172" s="97"/>
      <c r="AQ172" s="99"/>
      <c r="AR172" s="97"/>
      <c r="AS172" s="123"/>
      <c r="AT172" s="123"/>
      <c r="AU172" s="119"/>
      <c r="AV172" s="119"/>
      <c r="AW172" s="119"/>
      <c r="AX172" s="119"/>
      <c r="AY172" s="123"/>
      <c r="AZ172" s="123"/>
      <c r="BA172" s="119"/>
      <c r="BB172" s="119"/>
      <c r="BC172" s="119"/>
      <c r="BD172" s="119"/>
    </row>
    <row r="173" spans="2:56" x14ac:dyDescent="0.25">
      <c r="B173" s="45" t="s">
        <v>185</v>
      </c>
      <c r="C173" s="118">
        <v>17</v>
      </c>
      <c r="D173" s="118" t="s">
        <v>239</v>
      </c>
      <c r="E173" s="118">
        <v>79.900000000000006</v>
      </c>
      <c r="F173" s="118" t="s">
        <v>239</v>
      </c>
      <c r="G173" s="118">
        <v>75.8</v>
      </c>
      <c r="H173" s="118" t="s">
        <v>239</v>
      </c>
      <c r="I173" s="118" t="s">
        <v>238</v>
      </c>
      <c r="J173" s="118" t="s">
        <v>237</v>
      </c>
      <c r="K173" s="118" t="s">
        <v>238</v>
      </c>
      <c r="L173" s="118" t="s">
        <v>237</v>
      </c>
      <c r="M173" s="118">
        <v>83.9</v>
      </c>
      <c r="N173" s="118" t="s">
        <v>239</v>
      </c>
      <c r="O173" s="118">
        <v>26.3</v>
      </c>
      <c r="P173" s="118" t="s">
        <v>237</v>
      </c>
      <c r="Q173" s="118">
        <v>14.7</v>
      </c>
      <c r="R173" s="118" t="s">
        <v>237</v>
      </c>
      <c r="S173" s="118">
        <v>21.4</v>
      </c>
      <c r="T173" s="118" t="s">
        <v>237</v>
      </c>
      <c r="U173" s="118">
        <v>0.6</v>
      </c>
      <c r="V173" s="118" t="s">
        <v>237</v>
      </c>
      <c r="W173" s="118">
        <v>92</v>
      </c>
      <c r="X173" s="118" t="s">
        <v>237</v>
      </c>
      <c r="Y173" s="118">
        <v>92.4</v>
      </c>
      <c r="Z173" s="118" t="s">
        <v>239</v>
      </c>
      <c r="AA173" s="123"/>
      <c r="AB173" s="120"/>
      <c r="AC173" s="123"/>
      <c r="AD173" s="120"/>
      <c r="AE173" s="124"/>
      <c r="AF173" s="97"/>
      <c r="AG173" s="123"/>
      <c r="AH173" s="121"/>
      <c r="AI173" s="123"/>
      <c r="AJ173" s="121"/>
      <c r="AK173" s="124"/>
      <c r="AL173" s="121"/>
      <c r="AM173" s="122"/>
      <c r="AN173" s="122"/>
      <c r="AO173" s="122"/>
      <c r="AP173" s="97"/>
      <c r="AQ173" s="99"/>
      <c r="AR173" s="97"/>
      <c r="AS173" s="123"/>
      <c r="AT173" s="123"/>
      <c r="AU173" s="119"/>
      <c r="AV173" s="119"/>
      <c r="AW173" s="119"/>
      <c r="AX173" s="119"/>
      <c r="AY173" s="123"/>
      <c r="AZ173" s="123"/>
      <c r="BA173" s="119"/>
      <c r="BB173" s="119"/>
      <c r="BC173" s="119"/>
      <c r="BD173" s="119"/>
    </row>
    <row r="174" spans="2:56" x14ac:dyDescent="0.25">
      <c r="B174" s="15" t="s">
        <v>186</v>
      </c>
      <c r="C174" s="118">
        <v>9.1</v>
      </c>
      <c r="D174" s="118" t="s">
        <v>237</v>
      </c>
      <c r="E174" s="118">
        <v>61.5</v>
      </c>
      <c r="F174" s="118" t="s">
        <v>237</v>
      </c>
      <c r="G174" s="118">
        <v>28.8</v>
      </c>
      <c r="H174" s="118" t="s">
        <v>237</v>
      </c>
      <c r="I174" s="118">
        <v>60.8</v>
      </c>
      <c r="J174" s="118" t="s">
        <v>237</v>
      </c>
      <c r="K174" s="118" t="s">
        <v>238</v>
      </c>
      <c r="L174" s="118" t="s">
        <v>237</v>
      </c>
      <c r="M174" s="118">
        <v>13.2</v>
      </c>
      <c r="N174" s="118" t="s">
        <v>279</v>
      </c>
      <c r="O174" s="118">
        <v>3.7</v>
      </c>
      <c r="P174" s="118" t="s">
        <v>237</v>
      </c>
      <c r="Q174" s="118">
        <v>10.9</v>
      </c>
      <c r="R174" s="118" t="s">
        <v>237</v>
      </c>
      <c r="S174" s="118">
        <v>3.3</v>
      </c>
      <c r="T174" s="118" t="s">
        <v>237</v>
      </c>
      <c r="U174" s="118">
        <v>5.3</v>
      </c>
      <c r="V174" s="118" t="s">
        <v>237</v>
      </c>
      <c r="W174" s="118" t="s">
        <v>238</v>
      </c>
      <c r="X174" s="118" t="s">
        <v>237</v>
      </c>
      <c r="Y174" s="118">
        <v>76.599999999999994</v>
      </c>
      <c r="Z174" s="118" t="s">
        <v>279</v>
      </c>
      <c r="AA174" s="123"/>
      <c r="AB174" s="120"/>
      <c r="AC174" s="123"/>
      <c r="AD174" s="120"/>
      <c r="AE174" s="124"/>
      <c r="AF174" s="97"/>
      <c r="AG174" s="123"/>
      <c r="AH174" s="121"/>
      <c r="AI174" s="123"/>
      <c r="AJ174" s="121"/>
      <c r="AK174" s="124"/>
      <c r="AL174" s="121"/>
      <c r="AM174" s="122"/>
      <c r="AN174" s="122"/>
      <c r="AO174" s="122"/>
      <c r="AP174" s="97"/>
      <c r="AQ174" s="99"/>
      <c r="AR174" s="97"/>
      <c r="AS174" s="123"/>
      <c r="AT174" s="123"/>
      <c r="AU174" s="119"/>
      <c r="AV174" s="119"/>
      <c r="AW174" s="119"/>
      <c r="AX174" s="119"/>
      <c r="AY174" s="123"/>
      <c r="AZ174" s="123"/>
      <c r="BA174" s="119"/>
      <c r="BB174" s="119"/>
      <c r="BC174" s="119"/>
      <c r="BD174" s="119"/>
    </row>
    <row r="175" spans="2:56" x14ac:dyDescent="0.25">
      <c r="B175" s="45" t="s">
        <v>187</v>
      </c>
      <c r="C175" s="118" t="s">
        <v>238</v>
      </c>
      <c r="D175" s="118" t="s">
        <v>237</v>
      </c>
      <c r="E175" s="118" t="s">
        <v>238</v>
      </c>
      <c r="F175" s="118" t="s">
        <v>237</v>
      </c>
      <c r="G175" s="118">
        <v>41</v>
      </c>
      <c r="H175" s="118" t="s">
        <v>237</v>
      </c>
      <c r="I175" s="118">
        <v>51.1</v>
      </c>
      <c r="J175" s="118" t="s">
        <v>237</v>
      </c>
      <c r="K175" s="118" t="s">
        <v>238</v>
      </c>
      <c r="L175" s="118" t="s">
        <v>237</v>
      </c>
      <c r="M175" s="118">
        <v>40.1</v>
      </c>
      <c r="N175" s="118" t="s">
        <v>237</v>
      </c>
      <c r="O175" s="118">
        <v>32.200000000000003</v>
      </c>
      <c r="P175" s="118" t="s">
        <v>237</v>
      </c>
      <c r="Q175" s="118">
        <v>35</v>
      </c>
      <c r="R175" s="118" t="s">
        <v>237</v>
      </c>
      <c r="S175" s="118">
        <v>16.399999999999999</v>
      </c>
      <c r="T175" s="118" t="s">
        <v>237</v>
      </c>
      <c r="U175" s="118" t="s">
        <v>238</v>
      </c>
      <c r="V175" s="118" t="s">
        <v>237</v>
      </c>
      <c r="W175" s="118">
        <v>0</v>
      </c>
      <c r="X175" s="118" t="s">
        <v>237</v>
      </c>
      <c r="Y175" s="118">
        <v>9.5</v>
      </c>
      <c r="Z175" s="118" t="s">
        <v>237</v>
      </c>
      <c r="AA175" s="123"/>
      <c r="AB175" s="120"/>
      <c r="AC175" s="123"/>
      <c r="AD175" s="120"/>
      <c r="AE175" s="124"/>
      <c r="AF175" s="97"/>
      <c r="AG175" s="123"/>
      <c r="AH175" s="121"/>
      <c r="AI175" s="123"/>
      <c r="AJ175" s="121"/>
      <c r="AK175" s="124"/>
      <c r="AL175" s="121"/>
      <c r="AM175" s="122"/>
      <c r="AN175" s="122"/>
      <c r="AO175" s="122"/>
      <c r="AP175" s="97"/>
      <c r="AQ175" s="99"/>
      <c r="AR175" s="97"/>
      <c r="AS175" s="123"/>
      <c r="AT175" s="123"/>
      <c r="AU175" s="123"/>
      <c r="AV175" s="119"/>
      <c r="AW175" s="124"/>
      <c r="AX175" s="119"/>
      <c r="AY175" s="123"/>
      <c r="AZ175" s="123"/>
      <c r="BA175" s="123"/>
      <c r="BB175" s="119"/>
      <c r="BC175" s="124"/>
      <c r="BD175" s="119"/>
    </row>
    <row r="176" spans="2:56" x14ac:dyDescent="0.25">
      <c r="B176" s="45" t="s">
        <v>188</v>
      </c>
      <c r="C176" s="118">
        <v>13.9</v>
      </c>
      <c r="D176" s="118" t="s">
        <v>237</v>
      </c>
      <c r="E176" s="118">
        <v>44.7</v>
      </c>
      <c r="F176" s="118" t="s">
        <v>237</v>
      </c>
      <c r="G176" s="118">
        <v>2.8</v>
      </c>
      <c r="H176" s="118" t="s">
        <v>237</v>
      </c>
      <c r="I176" s="118">
        <v>47</v>
      </c>
      <c r="J176" s="118" t="s">
        <v>237</v>
      </c>
      <c r="K176" s="118" t="s">
        <v>238</v>
      </c>
      <c r="L176" s="118" t="s">
        <v>237</v>
      </c>
      <c r="M176" s="118">
        <v>14.9</v>
      </c>
      <c r="N176" s="118" t="s">
        <v>237</v>
      </c>
      <c r="O176" s="118">
        <v>5.8</v>
      </c>
      <c r="P176" s="118" t="s">
        <v>237</v>
      </c>
      <c r="Q176" s="118">
        <v>8.8000000000000007</v>
      </c>
      <c r="R176" s="118" t="s">
        <v>237</v>
      </c>
      <c r="S176" s="118">
        <v>5</v>
      </c>
      <c r="T176" s="118" t="s">
        <v>237</v>
      </c>
      <c r="U176" s="118">
        <v>4</v>
      </c>
      <c r="V176" s="118" t="s">
        <v>237</v>
      </c>
      <c r="W176" s="118" t="s">
        <v>238</v>
      </c>
      <c r="X176" s="118" t="s">
        <v>237</v>
      </c>
      <c r="Y176" s="118" t="s">
        <v>238</v>
      </c>
      <c r="Z176" s="118" t="s">
        <v>237</v>
      </c>
      <c r="AA176" s="123"/>
      <c r="AB176" s="120"/>
      <c r="AC176" s="123"/>
      <c r="AD176" s="120"/>
      <c r="AE176" s="124"/>
      <c r="AF176" s="126"/>
      <c r="AG176" s="123"/>
      <c r="AI176" s="123"/>
      <c r="AK176" s="124"/>
      <c r="AM176" s="122"/>
      <c r="AN176" s="122"/>
      <c r="AO176" s="122"/>
      <c r="AP176" s="97"/>
      <c r="AQ176" s="99"/>
      <c r="AR176" s="97"/>
      <c r="AS176" s="86"/>
      <c r="AT176" s="86"/>
      <c r="AU176" s="86"/>
      <c r="AV176" s="70"/>
      <c r="AW176" s="70"/>
      <c r="AX176" s="70"/>
      <c r="AY176" s="86"/>
      <c r="AZ176" s="86"/>
      <c r="BA176" s="86"/>
      <c r="BB176" s="70"/>
      <c r="BC176" s="70"/>
      <c r="BD176" s="70"/>
    </row>
    <row r="177" spans="2:56" x14ac:dyDescent="0.25">
      <c r="B177" s="45" t="s">
        <v>189</v>
      </c>
      <c r="C177" s="118">
        <v>8.6999999999999993</v>
      </c>
      <c r="D177" s="118" t="s">
        <v>237</v>
      </c>
      <c r="E177" s="118">
        <v>54.5</v>
      </c>
      <c r="F177" s="118" t="s">
        <v>237</v>
      </c>
      <c r="G177" s="118">
        <v>44.1</v>
      </c>
      <c r="H177" s="118" t="s">
        <v>237</v>
      </c>
      <c r="I177" s="118">
        <v>66.3</v>
      </c>
      <c r="J177" s="118" t="s">
        <v>237</v>
      </c>
      <c r="K177" s="118" t="s">
        <v>238</v>
      </c>
      <c r="L177" s="118" t="s">
        <v>237</v>
      </c>
      <c r="M177" s="118">
        <v>10.7</v>
      </c>
      <c r="N177" s="118" t="s">
        <v>237</v>
      </c>
      <c r="O177" s="118">
        <v>5.8</v>
      </c>
      <c r="P177" s="118" t="s">
        <v>237</v>
      </c>
      <c r="Q177" s="118">
        <v>31</v>
      </c>
      <c r="R177" s="118" t="s">
        <v>237</v>
      </c>
      <c r="S177" s="118">
        <v>0.8</v>
      </c>
      <c r="T177" s="118" t="s">
        <v>237</v>
      </c>
      <c r="U177" s="118">
        <v>10.7</v>
      </c>
      <c r="V177" s="118" t="s">
        <v>237</v>
      </c>
      <c r="W177" s="118">
        <v>31</v>
      </c>
      <c r="X177" s="118" t="s">
        <v>237</v>
      </c>
      <c r="Y177" s="118">
        <v>51.6</v>
      </c>
      <c r="Z177" s="118" t="s">
        <v>237</v>
      </c>
      <c r="AA177" s="123"/>
      <c r="AB177" s="120"/>
      <c r="AC177" s="123"/>
      <c r="AD177" s="120"/>
      <c r="AE177" s="124"/>
      <c r="AF177" s="97"/>
      <c r="AG177" s="123"/>
      <c r="AH177" s="121"/>
      <c r="AI177" s="123"/>
      <c r="AJ177" s="121"/>
      <c r="AK177" s="124"/>
      <c r="AL177" s="121"/>
      <c r="AM177" s="122"/>
      <c r="AN177" s="122"/>
      <c r="AO177" s="122"/>
      <c r="AP177" s="97"/>
      <c r="AQ177" s="99"/>
      <c r="AR177" s="97"/>
      <c r="AS177" s="123"/>
      <c r="AT177" s="123"/>
      <c r="AU177" s="119"/>
      <c r="AV177" s="119"/>
      <c r="AW177" s="119"/>
      <c r="AX177" s="119"/>
      <c r="AY177" s="123"/>
      <c r="AZ177" s="123"/>
      <c r="BA177" s="119"/>
      <c r="BB177" s="119"/>
      <c r="BC177" s="119"/>
      <c r="BD177" s="119"/>
    </row>
    <row r="178" spans="2:56" x14ac:dyDescent="0.25">
      <c r="B178" s="45" t="s">
        <v>190</v>
      </c>
      <c r="C178" s="118">
        <v>4.5</v>
      </c>
      <c r="D178" s="118" t="s">
        <v>237</v>
      </c>
      <c r="E178" s="118" t="s">
        <v>238</v>
      </c>
      <c r="F178" s="118" t="s">
        <v>237</v>
      </c>
      <c r="G178" s="118" t="s">
        <v>238</v>
      </c>
      <c r="H178" s="118" t="s">
        <v>237</v>
      </c>
      <c r="I178" s="118" t="s">
        <v>238</v>
      </c>
      <c r="J178" s="118" t="s">
        <v>237</v>
      </c>
      <c r="K178" s="118" t="s">
        <v>238</v>
      </c>
      <c r="L178" s="118" t="s">
        <v>237</v>
      </c>
      <c r="M178" s="118" t="s">
        <v>238</v>
      </c>
      <c r="N178" s="118" t="s">
        <v>237</v>
      </c>
      <c r="O178" s="118" t="s">
        <v>238</v>
      </c>
      <c r="P178" s="118" t="s">
        <v>237</v>
      </c>
      <c r="Q178" s="118" t="s">
        <v>238</v>
      </c>
      <c r="R178" s="118" t="s">
        <v>237</v>
      </c>
      <c r="S178" s="118" t="s">
        <v>238</v>
      </c>
      <c r="T178" s="118" t="s">
        <v>237</v>
      </c>
      <c r="U178" s="118" t="s">
        <v>238</v>
      </c>
      <c r="V178" s="118" t="s">
        <v>237</v>
      </c>
      <c r="W178" s="118" t="s">
        <v>238</v>
      </c>
      <c r="X178" s="118" t="s">
        <v>237</v>
      </c>
      <c r="Y178" s="118" t="s">
        <v>238</v>
      </c>
      <c r="Z178" s="118" t="s">
        <v>237</v>
      </c>
      <c r="AA178" s="123"/>
      <c r="AB178" s="120"/>
      <c r="AC178" s="123"/>
      <c r="AD178" s="120"/>
      <c r="AE178" s="124"/>
      <c r="AF178" s="97"/>
      <c r="AG178" s="123"/>
      <c r="AH178" s="121"/>
      <c r="AI178" s="123"/>
      <c r="AJ178" s="121"/>
      <c r="AK178" s="124"/>
      <c r="AL178" s="121"/>
      <c r="AM178" s="122"/>
      <c r="AN178" s="122"/>
      <c r="AO178" s="122"/>
      <c r="AP178" s="97"/>
      <c r="AQ178" s="99"/>
      <c r="AR178" s="97"/>
      <c r="AS178" s="123"/>
      <c r="AT178" s="123"/>
      <c r="AU178" s="119"/>
      <c r="AV178" s="119"/>
      <c r="AW178" s="119"/>
      <c r="AX178" s="119"/>
      <c r="AY178" s="123"/>
      <c r="AZ178" s="123"/>
      <c r="BA178" s="119"/>
      <c r="BB178" s="119"/>
      <c r="BC178" s="119"/>
      <c r="BD178" s="119"/>
    </row>
    <row r="179" spans="2:56" x14ac:dyDescent="0.25">
      <c r="B179" s="45" t="s">
        <v>191</v>
      </c>
      <c r="C179" s="118">
        <v>6.7</v>
      </c>
      <c r="D179" s="118" t="s">
        <v>237</v>
      </c>
      <c r="E179" s="118" t="s">
        <v>238</v>
      </c>
      <c r="F179" s="118" t="s">
        <v>237</v>
      </c>
      <c r="G179" s="118" t="s">
        <v>238</v>
      </c>
      <c r="H179" s="118" t="s">
        <v>237</v>
      </c>
      <c r="I179" s="118" t="s">
        <v>238</v>
      </c>
      <c r="J179" s="118" t="s">
        <v>237</v>
      </c>
      <c r="K179" s="118" t="s">
        <v>238</v>
      </c>
      <c r="L179" s="118" t="s">
        <v>237</v>
      </c>
      <c r="M179" s="118" t="s">
        <v>238</v>
      </c>
      <c r="N179" s="118" t="s">
        <v>237</v>
      </c>
      <c r="O179" s="118" t="s">
        <v>238</v>
      </c>
      <c r="P179" s="118" t="s">
        <v>237</v>
      </c>
      <c r="Q179" s="118" t="s">
        <v>238</v>
      </c>
      <c r="R179" s="118" t="s">
        <v>237</v>
      </c>
      <c r="S179" s="118" t="s">
        <v>238</v>
      </c>
      <c r="T179" s="118" t="s">
        <v>237</v>
      </c>
      <c r="U179" s="118" t="s">
        <v>238</v>
      </c>
      <c r="V179" s="118" t="s">
        <v>237</v>
      </c>
      <c r="W179" s="118" t="s">
        <v>238</v>
      </c>
      <c r="X179" s="118" t="s">
        <v>237</v>
      </c>
      <c r="Y179" s="118" t="s">
        <v>238</v>
      </c>
      <c r="Z179" s="118" t="s">
        <v>237</v>
      </c>
      <c r="AA179" s="127"/>
      <c r="AB179" s="128"/>
      <c r="AC179" s="127"/>
      <c r="AD179" s="128"/>
      <c r="AE179" s="129"/>
      <c r="AF179" s="97"/>
      <c r="AG179" s="123"/>
      <c r="AI179" s="123"/>
      <c r="AK179" s="124"/>
      <c r="AM179" s="122"/>
      <c r="AN179" s="122"/>
      <c r="AO179" s="122"/>
      <c r="AP179" s="97"/>
      <c r="AQ179" s="99"/>
      <c r="AR179" s="97"/>
      <c r="AS179" s="86"/>
      <c r="AT179" s="86"/>
      <c r="AU179" s="86"/>
      <c r="AV179" s="70"/>
      <c r="AW179" s="70"/>
      <c r="AX179" s="70"/>
      <c r="AY179" s="86"/>
      <c r="AZ179" s="86"/>
      <c r="BA179" s="86"/>
      <c r="BB179" s="70"/>
      <c r="BC179" s="70"/>
      <c r="BD179" s="70"/>
    </row>
    <row r="180" spans="2:56" x14ac:dyDescent="0.25">
      <c r="B180" s="45" t="s">
        <v>192</v>
      </c>
      <c r="C180" s="118">
        <v>10.3</v>
      </c>
      <c r="D180" s="118" t="s">
        <v>237</v>
      </c>
      <c r="E180" s="118">
        <v>45.5</v>
      </c>
      <c r="F180" s="118" t="s">
        <v>237</v>
      </c>
      <c r="G180" s="118">
        <v>42.6</v>
      </c>
      <c r="H180" s="118" t="s">
        <v>237</v>
      </c>
      <c r="I180" s="118" t="s">
        <v>238</v>
      </c>
      <c r="J180" s="118" t="s">
        <v>237</v>
      </c>
      <c r="K180" s="118" t="s">
        <v>238</v>
      </c>
      <c r="L180" s="118" t="s">
        <v>237</v>
      </c>
      <c r="M180" s="118">
        <v>24.9</v>
      </c>
      <c r="N180" s="118" t="s">
        <v>237</v>
      </c>
      <c r="O180" s="118">
        <v>10.1</v>
      </c>
      <c r="P180" s="118" t="s">
        <v>237</v>
      </c>
      <c r="Q180" s="118">
        <v>27.5</v>
      </c>
      <c r="R180" s="118" t="s">
        <v>237</v>
      </c>
      <c r="S180" s="118">
        <v>11.5</v>
      </c>
      <c r="T180" s="118" t="s">
        <v>237</v>
      </c>
      <c r="U180" s="118">
        <v>17.899999999999999</v>
      </c>
      <c r="V180" s="118" t="s">
        <v>237</v>
      </c>
      <c r="W180" s="118" t="s">
        <v>238</v>
      </c>
      <c r="X180" s="118" t="s">
        <v>237</v>
      </c>
      <c r="Y180" s="118">
        <v>79.3</v>
      </c>
      <c r="Z180" s="118" t="s">
        <v>239</v>
      </c>
      <c r="AA180" s="123"/>
      <c r="AB180" s="120"/>
      <c r="AC180" s="123"/>
      <c r="AD180" s="120"/>
      <c r="AE180" s="124"/>
      <c r="AF180" s="97"/>
      <c r="AG180" s="123"/>
      <c r="AI180" s="123"/>
      <c r="AK180" s="124"/>
      <c r="AM180" s="122"/>
      <c r="AN180" s="122"/>
      <c r="AO180" s="122"/>
      <c r="AP180" s="97"/>
      <c r="AQ180" s="99"/>
      <c r="AR180" s="97"/>
      <c r="AS180" s="123"/>
      <c r="AT180" s="86"/>
      <c r="AU180" s="119"/>
      <c r="AV180" s="70"/>
      <c r="AW180" s="119"/>
      <c r="AX180" s="70"/>
      <c r="AY180" s="123"/>
      <c r="AZ180" s="86"/>
      <c r="BA180" s="119"/>
      <c r="BB180" s="70"/>
      <c r="BC180" s="119"/>
      <c r="BD180" s="70"/>
    </row>
    <row r="181" spans="2:56" x14ac:dyDescent="0.25">
      <c r="B181" s="45" t="s">
        <v>193</v>
      </c>
      <c r="C181" s="118">
        <v>10</v>
      </c>
      <c r="D181" s="118" t="s">
        <v>239</v>
      </c>
      <c r="E181" s="118">
        <v>49.6</v>
      </c>
      <c r="F181" s="118" t="s">
        <v>237</v>
      </c>
      <c r="G181" s="118">
        <v>34.299999999999997</v>
      </c>
      <c r="H181" s="118" t="s">
        <v>237</v>
      </c>
      <c r="I181" s="118">
        <v>49</v>
      </c>
      <c r="J181" s="118" t="s">
        <v>237</v>
      </c>
      <c r="K181" s="118">
        <v>19.600000000000001</v>
      </c>
      <c r="L181" s="118" t="s">
        <v>237</v>
      </c>
      <c r="M181" s="118">
        <v>49.5</v>
      </c>
      <c r="N181" s="118" t="s">
        <v>279</v>
      </c>
      <c r="O181" s="118">
        <v>13.3</v>
      </c>
      <c r="P181" s="118" t="s">
        <v>237</v>
      </c>
      <c r="Q181" s="118">
        <v>26.8</v>
      </c>
      <c r="R181" s="118" t="s">
        <v>237</v>
      </c>
      <c r="S181" s="118">
        <v>9.9</v>
      </c>
      <c r="T181" s="118" t="s">
        <v>237</v>
      </c>
      <c r="U181" s="118">
        <v>6.6</v>
      </c>
      <c r="V181" s="118" t="s">
        <v>237</v>
      </c>
      <c r="W181" s="118">
        <v>93</v>
      </c>
      <c r="X181" s="118" t="s">
        <v>237</v>
      </c>
      <c r="Y181" s="118">
        <v>38.6</v>
      </c>
      <c r="Z181" s="118" t="s">
        <v>237</v>
      </c>
      <c r="AA181" s="123"/>
      <c r="AB181" s="120"/>
      <c r="AC181" s="123"/>
      <c r="AD181" s="120"/>
      <c r="AE181" s="124"/>
      <c r="AF181" s="97"/>
      <c r="AG181" s="123"/>
      <c r="AI181" s="123"/>
      <c r="AK181" s="124"/>
      <c r="AM181" s="122"/>
      <c r="AN181" s="122"/>
      <c r="AO181" s="122"/>
      <c r="AP181" s="97"/>
      <c r="AQ181" s="99"/>
      <c r="AR181" s="97"/>
      <c r="AS181" s="86"/>
      <c r="AT181" s="86"/>
      <c r="AU181" s="86"/>
      <c r="AV181" s="70"/>
      <c r="AW181" s="70"/>
      <c r="AX181" s="70"/>
      <c r="AY181" s="86"/>
      <c r="AZ181" s="86"/>
      <c r="BA181" s="86"/>
      <c r="BB181" s="70"/>
      <c r="BC181" s="70"/>
      <c r="BD181" s="70"/>
    </row>
    <row r="182" spans="2:56" x14ac:dyDescent="0.25">
      <c r="B182" s="45" t="s">
        <v>194</v>
      </c>
      <c r="C182" s="118">
        <v>11.3</v>
      </c>
      <c r="D182" s="118" t="s">
        <v>237</v>
      </c>
      <c r="E182" s="118">
        <v>46.3</v>
      </c>
      <c r="F182" s="118" t="s">
        <v>237</v>
      </c>
      <c r="G182" s="118">
        <v>12.3</v>
      </c>
      <c r="H182" s="118" t="s">
        <v>237</v>
      </c>
      <c r="I182" s="118">
        <v>74.8</v>
      </c>
      <c r="J182" s="118" t="s">
        <v>237</v>
      </c>
      <c r="K182" s="118" t="s">
        <v>238</v>
      </c>
      <c r="L182" s="118" t="s">
        <v>237</v>
      </c>
      <c r="M182" s="118">
        <v>17.8</v>
      </c>
      <c r="N182" s="118" t="s">
        <v>237</v>
      </c>
      <c r="O182" s="118">
        <v>9.1999999999999993</v>
      </c>
      <c r="P182" s="118" t="s">
        <v>237</v>
      </c>
      <c r="Q182" s="118">
        <v>16.3</v>
      </c>
      <c r="R182" s="118" t="s">
        <v>237</v>
      </c>
      <c r="S182" s="118">
        <v>6.7</v>
      </c>
      <c r="T182" s="118" t="s">
        <v>237</v>
      </c>
      <c r="U182" s="118">
        <v>10.9</v>
      </c>
      <c r="V182" s="118" t="s">
        <v>237</v>
      </c>
      <c r="W182" s="118" t="s">
        <v>238</v>
      </c>
      <c r="X182" s="118" t="s">
        <v>237</v>
      </c>
      <c r="Y182" s="118">
        <v>70.900000000000006</v>
      </c>
      <c r="Z182" s="118" t="s">
        <v>279</v>
      </c>
      <c r="AA182" s="123"/>
      <c r="AB182" s="120"/>
      <c r="AC182" s="123"/>
      <c r="AD182" s="120"/>
      <c r="AE182" s="124"/>
      <c r="AF182" s="97"/>
      <c r="AG182" s="123"/>
      <c r="AI182" s="123"/>
      <c r="AK182" s="124"/>
      <c r="AM182" s="122"/>
      <c r="AN182" s="122"/>
      <c r="AO182" s="122"/>
      <c r="AP182" s="97"/>
      <c r="AQ182" s="99"/>
      <c r="AR182" s="97"/>
      <c r="AS182" s="86"/>
      <c r="AT182" s="86"/>
      <c r="AU182" s="86"/>
      <c r="AV182" s="70"/>
      <c r="AW182" s="70"/>
      <c r="AX182" s="70"/>
      <c r="AY182" s="86"/>
      <c r="AZ182" s="86"/>
      <c r="BA182" s="86"/>
      <c r="BB182" s="70"/>
      <c r="BC182" s="70"/>
      <c r="BD182" s="70"/>
    </row>
    <row r="183" spans="2:56" x14ac:dyDescent="0.25">
      <c r="B183" s="45" t="s">
        <v>195</v>
      </c>
      <c r="C183" s="118">
        <v>5.5</v>
      </c>
      <c r="D183" s="118" t="s">
        <v>237</v>
      </c>
      <c r="E183" s="118">
        <v>21</v>
      </c>
      <c r="F183" s="118" t="s">
        <v>237</v>
      </c>
      <c r="G183" s="118">
        <v>23</v>
      </c>
      <c r="H183" s="118" t="s">
        <v>237</v>
      </c>
      <c r="I183" s="118">
        <v>40.5</v>
      </c>
      <c r="J183" s="118" t="s">
        <v>237</v>
      </c>
      <c r="K183" s="118" t="s">
        <v>238</v>
      </c>
      <c r="L183" s="118" t="s">
        <v>237</v>
      </c>
      <c r="M183" s="118">
        <v>12.8</v>
      </c>
      <c r="N183" s="118" t="s">
        <v>237</v>
      </c>
      <c r="O183" s="118">
        <v>1.3</v>
      </c>
      <c r="P183" s="118" t="s">
        <v>237</v>
      </c>
      <c r="Q183" s="118">
        <v>4.9000000000000004</v>
      </c>
      <c r="R183" s="118" t="s">
        <v>237</v>
      </c>
      <c r="S183" s="118">
        <v>1.8</v>
      </c>
      <c r="T183" s="118" t="s">
        <v>237</v>
      </c>
      <c r="U183" s="118">
        <v>12.4</v>
      </c>
      <c r="V183" s="118" t="s">
        <v>237</v>
      </c>
      <c r="W183" s="118" t="s">
        <v>238</v>
      </c>
      <c r="X183" s="118" t="s">
        <v>237</v>
      </c>
      <c r="Y183" s="118">
        <v>94</v>
      </c>
      <c r="Z183" s="118" t="s">
        <v>281</v>
      </c>
      <c r="AA183" s="123"/>
      <c r="AB183" s="120"/>
      <c r="AC183" s="123"/>
      <c r="AD183" s="120"/>
      <c r="AE183" s="124"/>
      <c r="AF183" s="97"/>
      <c r="AG183" s="123"/>
      <c r="AH183" s="121"/>
      <c r="AI183" s="123"/>
      <c r="AJ183" s="121"/>
      <c r="AK183" s="124"/>
      <c r="AL183" s="121"/>
      <c r="AM183" s="122"/>
      <c r="AN183" s="122"/>
      <c r="AO183" s="122"/>
      <c r="AP183" s="97"/>
      <c r="AQ183" s="99"/>
      <c r="AR183" s="97"/>
      <c r="AS183" s="123"/>
      <c r="AT183" s="123"/>
      <c r="AU183" s="123"/>
      <c r="AV183" s="119"/>
      <c r="AW183" s="124"/>
      <c r="AX183" s="119"/>
      <c r="AY183" s="123"/>
      <c r="AZ183" s="123"/>
      <c r="BA183" s="123"/>
      <c r="BB183" s="119"/>
      <c r="BC183" s="124"/>
      <c r="BD183" s="119"/>
    </row>
    <row r="184" spans="2:56" x14ac:dyDescent="0.25">
      <c r="B184" s="45" t="s">
        <v>196</v>
      </c>
      <c r="C184" s="118">
        <v>12</v>
      </c>
      <c r="D184" s="118" t="s">
        <v>239</v>
      </c>
      <c r="E184" s="118">
        <v>81.7</v>
      </c>
      <c r="F184" s="118" t="s">
        <v>237</v>
      </c>
      <c r="G184" s="118">
        <v>51.5</v>
      </c>
      <c r="H184" s="118" t="s">
        <v>237</v>
      </c>
      <c r="I184" s="118">
        <v>82.242287847954003</v>
      </c>
      <c r="J184" s="118" t="s">
        <v>237</v>
      </c>
      <c r="K184" s="118" t="s">
        <v>238</v>
      </c>
      <c r="L184" s="118" t="s">
        <v>237</v>
      </c>
      <c r="M184" s="118">
        <v>33.4</v>
      </c>
      <c r="N184" s="118" t="s">
        <v>237</v>
      </c>
      <c r="O184" s="118">
        <v>45.3</v>
      </c>
      <c r="P184" s="118" t="s">
        <v>237</v>
      </c>
      <c r="Q184" s="118">
        <v>57.7</v>
      </c>
      <c r="R184" s="118" t="s">
        <v>237</v>
      </c>
      <c r="S184" s="118">
        <v>18.899999999999999</v>
      </c>
      <c r="T184" s="118" t="s">
        <v>237</v>
      </c>
      <c r="U184" s="118">
        <v>5.8</v>
      </c>
      <c r="V184" s="118" t="s">
        <v>237</v>
      </c>
      <c r="W184" s="118">
        <v>40</v>
      </c>
      <c r="X184" s="118" t="s">
        <v>237</v>
      </c>
      <c r="Y184" s="118">
        <v>59.9</v>
      </c>
      <c r="Z184" s="118" t="s">
        <v>239</v>
      </c>
      <c r="AA184" s="123"/>
      <c r="AB184" s="120"/>
      <c r="AC184" s="123"/>
      <c r="AD184" s="120"/>
      <c r="AE184" s="124"/>
      <c r="AF184" s="97"/>
      <c r="AG184" s="123"/>
      <c r="AI184" s="123"/>
      <c r="AK184" s="124"/>
      <c r="AM184" s="122"/>
      <c r="AN184" s="122"/>
      <c r="AO184" s="122"/>
      <c r="AP184" s="97"/>
      <c r="AQ184" s="99"/>
      <c r="AR184" s="97"/>
      <c r="AS184" s="86"/>
      <c r="AT184" s="86"/>
      <c r="AU184" s="86"/>
      <c r="AV184" s="70"/>
      <c r="AW184" s="70"/>
      <c r="AX184" s="70"/>
      <c r="AY184" s="86"/>
      <c r="AZ184" s="86"/>
      <c r="BA184" s="86"/>
      <c r="BB184" s="70"/>
      <c r="BC184" s="70"/>
      <c r="BD184" s="70"/>
    </row>
    <row r="185" spans="2:56" x14ac:dyDescent="0.25">
      <c r="B185" s="45" t="s">
        <v>197</v>
      </c>
      <c r="C185" s="118">
        <v>11.1</v>
      </c>
      <c r="D185" s="118" t="s">
        <v>237</v>
      </c>
      <c r="E185" s="118">
        <v>46</v>
      </c>
      <c r="F185" s="118" t="s">
        <v>237</v>
      </c>
      <c r="G185" s="118">
        <v>62.4</v>
      </c>
      <c r="H185" s="118" t="s">
        <v>237</v>
      </c>
      <c r="I185" s="118">
        <v>44</v>
      </c>
      <c r="J185" s="118" t="s">
        <v>237</v>
      </c>
      <c r="K185" s="118" t="s">
        <v>238</v>
      </c>
      <c r="L185" s="118" t="s">
        <v>237</v>
      </c>
      <c r="M185" s="118">
        <v>63.8</v>
      </c>
      <c r="N185" s="118" t="s">
        <v>237</v>
      </c>
      <c r="O185" s="118">
        <v>16.5</v>
      </c>
      <c r="P185" s="118" t="s">
        <v>237</v>
      </c>
      <c r="Q185" s="118">
        <v>29.8</v>
      </c>
      <c r="R185" s="118" t="s">
        <v>237</v>
      </c>
      <c r="S185" s="118">
        <v>4.8</v>
      </c>
      <c r="T185" s="118" t="s">
        <v>237</v>
      </c>
      <c r="U185" s="118">
        <v>1.6</v>
      </c>
      <c r="V185" s="118" t="s">
        <v>237</v>
      </c>
      <c r="W185" s="118">
        <v>61</v>
      </c>
      <c r="X185" s="118" t="s">
        <v>237</v>
      </c>
      <c r="Y185" s="118">
        <v>31.5</v>
      </c>
      <c r="Z185" s="118" t="s">
        <v>237</v>
      </c>
      <c r="AA185" s="123"/>
      <c r="AB185" s="120"/>
      <c r="AC185" s="123"/>
      <c r="AD185" s="120"/>
      <c r="AE185" s="124"/>
      <c r="AF185" s="97"/>
      <c r="AG185" s="123"/>
      <c r="AH185" s="121"/>
      <c r="AI185" s="123"/>
      <c r="AJ185" s="121"/>
      <c r="AK185" s="124"/>
      <c r="AL185" s="121"/>
      <c r="AM185" s="122"/>
      <c r="AN185" s="122"/>
      <c r="AO185" s="122"/>
      <c r="AP185" s="97"/>
      <c r="AQ185" s="99"/>
      <c r="AR185" s="97"/>
      <c r="AS185" s="123"/>
      <c r="AT185" s="123"/>
      <c r="AU185" s="119"/>
      <c r="AV185" s="119"/>
      <c r="AW185" s="119"/>
      <c r="AX185" s="119"/>
      <c r="AY185" s="123"/>
      <c r="AZ185" s="123"/>
      <c r="BA185" s="119"/>
      <c r="BB185" s="119"/>
      <c r="BC185" s="119"/>
      <c r="BD185" s="119"/>
    </row>
    <row r="186" spans="2:56" x14ac:dyDescent="0.25">
      <c r="B186" s="45" t="s">
        <v>198</v>
      </c>
      <c r="C186" s="118" t="s">
        <v>238</v>
      </c>
      <c r="D186" s="118" t="s">
        <v>237</v>
      </c>
      <c r="E186" s="118">
        <v>79.099999999999994</v>
      </c>
      <c r="F186" s="118" t="s">
        <v>237</v>
      </c>
      <c r="G186" s="118">
        <v>52.2</v>
      </c>
      <c r="H186" s="118" t="s">
        <v>237</v>
      </c>
      <c r="I186" s="118" t="s">
        <v>238</v>
      </c>
      <c r="J186" s="118" t="s">
        <v>237</v>
      </c>
      <c r="K186" s="118" t="s">
        <v>238</v>
      </c>
      <c r="L186" s="118" t="s">
        <v>237</v>
      </c>
      <c r="M186" s="118">
        <v>30.3</v>
      </c>
      <c r="N186" s="118" t="s">
        <v>237</v>
      </c>
      <c r="O186" s="118" t="s">
        <v>238</v>
      </c>
      <c r="P186" s="118" t="s">
        <v>237</v>
      </c>
      <c r="Q186" s="118" t="s">
        <v>238</v>
      </c>
      <c r="R186" s="118" t="s">
        <v>237</v>
      </c>
      <c r="S186" s="118" t="s">
        <v>238</v>
      </c>
      <c r="T186" s="118" t="s">
        <v>237</v>
      </c>
      <c r="U186" s="118" t="s">
        <v>238</v>
      </c>
      <c r="V186" s="118" t="s">
        <v>237</v>
      </c>
      <c r="W186" s="118" t="s">
        <v>238</v>
      </c>
      <c r="X186" s="118" t="s">
        <v>237</v>
      </c>
      <c r="Y186" s="118" t="s">
        <v>238</v>
      </c>
      <c r="Z186" s="118" t="s">
        <v>237</v>
      </c>
      <c r="AA186" s="123"/>
      <c r="AB186" s="120"/>
      <c r="AC186" s="123"/>
      <c r="AD186" s="120"/>
      <c r="AE186" s="124"/>
      <c r="AF186" s="97"/>
      <c r="AG186" s="123"/>
      <c r="AI186" s="123"/>
      <c r="AK186" s="124"/>
      <c r="AM186" s="122"/>
      <c r="AN186" s="122"/>
      <c r="AO186" s="122"/>
      <c r="AP186" s="97"/>
      <c r="AQ186" s="99"/>
      <c r="AR186" s="97"/>
      <c r="AS186" s="123"/>
      <c r="AT186" s="86"/>
      <c r="AU186" s="119"/>
      <c r="AV186" s="70"/>
      <c r="AW186" s="119"/>
      <c r="AX186" s="70"/>
      <c r="AY186" s="123"/>
      <c r="AZ186" s="86"/>
      <c r="BA186" s="119"/>
      <c r="BB186" s="70"/>
      <c r="BC186" s="119"/>
      <c r="BD186" s="70"/>
    </row>
    <row r="187" spans="2:56" x14ac:dyDescent="0.25">
      <c r="B187" s="45" t="s">
        <v>199</v>
      </c>
      <c r="C187" s="118">
        <v>11.9</v>
      </c>
      <c r="D187" s="118" t="s">
        <v>237</v>
      </c>
      <c r="E187" s="118">
        <v>41.2</v>
      </c>
      <c r="F187" s="118" t="s">
        <v>239</v>
      </c>
      <c r="G187" s="118">
        <v>12.8</v>
      </c>
      <c r="H187" s="118" t="s">
        <v>239</v>
      </c>
      <c r="I187" s="118">
        <v>83.4</v>
      </c>
      <c r="J187" s="118" t="s">
        <v>239</v>
      </c>
      <c r="K187" s="118" t="s">
        <v>238</v>
      </c>
      <c r="L187" s="118" t="s">
        <v>237</v>
      </c>
      <c r="M187" s="118">
        <v>22.4</v>
      </c>
      <c r="N187" s="118" t="s">
        <v>239</v>
      </c>
      <c r="O187" s="118">
        <v>4.4000000000000004</v>
      </c>
      <c r="P187" s="118" t="s">
        <v>239</v>
      </c>
      <c r="Q187" s="118">
        <v>5.3</v>
      </c>
      <c r="R187" s="118" t="s">
        <v>239</v>
      </c>
      <c r="S187" s="118">
        <v>5.2</v>
      </c>
      <c r="T187" s="118" t="s">
        <v>239</v>
      </c>
      <c r="U187" s="118">
        <v>4.9000000000000004</v>
      </c>
      <c r="V187" s="118" t="s">
        <v>239</v>
      </c>
      <c r="W187" s="118" t="s">
        <v>238</v>
      </c>
      <c r="X187" s="118" t="s">
        <v>237</v>
      </c>
      <c r="Y187" s="118">
        <v>27.9</v>
      </c>
      <c r="Z187" s="118" t="s">
        <v>239</v>
      </c>
      <c r="AA187" s="123"/>
      <c r="AB187" s="120"/>
      <c r="AC187" s="123"/>
      <c r="AD187" s="120"/>
      <c r="AE187" s="124"/>
      <c r="AF187" s="97"/>
      <c r="AG187" s="123"/>
      <c r="AH187" s="121"/>
      <c r="AI187" s="123"/>
      <c r="AJ187" s="121"/>
      <c r="AK187" s="124"/>
      <c r="AL187" s="121"/>
      <c r="AM187" s="122"/>
      <c r="AN187" s="122"/>
      <c r="AO187" s="122"/>
      <c r="AP187" s="97"/>
      <c r="AQ187" s="99"/>
      <c r="AR187" s="97"/>
      <c r="AS187" s="123"/>
      <c r="AT187" s="123"/>
      <c r="AU187" s="119"/>
      <c r="AV187" s="119"/>
      <c r="AW187" s="119"/>
      <c r="AX187" s="119"/>
      <c r="AY187" s="123"/>
      <c r="AZ187" s="123"/>
      <c r="BA187" s="119"/>
      <c r="BB187" s="119"/>
      <c r="BC187" s="119"/>
      <c r="BD187" s="119"/>
    </row>
    <row r="188" spans="2:56" x14ac:dyDescent="0.25">
      <c r="B188" s="45" t="s">
        <v>200</v>
      </c>
      <c r="C188" s="118">
        <v>6.9</v>
      </c>
      <c r="D188" s="118" t="s">
        <v>237</v>
      </c>
      <c r="E188" s="118">
        <v>39.9</v>
      </c>
      <c r="F188" s="118" t="s">
        <v>237</v>
      </c>
      <c r="G188" s="118">
        <v>8.5</v>
      </c>
      <c r="H188" s="118" t="s">
        <v>237</v>
      </c>
      <c r="I188" s="118">
        <v>26.6</v>
      </c>
      <c r="J188" s="118" t="s">
        <v>237</v>
      </c>
      <c r="K188" s="118" t="s">
        <v>238</v>
      </c>
      <c r="L188" s="118" t="s">
        <v>237</v>
      </c>
      <c r="M188" s="118">
        <v>19.100000000000001</v>
      </c>
      <c r="N188" s="118" t="s">
        <v>279</v>
      </c>
      <c r="O188" s="118">
        <v>2.2999999999999998</v>
      </c>
      <c r="P188" s="118" t="s">
        <v>237</v>
      </c>
      <c r="Q188" s="118">
        <v>10.1</v>
      </c>
      <c r="R188" s="118" t="s">
        <v>237</v>
      </c>
      <c r="S188" s="118">
        <v>2.8</v>
      </c>
      <c r="T188" s="118" t="s">
        <v>237</v>
      </c>
      <c r="U188" s="118">
        <v>14.3</v>
      </c>
      <c r="V188" s="118" t="s">
        <v>237</v>
      </c>
      <c r="W188" s="118" t="s">
        <v>238</v>
      </c>
      <c r="X188" s="118" t="s">
        <v>237</v>
      </c>
      <c r="Y188" s="118">
        <v>96.7</v>
      </c>
      <c r="Z188" s="118" t="s">
        <v>239</v>
      </c>
      <c r="AA188" s="123"/>
      <c r="AB188" s="120"/>
      <c r="AC188" s="123"/>
      <c r="AD188" s="120"/>
      <c r="AE188" s="124"/>
      <c r="AF188" s="97"/>
      <c r="AG188" s="123"/>
      <c r="AH188" s="121"/>
      <c r="AI188" s="123"/>
      <c r="AJ188" s="121"/>
      <c r="AK188" s="124"/>
      <c r="AL188" s="121"/>
      <c r="AM188" s="122"/>
      <c r="AN188" s="122"/>
      <c r="AO188" s="122"/>
      <c r="AP188" s="97"/>
      <c r="AQ188" s="99"/>
      <c r="AR188" s="97"/>
      <c r="AS188" s="123"/>
      <c r="AT188" s="123"/>
      <c r="AU188" s="119"/>
      <c r="AV188" s="119"/>
      <c r="AW188" s="119"/>
      <c r="AX188" s="119"/>
      <c r="AY188" s="123"/>
      <c r="AZ188" s="123"/>
      <c r="BA188" s="119"/>
      <c r="BB188" s="119"/>
      <c r="BC188" s="119"/>
      <c r="BD188" s="119"/>
    </row>
    <row r="189" spans="2:56" x14ac:dyDescent="0.25">
      <c r="B189" s="45" t="s">
        <v>201</v>
      </c>
      <c r="C189" s="118">
        <v>11</v>
      </c>
      <c r="D189" s="118" t="s">
        <v>239</v>
      </c>
      <c r="E189" s="118">
        <v>39</v>
      </c>
      <c r="F189" s="118" t="s">
        <v>239</v>
      </c>
      <c r="G189" s="118">
        <v>41.6</v>
      </c>
      <c r="H189" s="118" t="s">
        <v>239</v>
      </c>
      <c r="I189" s="118" t="s">
        <v>238</v>
      </c>
      <c r="J189" s="118" t="s">
        <v>237</v>
      </c>
      <c r="K189" s="118" t="s">
        <v>238</v>
      </c>
      <c r="L189" s="118" t="s">
        <v>237</v>
      </c>
      <c r="M189" s="118">
        <v>21.6</v>
      </c>
      <c r="N189" s="118" t="s">
        <v>239</v>
      </c>
      <c r="O189" s="118">
        <v>1.7</v>
      </c>
      <c r="P189" s="118" t="s">
        <v>239</v>
      </c>
      <c r="Q189" s="118">
        <v>12.3</v>
      </c>
      <c r="R189" s="118" t="s">
        <v>239</v>
      </c>
      <c r="S189" s="118">
        <v>0.8</v>
      </c>
      <c r="T189" s="118" t="s">
        <v>239</v>
      </c>
      <c r="U189" s="118" t="s">
        <v>238</v>
      </c>
      <c r="V189" s="118" t="s">
        <v>237</v>
      </c>
      <c r="W189" s="118" t="s">
        <v>238</v>
      </c>
      <c r="X189" s="118" t="s">
        <v>237</v>
      </c>
      <c r="Y189" s="118">
        <v>68.900000000000006</v>
      </c>
      <c r="Z189" s="118" t="s">
        <v>239</v>
      </c>
      <c r="AA189" s="123"/>
      <c r="AB189" s="120"/>
      <c r="AC189" s="123"/>
      <c r="AD189" s="120"/>
      <c r="AE189" s="124"/>
      <c r="AF189" s="97"/>
      <c r="AG189" s="123"/>
      <c r="AH189" s="121"/>
      <c r="AI189" s="123"/>
      <c r="AJ189" s="121"/>
      <c r="AK189" s="124"/>
      <c r="AL189" s="121"/>
      <c r="AM189" s="122"/>
      <c r="AN189" s="122"/>
      <c r="AO189" s="122"/>
      <c r="AP189" s="97"/>
      <c r="AQ189" s="99"/>
      <c r="AR189" s="97"/>
      <c r="AS189" s="123"/>
      <c r="AT189" s="123"/>
      <c r="AU189" s="123"/>
      <c r="AV189" s="119"/>
      <c r="AW189" s="124"/>
      <c r="AX189" s="119"/>
      <c r="AY189" s="123"/>
      <c r="AZ189" s="123"/>
      <c r="BA189" s="123"/>
      <c r="BB189" s="119"/>
      <c r="BC189" s="124"/>
      <c r="BD189" s="119"/>
    </row>
    <row r="190" spans="2:56" x14ac:dyDescent="0.25">
      <c r="B190" s="45" t="s">
        <v>202</v>
      </c>
      <c r="C190" s="118">
        <v>4.8</v>
      </c>
      <c r="D190" s="118" t="s">
        <v>237</v>
      </c>
      <c r="E190" s="118">
        <v>18</v>
      </c>
      <c r="F190" s="118" t="s">
        <v>239</v>
      </c>
      <c r="G190" s="118">
        <v>13</v>
      </c>
      <c r="H190" s="118" t="s">
        <v>239</v>
      </c>
      <c r="I190" s="118" t="s">
        <v>238</v>
      </c>
      <c r="J190" s="118" t="s">
        <v>237</v>
      </c>
      <c r="K190" s="118" t="s">
        <v>238</v>
      </c>
      <c r="L190" s="118" t="s">
        <v>237</v>
      </c>
      <c r="M190" s="118">
        <v>26.9</v>
      </c>
      <c r="N190" s="118" t="s">
        <v>239</v>
      </c>
      <c r="O190" s="118">
        <v>10.5</v>
      </c>
      <c r="P190" s="118" t="s">
        <v>239</v>
      </c>
      <c r="Q190" s="118">
        <v>28.1</v>
      </c>
      <c r="R190" s="118" t="s">
        <v>239</v>
      </c>
      <c r="S190" s="118">
        <v>7.1</v>
      </c>
      <c r="T190" s="118" t="s">
        <v>239</v>
      </c>
      <c r="U190" s="118" t="s">
        <v>238</v>
      </c>
      <c r="V190" s="118" t="s">
        <v>237</v>
      </c>
      <c r="W190" s="118" t="s">
        <v>238</v>
      </c>
      <c r="X190" s="118" t="s">
        <v>237</v>
      </c>
      <c r="Y190" s="118">
        <v>75.3</v>
      </c>
      <c r="Z190" s="118" t="s">
        <v>282</v>
      </c>
      <c r="AA190" s="123"/>
      <c r="AB190" s="120"/>
      <c r="AC190" s="123"/>
      <c r="AD190" s="120"/>
      <c r="AE190" s="124"/>
      <c r="AF190" s="97"/>
      <c r="AG190" s="123"/>
      <c r="AH190" s="121"/>
      <c r="AI190" s="123"/>
      <c r="AJ190" s="121"/>
      <c r="AK190" s="124"/>
      <c r="AL190" s="121"/>
      <c r="AM190" s="122"/>
      <c r="AN190" s="122"/>
      <c r="AO190" s="122"/>
      <c r="AP190" s="97"/>
      <c r="AQ190" s="99"/>
      <c r="AR190" s="97"/>
      <c r="AS190" s="123"/>
      <c r="AT190" s="123"/>
      <c r="AU190" s="123"/>
      <c r="AV190" s="119"/>
      <c r="AW190" s="124"/>
      <c r="AX190" s="119"/>
      <c r="AY190" s="123"/>
      <c r="AZ190" s="123"/>
      <c r="BA190" s="123"/>
      <c r="BB190" s="119"/>
      <c r="BC190" s="124"/>
      <c r="BD190" s="119"/>
    </row>
    <row r="191" spans="2:56" x14ac:dyDescent="0.25">
      <c r="B191" s="45" t="s">
        <v>203</v>
      </c>
      <c r="C191" s="118">
        <v>6.1</v>
      </c>
      <c r="D191" s="118" t="s">
        <v>239</v>
      </c>
      <c r="E191" s="118">
        <v>15</v>
      </c>
      <c r="F191" s="118" t="s">
        <v>239</v>
      </c>
      <c r="G191" s="118">
        <v>34.700000000000003</v>
      </c>
      <c r="H191" s="118" t="s">
        <v>239</v>
      </c>
      <c r="I191" s="118" t="s">
        <v>238</v>
      </c>
      <c r="J191" s="118" t="s">
        <v>237</v>
      </c>
      <c r="K191" s="118" t="s">
        <v>238</v>
      </c>
      <c r="L191" s="118" t="s">
        <v>237</v>
      </c>
      <c r="M191" s="118">
        <v>50.6</v>
      </c>
      <c r="N191" s="118" t="s">
        <v>239</v>
      </c>
      <c r="O191" s="118">
        <v>1.6</v>
      </c>
      <c r="P191" s="118" t="s">
        <v>239</v>
      </c>
      <c r="Q191" s="118">
        <v>10</v>
      </c>
      <c r="R191" s="118" t="s">
        <v>239</v>
      </c>
      <c r="S191" s="118">
        <v>3.3</v>
      </c>
      <c r="T191" s="118" t="s">
        <v>239</v>
      </c>
      <c r="U191" s="118">
        <v>6.3</v>
      </c>
      <c r="V191" s="118" t="s">
        <v>239</v>
      </c>
      <c r="W191" s="118" t="s">
        <v>238</v>
      </c>
      <c r="X191" s="118" t="s">
        <v>237</v>
      </c>
      <c r="Y191" s="118" t="s">
        <v>238</v>
      </c>
      <c r="Z191" s="118" t="s">
        <v>237</v>
      </c>
      <c r="AA191" s="123"/>
      <c r="AB191" s="120"/>
      <c r="AC191" s="123"/>
      <c r="AD191" s="120"/>
      <c r="AE191" s="124"/>
      <c r="AF191" s="97"/>
      <c r="AG191" s="123"/>
      <c r="AH191" s="121"/>
      <c r="AI191" s="123"/>
      <c r="AJ191" s="121"/>
      <c r="AK191" s="124"/>
      <c r="AL191" s="121"/>
      <c r="AM191" s="122"/>
      <c r="AN191" s="122"/>
      <c r="AO191" s="122"/>
      <c r="AP191" s="97"/>
      <c r="AQ191" s="99"/>
      <c r="AR191" s="97"/>
      <c r="AS191" s="123"/>
      <c r="AT191" s="123"/>
      <c r="AU191" s="123"/>
      <c r="AV191" s="119"/>
      <c r="AW191" s="124"/>
      <c r="AX191" s="119"/>
      <c r="AY191" s="123"/>
      <c r="AZ191" s="123"/>
      <c r="BA191" s="123"/>
      <c r="BB191" s="119"/>
      <c r="BC191" s="124"/>
      <c r="BD191" s="119"/>
    </row>
    <row r="192" spans="2:56" x14ac:dyDescent="0.25">
      <c r="B192" s="45" t="s">
        <v>204</v>
      </c>
      <c r="C192" s="118">
        <v>11.8</v>
      </c>
      <c r="D192" s="118" t="s">
        <v>237</v>
      </c>
      <c r="E192" s="118">
        <v>52.5</v>
      </c>
      <c r="F192" s="118" t="s">
        <v>237</v>
      </c>
      <c r="G192" s="118">
        <v>63.2</v>
      </c>
      <c r="H192" s="118" t="s">
        <v>237</v>
      </c>
      <c r="I192" s="118">
        <v>67</v>
      </c>
      <c r="J192" s="118" t="s">
        <v>237</v>
      </c>
      <c r="K192" s="118" t="s">
        <v>238</v>
      </c>
      <c r="L192" s="118" t="s">
        <v>237</v>
      </c>
      <c r="M192" s="118">
        <v>45.8</v>
      </c>
      <c r="N192" s="118" t="s">
        <v>237</v>
      </c>
      <c r="O192" s="118">
        <v>14.1</v>
      </c>
      <c r="P192" s="118" t="s">
        <v>237</v>
      </c>
      <c r="Q192" s="118">
        <v>33.700000000000003</v>
      </c>
      <c r="R192" s="118" t="s">
        <v>237</v>
      </c>
      <c r="S192" s="118">
        <v>4.8</v>
      </c>
      <c r="T192" s="118" t="s">
        <v>237</v>
      </c>
      <c r="U192" s="118">
        <v>3.8</v>
      </c>
      <c r="V192" s="118" t="s">
        <v>237</v>
      </c>
      <c r="W192" s="118">
        <v>65</v>
      </c>
      <c r="X192" s="118" t="s">
        <v>237</v>
      </c>
      <c r="Y192" s="118">
        <v>86.8</v>
      </c>
      <c r="Z192" s="118" t="s">
        <v>282</v>
      </c>
      <c r="AA192" s="123"/>
      <c r="AB192" s="120"/>
      <c r="AC192" s="123"/>
      <c r="AD192" s="120"/>
      <c r="AE192" s="124"/>
      <c r="AF192" s="97"/>
      <c r="AG192" s="123"/>
      <c r="AH192" s="121"/>
      <c r="AI192" s="123"/>
      <c r="AJ192" s="121"/>
      <c r="AK192" s="124"/>
      <c r="AL192" s="121"/>
      <c r="AM192" s="122"/>
      <c r="AN192" s="122"/>
      <c r="AO192" s="122"/>
      <c r="AP192" s="97"/>
      <c r="AQ192" s="99"/>
      <c r="AR192" s="97"/>
      <c r="AS192" s="123"/>
      <c r="AT192" s="123"/>
      <c r="AU192" s="123"/>
      <c r="AV192" s="119"/>
      <c r="AW192" s="124"/>
      <c r="AX192" s="119"/>
      <c r="AY192" s="123"/>
      <c r="AZ192" s="123"/>
      <c r="BA192" s="123"/>
      <c r="BB192" s="119"/>
      <c r="BC192" s="124"/>
      <c r="BD192" s="119"/>
    </row>
    <row r="193" spans="2:56" x14ac:dyDescent="0.25">
      <c r="B193" s="45" t="s">
        <v>205</v>
      </c>
      <c r="C193" s="118">
        <v>5.3</v>
      </c>
      <c r="D193" s="118" t="s">
        <v>237</v>
      </c>
      <c r="E193" s="118">
        <v>65.7</v>
      </c>
      <c r="F193" s="118" t="s">
        <v>237</v>
      </c>
      <c r="G193" s="118">
        <v>19.7</v>
      </c>
      <c r="H193" s="118" t="s">
        <v>237</v>
      </c>
      <c r="I193" s="118">
        <v>43.2</v>
      </c>
      <c r="J193" s="118" t="s">
        <v>237</v>
      </c>
      <c r="K193" s="118" t="s">
        <v>238</v>
      </c>
      <c r="L193" s="118" t="s">
        <v>237</v>
      </c>
      <c r="M193" s="118">
        <v>22</v>
      </c>
      <c r="N193" s="118" t="s">
        <v>279</v>
      </c>
      <c r="O193" s="118">
        <v>0.8</v>
      </c>
      <c r="P193" s="118" t="s">
        <v>239</v>
      </c>
      <c r="Q193" s="118">
        <v>3.7</v>
      </c>
      <c r="R193" s="118" t="s">
        <v>239</v>
      </c>
      <c r="S193" s="118">
        <v>0.3</v>
      </c>
      <c r="T193" s="118" t="s">
        <v>239</v>
      </c>
      <c r="U193" s="118" t="s">
        <v>238</v>
      </c>
      <c r="V193" s="118" t="s">
        <v>237</v>
      </c>
      <c r="W193" s="118" t="s">
        <v>238</v>
      </c>
      <c r="X193" s="118" t="s">
        <v>237</v>
      </c>
      <c r="Y193" s="118">
        <v>20.7</v>
      </c>
      <c r="Z193" s="118" t="s">
        <v>279</v>
      </c>
      <c r="AA193" s="123"/>
      <c r="AB193" s="120"/>
      <c r="AC193" s="123"/>
      <c r="AD193" s="120"/>
      <c r="AE193" s="124"/>
      <c r="AF193" s="97"/>
      <c r="AG193" s="123"/>
      <c r="AH193" s="121"/>
      <c r="AI193" s="123"/>
      <c r="AJ193" s="121"/>
      <c r="AK193" s="124"/>
      <c r="AL193" s="121"/>
      <c r="AM193" s="122"/>
      <c r="AN193" s="122"/>
      <c r="AO193" s="122"/>
      <c r="AP193" s="97"/>
      <c r="AQ193" s="99"/>
      <c r="AR193" s="97"/>
      <c r="AS193" s="123"/>
      <c r="AT193" s="123"/>
      <c r="AU193" s="119"/>
      <c r="AV193" s="119"/>
      <c r="AW193" s="119"/>
      <c r="AX193" s="119"/>
      <c r="AY193" s="123"/>
      <c r="AZ193" s="123"/>
      <c r="BA193" s="119"/>
      <c r="BB193" s="119"/>
      <c r="BC193" s="119"/>
      <c r="BD193" s="119"/>
    </row>
    <row r="194" spans="2:56" x14ac:dyDescent="0.25">
      <c r="B194" s="45" t="s">
        <v>206</v>
      </c>
      <c r="C194" s="118">
        <v>6.1</v>
      </c>
      <c r="D194" s="118" t="s">
        <v>237</v>
      </c>
      <c r="E194" s="118" t="s">
        <v>238</v>
      </c>
      <c r="F194" s="118" t="s">
        <v>237</v>
      </c>
      <c r="G194" s="118" t="s">
        <v>238</v>
      </c>
      <c r="H194" s="118" t="s">
        <v>237</v>
      </c>
      <c r="I194" s="118" t="s">
        <v>238</v>
      </c>
      <c r="J194" s="118" t="s">
        <v>237</v>
      </c>
      <c r="K194" s="118" t="s">
        <v>238</v>
      </c>
      <c r="L194" s="118" t="s">
        <v>237</v>
      </c>
      <c r="M194" s="118" t="s">
        <v>238</v>
      </c>
      <c r="N194" s="118" t="s">
        <v>237</v>
      </c>
      <c r="O194" s="118" t="s">
        <v>238</v>
      </c>
      <c r="P194" s="118" t="s">
        <v>237</v>
      </c>
      <c r="Q194" s="118" t="s">
        <v>238</v>
      </c>
      <c r="R194" s="118" t="s">
        <v>237</v>
      </c>
      <c r="S194" s="118" t="s">
        <v>238</v>
      </c>
      <c r="T194" s="118" t="s">
        <v>237</v>
      </c>
      <c r="U194" s="118" t="s">
        <v>238</v>
      </c>
      <c r="V194" s="118" t="s">
        <v>237</v>
      </c>
      <c r="W194" s="118" t="s">
        <v>238</v>
      </c>
      <c r="X194" s="118" t="s">
        <v>237</v>
      </c>
      <c r="Y194" s="118" t="s">
        <v>238</v>
      </c>
      <c r="Z194" s="118" t="s">
        <v>237</v>
      </c>
      <c r="AA194" s="123"/>
      <c r="AB194" s="120"/>
      <c r="AC194" s="123"/>
      <c r="AD194" s="120"/>
      <c r="AE194" s="124"/>
      <c r="AF194" s="97"/>
      <c r="AG194" s="123"/>
      <c r="AH194" s="121"/>
      <c r="AI194" s="123"/>
      <c r="AJ194" s="121"/>
      <c r="AK194" s="124"/>
      <c r="AL194" s="121"/>
      <c r="AM194" s="122"/>
      <c r="AN194" s="122"/>
      <c r="AO194" s="122"/>
      <c r="AP194" s="97"/>
      <c r="AQ194" s="99"/>
      <c r="AR194" s="97"/>
      <c r="AS194" s="123"/>
      <c r="AT194" s="123"/>
      <c r="AU194" s="119"/>
      <c r="AV194" s="119"/>
      <c r="AW194" s="119"/>
      <c r="AX194" s="119"/>
      <c r="AY194" s="123"/>
      <c r="AZ194" s="123"/>
      <c r="BA194" s="119"/>
      <c r="BB194" s="119"/>
      <c r="BC194" s="119"/>
      <c r="BD194" s="119"/>
    </row>
    <row r="195" spans="2:56" x14ac:dyDescent="0.25">
      <c r="B195" s="45" t="s">
        <v>207</v>
      </c>
      <c r="C195" s="118">
        <v>7</v>
      </c>
      <c r="D195" s="118" t="s">
        <v>237</v>
      </c>
      <c r="E195" s="118" t="s">
        <v>238</v>
      </c>
      <c r="F195" s="118" t="s">
        <v>237</v>
      </c>
      <c r="G195" s="118" t="s">
        <v>238</v>
      </c>
      <c r="H195" s="118" t="s">
        <v>237</v>
      </c>
      <c r="I195" s="118" t="s">
        <v>238</v>
      </c>
      <c r="J195" s="118" t="s">
        <v>237</v>
      </c>
      <c r="K195" s="118" t="s">
        <v>238</v>
      </c>
      <c r="L195" s="118" t="s">
        <v>237</v>
      </c>
      <c r="M195" s="118" t="s">
        <v>238</v>
      </c>
      <c r="N195" s="118" t="s">
        <v>237</v>
      </c>
      <c r="O195" s="118" t="s">
        <v>238</v>
      </c>
      <c r="P195" s="118" t="s">
        <v>237</v>
      </c>
      <c r="Q195" s="118" t="s">
        <v>238</v>
      </c>
      <c r="R195" s="118" t="s">
        <v>237</v>
      </c>
      <c r="S195" s="118" t="s">
        <v>238</v>
      </c>
      <c r="T195" s="118" t="s">
        <v>237</v>
      </c>
      <c r="U195" s="118" t="s">
        <v>238</v>
      </c>
      <c r="V195" s="118" t="s">
        <v>237</v>
      </c>
      <c r="W195" s="118" t="s">
        <v>238</v>
      </c>
      <c r="X195" s="118" t="s">
        <v>237</v>
      </c>
      <c r="Y195" s="118" t="s">
        <v>238</v>
      </c>
      <c r="Z195" s="118" t="s">
        <v>237</v>
      </c>
      <c r="AA195" s="123"/>
      <c r="AB195" s="120"/>
      <c r="AC195" s="123"/>
      <c r="AD195" s="120"/>
      <c r="AE195" s="124"/>
      <c r="AF195" s="97"/>
      <c r="AG195" s="123"/>
      <c r="AI195" s="123"/>
      <c r="AK195" s="124"/>
      <c r="AM195" s="122"/>
      <c r="AN195" s="122"/>
      <c r="AO195" s="122"/>
      <c r="AP195" s="97"/>
      <c r="AQ195" s="99"/>
      <c r="AR195" s="97"/>
      <c r="AS195" s="86"/>
      <c r="AT195" s="86"/>
      <c r="AU195" s="86"/>
      <c r="AV195" s="70"/>
      <c r="AW195" s="70"/>
      <c r="AX195" s="70"/>
      <c r="AY195" s="86"/>
      <c r="AZ195" s="86"/>
      <c r="BA195" s="86"/>
      <c r="BB195" s="70"/>
      <c r="BC195" s="70"/>
      <c r="BD195" s="70"/>
    </row>
    <row r="196" spans="2:56" x14ac:dyDescent="0.25">
      <c r="B196" s="45" t="s">
        <v>208</v>
      </c>
      <c r="C196" s="118">
        <v>8.4</v>
      </c>
      <c r="D196" s="118" t="s">
        <v>237</v>
      </c>
      <c r="E196" s="118">
        <v>48.7</v>
      </c>
      <c r="F196" s="118" t="s">
        <v>237</v>
      </c>
      <c r="G196" s="118">
        <v>49.8</v>
      </c>
      <c r="H196" s="118" t="s">
        <v>237</v>
      </c>
      <c r="I196" s="118">
        <v>91.915407403295106</v>
      </c>
      <c r="J196" s="118" t="s">
        <v>237</v>
      </c>
      <c r="K196" s="118" t="s">
        <v>238</v>
      </c>
      <c r="L196" s="118" t="s">
        <v>237</v>
      </c>
      <c r="M196" s="118">
        <v>51</v>
      </c>
      <c r="N196" s="118" t="s">
        <v>237</v>
      </c>
      <c r="O196" s="118">
        <v>13.6</v>
      </c>
      <c r="P196" s="118" t="s">
        <v>237</v>
      </c>
      <c r="Q196" s="118">
        <v>34.799999999999997</v>
      </c>
      <c r="R196" s="118" t="s">
        <v>237</v>
      </c>
      <c r="S196" s="118">
        <v>6.6</v>
      </c>
      <c r="T196" s="118" t="s">
        <v>237</v>
      </c>
      <c r="U196" s="118" t="s">
        <v>238</v>
      </c>
      <c r="V196" s="118" t="s">
        <v>237</v>
      </c>
      <c r="W196" s="118">
        <v>92</v>
      </c>
      <c r="X196" s="118" t="s">
        <v>237</v>
      </c>
      <c r="Y196" s="118">
        <v>55.718901083107895</v>
      </c>
      <c r="Z196" s="118" t="s">
        <v>237</v>
      </c>
      <c r="AA196" s="123"/>
      <c r="AB196" s="120"/>
      <c r="AC196" s="123"/>
      <c r="AD196" s="120"/>
      <c r="AE196" s="124"/>
      <c r="AF196" s="97"/>
      <c r="AG196" s="123"/>
      <c r="AH196" s="121"/>
      <c r="AI196" s="123"/>
      <c r="AJ196" s="121"/>
      <c r="AK196" s="124"/>
      <c r="AL196" s="121"/>
      <c r="AM196" s="122"/>
      <c r="AN196" s="122"/>
      <c r="AO196" s="122"/>
      <c r="AP196" s="97"/>
      <c r="AQ196" s="99"/>
      <c r="AR196" s="97"/>
      <c r="AS196" s="123"/>
      <c r="AT196" s="123"/>
      <c r="AU196" s="119"/>
      <c r="AV196" s="119"/>
      <c r="AW196" s="119"/>
      <c r="AX196" s="119"/>
      <c r="AY196" s="123"/>
      <c r="AZ196" s="123"/>
      <c r="BA196" s="119"/>
      <c r="BB196" s="119"/>
      <c r="BC196" s="119"/>
      <c r="BD196" s="119"/>
    </row>
    <row r="197" spans="2:56" x14ac:dyDescent="0.25">
      <c r="B197" s="45" t="s">
        <v>209</v>
      </c>
      <c r="C197" s="118">
        <v>8.1</v>
      </c>
      <c r="D197" s="118" t="s">
        <v>237</v>
      </c>
      <c r="E197" s="118" t="s">
        <v>238</v>
      </c>
      <c r="F197" s="118" t="s">
        <v>237</v>
      </c>
      <c r="G197" s="118" t="s">
        <v>238</v>
      </c>
      <c r="H197" s="118" t="s">
        <v>237</v>
      </c>
      <c r="I197" s="118" t="s">
        <v>238</v>
      </c>
      <c r="J197" s="118" t="s">
        <v>237</v>
      </c>
      <c r="K197" s="118" t="s">
        <v>238</v>
      </c>
      <c r="L197" s="118" t="s">
        <v>237</v>
      </c>
      <c r="M197" s="118" t="s">
        <v>238</v>
      </c>
      <c r="N197" s="118" t="s">
        <v>237</v>
      </c>
      <c r="O197" s="118">
        <v>0.5</v>
      </c>
      <c r="P197" s="118" t="s">
        <v>237</v>
      </c>
      <c r="Q197" s="118">
        <v>2.1</v>
      </c>
      <c r="R197" s="118" t="s">
        <v>237</v>
      </c>
      <c r="S197" s="118">
        <v>0.5</v>
      </c>
      <c r="T197" s="118" t="s">
        <v>237</v>
      </c>
      <c r="U197" s="118">
        <v>6</v>
      </c>
      <c r="V197" s="118" t="s">
        <v>237</v>
      </c>
      <c r="W197" s="118" t="s">
        <v>238</v>
      </c>
      <c r="X197" s="118" t="s">
        <v>237</v>
      </c>
      <c r="Y197" s="118" t="s">
        <v>238</v>
      </c>
      <c r="Z197" s="118" t="s">
        <v>237</v>
      </c>
      <c r="AA197" s="123"/>
      <c r="AB197" s="120"/>
      <c r="AC197" s="123"/>
      <c r="AD197" s="120"/>
      <c r="AE197" s="124"/>
      <c r="AF197" s="97"/>
      <c r="AG197" s="123"/>
      <c r="AH197" s="121"/>
      <c r="AI197" s="123"/>
      <c r="AJ197" s="121"/>
      <c r="AK197" s="124"/>
      <c r="AL197" s="121"/>
      <c r="AM197" s="122"/>
      <c r="AN197" s="122"/>
      <c r="AO197" s="122"/>
      <c r="AP197" s="97"/>
      <c r="AQ197" s="99"/>
      <c r="AR197" s="97"/>
      <c r="AS197" s="123"/>
      <c r="AT197" s="123"/>
      <c r="AU197" s="119"/>
      <c r="AV197" s="119"/>
      <c r="AW197" s="119"/>
      <c r="AX197" s="119"/>
      <c r="AY197" s="123"/>
      <c r="AZ197" s="123"/>
      <c r="BA197" s="119"/>
      <c r="BB197" s="119"/>
      <c r="BC197" s="119"/>
      <c r="BD197" s="119"/>
    </row>
    <row r="198" spans="2:56" x14ac:dyDescent="0.25">
      <c r="B198" s="45" t="s">
        <v>210</v>
      </c>
      <c r="C198" s="118">
        <v>8.1</v>
      </c>
      <c r="D198" s="118" t="s">
        <v>237</v>
      </c>
      <c r="E198" s="118" t="s">
        <v>238</v>
      </c>
      <c r="F198" s="118" t="s">
        <v>237</v>
      </c>
      <c r="G198" s="118" t="s">
        <v>238</v>
      </c>
      <c r="H198" s="118" t="s">
        <v>237</v>
      </c>
      <c r="I198" s="118" t="s">
        <v>238</v>
      </c>
      <c r="J198" s="118" t="s">
        <v>237</v>
      </c>
      <c r="K198" s="118" t="s">
        <v>238</v>
      </c>
      <c r="L198" s="118" t="s">
        <v>237</v>
      </c>
      <c r="M198" s="118" t="s">
        <v>238</v>
      </c>
      <c r="N198" s="118" t="s">
        <v>237</v>
      </c>
      <c r="O198" s="118">
        <v>4</v>
      </c>
      <c r="P198" s="118" t="s">
        <v>237</v>
      </c>
      <c r="Q198" s="118">
        <v>10.7</v>
      </c>
      <c r="R198" s="118" t="s">
        <v>237</v>
      </c>
      <c r="S198" s="118">
        <v>1.3</v>
      </c>
      <c r="T198" s="118" t="s">
        <v>237</v>
      </c>
      <c r="U198" s="118">
        <v>7.2</v>
      </c>
      <c r="V198" s="118" t="s">
        <v>237</v>
      </c>
      <c r="W198" s="118" t="s">
        <v>238</v>
      </c>
      <c r="X198" s="118" t="s">
        <v>237</v>
      </c>
      <c r="Y198" s="118" t="s">
        <v>238</v>
      </c>
      <c r="Z198" s="118" t="s">
        <v>237</v>
      </c>
      <c r="AA198" s="123"/>
      <c r="AB198" s="120"/>
      <c r="AC198" s="123"/>
      <c r="AD198" s="120"/>
      <c r="AE198" s="124"/>
      <c r="AF198" s="97"/>
      <c r="AG198" s="123"/>
      <c r="AI198" s="123"/>
      <c r="AK198" s="124"/>
      <c r="AM198" s="122"/>
      <c r="AN198" s="122"/>
      <c r="AO198" s="122"/>
      <c r="AP198" s="97"/>
      <c r="AQ198" s="99"/>
      <c r="AR198" s="97"/>
      <c r="AS198" s="86"/>
      <c r="AT198" s="86"/>
      <c r="AU198" s="86"/>
      <c r="AV198" s="70"/>
      <c r="AW198" s="70"/>
      <c r="AX198" s="70"/>
      <c r="AY198" s="86"/>
      <c r="AZ198" s="86"/>
      <c r="BA198" s="86"/>
      <c r="BB198" s="70"/>
      <c r="BC198" s="70"/>
      <c r="BD198" s="70"/>
    </row>
    <row r="199" spans="2:56" x14ac:dyDescent="0.25">
      <c r="B199" s="45" t="s">
        <v>211</v>
      </c>
      <c r="C199" s="118">
        <v>5</v>
      </c>
      <c r="D199" s="118" t="s">
        <v>239</v>
      </c>
      <c r="E199" s="118">
        <v>67.099999999999994</v>
      </c>
      <c r="F199" s="118" t="s">
        <v>239</v>
      </c>
      <c r="G199" s="118">
        <v>26.4</v>
      </c>
      <c r="H199" s="118" t="s">
        <v>239</v>
      </c>
      <c r="I199" s="118">
        <v>46.6</v>
      </c>
      <c r="J199" s="118" t="s">
        <v>239</v>
      </c>
      <c r="K199" s="118" t="s">
        <v>238</v>
      </c>
      <c r="L199" s="118" t="s">
        <v>237</v>
      </c>
      <c r="M199" s="118">
        <v>37.9</v>
      </c>
      <c r="N199" s="118" t="s">
        <v>239</v>
      </c>
      <c r="O199" s="118">
        <v>4.4000000000000004</v>
      </c>
      <c r="P199" s="118" t="s">
        <v>239</v>
      </c>
      <c r="Q199" s="118">
        <v>19.600000000000001</v>
      </c>
      <c r="R199" s="118" t="s">
        <v>239</v>
      </c>
      <c r="S199" s="118">
        <v>4.5</v>
      </c>
      <c r="T199" s="118" t="s">
        <v>239</v>
      </c>
      <c r="U199" s="118">
        <v>12.8</v>
      </c>
      <c r="V199" s="118" t="s">
        <v>239</v>
      </c>
      <c r="W199" s="118">
        <v>99</v>
      </c>
      <c r="X199" s="118" t="s">
        <v>237</v>
      </c>
      <c r="Y199" s="118">
        <v>53.1</v>
      </c>
      <c r="Z199" s="118" t="s">
        <v>239</v>
      </c>
      <c r="AA199" s="123"/>
      <c r="AB199" s="120"/>
      <c r="AC199" s="123"/>
      <c r="AD199" s="120"/>
      <c r="AE199" s="124"/>
      <c r="AF199" s="97"/>
      <c r="AG199" s="123"/>
      <c r="AH199" s="121"/>
      <c r="AI199" s="123"/>
      <c r="AJ199" s="121"/>
      <c r="AK199" s="124"/>
      <c r="AL199" s="121"/>
      <c r="AM199" s="122"/>
      <c r="AN199" s="122"/>
      <c r="AO199" s="122"/>
      <c r="AP199" s="97"/>
      <c r="AQ199" s="99"/>
      <c r="AR199" s="97"/>
      <c r="AS199" s="123"/>
      <c r="AT199" s="123"/>
      <c r="AU199" s="123"/>
      <c r="AV199" s="119"/>
      <c r="AW199" s="124"/>
      <c r="AX199" s="119"/>
      <c r="AY199" s="123"/>
      <c r="AZ199" s="123"/>
      <c r="BA199" s="123"/>
      <c r="BB199" s="119"/>
      <c r="BC199" s="124"/>
      <c r="BD199" s="119"/>
    </row>
    <row r="200" spans="2:56" x14ac:dyDescent="0.25">
      <c r="B200" s="45" t="s">
        <v>212</v>
      </c>
      <c r="C200" s="118">
        <v>10</v>
      </c>
      <c r="D200" s="118" t="s">
        <v>239</v>
      </c>
      <c r="E200" s="118">
        <v>71.900000000000006</v>
      </c>
      <c r="F200" s="118" t="s">
        <v>239</v>
      </c>
      <c r="G200" s="118">
        <v>40</v>
      </c>
      <c r="H200" s="118" t="s">
        <v>239</v>
      </c>
      <c r="I200" s="118">
        <v>67.8</v>
      </c>
      <c r="J200" s="118" t="s">
        <v>239</v>
      </c>
      <c r="K200" s="118" t="s">
        <v>238</v>
      </c>
      <c r="L200" s="118" t="s">
        <v>237</v>
      </c>
      <c r="M200" s="118">
        <v>31.7</v>
      </c>
      <c r="N200" s="118" t="s">
        <v>239</v>
      </c>
      <c r="O200" s="118">
        <v>11.7</v>
      </c>
      <c r="P200" s="118" t="s">
        <v>239</v>
      </c>
      <c r="Q200" s="118">
        <v>25.9</v>
      </c>
      <c r="R200" s="118" t="s">
        <v>239</v>
      </c>
      <c r="S200" s="118">
        <v>5.9</v>
      </c>
      <c r="T200" s="118" t="s">
        <v>239</v>
      </c>
      <c r="U200" s="118">
        <v>4.7</v>
      </c>
      <c r="V200" s="118" t="s">
        <v>239</v>
      </c>
      <c r="W200" s="118" t="s">
        <v>238</v>
      </c>
      <c r="X200" s="118" t="s">
        <v>237</v>
      </c>
      <c r="Y200" s="118">
        <v>22.9</v>
      </c>
      <c r="Z200" s="118" t="s">
        <v>239</v>
      </c>
      <c r="AA200" s="123"/>
      <c r="AB200" s="120"/>
      <c r="AC200" s="123"/>
      <c r="AD200" s="120"/>
      <c r="AE200" s="124"/>
      <c r="AF200" s="97"/>
      <c r="AG200" s="123"/>
      <c r="AH200" s="121"/>
      <c r="AI200" s="123"/>
      <c r="AJ200" s="121"/>
      <c r="AK200" s="124"/>
      <c r="AL200" s="121"/>
      <c r="AM200" s="122"/>
      <c r="AN200" s="122"/>
      <c r="AO200" s="122"/>
      <c r="AP200" s="97"/>
      <c r="AQ200" s="99"/>
      <c r="AR200" s="97"/>
      <c r="AS200" s="123"/>
      <c r="AT200" s="123"/>
      <c r="AU200" s="119"/>
      <c r="AV200" s="119"/>
      <c r="AW200" s="119"/>
      <c r="AX200" s="119"/>
      <c r="AY200" s="123"/>
      <c r="AZ200" s="123"/>
      <c r="BA200" s="119"/>
      <c r="BB200" s="119"/>
      <c r="BC200" s="119"/>
      <c r="BD200" s="119"/>
    </row>
    <row r="201" spans="2:56" x14ac:dyDescent="0.25">
      <c r="B201" s="45" t="s">
        <v>213</v>
      </c>
      <c r="C201" s="118">
        <v>9.3000000000000007</v>
      </c>
      <c r="D201" s="118" t="s">
        <v>237</v>
      </c>
      <c r="E201" s="118" t="s">
        <v>238</v>
      </c>
      <c r="F201" s="118" t="s">
        <v>237</v>
      </c>
      <c r="G201" s="118" t="s">
        <v>238</v>
      </c>
      <c r="H201" s="118" t="s">
        <v>237</v>
      </c>
      <c r="I201" s="118" t="s">
        <v>238</v>
      </c>
      <c r="J201" s="118" t="s">
        <v>237</v>
      </c>
      <c r="K201" s="118" t="s">
        <v>238</v>
      </c>
      <c r="L201" s="118" t="s">
        <v>237</v>
      </c>
      <c r="M201" s="118" t="s">
        <v>238</v>
      </c>
      <c r="N201" s="118" t="s">
        <v>237</v>
      </c>
      <c r="O201" s="118">
        <v>2.9</v>
      </c>
      <c r="P201" s="118" t="s">
        <v>237</v>
      </c>
      <c r="Q201" s="118">
        <v>13.4</v>
      </c>
      <c r="R201" s="118" t="s">
        <v>237</v>
      </c>
      <c r="S201" s="118">
        <v>4.0999999999999996</v>
      </c>
      <c r="T201" s="118" t="s">
        <v>237</v>
      </c>
      <c r="U201" s="118">
        <v>6.4</v>
      </c>
      <c r="V201" s="118" t="s">
        <v>237</v>
      </c>
      <c r="W201" s="118" t="s">
        <v>238</v>
      </c>
      <c r="X201" s="118" t="s">
        <v>237</v>
      </c>
      <c r="Y201" s="118" t="s">
        <v>238</v>
      </c>
      <c r="Z201" s="118" t="s">
        <v>237</v>
      </c>
      <c r="AA201" s="123"/>
      <c r="AB201" s="120"/>
      <c r="AC201" s="123"/>
      <c r="AD201" s="120"/>
      <c r="AE201" s="124"/>
      <c r="AF201" s="97"/>
      <c r="AG201" s="123"/>
      <c r="AI201" s="123"/>
      <c r="AK201" s="124"/>
      <c r="AM201" s="122"/>
      <c r="AN201" s="122"/>
      <c r="AO201" s="122"/>
      <c r="AP201" s="97"/>
      <c r="AQ201" s="99"/>
      <c r="AR201" s="97"/>
      <c r="AS201" s="86"/>
      <c r="AT201" s="86"/>
      <c r="AU201" s="86"/>
      <c r="AV201" s="70"/>
      <c r="AW201" s="70"/>
      <c r="AX201" s="70"/>
      <c r="AY201" s="86"/>
      <c r="AZ201" s="86"/>
      <c r="BA201" s="86"/>
      <c r="BB201" s="70"/>
      <c r="BC201" s="70"/>
      <c r="BD201" s="70"/>
    </row>
    <row r="202" spans="2:56" x14ac:dyDescent="0.25">
      <c r="B202" s="45" t="s">
        <v>214</v>
      </c>
      <c r="C202" s="118">
        <v>5.0999999999999996</v>
      </c>
      <c r="D202" s="118" t="s">
        <v>237</v>
      </c>
      <c r="E202" s="118">
        <v>39.700000000000003</v>
      </c>
      <c r="F202" s="118" t="s">
        <v>237</v>
      </c>
      <c r="G202" s="118">
        <v>17</v>
      </c>
      <c r="H202" s="118" t="s">
        <v>237</v>
      </c>
      <c r="I202" s="118">
        <v>50.4</v>
      </c>
      <c r="J202" s="118" t="s">
        <v>237</v>
      </c>
      <c r="K202" s="118" t="s">
        <v>238</v>
      </c>
      <c r="L202" s="118" t="s">
        <v>237</v>
      </c>
      <c r="M202" s="118">
        <v>19.399999999999999</v>
      </c>
      <c r="N202" s="118" t="s">
        <v>237</v>
      </c>
      <c r="O202" s="118">
        <v>12</v>
      </c>
      <c r="P202" s="118" t="s">
        <v>237</v>
      </c>
      <c r="Q202" s="118">
        <v>23.3</v>
      </c>
      <c r="R202" s="118" t="s">
        <v>237</v>
      </c>
      <c r="S202" s="118">
        <v>4.4000000000000004</v>
      </c>
      <c r="T202" s="118" t="s">
        <v>237</v>
      </c>
      <c r="U202" s="118">
        <v>4.5999999999999996</v>
      </c>
      <c r="V202" s="118" t="s">
        <v>237</v>
      </c>
      <c r="W202" s="118" t="s">
        <v>238</v>
      </c>
      <c r="X202" s="118" t="s">
        <v>237</v>
      </c>
      <c r="Y202" s="118">
        <v>45.1</v>
      </c>
      <c r="Z202" s="118" t="s">
        <v>237</v>
      </c>
      <c r="AA202" s="123"/>
      <c r="AB202" s="120"/>
      <c r="AC202" s="123"/>
      <c r="AD202" s="120"/>
      <c r="AE202" s="124"/>
      <c r="AF202" s="97"/>
      <c r="AG202" s="123"/>
      <c r="AI202" s="123"/>
      <c r="AK202" s="124"/>
      <c r="AM202" s="122"/>
      <c r="AN202" s="122"/>
      <c r="AO202" s="122"/>
      <c r="AP202" s="97"/>
      <c r="AQ202" s="99"/>
      <c r="AR202" s="97"/>
      <c r="AS202" s="21"/>
      <c r="AT202" s="86"/>
      <c r="AU202" s="86"/>
      <c r="AV202" s="70"/>
      <c r="AW202" s="70"/>
      <c r="AX202" s="70"/>
      <c r="AY202" s="21"/>
      <c r="AZ202" s="86"/>
      <c r="BA202" s="86"/>
      <c r="BB202" s="70"/>
      <c r="BC202" s="70"/>
      <c r="BD202" s="70"/>
    </row>
    <row r="203" spans="2:56" x14ac:dyDescent="0.25">
      <c r="B203" s="45" t="s">
        <v>215</v>
      </c>
      <c r="C203" s="118">
        <v>32</v>
      </c>
      <c r="D203" s="118" t="s">
        <v>237</v>
      </c>
      <c r="E203" s="118">
        <v>30</v>
      </c>
      <c r="F203" s="118" t="s">
        <v>239</v>
      </c>
      <c r="G203" s="118">
        <v>10.3</v>
      </c>
      <c r="H203" s="118" t="s">
        <v>237</v>
      </c>
      <c r="I203" s="118" t="s">
        <v>238</v>
      </c>
      <c r="J203" s="118" t="s">
        <v>237</v>
      </c>
      <c r="K203" s="118" t="s">
        <v>238</v>
      </c>
      <c r="L203" s="118" t="s">
        <v>237</v>
      </c>
      <c r="M203" s="118">
        <v>45.3</v>
      </c>
      <c r="N203" s="118" t="s">
        <v>279</v>
      </c>
      <c r="O203" s="118">
        <v>35.5</v>
      </c>
      <c r="P203" s="118" t="s">
        <v>237</v>
      </c>
      <c r="Q203" s="118">
        <v>46.6</v>
      </c>
      <c r="R203" s="118" t="s">
        <v>237</v>
      </c>
      <c r="S203" s="118">
        <v>13.3</v>
      </c>
      <c r="T203" s="118" t="s">
        <v>237</v>
      </c>
      <c r="U203" s="118">
        <v>1.5</v>
      </c>
      <c r="V203" s="118" t="s">
        <v>237</v>
      </c>
      <c r="W203" s="118">
        <v>87</v>
      </c>
      <c r="X203" s="118" t="s">
        <v>237</v>
      </c>
      <c r="Y203" s="118">
        <v>29.5</v>
      </c>
      <c r="Z203" s="118" t="s">
        <v>239</v>
      </c>
      <c r="AA203" s="123"/>
      <c r="AB203" s="120"/>
      <c r="AC203" s="123"/>
      <c r="AD203" s="120"/>
      <c r="AE203" s="124"/>
      <c r="AF203" s="97"/>
      <c r="AG203" s="123"/>
      <c r="AI203" s="123"/>
      <c r="AK203" s="124"/>
      <c r="AM203" s="122"/>
      <c r="AN203" s="122"/>
      <c r="AO203" s="122"/>
      <c r="AP203" s="97"/>
      <c r="AQ203" s="99"/>
      <c r="AR203" s="97"/>
      <c r="AS203" s="123"/>
      <c r="AT203" s="86"/>
      <c r="AU203" s="119"/>
      <c r="AV203" s="70"/>
      <c r="AW203" s="119"/>
      <c r="AX203" s="70"/>
      <c r="AY203" s="123"/>
      <c r="AZ203" s="86"/>
      <c r="BA203" s="119"/>
      <c r="BB203" s="70"/>
      <c r="BC203" s="119"/>
      <c r="BD203" s="70"/>
    </row>
    <row r="204" spans="2:56" x14ac:dyDescent="0.25">
      <c r="B204" s="45" t="s">
        <v>216</v>
      </c>
      <c r="C204" s="118">
        <v>11</v>
      </c>
      <c r="D204" s="118" t="s">
        <v>239</v>
      </c>
      <c r="E204" s="118">
        <v>56.5</v>
      </c>
      <c r="F204" s="118" t="s">
        <v>239</v>
      </c>
      <c r="G204" s="118">
        <v>60.9</v>
      </c>
      <c r="H204" s="118" t="s">
        <v>239</v>
      </c>
      <c r="I204" s="118">
        <v>94.341801380852004</v>
      </c>
      <c r="J204" s="118" t="s">
        <v>239</v>
      </c>
      <c r="K204" s="118" t="s">
        <v>238</v>
      </c>
      <c r="L204" s="118" t="s">
        <v>237</v>
      </c>
      <c r="M204" s="118">
        <v>41.7</v>
      </c>
      <c r="N204" s="118" t="s">
        <v>239</v>
      </c>
      <c r="O204" s="118">
        <v>14.9</v>
      </c>
      <c r="P204" s="118" t="s">
        <v>239</v>
      </c>
      <c r="Q204" s="118">
        <v>45.8</v>
      </c>
      <c r="R204" s="118" t="s">
        <v>239</v>
      </c>
      <c r="S204" s="118">
        <v>5.6</v>
      </c>
      <c r="T204" s="118" t="s">
        <v>239</v>
      </c>
      <c r="U204" s="118">
        <v>8.4</v>
      </c>
      <c r="V204" s="118" t="s">
        <v>239</v>
      </c>
      <c r="W204" s="118">
        <v>93</v>
      </c>
      <c r="X204" s="118" t="s">
        <v>237</v>
      </c>
      <c r="Y204" s="118">
        <v>63.900508798101839</v>
      </c>
      <c r="Z204" s="118" t="s">
        <v>239</v>
      </c>
      <c r="AA204" s="123"/>
      <c r="AB204" s="120"/>
      <c r="AC204" s="123"/>
      <c r="AD204" s="120"/>
      <c r="AE204" s="124"/>
      <c r="AF204" s="97"/>
      <c r="AG204" s="123"/>
      <c r="AI204" s="123"/>
      <c r="AK204" s="124"/>
      <c r="AM204" s="122"/>
      <c r="AN204" s="122"/>
      <c r="AO204" s="122"/>
      <c r="AP204" s="97"/>
      <c r="AQ204" s="99"/>
      <c r="AR204" s="97"/>
      <c r="AS204" s="123"/>
      <c r="AT204" s="86"/>
      <c r="AU204" s="119"/>
      <c r="AV204" s="70"/>
      <c r="AW204" s="119"/>
      <c r="AX204" s="70"/>
      <c r="AY204" s="123"/>
      <c r="AZ204" s="86"/>
      <c r="BA204" s="119"/>
      <c r="BB204" s="70"/>
      <c r="BC204" s="119"/>
      <c r="BD204" s="70"/>
    </row>
    <row r="205" spans="2:56" x14ac:dyDescent="0.25">
      <c r="B205" s="45" t="s">
        <v>217</v>
      </c>
      <c r="C205" s="118">
        <v>11</v>
      </c>
      <c r="D205" s="118" t="s">
        <v>237</v>
      </c>
      <c r="E205" s="118">
        <v>65.2</v>
      </c>
      <c r="F205" s="118" t="s">
        <v>237</v>
      </c>
      <c r="G205" s="118">
        <v>31.4</v>
      </c>
      <c r="H205" s="118" t="s">
        <v>237</v>
      </c>
      <c r="I205" s="118">
        <v>86</v>
      </c>
      <c r="J205" s="118" t="s">
        <v>237</v>
      </c>
      <c r="K205" s="118">
        <v>11</v>
      </c>
      <c r="L205" s="118" t="s">
        <v>237</v>
      </c>
      <c r="M205" s="118">
        <v>19.5</v>
      </c>
      <c r="N205" s="118" t="s">
        <v>237</v>
      </c>
      <c r="O205" s="118">
        <v>10.1</v>
      </c>
      <c r="P205" s="118" t="s">
        <v>237</v>
      </c>
      <c r="Q205" s="118">
        <v>32.299999999999997</v>
      </c>
      <c r="R205" s="118" t="s">
        <v>237</v>
      </c>
      <c r="S205" s="118">
        <v>3.1</v>
      </c>
      <c r="T205" s="118" t="s">
        <v>237</v>
      </c>
      <c r="U205" s="118">
        <v>5.8</v>
      </c>
      <c r="V205" s="118" t="s">
        <v>237</v>
      </c>
      <c r="W205" s="118">
        <v>34</v>
      </c>
      <c r="X205" s="118" t="s">
        <v>237</v>
      </c>
      <c r="Y205" s="118" t="s">
        <v>238</v>
      </c>
      <c r="Z205" s="118" t="s">
        <v>280</v>
      </c>
      <c r="AA205" s="69"/>
      <c r="AB205" s="15"/>
      <c r="AC205" s="69"/>
      <c r="AD205" s="15"/>
      <c r="AE205" s="69"/>
      <c r="AF205" s="15"/>
      <c r="AG205" s="69"/>
      <c r="AI205" s="69"/>
      <c r="AM205" s="15"/>
      <c r="AN205" s="15"/>
      <c r="AO205" s="15"/>
      <c r="AP205" s="15"/>
      <c r="AQ205" s="15"/>
      <c r="AR205" s="15"/>
      <c r="AS205" s="21"/>
      <c r="AT205" s="86"/>
      <c r="AU205" s="86"/>
      <c r="AV205" s="70"/>
      <c r="AW205" s="70"/>
      <c r="AX205" s="70"/>
      <c r="AY205" s="21"/>
      <c r="AZ205" s="86"/>
      <c r="BA205" s="86"/>
      <c r="BB205" s="70"/>
      <c r="BC205" s="70"/>
      <c r="BD205" s="70"/>
    </row>
    <row r="206" spans="2:56" x14ac:dyDescent="0.25">
      <c r="B206" s="15"/>
      <c r="C206" s="130"/>
      <c r="D206" s="130"/>
      <c r="E206" s="131"/>
      <c r="F206" s="131"/>
      <c r="G206" s="132"/>
      <c r="H206" s="132"/>
      <c r="I206" s="53"/>
      <c r="J206" s="83"/>
      <c r="K206" s="83"/>
      <c r="L206" s="83"/>
      <c r="M206" s="53"/>
      <c r="N206" s="83"/>
      <c r="O206" s="132"/>
      <c r="P206" s="132"/>
      <c r="Q206" s="83"/>
      <c r="R206" s="83"/>
      <c r="S206" s="130"/>
      <c r="T206" s="130"/>
      <c r="U206" s="83"/>
      <c r="V206" s="83"/>
      <c r="W206" s="457"/>
      <c r="X206" s="97"/>
      <c r="Y206" s="98"/>
      <c r="Z206" s="99"/>
      <c r="AA206" s="130"/>
      <c r="AB206" s="97"/>
      <c r="AC206" s="130"/>
      <c r="AD206" s="97"/>
      <c r="AE206" s="70"/>
      <c r="AF206" s="97"/>
      <c r="AG206" s="130"/>
      <c r="AH206" s="121"/>
      <c r="AI206" s="130"/>
      <c r="AJ206" s="121"/>
      <c r="AK206" s="124"/>
      <c r="AL206" s="121"/>
      <c r="AM206" s="86"/>
      <c r="AN206" s="21"/>
      <c r="AO206" s="86"/>
      <c r="AP206" s="21"/>
      <c r="AQ206" s="70"/>
      <c r="AR206" s="97"/>
      <c r="AS206" s="86"/>
      <c r="AT206" s="123"/>
      <c r="AU206" s="86"/>
      <c r="AV206" s="119"/>
      <c r="AW206" s="124"/>
      <c r="AX206" s="119"/>
      <c r="AY206" s="86"/>
      <c r="AZ206" s="123"/>
      <c r="BA206" s="86"/>
      <c r="BB206" s="119"/>
      <c r="BC206" s="124"/>
      <c r="BD206" s="119"/>
    </row>
    <row r="207" spans="2:56" x14ac:dyDescent="0.25">
      <c r="B207" s="56" t="s">
        <v>243</v>
      </c>
      <c r="C207" s="130"/>
      <c r="D207" s="130"/>
      <c r="E207" s="131"/>
      <c r="F207" s="131"/>
      <c r="G207" s="132"/>
      <c r="H207" s="132"/>
      <c r="I207" s="53"/>
      <c r="J207" s="83"/>
      <c r="K207" s="83"/>
      <c r="L207" s="83"/>
      <c r="M207" s="53"/>
      <c r="N207" s="83"/>
      <c r="O207" s="133"/>
      <c r="P207" s="132"/>
      <c r="Q207" s="83"/>
      <c r="R207" s="83"/>
      <c r="S207" s="130"/>
      <c r="T207" s="130"/>
      <c r="U207" s="83"/>
      <c r="V207" s="83"/>
      <c r="W207" s="457"/>
      <c r="X207" s="97"/>
      <c r="Y207" s="98"/>
      <c r="Z207" s="99"/>
      <c r="AA207" s="130"/>
      <c r="AB207" s="97"/>
      <c r="AC207" s="130"/>
      <c r="AD207" s="97"/>
      <c r="AE207" s="70"/>
      <c r="AF207" s="97"/>
      <c r="AG207" s="130"/>
      <c r="AH207" s="121"/>
      <c r="AI207" s="130"/>
      <c r="AJ207" s="121"/>
      <c r="AK207" s="124"/>
      <c r="AL207" s="121"/>
      <c r="AM207" s="86"/>
      <c r="AN207" s="21"/>
      <c r="AO207" s="86"/>
      <c r="AP207" s="21"/>
      <c r="AQ207" s="70"/>
      <c r="AR207" s="97"/>
      <c r="AS207" s="86"/>
      <c r="AT207" s="123"/>
      <c r="AU207" s="86"/>
      <c r="AV207" s="119"/>
      <c r="AW207" s="124"/>
      <c r="AX207" s="119"/>
      <c r="AY207" s="86"/>
      <c r="AZ207" s="123"/>
      <c r="BA207" s="86"/>
      <c r="BB207" s="119"/>
      <c r="BC207" s="124"/>
      <c r="BD207" s="119"/>
    </row>
    <row r="208" spans="2:56" ht="14.25" x14ac:dyDescent="0.25">
      <c r="B208" s="15" t="s">
        <v>218</v>
      </c>
      <c r="C208" s="118">
        <v>13.053427429442845</v>
      </c>
      <c r="D208" s="118" t="s">
        <v>237</v>
      </c>
      <c r="E208" s="118">
        <v>47.406292718070411</v>
      </c>
      <c r="F208" s="118" t="s">
        <v>237</v>
      </c>
      <c r="G208" s="118">
        <v>36.078398482528272</v>
      </c>
      <c r="H208" s="118" t="s">
        <v>237</v>
      </c>
      <c r="I208" s="118">
        <v>64.790437858792828</v>
      </c>
      <c r="J208" s="118" t="s">
        <v>237</v>
      </c>
      <c r="K208" s="118">
        <v>10.080672644876241</v>
      </c>
      <c r="L208" s="118" t="s">
        <v>237</v>
      </c>
      <c r="M208" s="118">
        <v>51.000491603860418</v>
      </c>
      <c r="N208" s="118" t="s">
        <v>237</v>
      </c>
      <c r="O208" s="118">
        <v>21.061651229858398</v>
      </c>
      <c r="P208" s="134"/>
      <c r="Q208" s="118">
        <v>37.346076965332031</v>
      </c>
      <c r="R208" s="134"/>
      <c r="S208" s="118">
        <v>9.2611494064331055</v>
      </c>
      <c r="T208" s="134"/>
      <c r="U208" s="118">
        <v>6.0526029822999998</v>
      </c>
      <c r="V208" s="134"/>
      <c r="W208" s="118">
        <v>73.100769534119905</v>
      </c>
      <c r="X208" s="118" t="s">
        <v>237</v>
      </c>
      <c r="Y208" s="118">
        <v>59.119294375401338</v>
      </c>
      <c r="Z208" s="118" t="s">
        <v>237</v>
      </c>
      <c r="AA208" s="130"/>
      <c r="AB208" s="97"/>
      <c r="AC208" s="130"/>
      <c r="AD208" s="97"/>
      <c r="AE208" s="70"/>
      <c r="AF208" s="97"/>
      <c r="AG208" s="130"/>
      <c r="AH208" s="121"/>
      <c r="AI208" s="130"/>
      <c r="AJ208" s="121"/>
      <c r="AK208" s="124"/>
      <c r="AL208" s="121"/>
      <c r="AM208" s="86"/>
      <c r="AN208" s="21"/>
      <c r="AO208" s="86"/>
      <c r="AP208" s="21"/>
      <c r="AQ208" s="70"/>
      <c r="AR208" s="97"/>
      <c r="AS208" s="86"/>
      <c r="AT208" s="123"/>
      <c r="AU208" s="86"/>
      <c r="AV208" s="119"/>
      <c r="AW208" s="124"/>
      <c r="AX208" s="119"/>
      <c r="AY208" s="86"/>
      <c r="AZ208" s="123"/>
      <c r="BA208" s="86"/>
      <c r="BB208" s="119"/>
      <c r="BC208" s="124"/>
      <c r="BD208" s="119"/>
    </row>
    <row r="209" spans="2:56" ht="15" customHeight="1" x14ac:dyDescent="0.25">
      <c r="B209" s="135" t="s">
        <v>219</v>
      </c>
      <c r="C209" s="118">
        <v>11.258991038729597</v>
      </c>
      <c r="D209" s="118" t="s">
        <v>237</v>
      </c>
      <c r="E209" s="118">
        <v>59.628272515641221</v>
      </c>
      <c r="F209" s="118" t="s">
        <v>237</v>
      </c>
      <c r="G209" s="118">
        <v>51.240455435310906</v>
      </c>
      <c r="H209" s="118" t="s">
        <v>237</v>
      </c>
      <c r="I209" s="118">
        <v>72.584957903184176</v>
      </c>
      <c r="J209" s="118" t="s">
        <v>237</v>
      </c>
      <c r="K209" s="118" t="s">
        <v>284</v>
      </c>
      <c r="L209" s="118" t="s">
        <v>237</v>
      </c>
      <c r="M209" s="118">
        <v>62.426539467932891</v>
      </c>
      <c r="N209" s="118" t="s">
        <v>237</v>
      </c>
      <c r="O209" s="118">
        <v>17.813968658447266</v>
      </c>
      <c r="P209" s="134"/>
      <c r="Q209" s="118">
        <v>38.517501831054688</v>
      </c>
      <c r="R209" s="134"/>
      <c r="S209" s="118">
        <v>6.8686103820800781</v>
      </c>
      <c r="T209" s="134"/>
      <c r="U209" s="118">
        <v>4.8304624557495117</v>
      </c>
      <c r="V209" s="134"/>
      <c r="W209" s="118">
        <v>66.655031418960334</v>
      </c>
      <c r="X209" s="118" t="s">
        <v>237</v>
      </c>
      <c r="Y209" s="118" t="s">
        <v>238</v>
      </c>
      <c r="Z209" s="118" t="s">
        <v>237</v>
      </c>
      <c r="AA209" s="130"/>
      <c r="AB209" s="97"/>
      <c r="AC209" s="130"/>
      <c r="AD209" s="97"/>
      <c r="AE209" s="70"/>
      <c r="AF209" s="97"/>
      <c r="AG209" s="130"/>
      <c r="AH209" s="122"/>
      <c r="AI209" s="130"/>
      <c r="AJ209" s="122"/>
      <c r="AK209" s="124"/>
      <c r="AL209" s="122"/>
      <c r="AM209" s="86"/>
      <c r="AN209" s="21"/>
      <c r="AO209" s="86"/>
      <c r="AP209" s="21"/>
      <c r="AQ209" s="70"/>
      <c r="AR209" s="97"/>
      <c r="AS209" s="86"/>
      <c r="AT209" s="123"/>
      <c r="AU209" s="86"/>
      <c r="AV209" s="86"/>
      <c r="AW209" s="124"/>
      <c r="AX209" s="86"/>
      <c r="AY209" s="86"/>
      <c r="AZ209" s="123"/>
      <c r="BA209" s="86"/>
      <c r="BB209" s="86"/>
      <c r="BC209" s="124"/>
      <c r="BD209" s="86"/>
    </row>
    <row r="210" spans="2:56" ht="14.25" x14ac:dyDescent="0.25">
      <c r="B210" s="135" t="s">
        <v>220</v>
      </c>
      <c r="C210" s="118">
        <v>14.177855765010104</v>
      </c>
      <c r="D210" s="118" t="s">
        <v>237</v>
      </c>
      <c r="E210" s="118">
        <v>38.671136379767972</v>
      </c>
      <c r="F210" s="118" t="s">
        <v>237</v>
      </c>
      <c r="G210" s="118">
        <v>24.984646171346444</v>
      </c>
      <c r="H210" s="118" t="s">
        <v>237</v>
      </c>
      <c r="I210" s="118">
        <v>60.064343007401895</v>
      </c>
      <c r="J210" s="118" t="s">
        <v>237</v>
      </c>
      <c r="K210" s="118">
        <v>10.361686671583884</v>
      </c>
      <c r="L210" s="118" t="s">
        <v>237</v>
      </c>
      <c r="M210" s="118">
        <v>43.675929312598115</v>
      </c>
      <c r="N210" s="118" t="s">
        <v>237</v>
      </c>
      <c r="O210" s="118">
        <v>23.173595428466797</v>
      </c>
      <c r="P210" s="134"/>
      <c r="Q210" s="118">
        <v>36.1123046875</v>
      </c>
      <c r="R210" s="134"/>
      <c r="S210" s="118">
        <v>11.386745452880859</v>
      </c>
      <c r="T210" s="134"/>
      <c r="U210" s="118">
        <v>5.5513925552368164</v>
      </c>
      <c r="V210" s="134"/>
      <c r="W210" s="118">
        <v>84.919050645089783</v>
      </c>
      <c r="X210" s="118" t="s">
        <v>237</v>
      </c>
      <c r="Y210" s="118">
        <v>65.246924544442351</v>
      </c>
      <c r="Z210" s="118" t="s">
        <v>237</v>
      </c>
      <c r="AA210" s="130"/>
      <c r="AB210" s="97"/>
      <c r="AC210" s="130"/>
      <c r="AD210" s="97"/>
      <c r="AE210" s="70"/>
      <c r="AF210" s="97"/>
      <c r="AG210" s="130"/>
      <c r="AH210" s="122"/>
      <c r="AI210" s="130"/>
      <c r="AJ210" s="122"/>
      <c r="AK210" s="124"/>
      <c r="AM210" s="86"/>
      <c r="AN210" s="21"/>
      <c r="AO210" s="86"/>
      <c r="AP210" s="21"/>
      <c r="AQ210" s="70"/>
      <c r="AR210" s="97"/>
      <c r="AS210" s="86"/>
      <c r="AT210" s="123"/>
      <c r="AU210" s="86"/>
      <c r="AV210" s="70"/>
      <c r="AW210" s="124"/>
      <c r="AX210" s="70"/>
      <c r="AY210" s="86"/>
      <c r="AZ210" s="123"/>
      <c r="BA210" s="86"/>
      <c r="BB210" s="70"/>
      <c r="BC210" s="124"/>
      <c r="BD210" s="70"/>
    </row>
    <row r="211" spans="2:56" ht="13.5" customHeight="1" x14ac:dyDescent="0.25">
      <c r="B211" s="15" t="s">
        <v>221</v>
      </c>
      <c r="C211" s="118" t="s">
        <v>238</v>
      </c>
      <c r="D211" s="118" t="s">
        <v>237</v>
      </c>
      <c r="E211" s="118" t="s">
        <v>238</v>
      </c>
      <c r="F211" s="118" t="s">
        <v>237</v>
      </c>
      <c r="G211" s="118">
        <v>33.859255228572657</v>
      </c>
      <c r="H211" s="118" t="s">
        <v>237</v>
      </c>
      <c r="I211" s="118" t="s">
        <v>238</v>
      </c>
      <c r="J211" s="118" t="s">
        <v>237</v>
      </c>
      <c r="K211" s="118" t="s">
        <v>238</v>
      </c>
      <c r="L211" s="118" t="s">
        <v>237</v>
      </c>
      <c r="M211" s="118">
        <v>36.388220425199044</v>
      </c>
      <c r="N211" s="118" t="s">
        <v>237</v>
      </c>
      <c r="O211" s="118">
        <v>7.2906508445739746</v>
      </c>
      <c r="P211" s="134"/>
      <c r="Q211" s="118">
        <v>17.750802993774414</v>
      </c>
      <c r="R211" s="134"/>
      <c r="S211" s="118">
        <v>7.8550491333007812</v>
      </c>
      <c r="T211" s="134"/>
      <c r="U211" s="118">
        <v>9.9272861480712891</v>
      </c>
      <c r="V211" s="134"/>
      <c r="W211" s="118" t="s">
        <v>238</v>
      </c>
      <c r="X211" s="118" t="s">
        <v>237</v>
      </c>
      <c r="Y211" s="118" t="s">
        <v>238</v>
      </c>
      <c r="Z211" s="118" t="s">
        <v>237</v>
      </c>
      <c r="AA211" s="86"/>
      <c r="AB211" s="120"/>
      <c r="AC211" s="86"/>
      <c r="AD211" s="120"/>
      <c r="AE211" s="70"/>
      <c r="AF211" s="97"/>
      <c r="AG211" s="130"/>
      <c r="AH211" s="122"/>
      <c r="AI211" s="130"/>
      <c r="AJ211" s="122"/>
      <c r="AK211" s="124"/>
      <c r="AL211" s="122"/>
      <c r="AM211" s="86"/>
      <c r="AN211" s="21"/>
      <c r="AO211" s="86"/>
      <c r="AP211" s="21"/>
      <c r="AQ211" s="70"/>
      <c r="AR211" s="97"/>
      <c r="AS211" s="86"/>
      <c r="AT211" s="123"/>
      <c r="AU211" s="86"/>
      <c r="AV211" s="86"/>
      <c r="AW211" s="124"/>
      <c r="AX211" s="86"/>
      <c r="AY211" s="86"/>
      <c r="AZ211" s="123"/>
      <c r="BA211" s="86"/>
      <c r="BB211" s="86"/>
      <c r="BC211" s="124"/>
      <c r="BD211" s="86"/>
    </row>
    <row r="212" spans="2:56" ht="14.25" x14ac:dyDescent="0.25">
      <c r="B212" s="45" t="s">
        <v>222</v>
      </c>
      <c r="C212" s="118">
        <v>27.757607203242355</v>
      </c>
      <c r="D212" s="118" t="s">
        <v>237</v>
      </c>
      <c r="E212" s="118">
        <v>38.60371528312195</v>
      </c>
      <c r="F212" s="118" t="s">
        <v>237</v>
      </c>
      <c r="G212" s="118">
        <v>47.257794917198233</v>
      </c>
      <c r="H212" s="118" t="s">
        <v>237</v>
      </c>
      <c r="I212" s="118">
        <v>58.171223265750392</v>
      </c>
      <c r="J212" s="118" t="s">
        <v>237</v>
      </c>
      <c r="K212" s="118" t="s">
        <v>238</v>
      </c>
      <c r="L212" s="118" t="s">
        <v>237</v>
      </c>
      <c r="M212" s="118">
        <v>75.443199990476899</v>
      </c>
      <c r="N212" s="118" t="s">
        <v>237</v>
      </c>
      <c r="O212" s="118">
        <v>32.474033355712891</v>
      </c>
      <c r="P212" s="134"/>
      <c r="Q212" s="118">
        <v>37.985099792480469</v>
      </c>
      <c r="R212" s="134"/>
      <c r="S212" s="118">
        <v>15.442131042480469</v>
      </c>
      <c r="T212" s="134"/>
      <c r="U212" s="118">
        <v>3.5345444679260254</v>
      </c>
      <c r="V212" s="134"/>
      <c r="W212" s="118">
        <v>52.617367407335458</v>
      </c>
      <c r="X212" s="118" t="s">
        <v>237</v>
      </c>
      <c r="Y212" s="118">
        <v>68.809704101748963</v>
      </c>
      <c r="Z212" s="118" t="s">
        <v>237</v>
      </c>
      <c r="AA212" s="86"/>
      <c r="AB212" s="97"/>
      <c r="AC212" s="86"/>
      <c r="AD212" s="97"/>
      <c r="AE212" s="70"/>
      <c r="AF212" s="97"/>
      <c r="AG212" s="86"/>
      <c r="AH212" s="119"/>
      <c r="AI212" s="86"/>
      <c r="AJ212" s="121"/>
      <c r="AK212" s="124"/>
      <c r="AL212" s="121"/>
      <c r="AM212" s="86"/>
      <c r="AN212" s="21"/>
      <c r="AO212" s="86"/>
      <c r="AP212" s="21"/>
      <c r="AQ212" s="70"/>
      <c r="AR212" s="97"/>
      <c r="AS212" s="86"/>
      <c r="AT212" s="123"/>
      <c r="AU212" s="86"/>
      <c r="AV212" s="119"/>
      <c r="AW212" s="124"/>
      <c r="AX212" s="119"/>
      <c r="AY212" s="86"/>
      <c r="AZ212" s="123"/>
      <c r="BA212" s="86"/>
      <c r="BB212" s="119"/>
      <c r="BC212" s="124"/>
      <c r="BD212" s="119"/>
    </row>
    <row r="213" spans="2:56" ht="14.25" x14ac:dyDescent="0.25">
      <c r="B213" s="45" t="s">
        <v>223</v>
      </c>
      <c r="C213" s="118" t="s">
        <v>238</v>
      </c>
      <c r="D213" s="118" t="s">
        <v>237</v>
      </c>
      <c r="E213" s="118">
        <v>43.986983490498488</v>
      </c>
      <c r="F213" s="118" t="s">
        <v>237</v>
      </c>
      <c r="G213" s="118">
        <v>30.341710150611505</v>
      </c>
      <c r="H213" s="118" t="s">
        <v>237</v>
      </c>
      <c r="I213" s="118">
        <v>79.334077266791255</v>
      </c>
      <c r="J213" s="118" t="s">
        <v>285</v>
      </c>
      <c r="K213" s="118" t="s">
        <v>238</v>
      </c>
      <c r="L213" s="118" t="s">
        <v>237</v>
      </c>
      <c r="M213" s="118">
        <v>20.769896272336254</v>
      </c>
      <c r="N213" s="118" t="s">
        <v>237</v>
      </c>
      <c r="O213" s="118">
        <v>5.206845760345459</v>
      </c>
      <c r="P213" s="134"/>
      <c r="Q213" s="118">
        <v>11.819921493530273</v>
      </c>
      <c r="R213" s="134"/>
      <c r="S213" s="118">
        <v>3.6051754951477051</v>
      </c>
      <c r="T213" s="134"/>
      <c r="U213" s="118">
        <v>5.8036751747131348</v>
      </c>
      <c r="V213" s="134"/>
      <c r="W213" s="118">
        <v>85.012896431169381</v>
      </c>
      <c r="X213" s="118" t="s">
        <v>237</v>
      </c>
      <c r="Y213" s="118">
        <v>86.327200462748536</v>
      </c>
      <c r="Z213" s="118" t="s">
        <v>237</v>
      </c>
      <c r="AA213" s="86"/>
      <c r="AB213" s="120"/>
      <c r="AC213" s="119"/>
      <c r="AD213" s="120"/>
      <c r="AE213" s="70"/>
      <c r="AF213" s="97"/>
      <c r="AG213" s="86"/>
      <c r="AH213" s="86"/>
      <c r="AI213" s="86"/>
      <c r="AJ213" s="121"/>
      <c r="AK213" s="124"/>
      <c r="AL213" s="121"/>
      <c r="AM213" s="86"/>
      <c r="AN213" s="21"/>
      <c r="AO213" s="86"/>
      <c r="AP213" s="21"/>
      <c r="AQ213" s="70"/>
      <c r="AR213" s="97"/>
      <c r="AS213" s="86"/>
      <c r="AT213" s="123"/>
      <c r="AU213" s="86"/>
      <c r="AV213" s="119"/>
      <c r="AW213" s="124"/>
      <c r="AX213" s="119"/>
      <c r="AY213" s="86"/>
      <c r="AZ213" s="123"/>
      <c r="BA213" s="86"/>
      <c r="BB213" s="119"/>
      <c r="BC213" s="124"/>
      <c r="BD213" s="119"/>
    </row>
    <row r="214" spans="2:56" ht="14.25" x14ac:dyDescent="0.25">
      <c r="B214" s="15" t="s">
        <v>224</v>
      </c>
      <c r="C214" s="118">
        <v>9.0161605792043247</v>
      </c>
      <c r="D214" s="118" t="s">
        <v>237</v>
      </c>
      <c r="E214" s="118">
        <v>49.355264345941563</v>
      </c>
      <c r="F214" s="118" t="s">
        <v>237</v>
      </c>
      <c r="G214" s="118">
        <v>32.102768023069082</v>
      </c>
      <c r="H214" s="118" t="s">
        <v>237</v>
      </c>
      <c r="I214" s="118">
        <v>88.078627203728175</v>
      </c>
      <c r="J214" s="118" t="s">
        <v>237</v>
      </c>
      <c r="K214" s="118" t="s">
        <v>238</v>
      </c>
      <c r="L214" s="118" t="s">
        <v>237</v>
      </c>
      <c r="M214" s="118">
        <v>27.193166076715148</v>
      </c>
      <c r="N214" s="118" t="s">
        <v>237</v>
      </c>
      <c r="O214" s="118">
        <v>2.6772189140319824</v>
      </c>
      <c r="P214" s="134"/>
      <c r="Q214" s="118">
        <v>10.894900321960449</v>
      </c>
      <c r="R214" s="134"/>
      <c r="S214" s="118">
        <v>1.3619189262390137</v>
      </c>
      <c r="T214" s="134"/>
      <c r="U214" s="118">
        <v>7.3723273277282715</v>
      </c>
      <c r="V214" s="134"/>
      <c r="W214" s="118" t="s">
        <v>238</v>
      </c>
      <c r="X214" s="118" t="s">
        <v>237</v>
      </c>
      <c r="Y214" s="118" t="s">
        <v>238</v>
      </c>
      <c r="Z214" s="118" t="s">
        <v>237</v>
      </c>
      <c r="AA214" s="130"/>
      <c r="AB214" s="97"/>
      <c r="AC214" s="130"/>
      <c r="AD214" s="97"/>
      <c r="AE214" s="70"/>
      <c r="AF214" s="97"/>
      <c r="AG214" s="130"/>
      <c r="AH214" s="122"/>
      <c r="AI214" s="130"/>
      <c r="AJ214" s="122"/>
      <c r="AK214" s="124"/>
      <c r="AL214" s="122"/>
      <c r="AM214" s="86"/>
      <c r="AN214" s="21"/>
      <c r="AO214" s="86"/>
      <c r="AP214" s="21"/>
      <c r="AQ214" s="70"/>
      <c r="AR214" s="97"/>
      <c r="AS214" s="86"/>
      <c r="AT214" s="123"/>
      <c r="AU214" s="86"/>
      <c r="AV214" s="86"/>
      <c r="AW214" s="124"/>
      <c r="AX214" s="86"/>
      <c r="AY214" s="86"/>
      <c r="AZ214" s="123"/>
      <c r="BA214" s="86"/>
      <c r="BB214" s="86"/>
      <c r="BC214" s="124"/>
      <c r="BD214" s="86"/>
    </row>
    <row r="215" spans="2:56" ht="14.25" x14ac:dyDescent="0.25">
      <c r="B215" s="15" t="s">
        <v>225</v>
      </c>
      <c r="C215" s="118">
        <v>6.1157436669181973</v>
      </c>
      <c r="D215" s="118" t="s">
        <v>237</v>
      </c>
      <c r="E215" s="118" t="s">
        <v>238</v>
      </c>
      <c r="F215" s="118" t="s">
        <v>237</v>
      </c>
      <c r="G215" s="118" t="s">
        <v>238</v>
      </c>
      <c r="H215" s="118" t="s">
        <v>237</v>
      </c>
      <c r="I215" s="118" t="s">
        <v>238</v>
      </c>
      <c r="J215" s="118" t="s">
        <v>237</v>
      </c>
      <c r="K215" s="118" t="s">
        <v>238</v>
      </c>
      <c r="L215" s="118" t="s">
        <v>237</v>
      </c>
      <c r="M215" s="118" t="s">
        <v>238</v>
      </c>
      <c r="N215" s="118" t="s">
        <v>237</v>
      </c>
      <c r="O215" s="118">
        <v>1.6397233009338379</v>
      </c>
      <c r="P215" s="134"/>
      <c r="Q215" s="118">
        <v>10.750992774963379</v>
      </c>
      <c r="R215" s="134"/>
      <c r="S215" s="118">
        <v>1.3778973817825317</v>
      </c>
      <c r="T215" s="134"/>
      <c r="U215" s="118">
        <v>15.716945648193359</v>
      </c>
      <c r="V215" s="134"/>
      <c r="W215" s="118" t="s">
        <v>238</v>
      </c>
      <c r="X215" s="118" t="s">
        <v>237</v>
      </c>
      <c r="Y215" s="118" t="s">
        <v>238</v>
      </c>
      <c r="Z215" s="118" t="s">
        <v>237</v>
      </c>
      <c r="AA215" s="130"/>
      <c r="AB215" s="97"/>
      <c r="AC215" s="130"/>
      <c r="AD215" s="97"/>
      <c r="AE215" s="70"/>
      <c r="AF215" s="97"/>
      <c r="AG215" s="130"/>
      <c r="AH215" s="122"/>
      <c r="AI215" s="130"/>
      <c r="AJ215" s="122"/>
      <c r="AK215" s="124"/>
      <c r="AM215" s="86"/>
      <c r="AN215" s="21"/>
      <c r="AO215" s="86"/>
      <c r="AP215" s="21"/>
      <c r="AQ215" s="70"/>
      <c r="AR215" s="97"/>
      <c r="AS215" s="86"/>
      <c r="AT215" s="123"/>
      <c r="AU215" s="86"/>
      <c r="AV215" s="70"/>
      <c r="AW215" s="124"/>
      <c r="AX215" s="70"/>
      <c r="AY215" s="86"/>
      <c r="AZ215" s="123"/>
      <c r="BA215" s="86"/>
      <c r="BB215" s="70"/>
      <c r="BC215" s="124"/>
      <c r="BD215" s="70"/>
    </row>
    <row r="216" spans="2:56" ht="12.75" customHeight="1" x14ac:dyDescent="0.25">
      <c r="B216" s="15" t="s">
        <v>226</v>
      </c>
      <c r="C216" s="118">
        <v>13.705715095954252</v>
      </c>
      <c r="D216" s="118" t="s">
        <v>237</v>
      </c>
      <c r="E216" s="118">
        <v>52.870743797180644</v>
      </c>
      <c r="F216" s="118" t="s">
        <v>237</v>
      </c>
      <c r="G216" s="118">
        <v>46.013350813038748</v>
      </c>
      <c r="H216" s="118" t="s">
        <v>237</v>
      </c>
      <c r="I216" s="118">
        <v>62.391587931144379</v>
      </c>
      <c r="J216" s="118" t="s">
        <v>237</v>
      </c>
      <c r="K216" s="118" t="s">
        <v>238</v>
      </c>
      <c r="L216" s="118" t="s">
        <v>237</v>
      </c>
      <c r="M216" s="118">
        <v>63.020040528545003</v>
      </c>
      <c r="N216" s="118" t="s">
        <v>237</v>
      </c>
      <c r="O216" s="118">
        <v>22.434999465942383</v>
      </c>
      <c r="P216" s="134"/>
      <c r="Q216" s="118">
        <v>36.50274658203125</v>
      </c>
      <c r="R216" s="134"/>
      <c r="S216" s="118">
        <v>9.4424400329589844</v>
      </c>
      <c r="T216" s="134"/>
      <c r="U216" s="118">
        <v>4.4451346397399902</v>
      </c>
      <c r="V216" s="134"/>
      <c r="W216" s="118">
        <v>81.497768591048455</v>
      </c>
      <c r="X216" s="118" t="s">
        <v>237</v>
      </c>
      <c r="Y216" s="118">
        <v>50.058776283747711</v>
      </c>
      <c r="Z216" s="118" t="s">
        <v>237</v>
      </c>
      <c r="AB216" s="3"/>
      <c r="AD216" s="3"/>
      <c r="AF216" s="3"/>
      <c r="AM216" s="3"/>
      <c r="AN216" s="3"/>
      <c r="AO216" s="3"/>
      <c r="AP216" s="3"/>
      <c r="AQ216" s="3"/>
      <c r="AR216" s="3"/>
    </row>
    <row r="217" spans="2:56" ht="14.25" x14ac:dyDescent="0.25">
      <c r="B217" s="15" t="s">
        <v>227</v>
      </c>
      <c r="C217" s="118">
        <v>15.831130434189625</v>
      </c>
      <c r="D217" s="118" t="s">
        <v>285</v>
      </c>
      <c r="E217" s="118">
        <v>44.042161416918887</v>
      </c>
      <c r="F217" s="118" t="s">
        <v>237</v>
      </c>
      <c r="G217" s="118">
        <v>37.70166530707143</v>
      </c>
      <c r="H217" s="118" t="s">
        <v>237</v>
      </c>
      <c r="I217" s="118">
        <v>64.73938257451465</v>
      </c>
      <c r="J217" s="118" t="s">
        <v>285</v>
      </c>
      <c r="K217" s="118" t="s">
        <v>238</v>
      </c>
      <c r="L217" s="118" t="s">
        <v>237</v>
      </c>
      <c r="M217" s="118">
        <v>48.632050886198428</v>
      </c>
      <c r="N217" s="118" t="s">
        <v>237</v>
      </c>
      <c r="O217" s="118">
        <v>15.004367660000002</v>
      </c>
      <c r="P217" s="134"/>
      <c r="Q217" s="118">
        <v>24.50837228</v>
      </c>
      <c r="R217" s="134"/>
      <c r="S217" s="118">
        <v>7.7029531299999991</v>
      </c>
      <c r="T217" s="134"/>
      <c r="U217" s="118">
        <v>6.3213141099999994</v>
      </c>
      <c r="V217" s="134"/>
      <c r="W217" s="118">
        <v>64.853432043403501</v>
      </c>
      <c r="X217" s="118" t="s">
        <v>237</v>
      </c>
      <c r="Y217" s="118">
        <v>74.572546293292959</v>
      </c>
      <c r="Z217" s="118" t="s">
        <v>237</v>
      </c>
      <c r="AB217" s="3"/>
      <c r="AD217" s="3"/>
      <c r="AF217" s="3"/>
      <c r="AM217" s="3"/>
      <c r="AN217" s="3"/>
      <c r="AO217" s="3"/>
      <c r="AP217" s="3"/>
      <c r="AQ217" s="3"/>
      <c r="AR217" s="3"/>
    </row>
    <row r="218" spans="2:56" x14ac:dyDescent="0.25">
      <c r="B218" s="15"/>
      <c r="C218" s="3"/>
      <c r="D218" s="3"/>
      <c r="E218" s="3"/>
      <c r="F218" s="3"/>
      <c r="G218" s="3"/>
      <c r="H218" s="3"/>
      <c r="I218" s="3"/>
      <c r="J218" s="3"/>
      <c r="K218" s="3"/>
      <c r="L218" s="3"/>
      <c r="M218" s="3"/>
      <c r="N218" s="3"/>
      <c r="O218" s="3"/>
      <c r="P218" s="3"/>
      <c r="Q218" s="15"/>
      <c r="R218" s="15"/>
      <c r="S218" s="15"/>
      <c r="T218" s="15"/>
      <c r="U218" s="15"/>
      <c r="V218" s="86"/>
      <c r="W218" s="98"/>
      <c r="X218" s="98"/>
      <c r="Y218" s="69"/>
      <c r="Z218" s="69"/>
      <c r="AB218" s="3"/>
      <c r="AD218" s="3"/>
      <c r="AF218" s="3"/>
      <c r="AM218" s="3"/>
      <c r="AN218" s="3"/>
      <c r="AO218" s="3"/>
      <c r="AP218" s="3"/>
      <c r="AQ218" s="3"/>
      <c r="AR218" s="3"/>
    </row>
    <row r="219" spans="2:56" x14ac:dyDescent="0.25">
      <c r="B219" s="57" t="s">
        <v>259</v>
      </c>
      <c r="C219" s="86"/>
      <c r="D219" s="86"/>
      <c r="E219" s="86"/>
      <c r="F219" s="86"/>
      <c r="G219" s="86"/>
      <c r="H219" s="86"/>
      <c r="I219" s="86"/>
      <c r="J219" s="86"/>
      <c r="K219" s="86"/>
      <c r="L219" s="86"/>
      <c r="M219" s="86"/>
      <c r="N219" s="86"/>
      <c r="O219" s="86"/>
      <c r="P219" s="86"/>
      <c r="Q219" s="15"/>
      <c r="R219" s="15"/>
      <c r="S219" s="21"/>
      <c r="T219" s="21"/>
      <c r="U219" s="21"/>
      <c r="V219" s="21"/>
      <c r="W219" s="21"/>
      <c r="X219" s="21"/>
      <c r="Y219" s="21"/>
      <c r="Z219" s="21"/>
      <c r="AA219" s="21"/>
      <c r="AB219" s="21"/>
      <c r="AC219" s="21"/>
      <c r="AD219" s="21"/>
      <c r="AE219" s="21"/>
      <c r="AF219" s="87"/>
      <c r="AG219" s="19"/>
      <c r="AH219" s="87"/>
      <c r="AI219" s="19"/>
      <c r="AJ219" s="87"/>
      <c r="AK219" s="19"/>
      <c r="AL219" s="21"/>
      <c r="AM219" s="15"/>
      <c r="AN219" s="21"/>
      <c r="AO219" s="15"/>
      <c r="AP219" s="21"/>
      <c r="AQ219" s="15"/>
      <c r="AR219" s="3"/>
    </row>
    <row r="220" spans="2:56" x14ac:dyDescent="0.25">
      <c r="B220" s="3" t="s">
        <v>242</v>
      </c>
      <c r="C220" s="3"/>
      <c r="D220" s="3"/>
      <c r="E220" s="3"/>
      <c r="F220" s="3"/>
      <c r="G220" s="3"/>
      <c r="H220" s="3"/>
      <c r="I220" s="3"/>
      <c r="J220" s="3"/>
      <c r="K220" s="3"/>
      <c r="L220" s="3"/>
      <c r="M220" s="136"/>
      <c r="N220" s="136"/>
      <c r="O220" s="136"/>
      <c r="P220" s="136"/>
      <c r="Q220" s="136"/>
      <c r="R220" s="136"/>
      <c r="W220" s="3"/>
      <c r="X220" s="3"/>
      <c r="Y220" s="3"/>
      <c r="Z220" s="2"/>
      <c r="AA220" s="3"/>
      <c r="AB220" s="3"/>
      <c r="AC220" s="3"/>
      <c r="AD220" s="3"/>
      <c r="AE220" s="3"/>
      <c r="AF220" s="3"/>
      <c r="AG220" s="3"/>
      <c r="AH220" s="3"/>
      <c r="AI220" s="3"/>
      <c r="AJ220" s="3"/>
      <c r="AK220" s="3"/>
      <c r="AL220" s="3"/>
      <c r="AM220" s="3"/>
      <c r="AN220" s="3"/>
      <c r="AO220" s="3"/>
      <c r="AP220" s="3"/>
      <c r="AQ220" s="3"/>
      <c r="AR220" s="69"/>
    </row>
    <row r="221" spans="2:56" x14ac:dyDescent="0.25">
      <c r="C221" s="3"/>
      <c r="D221" s="3"/>
      <c r="E221" s="3"/>
      <c r="F221" s="3"/>
      <c r="G221" s="3"/>
      <c r="H221" s="3"/>
      <c r="I221" s="3"/>
      <c r="J221" s="3"/>
      <c r="K221" s="3"/>
      <c r="L221" s="3"/>
      <c r="M221" s="136"/>
      <c r="N221" s="136"/>
      <c r="O221" s="136"/>
      <c r="P221" s="136"/>
      <c r="Q221" s="136"/>
      <c r="R221" s="136"/>
      <c r="W221" s="3"/>
      <c r="X221" s="3"/>
      <c r="Y221" s="3"/>
      <c r="Z221" s="2"/>
      <c r="AA221" s="3"/>
      <c r="AB221" s="3"/>
      <c r="AC221" s="3"/>
      <c r="AD221" s="3"/>
      <c r="AE221" s="3"/>
      <c r="AF221" s="3"/>
      <c r="AG221" s="3"/>
      <c r="AH221" s="3"/>
      <c r="AI221" s="3"/>
      <c r="AJ221" s="3"/>
      <c r="AK221" s="3"/>
      <c r="AL221" s="3"/>
      <c r="AM221" s="3"/>
      <c r="AN221" s="3"/>
      <c r="AO221" s="3"/>
      <c r="AP221" s="3"/>
      <c r="AQ221" s="3"/>
      <c r="AR221" s="69"/>
    </row>
    <row r="222" spans="2:56" x14ac:dyDescent="0.25">
      <c r="B222" s="45" t="s">
        <v>228</v>
      </c>
      <c r="C222" s="43"/>
      <c r="D222" s="43"/>
      <c r="E222" s="43"/>
      <c r="F222" s="43"/>
      <c r="G222" s="43"/>
      <c r="H222" s="43"/>
      <c r="I222" s="43"/>
      <c r="J222" s="43"/>
      <c r="K222" s="43"/>
      <c r="L222" s="43"/>
      <c r="M222" s="43"/>
      <c r="N222" s="43"/>
      <c r="O222" s="43"/>
      <c r="P222" s="43"/>
      <c r="Q222" s="1"/>
      <c r="R222" s="1"/>
      <c r="S222" s="46"/>
      <c r="T222" s="46"/>
      <c r="U222" s="46"/>
      <c r="V222" s="46"/>
      <c r="W222" s="46"/>
      <c r="X222" s="46"/>
      <c r="Y222" s="46"/>
      <c r="Z222" s="46"/>
      <c r="AA222" s="21"/>
      <c r="AB222" s="21"/>
      <c r="AC222" s="21"/>
      <c r="AD222" s="21"/>
      <c r="AE222" s="21"/>
      <c r="AF222" s="87"/>
      <c r="AG222" s="19"/>
      <c r="AH222" s="87"/>
      <c r="AI222" s="19"/>
      <c r="AJ222" s="87"/>
      <c r="AK222" s="19"/>
      <c r="AL222" s="3"/>
      <c r="AM222" s="3"/>
      <c r="AN222" s="3"/>
      <c r="AO222" s="3"/>
      <c r="AP222" s="3"/>
      <c r="AQ222" s="3"/>
      <c r="AR222" s="69"/>
    </row>
    <row r="223" spans="2:56" x14ac:dyDescent="0.25">
      <c r="B223" s="52" t="s">
        <v>233</v>
      </c>
      <c r="C223" s="43"/>
      <c r="D223" s="43"/>
      <c r="E223" s="43"/>
      <c r="F223" s="43"/>
      <c r="G223" s="43"/>
      <c r="H223" s="43"/>
      <c r="I223" s="43"/>
      <c r="J223" s="43"/>
      <c r="K223" s="43"/>
      <c r="L223" s="43"/>
      <c r="M223" s="43"/>
      <c r="N223" s="43"/>
      <c r="O223" s="43"/>
      <c r="P223" s="43"/>
      <c r="Q223" s="1"/>
      <c r="R223" s="1"/>
      <c r="S223" s="46"/>
      <c r="T223" s="46"/>
      <c r="U223" s="46"/>
      <c r="V223" s="46"/>
      <c r="W223" s="46"/>
      <c r="X223" s="46"/>
      <c r="Y223" s="46"/>
      <c r="Z223" s="46"/>
      <c r="AA223" s="21"/>
      <c r="AB223" s="21"/>
      <c r="AC223" s="21"/>
      <c r="AD223" s="21"/>
      <c r="AE223" s="21"/>
      <c r="AF223" s="87"/>
      <c r="AG223" s="19"/>
      <c r="AH223" s="87"/>
      <c r="AI223" s="19"/>
      <c r="AJ223" s="87"/>
      <c r="AK223" s="19"/>
      <c r="AL223" s="3"/>
      <c r="AM223" s="3"/>
      <c r="AN223" s="3"/>
      <c r="AO223" s="3"/>
      <c r="AP223" s="3"/>
      <c r="AQ223" s="3"/>
      <c r="AR223" s="69"/>
    </row>
    <row r="224" spans="2:56" x14ac:dyDescent="0.25">
      <c r="B224" s="52" t="s">
        <v>286</v>
      </c>
      <c r="C224" s="43"/>
      <c r="D224" s="43"/>
      <c r="E224" s="43"/>
      <c r="F224" s="43"/>
      <c r="G224" s="43"/>
      <c r="H224" s="43"/>
      <c r="I224" s="43"/>
      <c r="J224" s="43"/>
      <c r="K224" s="43"/>
      <c r="L224" s="43"/>
      <c r="M224" s="43"/>
      <c r="N224" s="43"/>
      <c r="O224" s="43"/>
      <c r="P224" s="43"/>
      <c r="Q224" s="1"/>
      <c r="R224" s="1"/>
      <c r="S224" s="46"/>
      <c r="T224" s="46"/>
      <c r="U224" s="46"/>
      <c r="V224" s="46"/>
      <c r="W224" s="46"/>
      <c r="X224" s="46"/>
      <c r="Y224" s="46"/>
      <c r="Z224" s="46"/>
      <c r="AA224" s="21"/>
      <c r="AB224" s="21"/>
      <c r="AC224" s="21"/>
      <c r="AD224" s="21"/>
      <c r="AE224" s="21"/>
      <c r="AF224" s="87"/>
      <c r="AG224" s="19"/>
      <c r="AH224" s="87"/>
      <c r="AI224" s="19"/>
      <c r="AJ224" s="87"/>
      <c r="AK224" s="19"/>
      <c r="AL224" s="3"/>
      <c r="AM224" s="3"/>
      <c r="AN224" s="3"/>
      <c r="AO224" s="3"/>
      <c r="AP224" s="3"/>
      <c r="AQ224" s="3"/>
      <c r="AR224" s="69"/>
    </row>
    <row r="225" spans="2:44" x14ac:dyDescent="0.25">
      <c r="B225" s="45" t="s">
        <v>287</v>
      </c>
      <c r="C225" s="43"/>
      <c r="D225" s="43"/>
      <c r="E225" s="43"/>
      <c r="F225" s="43"/>
      <c r="G225" s="43"/>
      <c r="H225" s="43"/>
      <c r="I225" s="43"/>
      <c r="J225" s="43"/>
      <c r="K225" s="43"/>
      <c r="L225" s="43"/>
      <c r="M225" s="43"/>
      <c r="N225" s="43"/>
      <c r="O225" s="43"/>
      <c r="P225" s="43"/>
      <c r="Q225" s="1"/>
      <c r="R225" s="1"/>
      <c r="S225" s="46"/>
      <c r="T225" s="46"/>
      <c r="U225" s="46"/>
      <c r="V225" s="46"/>
      <c r="W225" s="46"/>
      <c r="X225" s="46"/>
      <c r="Y225" s="46"/>
      <c r="Z225" s="46"/>
      <c r="AA225" s="21"/>
      <c r="AB225" s="21"/>
      <c r="AC225" s="21"/>
      <c r="AD225" s="21"/>
      <c r="AE225" s="21"/>
      <c r="AF225" s="87"/>
      <c r="AG225" s="19"/>
      <c r="AH225" s="87"/>
      <c r="AI225" s="19"/>
      <c r="AJ225" s="87"/>
      <c r="AK225" s="19"/>
      <c r="AL225" s="3"/>
      <c r="AM225" s="3"/>
      <c r="AN225" s="3"/>
      <c r="AO225" s="3"/>
      <c r="AP225" s="3"/>
      <c r="AQ225" s="3"/>
      <c r="AR225" s="69"/>
    </row>
    <row r="226" spans="2:44" s="99" customFormat="1" x14ac:dyDescent="0.25">
      <c r="B226" s="3" t="s">
        <v>288</v>
      </c>
      <c r="C226" s="43"/>
      <c r="D226" s="43"/>
      <c r="E226" s="43"/>
      <c r="F226" s="43"/>
      <c r="G226" s="43"/>
      <c r="H226" s="43"/>
      <c r="I226" s="43"/>
      <c r="J226" s="43"/>
      <c r="K226" s="43"/>
      <c r="L226" s="43"/>
      <c r="M226" s="43"/>
      <c r="N226" s="43"/>
      <c r="O226" s="43"/>
      <c r="P226" s="43"/>
      <c r="Q226" s="1"/>
      <c r="R226" s="1"/>
      <c r="S226" s="46"/>
      <c r="T226" s="46"/>
      <c r="U226" s="46"/>
      <c r="V226" s="46"/>
      <c r="W226" s="46"/>
      <c r="X226" s="46"/>
      <c r="Y226" s="46"/>
      <c r="Z226" s="46"/>
      <c r="AA226" s="21"/>
      <c r="AB226" s="21"/>
      <c r="AC226" s="21"/>
      <c r="AD226" s="21"/>
      <c r="AE226" s="21"/>
      <c r="AF226" s="87"/>
      <c r="AG226" s="19"/>
      <c r="AH226" s="87"/>
      <c r="AI226" s="19"/>
      <c r="AJ226" s="87"/>
      <c r="AK226" s="19"/>
      <c r="AL226" s="3"/>
      <c r="AM226" s="3"/>
      <c r="AN226" s="3"/>
      <c r="AO226" s="3"/>
      <c r="AP226" s="3"/>
      <c r="AQ226" s="3"/>
      <c r="AR226" s="69"/>
    </row>
    <row r="227" spans="2:44" s="99" customFormat="1" x14ac:dyDescent="0.25">
      <c r="B227" s="3" t="s">
        <v>289</v>
      </c>
      <c r="C227" s="43"/>
      <c r="D227" s="43"/>
      <c r="E227" s="43"/>
      <c r="F227" s="43"/>
      <c r="G227" s="43"/>
      <c r="H227" s="43"/>
      <c r="I227" s="43"/>
      <c r="J227" s="43"/>
      <c r="K227" s="43"/>
      <c r="L227" s="43"/>
      <c r="M227" s="43"/>
      <c r="N227" s="43"/>
      <c r="O227" s="43"/>
      <c r="P227" s="43"/>
      <c r="Q227" s="1"/>
      <c r="R227" s="1"/>
      <c r="S227" s="46"/>
      <c r="T227" s="46"/>
      <c r="U227" s="46"/>
      <c r="V227" s="46"/>
      <c r="W227" s="46"/>
      <c r="X227" s="46"/>
      <c r="Y227" s="46"/>
      <c r="Z227" s="46"/>
      <c r="AA227" s="21"/>
      <c r="AB227" s="21"/>
      <c r="AC227" s="21"/>
      <c r="AD227" s="21"/>
      <c r="AE227" s="21"/>
      <c r="AF227" s="87"/>
      <c r="AG227" s="19"/>
      <c r="AH227" s="87"/>
      <c r="AI227" s="19"/>
      <c r="AJ227" s="87"/>
      <c r="AK227" s="19"/>
      <c r="AL227" s="3"/>
      <c r="AM227" s="3"/>
      <c r="AN227" s="3"/>
      <c r="AO227" s="3"/>
      <c r="AP227" s="3"/>
      <c r="AQ227" s="3"/>
      <c r="AR227" s="69"/>
    </row>
    <row r="228" spans="2:44" s="99" customFormat="1" x14ac:dyDescent="0.25">
      <c r="B228" s="45" t="s">
        <v>236</v>
      </c>
      <c r="C228" s="43"/>
      <c r="D228" s="43"/>
      <c r="E228" s="43"/>
      <c r="F228" s="43"/>
      <c r="G228" s="43"/>
      <c r="H228" s="43"/>
      <c r="I228" s="43"/>
      <c r="J228" s="43"/>
      <c r="K228" s="43"/>
      <c r="L228" s="43"/>
      <c r="M228" s="43"/>
      <c r="N228" s="43"/>
      <c r="O228" s="43"/>
      <c r="P228" s="43"/>
      <c r="Q228" s="1"/>
      <c r="R228" s="1"/>
      <c r="S228" s="46"/>
      <c r="T228" s="46"/>
      <c r="U228" s="46"/>
      <c r="V228" s="46"/>
      <c r="W228" s="46"/>
      <c r="X228" s="46"/>
      <c r="Y228" s="46"/>
      <c r="Z228" s="46"/>
      <c r="AA228" s="21"/>
      <c r="AB228" s="21"/>
      <c r="AC228" s="21"/>
      <c r="AD228" s="21"/>
      <c r="AE228" s="21"/>
      <c r="AF228" s="87"/>
      <c r="AG228" s="55"/>
      <c r="AH228" s="122"/>
      <c r="AI228" s="55"/>
      <c r="AJ228" s="122"/>
      <c r="AK228" s="98"/>
      <c r="AL228" s="3"/>
      <c r="AM228" s="3"/>
      <c r="AN228" s="3"/>
      <c r="AO228" s="3"/>
      <c r="AP228" s="3"/>
      <c r="AQ228" s="3"/>
      <c r="AR228" s="69"/>
    </row>
    <row r="229" spans="2:44" s="99" customFormat="1" x14ac:dyDescent="0.25">
      <c r="B229" s="45" t="s">
        <v>290</v>
      </c>
      <c r="C229" s="43"/>
      <c r="D229" s="43"/>
      <c r="E229" s="43"/>
      <c r="F229" s="43"/>
      <c r="G229" s="43"/>
      <c r="H229" s="43"/>
      <c r="I229" s="43"/>
      <c r="J229" s="43"/>
      <c r="K229" s="43"/>
      <c r="L229" s="43"/>
      <c r="M229" s="43"/>
      <c r="N229" s="43"/>
      <c r="O229" s="43"/>
      <c r="P229" s="43"/>
      <c r="Q229" s="1"/>
      <c r="R229" s="1"/>
      <c r="S229" s="46"/>
      <c r="T229" s="46"/>
      <c r="U229" s="46"/>
      <c r="V229" s="46"/>
      <c r="W229" s="46"/>
      <c r="X229" s="46"/>
      <c r="Y229" s="46"/>
      <c r="Z229" s="46"/>
      <c r="AA229" s="21"/>
      <c r="AB229" s="21"/>
      <c r="AC229" s="21"/>
      <c r="AD229" s="21"/>
      <c r="AE229" s="21"/>
      <c r="AF229" s="87"/>
      <c r="AG229" s="55"/>
      <c r="AH229" s="122"/>
      <c r="AI229" s="55"/>
      <c r="AJ229" s="122"/>
      <c r="AK229" s="98"/>
      <c r="AL229" s="3"/>
      <c r="AM229" s="3"/>
      <c r="AN229" s="3"/>
      <c r="AO229" s="3"/>
      <c r="AP229" s="3"/>
      <c r="AQ229" s="3"/>
      <c r="AR229" s="69"/>
    </row>
    <row r="230" spans="2:44" s="99" customFormat="1" ht="27" customHeight="1" x14ac:dyDescent="0.25">
      <c r="B230" s="720" t="s">
        <v>291</v>
      </c>
      <c r="C230" s="720"/>
      <c r="D230" s="720"/>
      <c r="E230" s="720"/>
      <c r="F230" s="720"/>
      <c r="G230" s="720"/>
      <c r="H230" s="720"/>
      <c r="I230" s="720"/>
      <c r="J230" s="720"/>
      <c r="K230" s="720"/>
      <c r="L230" s="720"/>
      <c r="M230" s="720"/>
      <c r="N230" s="720"/>
      <c r="O230" s="720"/>
      <c r="P230" s="720"/>
      <c r="Q230" s="720"/>
      <c r="R230" s="720"/>
      <c r="S230" s="720"/>
      <c r="T230" s="720"/>
      <c r="U230" s="720"/>
      <c r="V230" s="720"/>
      <c r="W230" s="720"/>
      <c r="X230" s="720"/>
      <c r="Y230" s="720"/>
      <c r="Z230" s="720"/>
      <c r="AA230" s="137"/>
      <c r="AB230" s="138"/>
      <c r="AC230" s="137"/>
      <c r="AD230" s="138"/>
      <c r="AE230" s="69"/>
      <c r="AF230" s="69"/>
      <c r="AG230" s="55"/>
      <c r="AH230" s="122"/>
      <c r="AI230" s="55"/>
      <c r="AJ230" s="122"/>
      <c r="AK230" s="98"/>
      <c r="AL230" s="97"/>
      <c r="AM230" s="139"/>
      <c r="AN230" s="139"/>
      <c r="AO230" s="139"/>
      <c r="AP230" s="139"/>
      <c r="AQ230" s="69"/>
      <c r="AR230" s="69"/>
    </row>
    <row r="231" spans="2:44" s="99" customFormat="1" x14ac:dyDescent="0.25">
      <c r="B231" s="45" t="s">
        <v>292</v>
      </c>
      <c r="C231" s="140"/>
      <c r="D231" s="140"/>
      <c r="E231" s="140"/>
      <c r="F231" s="140"/>
      <c r="G231" s="140"/>
      <c r="H231" s="140"/>
      <c r="I231" s="140"/>
      <c r="J231" s="140"/>
      <c r="K231" s="140"/>
      <c r="L231" s="140"/>
      <c r="M231" s="3"/>
      <c r="N231" s="3"/>
      <c r="O231" s="3"/>
      <c r="P231" s="3"/>
      <c r="Q231" s="55"/>
      <c r="R231" s="55"/>
      <c r="S231" s="55"/>
      <c r="T231" s="55"/>
      <c r="U231" s="15"/>
      <c r="V231" s="15"/>
      <c r="W231" s="98"/>
      <c r="X231" s="98"/>
      <c r="Y231" s="69"/>
      <c r="Z231" s="69"/>
      <c r="AA231" s="139"/>
      <c r="AB231" s="138"/>
      <c r="AC231" s="139"/>
      <c r="AD231" s="138"/>
      <c r="AE231" s="69"/>
      <c r="AF231" s="69"/>
      <c r="AG231" s="15"/>
      <c r="AH231" s="97"/>
      <c r="AI231" s="15"/>
      <c r="AJ231" s="97"/>
      <c r="AK231" s="98"/>
      <c r="AM231" s="139"/>
      <c r="AN231" s="139"/>
      <c r="AO231" s="139"/>
      <c r="AP231" s="139"/>
      <c r="AQ231" s="69"/>
      <c r="AR231" s="69"/>
    </row>
    <row r="232" spans="2:44" s="99" customFormat="1" x14ac:dyDescent="0.25">
      <c r="B232" s="15"/>
      <c r="C232" s="140"/>
      <c r="D232" s="140"/>
      <c r="E232" s="140"/>
      <c r="F232" s="140"/>
      <c r="G232" s="140"/>
      <c r="H232" s="140"/>
      <c r="I232" s="140"/>
      <c r="J232" s="140"/>
      <c r="K232" s="140"/>
      <c r="L232" s="140"/>
      <c r="M232" s="3"/>
      <c r="N232" s="3"/>
      <c r="O232" s="3"/>
      <c r="P232" s="3"/>
      <c r="Q232" s="15"/>
      <c r="R232" s="15"/>
      <c r="S232" s="55"/>
      <c r="T232" s="55"/>
      <c r="U232" s="15"/>
      <c r="V232" s="15"/>
      <c r="W232" s="98"/>
      <c r="X232" s="98"/>
      <c r="Y232" s="69"/>
      <c r="Z232" s="69"/>
      <c r="AA232" s="139"/>
      <c r="AB232" s="138"/>
      <c r="AC232" s="139"/>
      <c r="AD232" s="138"/>
      <c r="AE232" s="69"/>
      <c r="AF232" s="69"/>
      <c r="AG232" s="15"/>
      <c r="AH232" s="97"/>
      <c r="AI232" s="15"/>
      <c r="AJ232" s="97"/>
      <c r="AK232" s="98"/>
      <c r="AL232" s="97"/>
      <c r="AM232" s="139"/>
      <c r="AN232" s="139"/>
      <c r="AO232" s="139"/>
      <c r="AP232" s="139"/>
      <c r="AQ232" s="69"/>
      <c r="AR232" s="69"/>
    </row>
    <row r="233" spans="2:44" s="99" customFormat="1" x14ac:dyDescent="0.25">
      <c r="B233" s="15"/>
      <c r="C233" s="140"/>
      <c r="D233" s="140"/>
      <c r="E233" s="140"/>
      <c r="F233" s="140"/>
      <c r="G233" s="140"/>
      <c r="H233" s="140"/>
      <c r="I233" s="140"/>
      <c r="J233" s="140"/>
      <c r="K233" s="140"/>
      <c r="L233" s="140"/>
      <c r="M233" s="3"/>
      <c r="N233" s="3"/>
      <c r="O233" s="3"/>
      <c r="P233" s="3"/>
      <c r="Q233" s="15"/>
      <c r="R233" s="15"/>
      <c r="S233" s="55"/>
      <c r="T233" s="55"/>
      <c r="U233" s="15"/>
      <c r="V233" s="15"/>
      <c r="W233" s="98"/>
      <c r="X233" s="98"/>
      <c r="Y233" s="69"/>
      <c r="Z233" s="69"/>
      <c r="AA233" s="137"/>
      <c r="AB233" s="138"/>
      <c r="AC233" s="139"/>
      <c r="AD233" s="138"/>
      <c r="AE233" s="69"/>
      <c r="AF233" s="69"/>
      <c r="AG233" s="15"/>
      <c r="AH233" s="97"/>
      <c r="AI233" s="15"/>
      <c r="AJ233" s="97"/>
      <c r="AK233" s="98"/>
      <c r="AL233" s="122"/>
      <c r="AM233" s="139"/>
      <c r="AN233" s="139"/>
      <c r="AO233" s="139"/>
      <c r="AP233" s="139"/>
      <c r="AQ233" s="69"/>
      <c r="AR233" s="69"/>
    </row>
    <row r="234" spans="2:44" s="99" customFormat="1" x14ac:dyDescent="0.25">
      <c r="B234" s="15"/>
      <c r="C234" s="3"/>
      <c r="D234" s="3"/>
      <c r="E234" s="3"/>
      <c r="F234" s="3"/>
      <c r="G234" s="3"/>
      <c r="H234" s="3"/>
      <c r="I234" s="3"/>
      <c r="J234" s="3"/>
      <c r="K234" s="3"/>
      <c r="L234" s="3"/>
      <c r="M234" s="3"/>
      <c r="N234" s="3"/>
      <c r="O234" s="3"/>
      <c r="P234" s="3"/>
      <c r="Q234" s="15"/>
      <c r="R234" s="15"/>
      <c r="S234" s="55"/>
      <c r="T234" s="55"/>
      <c r="U234" s="15"/>
      <c r="V234" s="15"/>
      <c r="W234" s="98"/>
      <c r="X234" s="98"/>
      <c r="Y234" s="69"/>
      <c r="Z234" s="69"/>
      <c r="AA234" s="69"/>
      <c r="AB234" s="97"/>
      <c r="AC234" s="69"/>
      <c r="AD234" s="97"/>
      <c r="AE234" s="69"/>
      <c r="AF234" s="69"/>
      <c r="AG234" s="15"/>
      <c r="AH234" s="97"/>
      <c r="AI234" s="15"/>
      <c r="AJ234" s="97"/>
      <c r="AK234" s="98"/>
      <c r="AM234" s="69"/>
      <c r="AN234" s="69"/>
      <c r="AO234" s="69"/>
      <c r="AP234" s="69"/>
      <c r="AQ234" s="69"/>
      <c r="AR234" s="69"/>
    </row>
    <row r="235" spans="2:44" s="99" customFormat="1" x14ac:dyDescent="0.25">
      <c r="B235" s="15"/>
      <c r="C235" s="3"/>
      <c r="D235" s="3"/>
      <c r="E235" s="3"/>
      <c r="F235" s="3"/>
      <c r="G235" s="3"/>
      <c r="H235" s="3"/>
      <c r="I235" s="3"/>
      <c r="J235" s="3"/>
      <c r="K235" s="3"/>
      <c r="L235" s="3"/>
      <c r="M235" s="3"/>
      <c r="N235" s="3"/>
      <c r="O235" s="3"/>
      <c r="P235" s="3"/>
      <c r="Q235" s="15"/>
      <c r="R235" s="15"/>
      <c r="S235" s="55"/>
      <c r="T235" s="55"/>
      <c r="U235" s="15"/>
      <c r="V235" s="15"/>
      <c r="W235" s="98"/>
      <c r="X235" s="98"/>
      <c r="Y235" s="69"/>
      <c r="Z235" s="69"/>
      <c r="AA235" s="69"/>
      <c r="AB235" s="97"/>
      <c r="AC235" s="69"/>
      <c r="AD235" s="97"/>
      <c r="AE235" s="69"/>
      <c r="AF235" s="69"/>
      <c r="AG235" s="15"/>
      <c r="AH235" s="97"/>
      <c r="AI235" s="15"/>
      <c r="AJ235" s="97"/>
      <c r="AK235" s="98"/>
      <c r="AL235" s="122"/>
      <c r="AM235" s="69"/>
      <c r="AN235" s="69"/>
      <c r="AO235" s="69"/>
      <c r="AP235" s="69"/>
      <c r="AQ235" s="69"/>
      <c r="AR235" s="69"/>
    </row>
    <row r="236" spans="2:44" s="99" customFormat="1" x14ac:dyDescent="0.25">
      <c r="B236" s="15"/>
      <c r="C236" s="3"/>
      <c r="D236" s="3"/>
      <c r="E236" s="3"/>
      <c r="F236" s="3"/>
      <c r="G236" s="3"/>
      <c r="H236" s="3"/>
      <c r="I236" s="3"/>
      <c r="J236" s="3"/>
      <c r="K236" s="3"/>
      <c r="L236" s="3"/>
      <c r="M236" s="3"/>
      <c r="N236" s="3"/>
      <c r="O236" s="3"/>
      <c r="P236" s="3"/>
      <c r="Q236" s="15"/>
      <c r="R236" s="15"/>
      <c r="S236" s="55"/>
      <c r="T236" s="55"/>
      <c r="U236" s="15"/>
      <c r="V236" s="15"/>
      <c r="W236" s="98"/>
      <c r="X236" s="98"/>
      <c r="Y236" s="69"/>
      <c r="Z236" s="69"/>
      <c r="AA236" s="69"/>
      <c r="AB236" s="97"/>
      <c r="AC236" s="69"/>
      <c r="AD236" s="97"/>
      <c r="AE236" s="69"/>
      <c r="AF236" s="69"/>
      <c r="AG236" s="15"/>
      <c r="AH236" s="97"/>
      <c r="AI236" s="15"/>
      <c r="AJ236" s="97"/>
      <c r="AK236" s="98"/>
      <c r="AL236" s="97"/>
      <c r="AM236" s="69"/>
      <c r="AN236" s="69"/>
      <c r="AO236" s="69"/>
      <c r="AP236" s="69"/>
      <c r="AQ236" s="69"/>
      <c r="AR236" s="69"/>
    </row>
    <row r="237" spans="2:44" s="99" customFormat="1" x14ac:dyDescent="0.25">
      <c r="B237" s="15"/>
      <c r="C237" s="3"/>
      <c r="D237" s="3"/>
      <c r="E237" s="3"/>
      <c r="F237" s="3"/>
      <c r="G237" s="3"/>
      <c r="H237" s="3"/>
      <c r="I237" s="3"/>
      <c r="J237" s="3"/>
      <c r="K237" s="3"/>
      <c r="L237" s="3"/>
      <c r="M237" s="3"/>
      <c r="N237" s="3"/>
      <c r="O237" s="3"/>
      <c r="P237" s="3"/>
      <c r="Q237" s="15"/>
      <c r="R237" s="15"/>
      <c r="S237" s="55"/>
      <c r="T237" s="55"/>
      <c r="U237" s="15"/>
      <c r="V237" s="15"/>
      <c r="W237" s="98"/>
      <c r="X237" s="98"/>
      <c r="Y237" s="69"/>
      <c r="Z237" s="69"/>
      <c r="AA237" s="69"/>
      <c r="AB237" s="97"/>
      <c r="AC237" s="69"/>
      <c r="AD237" s="97"/>
      <c r="AE237" s="69"/>
      <c r="AF237" s="69"/>
      <c r="AG237" s="15"/>
      <c r="AH237" s="97"/>
      <c r="AI237" s="15"/>
      <c r="AJ237" s="97"/>
      <c r="AK237" s="98"/>
      <c r="AL237" s="97"/>
      <c r="AM237" s="69"/>
      <c r="AN237" s="69"/>
      <c r="AO237" s="69"/>
      <c r="AP237" s="69"/>
      <c r="AQ237" s="69"/>
      <c r="AR237" s="69"/>
    </row>
    <row r="238" spans="2:44" s="99" customFormat="1" x14ac:dyDescent="0.25">
      <c r="B238" s="15"/>
      <c r="C238" s="3"/>
      <c r="D238" s="3"/>
      <c r="E238" s="3"/>
      <c r="F238" s="3"/>
      <c r="G238" s="3"/>
      <c r="H238" s="3"/>
      <c r="I238" s="3"/>
      <c r="J238" s="3"/>
      <c r="K238" s="3"/>
      <c r="L238" s="3"/>
      <c r="M238" s="3"/>
      <c r="N238" s="3"/>
      <c r="O238" s="3"/>
      <c r="P238" s="3"/>
      <c r="Q238" s="15"/>
      <c r="R238" s="15"/>
      <c r="S238" s="55"/>
      <c r="T238" s="55"/>
      <c r="U238" s="15"/>
      <c r="V238" s="15"/>
      <c r="W238" s="98"/>
      <c r="X238" s="98"/>
      <c r="Y238" s="69"/>
      <c r="Z238" s="69"/>
      <c r="AA238" s="69"/>
      <c r="AB238" s="97"/>
      <c r="AC238" s="69"/>
      <c r="AD238" s="97"/>
      <c r="AE238" s="69"/>
      <c r="AF238" s="69"/>
      <c r="AG238" s="15"/>
      <c r="AH238" s="97"/>
      <c r="AI238" s="15"/>
      <c r="AJ238" s="97"/>
      <c r="AK238" s="98"/>
      <c r="AL238" s="97"/>
      <c r="AM238" s="69"/>
      <c r="AN238" s="69"/>
      <c r="AO238" s="69"/>
      <c r="AP238" s="69"/>
      <c r="AQ238" s="69"/>
      <c r="AR238" s="69"/>
    </row>
    <row r="239" spans="2:44" s="99" customFormat="1" x14ac:dyDescent="0.25">
      <c r="B239" s="15"/>
      <c r="C239" s="3"/>
      <c r="D239" s="3"/>
      <c r="E239" s="3"/>
      <c r="F239" s="3"/>
      <c r="G239" s="3"/>
      <c r="H239" s="3"/>
      <c r="I239" s="3"/>
      <c r="J239" s="3"/>
      <c r="K239" s="3"/>
      <c r="L239" s="3"/>
      <c r="M239" s="3"/>
      <c r="N239" s="3"/>
      <c r="O239" s="3"/>
      <c r="P239" s="3"/>
      <c r="Q239" s="15"/>
      <c r="R239" s="15"/>
      <c r="S239" s="55"/>
      <c r="T239" s="55"/>
      <c r="U239" s="15"/>
      <c r="V239" s="15"/>
      <c r="W239" s="98"/>
      <c r="X239" s="98"/>
      <c r="Y239" s="69"/>
      <c r="Z239" s="69"/>
      <c r="AA239" s="69"/>
      <c r="AB239" s="97"/>
      <c r="AC239" s="69"/>
      <c r="AD239" s="97"/>
      <c r="AE239" s="69"/>
      <c r="AF239" s="69"/>
      <c r="AG239" s="15"/>
      <c r="AH239" s="97"/>
      <c r="AI239" s="15"/>
      <c r="AJ239" s="97"/>
      <c r="AK239" s="98"/>
      <c r="AL239" s="122"/>
      <c r="AM239" s="69"/>
      <c r="AN239" s="69"/>
      <c r="AO239" s="69"/>
      <c r="AP239" s="69"/>
      <c r="AQ239" s="69"/>
      <c r="AR239" s="69"/>
    </row>
    <row r="240" spans="2:44" s="99" customFormat="1" x14ac:dyDescent="0.25">
      <c r="B240" s="15"/>
      <c r="C240" s="3"/>
      <c r="D240" s="3"/>
      <c r="E240" s="3"/>
      <c r="F240" s="3"/>
      <c r="G240" s="3"/>
      <c r="H240" s="3"/>
      <c r="I240" s="3"/>
      <c r="J240" s="3"/>
      <c r="K240" s="3"/>
      <c r="L240" s="3"/>
      <c r="M240" s="3"/>
      <c r="N240" s="3"/>
      <c r="O240" s="3"/>
      <c r="P240" s="3"/>
      <c r="Q240" s="15"/>
      <c r="R240" s="15"/>
      <c r="S240" s="55"/>
      <c r="T240" s="55"/>
      <c r="U240" s="15"/>
      <c r="V240" s="15"/>
      <c r="W240" s="98"/>
      <c r="X240" s="98"/>
      <c r="Y240" s="69"/>
      <c r="Z240" s="69"/>
      <c r="AA240" s="69"/>
      <c r="AB240" s="97"/>
      <c r="AC240" s="69"/>
      <c r="AD240" s="97"/>
      <c r="AE240" s="69"/>
      <c r="AF240" s="69"/>
      <c r="AG240" s="15"/>
      <c r="AH240" s="97"/>
      <c r="AI240" s="15"/>
      <c r="AJ240" s="97"/>
      <c r="AK240" s="98"/>
      <c r="AM240" s="69"/>
      <c r="AN240" s="69"/>
      <c r="AO240" s="69"/>
      <c r="AP240" s="69"/>
      <c r="AQ240" s="69"/>
      <c r="AR240" s="69"/>
    </row>
    <row r="241" spans="2:44" s="99" customFormat="1" x14ac:dyDescent="0.25">
      <c r="B241" s="15"/>
      <c r="C241" s="3"/>
      <c r="D241" s="3"/>
      <c r="E241" s="3"/>
      <c r="F241" s="3"/>
      <c r="G241" s="3"/>
      <c r="H241" s="3"/>
      <c r="I241" s="3"/>
      <c r="J241" s="3"/>
      <c r="K241" s="3"/>
      <c r="L241" s="3"/>
      <c r="M241" s="3"/>
      <c r="N241" s="3"/>
      <c r="O241" s="3"/>
      <c r="P241" s="3"/>
      <c r="Q241" s="15"/>
      <c r="R241" s="15"/>
      <c r="S241" s="55"/>
      <c r="T241" s="55"/>
      <c r="U241" s="15"/>
      <c r="V241" s="15"/>
      <c r="W241" s="98"/>
      <c r="X241" s="98"/>
      <c r="Y241" s="69"/>
      <c r="Z241" s="69"/>
      <c r="AA241" s="69"/>
      <c r="AB241" s="97"/>
      <c r="AC241" s="69"/>
      <c r="AD241" s="97"/>
      <c r="AE241" s="69"/>
      <c r="AF241" s="69"/>
      <c r="AG241" s="15"/>
      <c r="AH241" s="97"/>
      <c r="AI241" s="15"/>
      <c r="AJ241" s="97"/>
      <c r="AK241" s="98"/>
      <c r="AL241" s="122"/>
      <c r="AM241" s="69"/>
      <c r="AN241" s="69"/>
      <c r="AO241" s="69"/>
      <c r="AP241" s="69"/>
      <c r="AQ241" s="69"/>
      <c r="AR241" s="69"/>
    </row>
    <row r="242" spans="2:44" s="99" customFormat="1" x14ac:dyDescent="0.25">
      <c r="B242" s="15"/>
      <c r="C242" s="3"/>
      <c r="D242" s="3"/>
      <c r="E242" s="3"/>
      <c r="F242" s="3"/>
      <c r="G242" s="3"/>
      <c r="H242" s="3"/>
      <c r="I242" s="3"/>
      <c r="J242" s="3"/>
      <c r="K242" s="3"/>
      <c r="L242" s="3"/>
      <c r="M242" s="3"/>
      <c r="N242" s="3"/>
      <c r="O242" s="3"/>
      <c r="P242" s="3"/>
      <c r="Q242" s="15"/>
      <c r="R242" s="15"/>
      <c r="S242" s="55"/>
      <c r="T242" s="55"/>
      <c r="U242" s="15"/>
      <c r="V242" s="15"/>
      <c r="W242" s="98"/>
      <c r="X242" s="98"/>
      <c r="Y242" s="69"/>
      <c r="Z242" s="69"/>
      <c r="AA242" s="69"/>
      <c r="AB242" s="97"/>
      <c r="AC242" s="69"/>
      <c r="AD242" s="97"/>
      <c r="AE242" s="69"/>
      <c r="AF242" s="69"/>
      <c r="AG242" s="15"/>
      <c r="AH242" s="97"/>
      <c r="AI242" s="15"/>
      <c r="AJ242" s="97"/>
      <c r="AK242" s="98"/>
      <c r="AM242" s="69"/>
      <c r="AN242" s="69"/>
      <c r="AO242" s="69"/>
      <c r="AP242" s="69"/>
      <c r="AQ242" s="69"/>
      <c r="AR242" s="69"/>
    </row>
    <row r="243" spans="2:44" s="99" customFormat="1" x14ac:dyDescent="0.25">
      <c r="B243" s="15"/>
      <c r="C243" s="3"/>
      <c r="D243" s="3"/>
      <c r="E243" s="3"/>
      <c r="F243" s="3"/>
      <c r="G243" s="3"/>
      <c r="H243" s="3"/>
      <c r="I243" s="3"/>
      <c r="J243" s="3"/>
      <c r="K243" s="3"/>
      <c r="L243" s="3"/>
      <c r="M243" s="3"/>
      <c r="N243" s="3"/>
      <c r="O243" s="3"/>
      <c r="P243" s="3"/>
      <c r="Q243" s="15"/>
      <c r="R243" s="15"/>
      <c r="S243" s="55"/>
      <c r="T243" s="55"/>
      <c r="U243" s="15"/>
      <c r="V243" s="15"/>
      <c r="W243" s="98"/>
      <c r="X243" s="98"/>
      <c r="Y243" s="69"/>
      <c r="Z243" s="69"/>
      <c r="AA243" s="69"/>
      <c r="AB243" s="97"/>
      <c r="AC243" s="69"/>
      <c r="AD243" s="97"/>
      <c r="AE243" s="69"/>
      <c r="AF243" s="69"/>
      <c r="AG243" s="15"/>
      <c r="AH243" s="97"/>
      <c r="AI243" s="15"/>
      <c r="AJ243" s="97"/>
      <c r="AK243" s="98"/>
      <c r="AM243" s="69"/>
      <c r="AN243" s="69"/>
      <c r="AO243" s="69"/>
      <c r="AP243" s="69"/>
      <c r="AQ243" s="69"/>
      <c r="AR243" s="69"/>
    </row>
    <row r="244" spans="2:44" s="99" customFormat="1" x14ac:dyDescent="0.25">
      <c r="B244" s="15"/>
      <c r="C244" s="3"/>
      <c r="D244" s="3"/>
      <c r="E244" s="3"/>
      <c r="F244" s="3"/>
      <c r="G244" s="3"/>
      <c r="H244" s="3"/>
      <c r="I244" s="3"/>
      <c r="J244" s="3"/>
      <c r="K244" s="3"/>
      <c r="L244" s="3"/>
      <c r="M244" s="3"/>
      <c r="N244" s="3"/>
      <c r="O244" s="3"/>
      <c r="P244" s="3"/>
      <c r="Q244" s="15"/>
      <c r="R244" s="15"/>
      <c r="S244" s="55"/>
      <c r="T244" s="55"/>
      <c r="U244" s="15"/>
      <c r="V244" s="15"/>
      <c r="W244" s="98"/>
      <c r="X244" s="98"/>
      <c r="Y244" s="69"/>
      <c r="Z244" s="69"/>
      <c r="AA244" s="69"/>
      <c r="AB244" s="97"/>
      <c r="AC244" s="69"/>
      <c r="AD244" s="97"/>
      <c r="AE244" s="69"/>
      <c r="AF244" s="69"/>
      <c r="AG244" s="15"/>
      <c r="AH244" s="97"/>
      <c r="AI244" s="15"/>
      <c r="AJ244" s="97"/>
      <c r="AK244" s="98"/>
      <c r="AM244" s="69"/>
      <c r="AN244" s="69"/>
      <c r="AO244" s="69"/>
      <c r="AP244" s="69"/>
      <c r="AQ244" s="69"/>
      <c r="AR244" s="69"/>
    </row>
    <row r="245" spans="2:44" s="99" customFormat="1" x14ac:dyDescent="0.25">
      <c r="B245" s="15"/>
      <c r="C245" s="3"/>
      <c r="D245" s="3"/>
      <c r="E245" s="3"/>
      <c r="F245" s="3"/>
      <c r="G245" s="3"/>
      <c r="H245" s="3"/>
      <c r="I245" s="3"/>
      <c r="J245" s="3"/>
      <c r="K245" s="3"/>
      <c r="L245" s="3"/>
      <c r="M245" s="3"/>
      <c r="N245" s="3"/>
      <c r="O245" s="3"/>
      <c r="P245" s="3"/>
      <c r="Q245" s="15"/>
      <c r="R245" s="15"/>
      <c r="S245" s="15"/>
      <c r="T245" s="15"/>
      <c r="U245" s="15"/>
      <c r="V245" s="15"/>
      <c r="W245" s="98"/>
      <c r="X245" s="98"/>
      <c r="Y245" s="69"/>
      <c r="Z245" s="69"/>
      <c r="AA245" s="69"/>
      <c r="AB245" s="97"/>
      <c r="AC245" s="69"/>
      <c r="AD245" s="97"/>
      <c r="AE245" s="69"/>
      <c r="AF245" s="69"/>
      <c r="AG245" s="15"/>
      <c r="AH245" s="97"/>
      <c r="AI245" s="15"/>
      <c r="AJ245" s="97"/>
      <c r="AK245" s="98"/>
      <c r="AM245" s="69"/>
      <c r="AN245" s="69"/>
      <c r="AO245" s="69"/>
      <c r="AP245" s="69"/>
      <c r="AQ245" s="69"/>
      <c r="AR245" s="69"/>
    </row>
    <row r="246" spans="2:44" s="99" customFormat="1" x14ac:dyDescent="0.25">
      <c r="B246" s="15"/>
      <c r="C246" s="3"/>
      <c r="D246" s="3"/>
      <c r="E246" s="3"/>
      <c r="F246" s="3"/>
      <c r="G246" s="3"/>
      <c r="H246" s="3"/>
      <c r="I246" s="3"/>
      <c r="J246" s="3"/>
      <c r="K246" s="3"/>
      <c r="L246" s="3"/>
      <c r="M246" s="3"/>
      <c r="N246" s="3"/>
      <c r="O246" s="3"/>
      <c r="P246" s="3"/>
      <c r="Q246" s="15"/>
      <c r="R246" s="15"/>
      <c r="S246" s="15"/>
      <c r="T246" s="15"/>
      <c r="U246" s="15"/>
      <c r="V246" s="15"/>
      <c r="W246" s="98"/>
      <c r="X246" s="98"/>
      <c r="Y246" s="69"/>
      <c r="Z246" s="69"/>
      <c r="AA246" s="69"/>
      <c r="AB246" s="97"/>
      <c r="AC246" s="69"/>
      <c r="AD246" s="97"/>
      <c r="AE246" s="69"/>
      <c r="AF246" s="69"/>
      <c r="AG246" s="15"/>
      <c r="AH246" s="97"/>
      <c r="AI246" s="15"/>
      <c r="AJ246" s="97"/>
      <c r="AK246" s="98"/>
      <c r="AM246" s="69"/>
      <c r="AN246" s="69"/>
      <c r="AO246" s="69"/>
      <c r="AP246" s="69"/>
      <c r="AQ246" s="69"/>
      <c r="AR246" s="69"/>
    </row>
    <row r="247" spans="2:44" s="99" customFormat="1" x14ac:dyDescent="0.25">
      <c r="B247" s="15"/>
      <c r="C247" s="3"/>
      <c r="D247" s="3"/>
      <c r="E247" s="3"/>
      <c r="F247" s="3"/>
      <c r="G247" s="3"/>
      <c r="H247" s="3"/>
      <c r="I247" s="3"/>
      <c r="J247" s="3"/>
      <c r="K247" s="3"/>
      <c r="L247" s="3"/>
      <c r="M247" s="3"/>
      <c r="N247" s="3"/>
      <c r="O247" s="3"/>
      <c r="P247" s="3"/>
      <c r="Q247" s="15"/>
      <c r="R247" s="15"/>
      <c r="S247" s="15"/>
      <c r="T247" s="15"/>
      <c r="U247" s="15"/>
      <c r="V247" s="15"/>
      <c r="W247" s="98"/>
      <c r="X247" s="98"/>
      <c r="Y247" s="69"/>
      <c r="Z247" s="69"/>
      <c r="AA247" s="69"/>
      <c r="AB247" s="97"/>
      <c r="AC247" s="69"/>
      <c r="AD247" s="97"/>
      <c r="AE247" s="69"/>
      <c r="AF247" s="69"/>
      <c r="AG247" s="15"/>
      <c r="AH247" s="97"/>
      <c r="AI247" s="15"/>
      <c r="AJ247" s="97"/>
      <c r="AK247" s="98"/>
      <c r="AM247" s="69"/>
      <c r="AN247" s="69"/>
      <c r="AO247" s="69"/>
      <c r="AP247" s="69"/>
      <c r="AQ247" s="69"/>
      <c r="AR247" s="69"/>
    </row>
    <row r="248" spans="2:44" s="99" customFormat="1" x14ac:dyDescent="0.25">
      <c r="B248" s="15"/>
      <c r="C248" s="3"/>
      <c r="D248" s="3"/>
      <c r="E248" s="3"/>
      <c r="F248" s="3"/>
      <c r="G248" s="3"/>
      <c r="H248" s="3"/>
      <c r="I248" s="3"/>
      <c r="J248" s="3"/>
      <c r="K248" s="3"/>
      <c r="L248" s="3"/>
      <c r="M248" s="3"/>
      <c r="N248" s="3"/>
      <c r="O248" s="3"/>
      <c r="P248" s="3"/>
      <c r="Q248" s="15"/>
      <c r="R248" s="15"/>
      <c r="S248" s="15"/>
      <c r="T248" s="15"/>
      <c r="U248" s="15"/>
      <c r="V248" s="15"/>
      <c r="W248" s="98"/>
      <c r="X248" s="98"/>
      <c r="Y248" s="69"/>
      <c r="Z248" s="69"/>
      <c r="AA248" s="69"/>
      <c r="AB248" s="97"/>
      <c r="AC248" s="69"/>
      <c r="AD248" s="97"/>
      <c r="AE248" s="69"/>
      <c r="AF248" s="69"/>
      <c r="AG248" s="15"/>
      <c r="AH248" s="97"/>
      <c r="AI248" s="15"/>
      <c r="AJ248" s="97"/>
      <c r="AK248" s="98"/>
      <c r="AM248" s="69"/>
      <c r="AN248" s="69"/>
      <c r="AO248" s="69"/>
      <c r="AP248" s="69"/>
      <c r="AQ248" s="69"/>
      <c r="AR248" s="69"/>
    </row>
    <row r="249" spans="2:44" s="99" customFormat="1" x14ac:dyDescent="0.25">
      <c r="B249" s="15"/>
      <c r="C249" s="3"/>
      <c r="D249" s="3"/>
      <c r="E249" s="3"/>
      <c r="F249" s="3"/>
      <c r="G249" s="3"/>
      <c r="H249" s="3"/>
      <c r="I249" s="3"/>
      <c r="J249" s="3"/>
      <c r="K249" s="3"/>
      <c r="L249" s="3"/>
      <c r="M249" s="3"/>
      <c r="N249" s="3"/>
      <c r="O249" s="3"/>
      <c r="P249" s="3"/>
      <c r="Q249" s="15"/>
      <c r="R249" s="15"/>
      <c r="S249" s="15"/>
      <c r="T249" s="15"/>
      <c r="U249" s="15"/>
      <c r="V249" s="15"/>
      <c r="W249" s="98"/>
      <c r="X249" s="98"/>
      <c r="Y249" s="69"/>
      <c r="Z249" s="69"/>
      <c r="AA249" s="69"/>
      <c r="AB249" s="97"/>
      <c r="AC249" s="69"/>
      <c r="AD249" s="97"/>
      <c r="AE249" s="69"/>
      <c r="AF249" s="69"/>
      <c r="AG249" s="15"/>
      <c r="AH249" s="97"/>
      <c r="AI249" s="15"/>
      <c r="AJ249" s="97"/>
      <c r="AK249" s="98"/>
      <c r="AM249" s="69"/>
      <c r="AN249" s="69"/>
      <c r="AO249" s="69"/>
      <c r="AP249" s="69"/>
      <c r="AQ249" s="69"/>
      <c r="AR249" s="69"/>
    </row>
    <row r="250" spans="2:44" s="99" customFormat="1" x14ac:dyDescent="0.25">
      <c r="B250" s="15"/>
      <c r="C250" s="3"/>
      <c r="D250" s="3"/>
      <c r="E250" s="3"/>
      <c r="F250" s="3"/>
      <c r="G250" s="3"/>
      <c r="H250" s="3"/>
      <c r="I250" s="3"/>
      <c r="J250" s="3"/>
      <c r="K250" s="3"/>
      <c r="L250" s="3"/>
      <c r="M250" s="3"/>
      <c r="N250" s="3"/>
      <c r="O250" s="3"/>
      <c r="P250" s="3"/>
      <c r="Q250" s="15"/>
      <c r="R250" s="15"/>
      <c r="S250" s="15"/>
      <c r="T250" s="15"/>
      <c r="U250" s="15"/>
      <c r="V250" s="15"/>
      <c r="W250" s="98"/>
      <c r="X250" s="98"/>
      <c r="Y250" s="69"/>
      <c r="Z250" s="69"/>
      <c r="AA250" s="69"/>
      <c r="AB250" s="97"/>
      <c r="AC250" s="69"/>
      <c r="AD250" s="97"/>
      <c r="AE250" s="69"/>
      <c r="AF250" s="69"/>
      <c r="AG250" s="15"/>
      <c r="AH250" s="97"/>
      <c r="AI250" s="15"/>
      <c r="AJ250" s="97"/>
      <c r="AK250" s="98"/>
      <c r="AM250" s="69"/>
      <c r="AN250" s="69"/>
      <c r="AO250" s="69"/>
      <c r="AP250" s="69"/>
      <c r="AQ250" s="69"/>
      <c r="AR250" s="69"/>
    </row>
    <row r="251" spans="2:44" s="99" customFormat="1" x14ac:dyDescent="0.25">
      <c r="B251" s="15"/>
      <c r="C251" s="3"/>
      <c r="D251" s="3"/>
      <c r="E251" s="3"/>
      <c r="F251" s="3"/>
      <c r="G251" s="3"/>
      <c r="H251" s="3"/>
      <c r="I251" s="3"/>
      <c r="J251" s="3"/>
      <c r="K251" s="3"/>
      <c r="L251" s="3"/>
      <c r="M251" s="3"/>
      <c r="N251" s="3"/>
      <c r="O251" s="3"/>
      <c r="P251" s="3"/>
      <c r="Q251" s="15"/>
      <c r="R251" s="15"/>
      <c r="S251" s="15"/>
      <c r="T251" s="15"/>
      <c r="U251" s="15"/>
      <c r="V251" s="15"/>
      <c r="W251" s="98"/>
      <c r="X251" s="98"/>
      <c r="Y251" s="69"/>
      <c r="Z251" s="69"/>
      <c r="AA251" s="69"/>
      <c r="AB251" s="97"/>
      <c r="AC251" s="69"/>
      <c r="AD251" s="97"/>
      <c r="AE251" s="69"/>
      <c r="AF251" s="69"/>
      <c r="AG251" s="15"/>
      <c r="AH251" s="97"/>
      <c r="AI251" s="15"/>
      <c r="AJ251" s="97"/>
      <c r="AK251" s="98"/>
      <c r="AM251" s="69"/>
      <c r="AN251" s="69"/>
      <c r="AO251" s="69"/>
      <c r="AP251" s="69"/>
      <c r="AQ251" s="69"/>
      <c r="AR251" s="69"/>
    </row>
    <row r="252" spans="2:44" s="99" customFormat="1" x14ac:dyDescent="0.25">
      <c r="B252" s="15"/>
      <c r="C252" s="3"/>
      <c r="D252" s="3"/>
      <c r="E252" s="3"/>
      <c r="F252" s="3"/>
      <c r="G252" s="3"/>
      <c r="H252" s="3"/>
      <c r="I252" s="3"/>
      <c r="J252" s="3"/>
      <c r="K252" s="3"/>
      <c r="L252" s="3"/>
      <c r="M252" s="3"/>
      <c r="N252" s="3"/>
      <c r="O252" s="3"/>
      <c r="P252" s="3"/>
      <c r="Q252" s="15"/>
      <c r="R252" s="15"/>
      <c r="S252" s="15"/>
      <c r="T252" s="15"/>
      <c r="U252" s="15"/>
      <c r="V252" s="15"/>
      <c r="W252" s="98"/>
      <c r="X252" s="98"/>
      <c r="Y252" s="69"/>
      <c r="Z252" s="69"/>
      <c r="AA252" s="69"/>
      <c r="AB252" s="97"/>
      <c r="AC252" s="69"/>
      <c r="AD252" s="97"/>
      <c r="AE252" s="69"/>
      <c r="AF252" s="69"/>
      <c r="AG252" s="15"/>
      <c r="AH252" s="97"/>
      <c r="AI252" s="15"/>
      <c r="AJ252" s="97"/>
      <c r="AK252" s="98"/>
      <c r="AM252" s="69"/>
      <c r="AN252" s="69"/>
      <c r="AO252" s="69"/>
      <c r="AP252" s="69"/>
      <c r="AQ252" s="69"/>
      <c r="AR252" s="69"/>
    </row>
    <row r="253" spans="2:44" s="99" customFormat="1" x14ac:dyDescent="0.25">
      <c r="B253" s="15"/>
      <c r="C253" s="3"/>
      <c r="D253" s="3"/>
      <c r="E253" s="3"/>
      <c r="F253" s="3"/>
      <c r="G253" s="3"/>
      <c r="H253" s="3"/>
      <c r="I253" s="3"/>
      <c r="J253" s="3"/>
      <c r="K253" s="3"/>
      <c r="L253" s="3"/>
      <c r="M253" s="3"/>
      <c r="N253" s="3"/>
      <c r="O253" s="3"/>
      <c r="P253" s="3"/>
      <c r="Q253" s="15"/>
      <c r="R253" s="15"/>
      <c r="S253" s="15"/>
      <c r="T253" s="15"/>
      <c r="U253" s="15"/>
      <c r="V253" s="15"/>
      <c r="W253" s="98"/>
      <c r="X253" s="98"/>
      <c r="Y253" s="69"/>
      <c r="Z253" s="69"/>
      <c r="AA253" s="69"/>
      <c r="AB253" s="97"/>
      <c r="AC253" s="69"/>
      <c r="AD253" s="97"/>
      <c r="AE253" s="69"/>
      <c r="AF253" s="69"/>
      <c r="AG253" s="15"/>
      <c r="AH253" s="97"/>
      <c r="AI253" s="15"/>
      <c r="AJ253" s="97"/>
      <c r="AK253" s="98"/>
      <c r="AM253" s="69"/>
      <c r="AN253" s="69"/>
      <c r="AO253" s="69"/>
      <c r="AP253" s="69"/>
      <c r="AQ253" s="69"/>
      <c r="AR253" s="69"/>
    </row>
    <row r="254" spans="2:44" s="99" customFormat="1" x14ac:dyDescent="0.25">
      <c r="B254" s="15"/>
      <c r="C254" s="3"/>
      <c r="D254" s="3"/>
      <c r="E254" s="3"/>
      <c r="F254" s="3"/>
      <c r="G254" s="3"/>
      <c r="H254" s="3"/>
      <c r="I254" s="3"/>
      <c r="J254" s="3"/>
      <c r="K254" s="3"/>
      <c r="L254" s="3"/>
      <c r="M254" s="3"/>
      <c r="N254" s="3"/>
      <c r="O254" s="3"/>
      <c r="P254" s="3"/>
      <c r="Q254" s="15"/>
      <c r="R254" s="15"/>
      <c r="S254" s="15"/>
      <c r="T254" s="15"/>
      <c r="U254" s="15"/>
      <c r="V254" s="15"/>
      <c r="W254" s="98"/>
      <c r="X254" s="98"/>
      <c r="Y254" s="69"/>
      <c r="Z254" s="69"/>
      <c r="AA254" s="69"/>
      <c r="AB254" s="97"/>
      <c r="AC254" s="69"/>
      <c r="AD254" s="97"/>
      <c r="AE254" s="69"/>
      <c r="AF254" s="69"/>
      <c r="AG254" s="15"/>
      <c r="AH254" s="97"/>
      <c r="AI254" s="15"/>
      <c r="AJ254" s="97"/>
      <c r="AK254" s="98"/>
      <c r="AM254" s="69"/>
      <c r="AN254" s="69"/>
      <c r="AO254" s="69"/>
      <c r="AP254" s="69"/>
      <c r="AQ254" s="69"/>
      <c r="AR254" s="69"/>
    </row>
    <row r="255" spans="2:44" s="99" customFormat="1" x14ac:dyDescent="0.25">
      <c r="B255" s="15"/>
      <c r="C255" s="3"/>
      <c r="D255" s="3"/>
      <c r="E255" s="3"/>
      <c r="F255" s="3"/>
      <c r="G255" s="3"/>
      <c r="H255" s="3"/>
      <c r="I255" s="3"/>
      <c r="J255" s="3"/>
      <c r="K255" s="3"/>
      <c r="L255" s="3"/>
      <c r="M255" s="3"/>
      <c r="N255" s="3"/>
      <c r="O255" s="3"/>
      <c r="P255" s="3"/>
      <c r="Q255" s="15"/>
      <c r="R255" s="15"/>
      <c r="S255" s="15"/>
      <c r="T255" s="15"/>
      <c r="U255" s="15"/>
      <c r="V255" s="15"/>
      <c r="W255" s="98"/>
      <c r="X255" s="98"/>
      <c r="Y255" s="69"/>
      <c r="Z255" s="69"/>
      <c r="AA255" s="69"/>
      <c r="AB255" s="97"/>
      <c r="AC255" s="69"/>
      <c r="AD255" s="97"/>
      <c r="AE255" s="69"/>
      <c r="AF255" s="69"/>
      <c r="AG255" s="15"/>
      <c r="AH255" s="97"/>
      <c r="AI255" s="15"/>
      <c r="AJ255" s="97"/>
      <c r="AK255" s="98"/>
      <c r="AM255" s="69"/>
      <c r="AN255" s="69"/>
      <c r="AO255" s="69"/>
      <c r="AP255" s="69"/>
      <c r="AQ255" s="69"/>
      <c r="AR255" s="69"/>
    </row>
    <row r="256" spans="2:44" s="99" customFormat="1" x14ac:dyDescent="0.25">
      <c r="B256" s="15"/>
      <c r="C256" s="3"/>
      <c r="D256" s="3"/>
      <c r="E256" s="3"/>
      <c r="F256" s="3"/>
      <c r="G256" s="3"/>
      <c r="H256" s="3"/>
      <c r="I256" s="3"/>
      <c r="J256" s="3"/>
      <c r="K256" s="3"/>
      <c r="L256" s="3"/>
      <c r="M256" s="3"/>
      <c r="N256" s="3"/>
      <c r="O256" s="3"/>
      <c r="P256" s="3"/>
      <c r="Q256" s="15"/>
      <c r="R256" s="15"/>
      <c r="S256" s="15"/>
      <c r="T256" s="15"/>
      <c r="U256" s="15"/>
      <c r="V256" s="15"/>
      <c r="W256" s="98"/>
      <c r="X256" s="98"/>
      <c r="Y256" s="69"/>
      <c r="Z256" s="69"/>
      <c r="AA256" s="69"/>
      <c r="AB256" s="97"/>
      <c r="AC256" s="69"/>
      <c r="AD256" s="97"/>
      <c r="AE256" s="69"/>
      <c r="AF256" s="69"/>
      <c r="AG256" s="15"/>
      <c r="AH256" s="97"/>
      <c r="AI256" s="15"/>
      <c r="AJ256" s="97"/>
      <c r="AK256" s="98"/>
      <c r="AM256" s="69"/>
      <c r="AN256" s="69"/>
      <c r="AO256" s="69"/>
      <c r="AP256" s="69"/>
      <c r="AQ256" s="69"/>
      <c r="AR256" s="69"/>
    </row>
    <row r="257" spans="2:44" s="99" customFormat="1" x14ac:dyDescent="0.25">
      <c r="B257" s="15"/>
      <c r="C257" s="3"/>
      <c r="D257" s="3"/>
      <c r="E257" s="3"/>
      <c r="F257" s="3"/>
      <c r="G257" s="3"/>
      <c r="H257" s="3"/>
      <c r="I257" s="3"/>
      <c r="J257" s="3"/>
      <c r="K257" s="3"/>
      <c r="L257" s="3"/>
      <c r="M257" s="3"/>
      <c r="N257" s="3"/>
      <c r="O257" s="3"/>
      <c r="P257" s="3"/>
      <c r="Q257" s="15"/>
      <c r="R257" s="15"/>
      <c r="S257" s="15"/>
      <c r="T257" s="15"/>
      <c r="U257" s="15"/>
      <c r="V257" s="15"/>
      <c r="W257" s="98"/>
      <c r="X257" s="98"/>
      <c r="Y257" s="69"/>
      <c r="Z257" s="69"/>
      <c r="AA257" s="69"/>
      <c r="AB257" s="97"/>
      <c r="AC257" s="69"/>
      <c r="AD257" s="97"/>
      <c r="AE257" s="69"/>
      <c r="AF257" s="69"/>
      <c r="AG257" s="15"/>
      <c r="AH257" s="97"/>
      <c r="AI257" s="15"/>
      <c r="AJ257" s="97"/>
      <c r="AK257" s="98"/>
      <c r="AM257" s="69"/>
      <c r="AN257" s="69"/>
      <c r="AO257" s="69"/>
      <c r="AP257" s="69"/>
      <c r="AQ257" s="69"/>
      <c r="AR257" s="69"/>
    </row>
    <row r="258" spans="2:44" s="99" customFormat="1" x14ac:dyDescent="0.25">
      <c r="B258" s="15"/>
      <c r="C258" s="3"/>
      <c r="D258" s="3"/>
      <c r="E258" s="3"/>
      <c r="F258" s="3"/>
      <c r="G258" s="3"/>
      <c r="H258" s="3"/>
      <c r="I258" s="3"/>
      <c r="J258" s="3"/>
      <c r="K258" s="3"/>
      <c r="L258" s="3"/>
      <c r="M258" s="3"/>
      <c r="N258" s="3"/>
      <c r="O258" s="3"/>
      <c r="P258" s="3"/>
      <c r="Q258" s="15"/>
      <c r="R258" s="15"/>
      <c r="S258" s="15"/>
      <c r="T258" s="15"/>
      <c r="U258" s="15"/>
      <c r="V258" s="15"/>
      <c r="W258" s="98"/>
      <c r="X258" s="98"/>
      <c r="Y258" s="69"/>
      <c r="Z258" s="69"/>
      <c r="AA258" s="69"/>
      <c r="AB258" s="97"/>
      <c r="AC258" s="69"/>
      <c r="AD258" s="97"/>
      <c r="AE258" s="69"/>
      <c r="AF258" s="69"/>
      <c r="AG258" s="15"/>
      <c r="AH258" s="97"/>
      <c r="AI258" s="15"/>
      <c r="AJ258" s="97"/>
      <c r="AK258" s="98"/>
      <c r="AM258" s="69"/>
      <c r="AN258" s="69"/>
      <c r="AO258" s="69"/>
      <c r="AP258" s="69"/>
      <c r="AQ258" s="69"/>
      <c r="AR258" s="69"/>
    </row>
    <row r="259" spans="2:44" s="99" customFormat="1" x14ac:dyDescent="0.25">
      <c r="B259" s="15"/>
      <c r="C259" s="3"/>
      <c r="D259" s="3"/>
      <c r="E259" s="3"/>
      <c r="F259" s="3"/>
      <c r="G259" s="3"/>
      <c r="H259" s="3"/>
      <c r="I259" s="3"/>
      <c r="J259" s="3"/>
      <c r="K259" s="3"/>
      <c r="L259" s="3"/>
      <c r="M259" s="3"/>
      <c r="N259" s="3"/>
      <c r="O259" s="3"/>
      <c r="P259" s="3"/>
      <c r="Q259" s="15"/>
      <c r="R259" s="15"/>
      <c r="S259" s="15"/>
      <c r="T259" s="15"/>
      <c r="U259" s="15"/>
      <c r="V259" s="15"/>
      <c r="W259" s="98"/>
      <c r="X259" s="98"/>
      <c r="Y259" s="69"/>
      <c r="Z259" s="69"/>
      <c r="AA259" s="69"/>
      <c r="AB259" s="97"/>
      <c r="AC259" s="69"/>
      <c r="AD259" s="97"/>
      <c r="AE259" s="69"/>
      <c r="AF259" s="69"/>
      <c r="AG259" s="15"/>
      <c r="AH259" s="97"/>
      <c r="AI259" s="15"/>
      <c r="AJ259" s="97"/>
      <c r="AK259" s="98"/>
      <c r="AM259" s="69"/>
      <c r="AN259" s="69"/>
      <c r="AO259" s="69"/>
      <c r="AP259" s="69"/>
      <c r="AQ259" s="69"/>
      <c r="AR259" s="69"/>
    </row>
    <row r="260" spans="2:44" s="99" customFormat="1" x14ac:dyDescent="0.25">
      <c r="B260" s="15"/>
      <c r="C260" s="3"/>
      <c r="D260" s="3"/>
      <c r="E260" s="3"/>
      <c r="F260" s="3"/>
      <c r="G260" s="3"/>
      <c r="H260" s="3"/>
      <c r="I260" s="3"/>
      <c r="J260" s="3"/>
      <c r="K260" s="3"/>
      <c r="L260" s="3"/>
      <c r="M260" s="3"/>
      <c r="N260" s="3"/>
      <c r="O260" s="3"/>
      <c r="P260" s="3"/>
      <c r="Q260" s="15"/>
      <c r="R260" s="15"/>
      <c r="S260" s="15"/>
      <c r="T260" s="15"/>
      <c r="U260" s="15"/>
      <c r="V260" s="15"/>
      <c r="W260" s="98"/>
      <c r="X260" s="98"/>
      <c r="Y260" s="69"/>
      <c r="Z260" s="69"/>
      <c r="AA260" s="69"/>
      <c r="AB260" s="97"/>
      <c r="AC260" s="69"/>
      <c r="AD260" s="97"/>
      <c r="AE260" s="69"/>
      <c r="AF260" s="69"/>
      <c r="AG260" s="15"/>
      <c r="AH260" s="97"/>
      <c r="AI260" s="15"/>
      <c r="AJ260" s="97"/>
      <c r="AK260" s="98"/>
      <c r="AM260" s="69"/>
      <c r="AN260" s="69"/>
      <c r="AO260" s="69"/>
      <c r="AP260" s="69"/>
      <c r="AQ260" s="69"/>
      <c r="AR260" s="69"/>
    </row>
    <row r="261" spans="2:44" s="99" customFormat="1" x14ac:dyDescent="0.25">
      <c r="B261" s="15"/>
      <c r="C261" s="3"/>
      <c r="D261" s="3"/>
      <c r="E261" s="3"/>
      <c r="F261" s="3"/>
      <c r="G261" s="3"/>
      <c r="H261" s="3"/>
      <c r="I261" s="3"/>
      <c r="J261" s="3"/>
      <c r="K261" s="3"/>
      <c r="L261" s="3"/>
      <c r="M261" s="3"/>
      <c r="N261" s="3"/>
      <c r="O261" s="3"/>
      <c r="P261" s="3"/>
      <c r="Q261" s="15"/>
      <c r="R261" s="15"/>
      <c r="S261" s="15"/>
      <c r="T261" s="15"/>
      <c r="U261" s="15"/>
      <c r="V261" s="15"/>
      <c r="W261" s="98"/>
      <c r="X261" s="98"/>
      <c r="Y261" s="69"/>
      <c r="Z261" s="69"/>
      <c r="AA261" s="69"/>
      <c r="AB261" s="97"/>
      <c r="AC261" s="69"/>
      <c r="AD261" s="97"/>
      <c r="AE261" s="69"/>
      <c r="AF261" s="69"/>
      <c r="AG261" s="15"/>
      <c r="AH261" s="97"/>
      <c r="AI261" s="15"/>
      <c r="AJ261" s="97"/>
      <c r="AK261" s="98"/>
      <c r="AM261" s="69"/>
      <c r="AN261" s="69"/>
      <c r="AO261" s="69"/>
      <c r="AP261" s="69"/>
      <c r="AQ261" s="69"/>
      <c r="AR261" s="69"/>
    </row>
    <row r="262" spans="2:44" s="99" customFormat="1" x14ac:dyDescent="0.25">
      <c r="B262" s="15"/>
      <c r="C262" s="3"/>
      <c r="D262" s="3"/>
      <c r="E262" s="3"/>
      <c r="F262" s="3"/>
      <c r="G262" s="3"/>
      <c r="H262" s="3"/>
      <c r="I262" s="3"/>
      <c r="J262" s="3"/>
      <c r="K262" s="3"/>
      <c r="L262" s="3"/>
      <c r="M262" s="3"/>
      <c r="N262" s="3"/>
      <c r="O262" s="3"/>
      <c r="P262" s="3"/>
      <c r="Q262" s="15"/>
      <c r="R262" s="15"/>
      <c r="S262" s="15"/>
      <c r="T262" s="15"/>
      <c r="U262" s="15"/>
      <c r="V262" s="15"/>
      <c r="W262" s="98"/>
      <c r="X262" s="98"/>
      <c r="Y262" s="69"/>
      <c r="Z262" s="69"/>
      <c r="AA262" s="69"/>
      <c r="AB262" s="97"/>
      <c r="AC262" s="69"/>
      <c r="AD262" s="97"/>
      <c r="AE262" s="69"/>
      <c r="AF262" s="69"/>
      <c r="AG262" s="15"/>
      <c r="AH262" s="97"/>
      <c r="AI262" s="15"/>
      <c r="AJ262" s="97"/>
      <c r="AK262" s="98"/>
      <c r="AM262" s="69"/>
      <c r="AN262" s="69"/>
      <c r="AO262" s="69"/>
      <c r="AP262" s="69"/>
      <c r="AQ262" s="69"/>
      <c r="AR262" s="69"/>
    </row>
    <row r="263" spans="2:44" s="99" customFormat="1" x14ac:dyDescent="0.25">
      <c r="B263" s="15"/>
      <c r="C263" s="3"/>
      <c r="D263" s="3"/>
      <c r="E263" s="3"/>
      <c r="F263" s="3"/>
      <c r="G263" s="3"/>
      <c r="H263" s="3"/>
      <c r="I263" s="3"/>
      <c r="J263" s="3"/>
      <c r="K263" s="3"/>
      <c r="L263" s="3"/>
      <c r="M263" s="3"/>
      <c r="N263" s="3"/>
      <c r="O263" s="3"/>
      <c r="P263" s="3"/>
      <c r="Q263" s="15"/>
      <c r="R263" s="15"/>
      <c r="S263" s="15"/>
      <c r="T263" s="15"/>
      <c r="U263" s="15"/>
      <c r="V263" s="15"/>
      <c r="W263" s="98"/>
      <c r="X263" s="98"/>
      <c r="Y263" s="69"/>
      <c r="Z263" s="69"/>
      <c r="AA263" s="69"/>
      <c r="AB263" s="97"/>
      <c r="AC263" s="69"/>
      <c r="AD263" s="97"/>
      <c r="AE263" s="69"/>
      <c r="AF263" s="69"/>
      <c r="AG263" s="15"/>
      <c r="AH263" s="97"/>
      <c r="AI263" s="15"/>
      <c r="AJ263" s="97"/>
      <c r="AK263" s="98"/>
      <c r="AM263" s="69"/>
      <c r="AN263" s="69"/>
      <c r="AO263" s="69"/>
      <c r="AP263" s="69"/>
      <c r="AQ263" s="69"/>
      <c r="AR263" s="69"/>
    </row>
    <row r="264" spans="2:44" s="99" customFormat="1" x14ac:dyDescent="0.25">
      <c r="B264" s="15"/>
      <c r="C264" s="3"/>
      <c r="D264" s="3"/>
      <c r="E264" s="3"/>
      <c r="F264" s="3"/>
      <c r="G264" s="3"/>
      <c r="H264" s="3"/>
      <c r="I264" s="3"/>
      <c r="J264" s="3"/>
      <c r="K264" s="3"/>
      <c r="L264" s="3"/>
      <c r="M264" s="3"/>
      <c r="N264" s="3"/>
      <c r="O264" s="3"/>
      <c r="P264" s="3"/>
      <c r="Q264" s="15"/>
      <c r="R264" s="15"/>
      <c r="S264" s="15"/>
      <c r="T264" s="15"/>
      <c r="U264" s="15"/>
      <c r="V264" s="15"/>
      <c r="W264" s="98"/>
      <c r="X264" s="98"/>
      <c r="Y264" s="69"/>
      <c r="Z264" s="69"/>
      <c r="AA264" s="69"/>
      <c r="AB264" s="97"/>
      <c r="AC264" s="69"/>
      <c r="AD264" s="97"/>
      <c r="AE264" s="69"/>
      <c r="AF264" s="69"/>
      <c r="AG264" s="15"/>
      <c r="AH264" s="97"/>
      <c r="AI264" s="15"/>
      <c r="AJ264" s="97"/>
      <c r="AK264" s="98"/>
      <c r="AM264" s="69"/>
      <c r="AN264" s="69"/>
      <c r="AO264" s="69"/>
      <c r="AP264" s="69"/>
      <c r="AQ264" s="69"/>
      <c r="AR264" s="69"/>
    </row>
    <row r="265" spans="2:44" s="99" customFormat="1" x14ac:dyDescent="0.25">
      <c r="B265" s="15"/>
      <c r="C265" s="3"/>
      <c r="D265" s="3"/>
      <c r="E265" s="3"/>
      <c r="F265" s="3"/>
      <c r="G265" s="3"/>
      <c r="H265" s="3"/>
      <c r="I265" s="3"/>
      <c r="J265" s="3"/>
      <c r="K265" s="3"/>
      <c r="L265" s="3"/>
      <c r="M265" s="3"/>
      <c r="N265" s="3"/>
      <c r="O265" s="3"/>
      <c r="P265" s="3"/>
      <c r="Q265" s="15"/>
      <c r="R265" s="15"/>
      <c r="S265" s="15"/>
      <c r="T265" s="15"/>
      <c r="U265" s="15"/>
      <c r="V265" s="15"/>
      <c r="W265" s="98"/>
      <c r="X265" s="98"/>
      <c r="Y265" s="69"/>
      <c r="Z265" s="69"/>
      <c r="AA265" s="69"/>
      <c r="AB265" s="97"/>
      <c r="AC265" s="69"/>
      <c r="AD265" s="97"/>
      <c r="AE265" s="69"/>
      <c r="AF265" s="69"/>
      <c r="AG265" s="15"/>
      <c r="AH265" s="97"/>
      <c r="AI265" s="15"/>
      <c r="AJ265" s="97"/>
      <c r="AK265" s="98"/>
      <c r="AM265" s="69"/>
      <c r="AN265" s="69"/>
      <c r="AO265" s="69"/>
      <c r="AP265" s="69"/>
      <c r="AQ265" s="69"/>
      <c r="AR265" s="69"/>
    </row>
    <row r="266" spans="2:44" s="99" customFormat="1" x14ac:dyDescent="0.25">
      <c r="B266" s="15"/>
      <c r="C266" s="3"/>
      <c r="D266" s="3"/>
      <c r="E266" s="3"/>
      <c r="F266" s="3"/>
      <c r="G266" s="3"/>
      <c r="H266" s="3"/>
      <c r="I266" s="3"/>
      <c r="J266" s="3"/>
      <c r="K266" s="3"/>
      <c r="L266" s="3"/>
      <c r="M266" s="3"/>
      <c r="N266" s="3"/>
      <c r="O266" s="3"/>
      <c r="P266" s="3"/>
      <c r="Q266" s="15"/>
      <c r="R266" s="15"/>
      <c r="S266" s="15"/>
      <c r="T266" s="15"/>
      <c r="U266" s="15"/>
      <c r="V266" s="15"/>
      <c r="W266" s="98"/>
      <c r="X266" s="98"/>
      <c r="Y266" s="69"/>
      <c r="Z266" s="69"/>
      <c r="AA266" s="69"/>
      <c r="AB266" s="97"/>
      <c r="AC266" s="69"/>
      <c r="AD266" s="97"/>
      <c r="AE266" s="69"/>
      <c r="AF266" s="69"/>
      <c r="AG266" s="15"/>
      <c r="AH266" s="97"/>
      <c r="AI266" s="15"/>
      <c r="AJ266" s="97"/>
      <c r="AK266" s="98"/>
      <c r="AM266" s="69"/>
      <c r="AN266" s="69"/>
      <c r="AO266" s="69"/>
      <c r="AP266" s="69"/>
      <c r="AQ266" s="69"/>
      <c r="AR266" s="69"/>
    </row>
    <row r="267" spans="2:44" s="99" customFormat="1" x14ac:dyDescent="0.25">
      <c r="B267" s="15"/>
      <c r="C267" s="3"/>
      <c r="D267" s="3"/>
      <c r="E267" s="3"/>
      <c r="F267" s="3"/>
      <c r="G267" s="3"/>
      <c r="H267" s="3"/>
      <c r="I267" s="3"/>
      <c r="J267" s="3"/>
      <c r="K267" s="3"/>
      <c r="L267" s="3"/>
      <c r="M267" s="3"/>
      <c r="N267" s="3"/>
      <c r="O267" s="3"/>
      <c r="P267" s="3"/>
      <c r="Q267" s="15"/>
      <c r="R267" s="15"/>
      <c r="S267" s="15"/>
      <c r="T267" s="15"/>
      <c r="U267" s="15"/>
      <c r="V267" s="15"/>
      <c r="W267" s="98"/>
      <c r="X267" s="98"/>
      <c r="Y267" s="69"/>
      <c r="Z267" s="69"/>
      <c r="AA267" s="69"/>
      <c r="AB267" s="97"/>
      <c r="AC267" s="69"/>
      <c r="AD267" s="97"/>
      <c r="AE267" s="69"/>
      <c r="AF267" s="69"/>
      <c r="AG267" s="15"/>
      <c r="AH267" s="97"/>
      <c r="AI267" s="15"/>
      <c r="AJ267" s="97"/>
      <c r="AK267" s="98"/>
      <c r="AM267" s="69"/>
      <c r="AN267" s="69"/>
      <c r="AO267" s="69"/>
      <c r="AP267" s="69"/>
      <c r="AQ267" s="69"/>
      <c r="AR267" s="69"/>
    </row>
    <row r="268" spans="2:44" s="99" customFormat="1" x14ac:dyDescent="0.25">
      <c r="B268" s="15"/>
      <c r="C268" s="3"/>
      <c r="D268" s="3"/>
      <c r="E268" s="3"/>
      <c r="F268" s="3"/>
      <c r="G268" s="3"/>
      <c r="H268" s="3"/>
      <c r="I268" s="3"/>
      <c r="J268" s="3"/>
      <c r="K268" s="3"/>
      <c r="L268" s="3"/>
      <c r="M268" s="3"/>
      <c r="N268" s="3"/>
      <c r="O268" s="3"/>
      <c r="P268" s="3"/>
      <c r="Q268" s="15"/>
      <c r="R268" s="15"/>
      <c r="S268" s="15"/>
      <c r="T268" s="15"/>
      <c r="U268" s="15"/>
      <c r="V268" s="15"/>
      <c r="W268" s="98"/>
      <c r="X268" s="98"/>
      <c r="Y268" s="69"/>
      <c r="Z268" s="69"/>
      <c r="AA268" s="69"/>
      <c r="AB268" s="97"/>
      <c r="AC268" s="69"/>
      <c r="AD268" s="97"/>
      <c r="AE268" s="69"/>
      <c r="AF268" s="69"/>
      <c r="AG268" s="15"/>
      <c r="AH268" s="97"/>
      <c r="AI268" s="15"/>
      <c r="AJ268" s="97"/>
      <c r="AK268" s="98"/>
      <c r="AM268" s="69"/>
      <c r="AN268" s="69"/>
      <c r="AO268" s="69"/>
      <c r="AP268" s="69"/>
      <c r="AQ268" s="69"/>
      <c r="AR268" s="69"/>
    </row>
    <row r="269" spans="2:44" s="99" customFormat="1" x14ac:dyDescent="0.25">
      <c r="B269" s="15"/>
      <c r="C269" s="3"/>
      <c r="D269" s="3"/>
      <c r="E269" s="3"/>
      <c r="F269" s="3"/>
      <c r="G269" s="3"/>
      <c r="H269" s="3"/>
      <c r="I269" s="3"/>
      <c r="J269" s="3"/>
      <c r="K269" s="3"/>
      <c r="L269" s="3"/>
      <c r="M269" s="3"/>
      <c r="N269" s="3"/>
      <c r="O269" s="3"/>
      <c r="P269" s="3"/>
      <c r="Q269" s="15"/>
      <c r="R269" s="15"/>
      <c r="S269" s="15"/>
      <c r="T269" s="15"/>
      <c r="U269" s="15"/>
      <c r="V269" s="15"/>
      <c r="W269" s="98"/>
      <c r="X269" s="98"/>
      <c r="Y269" s="69"/>
      <c r="Z269" s="69"/>
      <c r="AA269" s="69"/>
      <c r="AB269" s="97"/>
      <c r="AC269" s="69"/>
      <c r="AD269" s="97"/>
      <c r="AE269" s="69"/>
      <c r="AF269" s="69"/>
      <c r="AG269" s="15"/>
      <c r="AH269" s="97"/>
      <c r="AI269" s="15"/>
      <c r="AJ269" s="97"/>
      <c r="AK269" s="98"/>
      <c r="AM269" s="69"/>
      <c r="AN269" s="69"/>
      <c r="AO269" s="69"/>
      <c r="AP269" s="69"/>
      <c r="AQ269" s="69"/>
      <c r="AR269" s="69"/>
    </row>
    <row r="270" spans="2:44" s="99" customFormat="1" x14ac:dyDescent="0.25">
      <c r="B270" s="15"/>
      <c r="C270" s="3"/>
      <c r="D270" s="3"/>
      <c r="E270" s="3"/>
      <c r="F270" s="3"/>
      <c r="G270" s="3"/>
      <c r="H270" s="3"/>
      <c r="I270" s="3"/>
      <c r="J270" s="3"/>
      <c r="K270" s="3"/>
      <c r="L270" s="3"/>
      <c r="M270" s="3"/>
      <c r="N270" s="3"/>
      <c r="O270" s="3"/>
      <c r="P270" s="3"/>
      <c r="Q270" s="15"/>
      <c r="R270" s="15"/>
      <c r="S270" s="15"/>
      <c r="T270" s="15"/>
      <c r="U270" s="15"/>
      <c r="V270" s="15"/>
      <c r="W270" s="98"/>
      <c r="X270" s="98"/>
      <c r="Y270" s="69"/>
      <c r="Z270" s="69"/>
      <c r="AA270" s="69"/>
      <c r="AB270" s="97"/>
      <c r="AC270" s="69"/>
      <c r="AD270" s="97"/>
      <c r="AE270" s="69"/>
      <c r="AF270" s="69"/>
      <c r="AG270" s="15"/>
      <c r="AH270" s="97"/>
      <c r="AI270" s="15"/>
      <c r="AJ270" s="97"/>
      <c r="AK270" s="98"/>
      <c r="AM270" s="69"/>
      <c r="AN270" s="69"/>
      <c r="AO270" s="69"/>
      <c r="AP270" s="69"/>
      <c r="AQ270" s="69"/>
      <c r="AR270" s="69"/>
    </row>
    <row r="271" spans="2:44" s="99" customFormat="1" x14ac:dyDescent="0.25">
      <c r="B271" s="15"/>
      <c r="C271" s="3"/>
      <c r="D271" s="3"/>
      <c r="E271" s="3"/>
      <c r="F271" s="3"/>
      <c r="G271" s="3"/>
      <c r="H271" s="3"/>
      <c r="I271" s="3"/>
      <c r="J271" s="3"/>
      <c r="K271" s="3"/>
      <c r="L271" s="3"/>
      <c r="M271" s="3"/>
      <c r="N271" s="3"/>
      <c r="O271" s="3"/>
      <c r="P271" s="3"/>
      <c r="Q271" s="15"/>
      <c r="R271" s="15"/>
      <c r="S271" s="15"/>
      <c r="T271" s="15"/>
      <c r="U271" s="15"/>
      <c r="V271" s="15"/>
      <c r="W271" s="98"/>
      <c r="X271" s="98"/>
      <c r="Y271" s="69"/>
      <c r="Z271" s="69"/>
      <c r="AA271" s="69"/>
      <c r="AB271" s="97"/>
      <c r="AC271" s="69"/>
      <c r="AD271" s="97"/>
      <c r="AE271" s="69"/>
      <c r="AF271" s="69"/>
      <c r="AG271" s="15"/>
      <c r="AH271" s="97"/>
      <c r="AI271" s="15"/>
      <c r="AJ271" s="97"/>
      <c r="AK271" s="98"/>
      <c r="AM271" s="69"/>
      <c r="AN271" s="69"/>
      <c r="AO271" s="69"/>
      <c r="AP271" s="69"/>
      <c r="AQ271" s="69"/>
      <c r="AR271" s="69"/>
    </row>
    <row r="272" spans="2:44" s="99" customFormat="1" x14ac:dyDescent="0.25">
      <c r="B272" s="15"/>
      <c r="C272" s="3"/>
      <c r="D272" s="3"/>
      <c r="E272" s="3"/>
      <c r="F272" s="3"/>
      <c r="G272" s="3"/>
      <c r="H272" s="3"/>
      <c r="I272" s="3"/>
      <c r="J272" s="3"/>
      <c r="K272" s="3"/>
      <c r="L272" s="3"/>
      <c r="M272" s="3"/>
      <c r="N272" s="3"/>
      <c r="O272" s="3"/>
      <c r="P272" s="3"/>
      <c r="Q272" s="15"/>
      <c r="R272" s="15"/>
      <c r="S272" s="15"/>
      <c r="T272" s="15"/>
      <c r="U272" s="15"/>
      <c r="V272" s="15"/>
      <c r="W272" s="98"/>
      <c r="X272" s="98"/>
      <c r="Y272" s="69"/>
      <c r="Z272" s="69"/>
      <c r="AA272" s="69"/>
      <c r="AB272" s="97"/>
      <c r="AC272" s="69"/>
      <c r="AD272" s="97"/>
      <c r="AE272" s="69"/>
      <c r="AF272" s="69"/>
      <c r="AG272" s="15"/>
      <c r="AH272" s="97"/>
      <c r="AI272" s="15"/>
      <c r="AJ272" s="97"/>
      <c r="AK272" s="98"/>
      <c r="AM272" s="69"/>
      <c r="AN272" s="69"/>
      <c r="AO272" s="69"/>
      <c r="AP272" s="69"/>
      <c r="AQ272" s="69"/>
      <c r="AR272" s="69"/>
    </row>
    <row r="273" spans="2:44" s="99" customFormat="1" x14ac:dyDescent="0.25">
      <c r="B273" s="15"/>
      <c r="C273" s="3"/>
      <c r="D273" s="3"/>
      <c r="E273" s="3"/>
      <c r="F273" s="3"/>
      <c r="G273" s="3"/>
      <c r="H273" s="3"/>
      <c r="I273" s="3"/>
      <c r="J273" s="3"/>
      <c r="K273" s="3"/>
      <c r="L273" s="3"/>
      <c r="M273" s="3"/>
      <c r="N273" s="3"/>
      <c r="O273" s="3"/>
      <c r="P273" s="3"/>
      <c r="Q273" s="15"/>
      <c r="R273" s="15"/>
      <c r="S273" s="15"/>
      <c r="T273" s="15"/>
      <c r="U273" s="15"/>
      <c r="V273" s="15"/>
      <c r="W273" s="98"/>
      <c r="X273" s="98"/>
      <c r="Y273" s="69"/>
      <c r="Z273" s="69"/>
      <c r="AA273" s="69"/>
      <c r="AB273" s="97"/>
      <c r="AC273" s="69"/>
      <c r="AD273" s="97"/>
      <c r="AE273" s="69"/>
      <c r="AF273" s="69"/>
      <c r="AG273" s="15"/>
      <c r="AH273" s="97"/>
      <c r="AI273" s="15"/>
      <c r="AJ273" s="97"/>
      <c r="AK273" s="98"/>
      <c r="AM273" s="69"/>
      <c r="AN273" s="69"/>
      <c r="AO273" s="69"/>
      <c r="AP273" s="69"/>
      <c r="AQ273" s="69"/>
      <c r="AR273" s="69"/>
    </row>
    <row r="274" spans="2:44" s="99" customFormat="1" x14ac:dyDescent="0.25">
      <c r="B274" s="15"/>
      <c r="C274" s="3"/>
      <c r="D274" s="3"/>
      <c r="E274" s="3"/>
      <c r="F274" s="3"/>
      <c r="G274" s="3"/>
      <c r="H274" s="3"/>
      <c r="I274" s="3"/>
      <c r="J274" s="3"/>
      <c r="K274" s="3"/>
      <c r="L274" s="3"/>
      <c r="M274" s="3"/>
      <c r="N274" s="3"/>
      <c r="O274" s="3"/>
      <c r="P274" s="3"/>
      <c r="Q274" s="15"/>
      <c r="R274" s="15"/>
      <c r="S274" s="15"/>
      <c r="T274" s="15"/>
      <c r="U274" s="15"/>
      <c r="V274" s="15"/>
      <c r="W274" s="98"/>
      <c r="X274" s="98"/>
      <c r="Y274" s="69"/>
      <c r="Z274" s="69"/>
      <c r="AA274" s="69"/>
      <c r="AB274" s="97"/>
      <c r="AC274" s="69"/>
      <c r="AD274" s="97"/>
      <c r="AE274" s="69"/>
      <c r="AF274" s="69"/>
      <c r="AG274" s="15"/>
      <c r="AH274" s="97"/>
      <c r="AI274" s="15"/>
      <c r="AJ274" s="97"/>
      <c r="AK274" s="98"/>
      <c r="AM274" s="69"/>
      <c r="AN274" s="69"/>
      <c r="AO274" s="69"/>
      <c r="AP274" s="69"/>
      <c r="AQ274" s="69"/>
      <c r="AR274" s="69"/>
    </row>
    <row r="275" spans="2:44" s="99" customFormat="1" x14ac:dyDescent="0.25">
      <c r="B275" s="15"/>
      <c r="C275" s="3"/>
      <c r="D275" s="3"/>
      <c r="E275" s="3"/>
      <c r="F275" s="3"/>
      <c r="G275" s="3"/>
      <c r="H275" s="3"/>
      <c r="I275" s="3"/>
      <c r="J275" s="3"/>
      <c r="K275" s="3"/>
      <c r="L275" s="3"/>
      <c r="M275" s="3"/>
      <c r="N275" s="3"/>
      <c r="O275" s="3"/>
      <c r="P275" s="3"/>
      <c r="Q275" s="15"/>
      <c r="R275" s="15"/>
      <c r="S275" s="15"/>
      <c r="T275" s="15"/>
      <c r="U275" s="15"/>
      <c r="V275" s="15"/>
      <c r="W275" s="98"/>
      <c r="X275" s="98"/>
      <c r="Y275" s="69"/>
      <c r="Z275" s="69"/>
      <c r="AA275" s="69"/>
      <c r="AB275" s="97"/>
      <c r="AC275" s="69"/>
      <c r="AD275" s="97"/>
      <c r="AE275" s="69"/>
      <c r="AF275" s="69"/>
      <c r="AG275" s="15"/>
      <c r="AH275" s="97"/>
      <c r="AI275" s="15"/>
      <c r="AJ275" s="97"/>
      <c r="AK275" s="98"/>
      <c r="AM275" s="69"/>
      <c r="AN275" s="69"/>
      <c r="AO275" s="69"/>
      <c r="AP275" s="69"/>
      <c r="AQ275" s="69"/>
      <c r="AR275" s="69"/>
    </row>
    <row r="276" spans="2:44" s="99" customFormat="1" x14ac:dyDescent="0.25">
      <c r="B276" s="15"/>
      <c r="C276" s="3"/>
      <c r="D276" s="3"/>
      <c r="E276" s="3"/>
      <c r="F276" s="3"/>
      <c r="G276" s="3"/>
      <c r="H276" s="3"/>
      <c r="I276" s="3"/>
      <c r="J276" s="3"/>
      <c r="K276" s="3"/>
      <c r="L276" s="3"/>
      <c r="M276" s="3"/>
      <c r="N276" s="3"/>
      <c r="O276" s="3"/>
      <c r="P276" s="3"/>
      <c r="Q276" s="15"/>
      <c r="R276" s="15"/>
      <c r="S276" s="15"/>
      <c r="T276" s="15"/>
      <c r="U276" s="15"/>
      <c r="V276" s="15"/>
      <c r="W276" s="98"/>
      <c r="X276" s="98"/>
      <c r="Y276" s="69"/>
      <c r="Z276" s="69"/>
      <c r="AA276" s="69"/>
      <c r="AB276" s="97"/>
      <c r="AC276" s="69"/>
      <c r="AD276" s="97"/>
      <c r="AE276" s="69"/>
      <c r="AF276" s="69"/>
      <c r="AG276" s="15"/>
      <c r="AH276" s="97"/>
      <c r="AI276" s="15"/>
      <c r="AJ276" s="97"/>
      <c r="AK276" s="98"/>
      <c r="AM276" s="69"/>
      <c r="AN276" s="69"/>
      <c r="AO276" s="69"/>
      <c r="AP276" s="69"/>
      <c r="AQ276" s="69"/>
      <c r="AR276" s="69"/>
    </row>
    <row r="277" spans="2:44" s="99" customFormat="1" x14ac:dyDescent="0.25">
      <c r="B277" s="15"/>
      <c r="C277" s="3"/>
      <c r="D277" s="3"/>
      <c r="E277" s="3"/>
      <c r="F277" s="3"/>
      <c r="G277" s="3"/>
      <c r="H277" s="3"/>
      <c r="I277" s="3"/>
      <c r="J277" s="3"/>
      <c r="K277" s="3"/>
      <c r="L277" s="3"/>
      <c r="M277" s="3"/>
      <c r="N277" s="3"/>
      <c r="O277" s="3"/>
      <c r="P277" s="3"/>
      <c r="Q277" s="15"/>
      <c r="R277" s="15"/>
      <c r="S277" s="15"/>
      <c r="T277" s="15"/>
      <c r="U277" s="15"/>
      <c r="V277" s="15"/>
      <c r="W277" s="98"/>
      <c r="X277" s="98"/>
      <c r="Y277" s="69"/>
      <c r="Z277" s="69"/>
      <c r="AA277" s="69"/>
      <c r="AB277" s="97"/>
      <c r="AC277" s="69"/>
      <c r="AD277" s="97"/>
      <c r="AE277" s="69"/>
      <c r="AF277" s="69"/>
      <c r="AG277" s="15"/>
      <c r="AH277" s="97"/>
      <c r="AI277" s="15"/>
      <c r="AJ277" s="97"/>
      <c r="AK277" s="98"/>
      <c r="AM277" s="69"/>
      <c r="AN277" s="69"/>
      <c r="AO277" s="69"/>
      <c r="AP277" s="69"/>
      <c r="AQ277" s="69"/>
      <c r="AR277" s="69"/>
    </row>
    <row r="278" spans="2:44" s="99" customFormat="1" x14ac:dyDescent="0.25">
      <c r="B278" s="15"/>
      <c r="C278" s="3"/>
      <c r="D278" s="3"/>
      <c r="E278" s="3"/>
      <c r="F278" s="3"/>
      <c r="G278" s="3"/>
      <c r="H278" s="3"/>
      <c r="I278" s="3"/>
      <c r="J278" s="3"/>
      <c r="K278" s="3"/>
      <c r="L278" s="3"/>
      <c r="M278" s="3"/>
      <c r="N278" s="3"/>
      <c r="O278" s="3"/>
      <c r="P278" s="3"/>
      <c r="Q278" s="15"/>
      <c r="R278" s="15"/>
      <c r="S278" s="15"/>
      <c r="T278" s="15"/>
      <c r="U278" s="15"/>
      <c r="V278" s="15"/>
      <c r="W278" s="98"/>
      <c r="X278" s="98"/>
      <c r="Y278" s="69"/>
      <c r="Z278" s="69"/>
      <c r="AA278" s="69"/>
      <c r="AB278" s="97"/>
      <c r="AC278" s="69"/>
      <c r="AD278" s="97"/>
      <c r="AE278" s="69"/>
      <c r="AF278" s="69"/>
      <c r="AG278" s="15"/>
      <c r="AH278" s="97"/>
      <c r="AI278" s="15"/>
      <c r="AJ278" s="97"/>
      <c r="AK278" s="98"/>
      <c r="AM278" s="69"/>
      <c r="AN278" s="69"/>
      <c r="AO278" s="69"/>
      <c r="AP278" s="69"/>
      <c r="AQ278" s="69"/>
      <c r="AR278" s="69"/>
    </row>
    <row r="279" spans="2:44" s="99" customFormat="1" x14ac:dyDescent="0.25">
      <c r="B279" s="15"/>
      <c r="C279" s="3"/>
      <c r="D279" s="3"/>
      <c r="E279" s="3"/>
      <c r="F279" s="3"/>
      <c r="G279" s="3"/>
      <c r="H279" s="3"/>
      <c r="I279" s="3"/>
      <c r="J279" s="3"/>
      <c r="K279" s="3"/>
      <c r="L279" s="3"/>
      <c r="M279" s="3"/>
      <c r="N279" s="3"/>
      <c r="O279" s="3"/>
      <c r="P279" s="3"/>
      <c r="Q279" s="15"/>
      <c r="R279" s="15"/>
      <c r="S279" s="15"/>
      <c r="T279" s="15"/>
      <c r="U279" s="15"/>
      <c r="V279" s="15"/>
      <c r="W279" s="98"/>
      <c r="X279" s="98"/>
      <c r="Y279" s="69"/>
      <c r="Z279" s="69"/>
      <c r="AA279" s="69"/>
      <c r="AB279" s="97"/>
      <c r="AC279" s="69"/>
      <c r="AD279" s="97"/>
      <c r="AE279" s="69"/>
      <c r="AF279" s="69"/>
      <c r="AG279" s="15"/>
      <c r="AH279" s="97"/>
      <c r="AI279" s="15"/>
      <c r="AJ279" s="97"/>
      <c r="AK279" s="98"/>
      <c r="AM279" s="69"/>
      <c r="AN279" s="69"/>
      <c r="AO279" s="69"/>
      <c r="AP279" s="69"/>
      <c r="AQ279" s="69"/>
      <c r="AR279" s="69"/>
    </row>
    <row r="280" spans="2:44" s="99" customFormat="1" x14ac:dyDescent="0.25">
      <c r="B280" s="15"/>
      <c r="C280" s="3"/>
      <c r="D280" s="3"/>
      <c r="E280" s="3"/>
      <c r="F280" s="3"/>
      <c r="G280" s="3"/>
      <c r="H280" s="3"/>
      <c r="I280" s="3"/>
      <c r="J280" s="3"/>
      <c r="K280" s="3"/>
      <c r="L280" s="3"/>
      <c r="M280" s="3"/>
      <c r="N280" s="3"/>
      <c r="O280" s="3"/>
      <c r="P280" s="3"/>
      <c r="Q280" s="15"/>
      <c r="R280" s="15"/>
      <c r="S280" s="15"/>
      <c r="T280" s="15"/>
      <c r="U280" s="15"/>
      <c r="V280" s="15"/>
      <c r="W280" s="98"/>
      <c r="X280" s="98"/>
      <c r="Y280" s="69"/>
      <c r="Z280" s="69"/>
      <c r="AA280" s="69"/>
      <c r="AB280" s="97"/>
      <c r="AC280" s="69"/>
      <c r="AD280" s="97"/>
      <c r="AE280" s="69"/>
      <c r="AF280" s="69"/>
      <c r="AG280" s="15"/>
      <c r="AH280" s="97"/>
      <c r="AI280" s="15"/>
      <c r="AJ280" s="97"/>
      <c r="AK280" s="98"/>
      <c r="AM280" s="69"/>
      <c r="AN280" s="69"/>
      <c r="AO280" s="69"/>
      <c r="AP280" s="69"/>
      <c r="AQ280" s="69"/>
      <c r="AR280" s="69"/>
    </row>
    <row r="281" spans="2:44" s="99" customFormat="1" x14ac:dyDescent="0.25">
      <c r="B281" s="15"/>
      <c r="C281" s="3"/>
      <c r="D281" s="3"/>
      <c r="E281" s="3"/>
      <c r="F281" s="3"/>
      <c r="G281" s="3"/>
      <c r="H281" s="3"/>
      <c r="I281" s="3"/>
      <c r="J281" s="3"/>
      <c r="K281" s="3"/>
      <c r="L281" s="3"/>
      <c r="M281" s="3"/>
      <c r="N281" s="3"/>
      <c r="O281" s="3"/>
      <c r="P281" s="3"/>
      <c r="Q281" s="15"/>
      <c r="R281" s="15"/>
      <c r="S281" s="15"/>
      <c r="T281" s="15"/>
      <c r="U281" s="15"/>
      <c r="V281" s="15"/>
      <c r="W281" s="98"/>
      <c r="X281" s="98"/>
      <c r="Y281" s="69"/>
      <c r="Z281" s="69"/>
      <c r="AA281" s="69"/>
      <c r="AB281" s="97"/>
      <c r="AC281" s="69"/>
      <c r="AD281" s="97"/>
      <c r="AE281" s="69"/>
      <c r="AF281" s="69"/>
      <c r="AG281" s="15"/>
      <c r="AH281" s="97"/>
      <c r="AI281" s="15"/>
      <c r="AJ281" s="97"/>
      <c r="AK281" s="98"/>
      <c r="AM281" s="69"/>
      <c r="AN281" s="69"/>
      <c r="AO281" s="69"/>
      <c r="AP281" s="69"/>
      <c r="AQ281" s="69"/>
      <c r="AR281" s="69"/>
    </row>
    <row r="282" spans="2:44" s="99" customFormat="1" x14ac:dyDescent="0.25">
      <c r="B282" s="15"/>
      <c r="C282" s="3"/>
      <c r="D282" s="3"/>
      <c r="E282" s="3"/>
      <c r="F282" s="3"/>
      <c r="G282" s="3"/>
      <c r="H282" s="3"/>
      <c r="I282" s="3"/>
      <c r="J282" s="3"/>
      <c r="K282" s="3"/>
      <c r="L282" s="3"/>
      <c r="M282" s="3"/>
      <c r="N282" s="3"/>
      <c r="O282" s="3"/>
      <c r="P282" s="3"/>
      <c r="Q282" s="15"/>
      <c r="R282" s="15"/>
      <c r="S282" s="15"/>
      <c r="T282" s="15"/>
      <c r="U282" s="15"/>
      <c r="V282" s="15"/>
      <c r="W282" s="98"/>
      <c r="X282" s="98"/>
      <c r="Y282" s="69"/>
      <c r="Z282" s="69"/>
      <c r="AA282" s="69"/>
      <c r="AB282" s="97"/>
      <c r="AC282" s="69"/>
      <c r="AD282" s="97"/>
      <c r="AE282" s="69"/>
      <c r="AF282" s="69"/>
      <c r="AG282" s="15"/>
      <c r="AH282" s="97"/>
      <c r="AI282" s="15"/>
      <c r="AJ282" s="97"/>
      <c r="AK282" s="98"/>
      <c r="AM282" s="69"/>
      <c r="AN282" s="69"/>
      <c r="AO282" s="69"/>
      <c r="AP282" s="69"/>
      <c r="AQ282" s="69"/>
      <c r="AR282" s="69"/>
    </row>
    <row r="283" spans="2:44" s="99" customFormat="1" x14ac:dyDescent="0.25">
      <c r="B283" s="15"/>
      <c r="C283" s="3"/>
      <c r="D283" s="3"/>
      <c r="E283" s="3"/>
      <c r="F283" s="3"/>
      <c r="G283" s="3"/>
      <c r="H283" s="3"/>
      <c r="I283" s="3"/>
      <c r="J283" s="3"/>
      <c r="K283" s="3"/>
      <c r="L283" s="3"/>
      <c r="M283" s="3"/>
      <c r="N283" s="3"/>
      <c r="O283" s="3"/>
      <c r="P283" s="3"/>
      <c r="Q283" s="15"/>
      <c r="R283" s="15"/>
      <c r="S283" s="15"/>
      <c r="T283" s="15"/>
      <c r="U283" s="15"/>
      <c r="V283" s="15"/>
      <c r="W283" s="98"/>
      <c r="X283" s="98"/>
      <c r="Y283" s="69"/>
      <c r="Z283" s="69"/>
      <c r="AA283" s="69"/>
      <c r="AB283" s="97"/>
      <c r="AC283" s="69"/>
      <c r="AD283" s="97"/>
      <c r="AE283" s="69"/>
      <c r="AF283" s="69"/>
      <c r="AG283" s="15"/>
      <c r="AH283" s="97"/>
      <c r="AI283" s="15"/>
      <c r="AJ283" s="97"/>
      <c r="AK283" s="98"/>
      <c r="AM283" s="69"/>
      <c r="AN283" s="69"/>
      <c r="AO283" s="69"/>
      <c r="AP283" s="69"/>
      <c r="AQ283" s="69"/>
      <c r="AR283" s="69"/>
    </row>
    <row r="284" spans="2:44" s="99" customFormat="1" x14ac:dyDescent="0.25">
      <c r="B284" s="15"/>
      <c r="C284" s="3"/>
      <c r="D284" s="3"/>
      <c r="E284" s="3"/>
      <c r="F284" s="3"/>
      <c r="G284" s="3"/>
      <c r="H284" s="3"/>
      <c r="I284" s="3"/>
      <c r="J284" s="3"/>
      <c r="K284" s="3"/>
      <c r="L284" s="3"/>
      <c r="M284" s="3"/>
      <c r="N284" s="3"/>
      <c r="O284" s="3"/>
      <c r="P284" s="3"/>
      <c r="Q284" s="15"/>
      <c r="R284" s="15"/>
      <c r="S284" s="15"/>
      <c r="T284" s="15"/>
      <c r="U284" s="15"/>
      <c r="V284" s="15"/>
      <c r="W284" s="98"/>
      <c r="X284" s="98"/>
      <c r="Y284" s="69"/>
      <c r="Z284" s="69"/>
      <c r="AA284" s="69"/>
      <c r="AB284" s="97"/>
      <c r="AC284" s="69"/>
      <c r="AD284" s="97"/>
      <c r="AE284" s="69"/>
      <c r="AF284" s="69"/>
      <c r="AG284" s="15"/>
      <c r="AH284" s="97"/>
      <c r="AI284" s="15"/>
      <c r="AJ284" s="97"/>
      <c r="AK284" s="98"/>
      <c r="AM284" s="69"/>
      <c r="AN284" s="69"/>
      <c r="AO284" s="69"/>
      <c r="AP284" s="69"/>
      <c r="AQ284" s="69"/>
      <c r="AR284" s="69"/>
    </row>
    <row r="285" spans="2:44" s="99" customFormat="1" x14ac:dyDescent="0.25">
      <c r="B285" s="15"/>
      <c r="C285" s="3"/>
      <c r="D285" s="3"/>
      <c r="E285" s="3"/>
      <c r="F285" s="3"/>
      <c r="G285" s="3"/>
      <c r="H285" s="3"/>
      <c r="I285" s="3"/>
      <c r="J285" s="3"/>
      <c r="K285" s="3"/>
      <c r="L285" s="3"/>
      <c r="M285" s="3"/>
      <c r="N285" s="3"/>
      <c r="O285" s="3"/>
      <c r="P285" s="3"/>
      <c r="Q285" s="15"/>
      <c r="R285" s="15"/>
      <c r="S285" s="15"/>
      <c r="T285" s="15"/>
      <c r="U285" s="15"/>
      <c r="V285" s="15"/>
      <c r="W285" s="98"/>
      <c r="X285" s="98"/>
      <c r="Y285" s="69"/>
      <c r="Z285" s="69"/>
      <c r="AA285" s="69"/>
      <c r="AB285" s="97"/>
      <c r="AC285" s="69"/>
      <c r="AD285" s="97"/>
      <c r="AE285" s="69"/>
      <c r="AF285" s="69"/>
      <c r="AG285" s="15"/>
      <c r="AH285" s="97"/>
      <c r="AI285" s="15"/>
      <c r="AJ285" s="97"/>
      <c r="AK285" s="98"/>
      <c r="AM285" s="69"/>
      <c r="AN285" s="69"/>
      <c r="AO285" s="69"/>
      <c r="AP285" s="69"/>
      <c r="AQ285" s="69"/>
      <c r="AR285" s="69"/>
    </row>
    <row r="286" spans="2:44" s="99" customFormat="1" x14ac:dyDescent="0.25">
      <c r="B286" s="15"/>
      <c r="C286" s="3"/>
      <c r="D286" s="3"/>
      <c r="E286" s="3"/>
      <c r="F286" s="3"/>
      <c r="G286" s="3"/>
      <c r="H286" s="3"/>
      <c r="I286" s="3"/>
      <c r="J286" s="3"/>
      <c r="K286" s="3"/>
      <c r="L286" s="3"/>
      <c r="M286" s="3"/>
      <c r="N286" s="3"/>
      <c r="O286" s="3"/>
      <c r="P286" s="3"/>
      <c r="Q286" s="15"/>
      <c r="R286" s="15"/>
      <c r="S286" s="15"/>
      <c r="T286" s="15"/>
      <c r="U286" s="15"/>
      <c r="V286" s="15"/>
      <c r="W286" s="98"/>
      <c r="X286" s="98"/>
      <c r="Y286" s="69"/>
      <c r="Z286" s="69"/>
      <c r="AA286" s="69"/>
      <c r="AB286" s="97"/>
      <c r="AC286" s="69"/>
      <c r="AD286" s="97"/>
      <c r="AE286" s="69"/>
      <c r="AF286" s="69"/>
      <c r="AG286" s="15"/>
      <c r="AH286" s="97"/>
      <c r="AI286" s="15"/>
      <c r="AJ286" s="97"/>
      <c r="AK286" s="98"/>
      <c r="AM286" s="69"/>
      <c r="AN286" s="69"/>
      <c r="AO286" s="69"/>
      <c r="AP286" s="69"/>
      <c r="AQ286" s="69"/>
      <c r="AR286" s="69"/>
    </row>
    <row r="287" spans="2:44" s="99" customFormat="1" x14ac:dyDescent="0.25">
      <c r="B287" s="15"/>
      <c r="C287" s="3"/>
      <c r="D287" s="3"/>
      <c r="E287" s="3"/>
      <c r="F287" s="3"/>
      <c r="G287" s="3"/>
      <c r="H287" s="3"/>
      <c r="I287" s="3"/>
      <c r="J287" s="3"/>
      <c r="K287" s="3"/>
      <c r="L287" s="3"/>
      <c r="M287" s="3"/>
      <c r="N287" s="3"/>
      <c r="O287" s="3"/>
      <c r="P287" s="3"/>
      <c r="Q287" s="15"/>
      <c r="R287" s="15"/>
      <c r="S287" s="15"/>
      <c r="T287" s="15"/>
      <c r="U287" s="15"/>
      <c r="V287" s="15"/>
      <c r="W287" s="98"/>
      <c r="X287" s="98"/>
      <c r="Y287" s="69"/>
      <c r="Z287" s="69"/>
      <c r="AA287" s="69"/>
      <c r="AB287" s="97"/>
      <c r="AC287" s="69"/>
      <c r="AD287" s="97"/>
      <c r="AE287" s="69"/>
      <c r="AF287" s="69"/>
      <c r="AG287" s="15"/>
      <c r="AH287" s="97"/>
      <c r="AI287" s="15"/>
      <c r="AJ287" s="97"/>
      <c r="AK287" s="98"/>
      <c r="AM287" s="69"/>
      <c r="AN287" s="69"/>
      <c r="AO287" s="69"/>
      <c r="AP287" s="69"/>
      <c r="AQ287" s="69"/>
      <c r="AR287" s="69"/>
    </row>
    <row r="288" spans="2:44" s="99" customFormat="1" x14ac:dyDescent="0.25">
      <c r="B288" s="15"/>
      <c r="C288" s="3"/>
      <c r="D288" s="3"/>
      <c r="E288" s="3"/>
      <c r="F288" s="3"/>
      <c r="G288" s="3"/>
      <c r="H288" s="3"/>
      <c r="I288" s="3"/>
      <c r="J288" s="3"/>
      <c r="K288" s="3"/>
      <c r="L288" s="3"/>
      <c r="M288" s="3"/>
      <c r="N288" s="3"/>
      <c r="O288" s="3"/>
      <c r="P288" s="3"/>
      <c r="Q288" s="15"/>
      <c r="R288" s="15"/>
      <c r="S288" s="15"/>
      <c r="T288" s="15"/>
      <c r="U288" s="15"/>
      <c r="V288" s="15"/>
      <c r="W288" s="98"/>
      <c r="X288" s="98"/>
      <c r="Y288" s="69"/>
      <c r="Z288" s="69"/>
      <c r="AA288" s="69"/>
      <c r="AB288" s="97"/>
      <c r="AC288" s="69"/>
      <c r="AD288" s="97"/>
      <c r="AE288" s="69"/>
      <c r="AF288" s="69"/>
      <c r="AG288" s="15"/>
      <c r="AH288" s="97"/>
      <c r="AI288" s="15"/>
      <c r="AJ288" s="97"/>
      <c r="AK288" s="98"/>
      <c r="AM288" s="69"/>
      <c r="AN288" s="69"/>
      <c r="AO288" s="69"/>
      <c r="AP288" s="69"/>
      <c r="AQ288" s="69"/>
      <c r="AR288" s="69"/>
    </row>
    <row r="289" spans="2:56" s="99" customFormat="1" x14ac:dyDescent="0.25">
      <c r="B289" s="3"/>
      <c r="C289" s="3"/>
      <c r="D289" s="3"/>
      <c r="E289" s="3"/>
      <c r="F289" s="3"/>
      <c r="G289" s="3"/>
      <c r="H289" s="3"/>
      <c r="I289" s="3"/>
      <c r="J289" s="3"/>
      <c r="K289" s="3"/>
      <c r="L289" s="3"/>
      <c r="M289" s="3"/>
      <c r="N289" s="3"/>
      <c r="O289" s="3"/>
      <c r="P289" s="3"/>
      <c r="Q289" s="3"/>
      <c r="R289" s="3"/>
      <c r="S289" s="3"/>
      <c r="T289" s="3"/>
      <c r="U289" s="3"/>
      <c r="V289" s="3"/>
      <c r="W289" s="102"/>
      <c r="X289" s="102"/>
      <c r="Y289" s="53"/>
      <c r="Z289" s="53"/>
      <c r="AA289" s="53"/>
      <c r="AB289" s="83"/>
      <c r="AC289" s="53"/>
      <c r="AD289" s="83"/>
      <c r="AE289" s="53"/>
      <c r="AF289" s="53"/>
      <c r="AG289" s="15"/>
      <c r="AH289" s="97"/>
      <c r="AI289" s="15"/>
      <c r="AJ289" s="97"/>
      <c r="AK289" s="98"/>
      <c r="AM289" s="53"/>
      <c r="AN289" s="53"/>
      <c r="AO289" s="53"/>
      <c r="AP289" s="53"/>
      <c r="AQ289" s="53"/>
      <c r="AR289" s="53"/>
    </row>
    <row r="290" spans="2:56" s="3" customFormat="1" x14ac:dyDescent="0.25">
      <c r="W290" s="102"/>
      <c r="X290" s="102"/>
      <c r="Y290" s="53"/>
      <c r="Z290" s="53"/>
      <c r="AA290" s="53"/>
      <c r="AB290" s="83"/>
      <c r="AC290" s="53"/>
      <c r="AD290" s="83"/>
      <c r="AE290" s="53"/>
      <c r="AF290" s="53"/>
      <c r="AG290" s="15"/>
      <c r="AH290" s="97"/>
      <c r="AI290" s="15"/>
      <c r="AJ290" s="97"/>
      <c r="AK290" s="98"/>
      <c r="AL290" s="99"/>
      <c r="AM290" s="53"/>
      <c r="AN290" s="53"/>
      <c r="AO290" s="53"/>
      <c r="AP290" s="53"/>
      <c r="AQ290" s="53"/>
      <c r="AR290" s="53"/>
      <c r="AS290" s="99"/>
      <c r="AT290" s="99"/>
      <c r="AU290" s="99"/>
      <c r="AV290" s="99"/>
      <c r="AW290" s="99"/>
      <c r="AX290" s="99"/>
      <c r="AY290" s="99"/>
      <c r="AZ290" s="99"/>
      <c r="BA290" s="99"/>
      <c r="BB290" s="99"/>
      <c r="BC290" s="99"/>
      <c r="BD290" s="99"/>
    </row>
  </sheetData>
  <dataConsolidate/>
  <mergeCells count="20">
    <mergeCell ref="O7:V7"/>
    <mergeCell ref="W7:X7"/>
    <mergeCell ref="Y7:Z7"/>
    <mergeCell ref="B230:Z230"/>
    <mergeCell ref="Y4:Z6"/>
    <mergeCell ref="O5:V6"/>
    <mergeCell ref="B4:B7"/>
    <mergeCell ref="C4:D6"/>
    <mergeCell ref="E4:F6"/>
    <mergeCell ref="G4:H6"/>
    <mergeCell ref="I4:J6"/>
    <mergeCell ref="K4:L6"/>
    <mergeCell ref="M4:N6"/>
    <mergeCell ref="C7:D7"/>
    <mergeCell ref="O4:P4"/>
    <mergeCell ref="Q4:R4"/>
    <mergeCell ref="S4:T4"/>
    <mergeCell ref="U4:V4"/>
    <mergeCell ref="W4:X6"/>
    <mergeCell ref="E7:N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228"/>
  <sheetViews>
    <sheetView workbookViewId="0">
      <selection activeCell="L24" sqref="L24"/>
    </sheetView>
  </sheetViews>
  <sheetFormatPr defaultRowHeight="12.75" x14ac:dyDescent="0.2"/>
  <cols>
    <col min="1" max="1" width="1.85546875" style="26" customWidth="1"/>
    <col min="2" max="2" width="29.5703125" style="26" customWidth="1"/>
    <col min="3" max="8" width="4.28515625" style="26" customWidth="1"/>
    <col min="9" max="9" width="11.42578125" style="26" hidden="1" customWidth="1"/>
    <col min="10" max="10" width="2.42578125" style="26" hidden="1" customWidth="1"/>
    <col min="11" max="14" width="5.5703125" style="26" customWidth="1"/>
    <col min="15" max="15" width="6.42578125" style="26" customWidth="1"/>
    <col min="16" max="19" width="5.5703125" style="26" customWidth="1"/>
    <col min="20" max="20" width="10.42578125" style="26" customWidth="1"/>
    <col min="21" max="21" width="2.7109375" style="26" customWidth="1"/>
    <col min="22" max="22" width="8" style="26" customWidth="1"/>
    <col min="23" max="23" width="2.28515625" style="26" customWidth="1"/>
    <col min="24" max="24" width="8.85546875" style="26" customWidth="1"/>
    <col min="25" max="25" width="2.85546875" style="26" customWidth="1"/>
    <col min="26" max="26" width="10.140625" style="26" customWidth="1"/>
    <col min="27" max="27" width="2.5703125" style="26" customWidth="1"/>
    <col min="28" max="28" width="10.28515625" style="26" customWidth="1"/>
    <col min="29" max="29" width="2.42578125" style="26" customWidth="1"/>
    <col min="30" max="30" width="9" style="26" customWidth="1"/>
    <col min="31" max="31" width="1.85546875" style="26" customWidth="1"/>
    <col min="32" max="32" width="8.42578125" style="26" customWidth="1"/>
    <col min="33" max="33" width="2.42578125" style="26" customWidth="1"/>
    <col min="34" max="16384" width="9.140625" style="26"/>
  </cols>
  <sheetData>
    <row r="1" spans="1:33" ht="13.5" x14ac:dyDescent="0.25">
      <c r="A1" s="141"/>
      <c r="B1" s="61"/>
      <c r="L1" s="141"/>
      <c r="V1" s="1"/>
      <c r="W1" s="41"/>
      <c r="X1" s="1"/>
      <c r="Z1" s="1"/>
      <c r="AB1" s="1"/>
    </row>
    <row r="2" spans="1:33" ht="20.25" x14ac:dyDescent="0.3">
      <c r="B2" s="142" t="s">
        <v>293</v>
      </c>
    </row>
    <row r="4" spans="1:33" ht="13.5" x14ac:dyDescent="0.25">
      <c r="B4" s="698" t="s">
        <v>1</v>
      </c>
      <c r="C4" s="698" t="s">
        <v>294</v>
      </c>
      <c r="D4" s="698"/>
      <c r="E4" s="698"/>
      <c r="F4" s="698" t="s">
        <v>295</v>
      </c>
      <c r="G4" s="698"/>
      <c r="H4" s="698"/>
      <c r="I4" s="730" t="s">
        <v>296</v>
      </c>
      <c r="J4" s="731"/>
      <c r="K4" s="723" t="s">
        <v>297</v>
      </c>
      <c r="L4" s="724"/>
      <c r="M4" s="724"/>
      <c r="N4" s="724"/>
      <c r="O4" s="724"/>
      <c r="P4" s="724"/>
      <c r="Q4" s="724"/>
      <c r="R4" s="724"/>
      <c r="S4" s="724"/>
      <c r="T4" s="724"/>
      <c r="U4" s="725"/>
      <c r="V4" s="726" t="s">
        <v>298</v>
      </c>
      <c r="W4" s="726"/>
      <c r="X4" s="726"/>
      <c r="Y4" s="726"/>
      <c r="Z4" s="736" t="s">
        <v>299</v>
      </c>
      <c r="AA4" s="737"/>
      <c r="AB4" s="738" t="s">
        <v>300</v>
      </c>
      <c r="AC4" s="738"/>
      <c r="AD4" s="738"/>
      <c r="AE4" s="738"/>
      <c r="AF4" s="738"/>
      <c r="AG4" s="738"/>
    </row>
    <row r="5" spans="1:33" x14ac:dyDescent="0.2">
      <c r="B5" s="698"/>
      <c r="C5" s="698"/>
      <c r="D5" s="698"/>
      <c r="E5" s="698"/>
      <c r="F5" s="698"/>
      <c r="G5" s="698"/>
      <c r="H5" s="698"/>
      <c r="I5" s="732"/>
      <c r="J5" s="733"/>
      <c r="K5" s="698" t="s">
        <v>301</v>
      </c>
      <c r="L5" s="698" t="s">
        <v>302</v>
      </c>
      <c r="M5" s="698" t="s">
        <v>303</v>
      </c>
      <c r="N5" s="698" t="s">
        <v>304</v>
      </c>
      <c r="O5" s="698" t="s">
        <v>305</v>
      </c>
      <c r="P5" s="698" t="s">
        <v>306</v>
      </c>
      <c r="Q5" s="698" t="s">
        <v>307</v>
      </c>
      <c r="R5" s="721" t="s">
        <v>308</v>
      </c>
      <c r="S5" s="721" t="s">
        <v>309</v>
      </c>
      <c r="T5" s="707" t="s">
        <v>310</v>
      </c>
      <c r="U5" s="708"/>
      <c r="V5" s="488" t="s">
        <v>311</v>
      </c>
      <c r="W5" s="488"/>
      <c r="X5" s="488" t="s">
        <v>312</v>
      </c>
      <c r="Y5" s="488"/>
      <c r="Z5" s="719" t="s">
        <v>313</v>
      </c>
      <c r="AA5" s="719"/>
      <c r="AB5" s="698" t="s">
        <v>314</v>
      </c>
      <c r="AC5" s="698"/>
      <c r="AD5" s="698" t="s">
        <v>315</v>
      </c>
      <c r="AE5" s="698"/>
      <c r="AF5" s="698" t="s">
        <v>316</v>
      </c>
      <c r="AG5" s="698"/>
    </row>
    <row r="6" spans="1:33" ht="13.5" x14ac:dyDescent="0.25">
      <c r="B6" s="698"/>
      <c r="C6" s="698">
        <v>2012</v>
      </c>
      <c r="D6" s="698"/>
      <c r="E6" s="698"/>
      <c r="F6" s="698">
        <v>2012</v>
      </c>
      <c r="G6" s="698"/>
      <c r="H6" s="698"/>
      <c r="I6" s="734"/>
      <c r="J6" s="735"/>
      <c r="K6" s="698"/>
      <c r="L6" s="698"/>
      <c r="M6" s="698"/>
      <c r="N6" s="698"/>
      <c r="O6" s="698"/>
      <c r="P6" s="698"/>
      <c r="Q6" s="698"/>
      <c r="R6" s="722"/>
      <c r="S6" s="722"/>
      <c r="T6" s="711"/>
      <c r="U6" s="712"/>
      <c r="V6" s="488"/>
      <c r="W6" s="488"/>
      <c r="X6" s="488"/>
      <c r="Y6" s="488"/>
      <c r="Z6" s="719"/>
      <c r="AA6" s="719"/>
      <c r="AB6" s="698"/>
      <c r="AC6" s="698"/>
      <c r="AD6" s="698"/>
      <c r="AE6" s="698"/>
      <c r="AF6" s="698"/>
      <c r="AG6" s="698"/>
    </row>
    <row r="7" spans="1:33" ht="13.5" x14ac:dyDescent="0.25">
      <c r="B7" s="698"/>
      <c r="C7" s="143" t="s">
        <v>317</v>
      </c>
      <c r="D7" s="144" t="s">
        <v>318</v>
      </c>
      <c r="E7" s="143" t="s">
        <v>319</v>
      </c>
      <c r="F7" s="143" t="s">
        <v>317</v>
      </c>
      <c r="G7" s="144" t="s">
        <v>318</v>
      </c>
      <c r="H7" s="143" t="s">
        <v>319</v>
      </c>
      <c r="I7" s="727">
        <v>2012</v>
      </c>
      <c r="J7" s="728"/>
      <c r="K7" s="665">
        <v>2013</v>
      </c>
      <c r="L7" s="715"/>
      <c r="M7" s="715"/>
      <c r="N7" s="715"/>
      <c r="O7" s="715"/>
      <c r="P7" s="715"/>
      <c r="Q7" s="715"/>
      <c r="R7" s="715"/>
      <c r="S7" s="715"/>
      <c r="T7" s="715"/>
      <c r="U7" s="650"/>
      <c r="V7" s="719" t="s">
        <v>277</v>
      </c>
      <c r="W7" s="719"/>
      <c r="X7" s="719"/>
      <c r="Y7" s="719"/>
      <c r="Z7" s="719"/>
      <c r="AA7" s="719"/>
      <c r="AB7" s="719"/>
      <c r="AC7" s="719"/>
      <c r="AD7" s="719"/>
      <c r="AE7" s="719"/>
      <c r="AF7" s="719"/>
      <c r="AG7" s="719"/>
    </row>
    <row r="9" spans="1:33" ht="13.5" x14ac:dyDescent="0.25">
      <c r="B9" s="45" t="s">
        <v>17</v>
      </c>
      <c r="C9" s="17">
        <v>64</v>
      </c>
      <c r="D9" s="17">
        <v>90</v>
      </c>
      <c r="E9" s="17">
        <v>56.000000000000007</v>
      </c>
      <c r="F9" s="17">
        <v>28.999999999999996</v>
      </c>
      <c r="G9" s="17">
        <v>47</v>
      </c>
      <c r="H9" s="17">
        <v>23</v>
      </c>
      <c r="I9" s="17" t="s">
        <v>238</v>
      </c>
      <c r="J9" s="17" t="s">
        <v>238</v>
      </c>
      <c r="K9" s="17">
        <v>75</v>
      </c>
      <c r="L9" s="17">
        <v>86</v>
      </c>
      <c r="M9" s="17">
        <v>71</v>
      </c>
      <c r="N9" s="17">
        <v>71</v>
      </c>
      <c r="O9" s="17">
        <v>75</v>
      </c>
      <c r="P9" s="17">
        <v>71</v>
      </c>
      <c r="Q9" s="17">
        <v>71</v>
      </c>
      <c r="R9" s="17">
        <v>0</v>
      </c>
      <c r="S9" s="17">
        <v>0</v>
      </c>
      <c r="T9" s="17">
        <v>65</v>
      </c>
      <c r="U9" s="17" t="s">
        <v>237</v>
      </c>
      <c r="V9" s="17">
        <v>60.5</v>
      </c>
      <c r="W9" s="17" t="s">
        <v>237</v>
      </c>
      <c r="X9" s="17">
        <v>63.9</v>
      </c>
      <c r="Y9" s="17" t="s">
        <v>237</v>
      </c>
      <c r="Z9" s="17">
        <v>53.3</v>
      </c>
      <c r="AA9" s="17" t="s">
        <v>237</v>
      </c>
      <c r="AB9" s="17" t="s">
        <v>238</v>
      </c>
      <c r="AC9" s="17" t="s">
        <v>237</v>
      </c>
      <c r="AD9" s="17" t="s">
        <v>238</v>
      </c>
      <c r="AE9" s="17" t="s">
        <v>237</v>
      </c>
      <c r="AF9" s="17" t="s">
        <v>238</v>
      </c>
      <c r="AG9" s="17" t="s">
        <v>237</v>
      </c>
    </row>
    <row r="10" spans="1:33" ht="13.5" x14ac:dyDescent="0.25">
      <c r="B10" s="45" t="s">
        <v>18</v>
      </c>
      <c r="C10" s="17">
        <v>96</v>
      </c>
      <c r="D10" s="17">
        <v>97</v>
      </c>
      <c r="E10" s="17">
        <v>94</v>
      </c>
      <c r="F10" s="17">
        <v>91</v>
      </c>
      <c r="G10" s="17">
        <v>95</v>
      </c>
      <c r="H10" s="17">
        <v>86</v>
      </c>
      <c r="I10" s="82"/>
      <c r="J10" s="82"/>
      <c r="K10" s="17">
        <v>99</v>
      </c>
      <c r="L10" s="17">
        <v>99</v>
      </c>
      <c r="M10" s="17">
        <v>99</v>
      </c>
      <c r="N10" s="17">
        <v>99</v>
      </c>
      <c r="O10" s="17">
        <v>99</v>
      </c>
      <c r="P10" s="17">
        <v>99</v>
      </c>
      <c r="Q10" s="17">
        <v>99</v>
      </c>
      <c r="R10" s="17">
        <v>0</v>
      </c>
      <c r="S10" s="17">
        <v>99</v>
      </c>
      <c r="T10" s="17">
        <v>87</v>
      </c>
      <c r="U10" s="17" t="s">
        <v>237</v>
      </c>
      <c r="V10" s="17">
        <v>69.599999999999994</v>
      </c>
      <c r="W10" s="17" t="s">
        <v>237</v>
      </c>
      <c r="X10" s="17">
        <v>59.7</v>
      </c>
      <c r="Y10" s="17" t="s">
        <v>237</v>
      </c>
      <c r="Z10" s="17">
        <v>54</v>
      </c>
      <c r="AA10" s="17" t="s">
        <v>237</v>
      </c>
      <c r="AB10" s="17" t="s">
        <v>238</v>
      </c>
      <c r="AC10" s="17" t="s">
        <v>237</v>
      </c>
      <c r="AD10" s="17" t="s">
        <v>238</v>
      </c>
      <c r="AE10" s="17" t="s">
        <v>237</v>
      </c>
      <c r="AF10" s="17" t="s">
        <v>238</v>
      </c>
      <c r="AG10" s="17" t="s">
        <v>237</v>
      </c>
    </row>
    <row r="11" spans="1:33" ht="13.5" x14ac:dyDescent="0.25">
      <c r="B11" s="45" t="s">
        <v>19</v>
      </c>
      <c r="C11" s="17">
        <v>84</v>
      </c>
      <c r="D11" s="17">
        <v>85</v>
      </c>
      <c r="E11" s="17">
        <v>79</v>
      </c>
      <c r="F11" s="17">
        <v>95</v>
      </c>
      <c r="G11" s="17">
        <v>98</v>
      </c>
      <c r="H11" s="17">
        <v>88</v>
      </c>
      <c r="I11" s="82"/>
      <c r="J11" s="82"/>
      <c r="K11" s="17">
        <v>99</v>
      </c>
      <c r="L11" s="17">
        <v>99</v>
      </c>
      <c r="M11" s="17">
        <v>95</v>
      </c>
      <c r="N11" s="17">
        <v>95</v>
      </c>
      <c r="O11" s="17">
        <v>95</v>
      </c>
      <c r="P11" s="17">
        <v>95</v>
      </c>
      <c r="Q11" s="17">
        <v>95</v>
      </c>
      <c r="R11" s="17">
        <v>0</v>
      </c>
      <c r="S11" s="17">
        <v>0</v>
      </c>
      <c r="T11" s="17">
        <v>90</v>
      </c>
      <c r="U11" s="17" t="s">
        <v>237</v>
      </c>
      <c r="V11" s="17">
        <v>76.2</v>
      </c>
      <c r="W11" s="17" t="s">
        <v>237</v>
      </c>
      <c r="X11" s="17">
        <v>64.2</v>
      </c>
      <c r="Y11" s="17" t="s">
        <v>237</v>
      </c>
      <c r="Z11" s="17">
        <v>33.5</v>
      </c>
      <c r="AA11" s="17" t="s">
        <v>237</v>
      </c>
      <c r="AB11" s="17" t="s">
        <v>238</v>
      </c>
      <c r="AC11" s="17" t="s">
        <v>237</v>
      </c>
      <c r="AD11" s="17" t="s">
        <v>238</v>
      </c>
      <c r="AE11" s="17" t="s">
        <v>237</v>
      </c>
      <c r="AF11" s="17" t="s">
        <v>238</v>
      </c>
      <c r="AG11" s="17" t="s">
        <v>237</v>
      </c>
    </row>
    <row r="12" spans="1:33" ht="13.5" x14ac:dyDescent="0.25">
      <c r="B12" s="45" t="s">
        <v>20</v>
      </c>
      <c r="C12" s="17">
        <v>100</v>
      </c>
      <c r="D12" s="17">
        <v>100</v>
      </c>
      <c r="E12" s="17">
        <v>100</v>
      </c>
      <c r="F12" s="17">
        <v>100</v>
      </c>
      <c r="G12" s="17">
        <v>100</v>
      </c>
      <c r="H12" s="17">
        <v>100</v>
      </c>
      <c r="I12" s="82"/>
      <c r="J12" s="82"/>
      <c r="K12" s="17" t="s">
        <v>238</v>
      </c>
      <c r="L12" s="17">
        <v>98</v>
      </c>
      <c r="M12" s="17">
        <v>96</v>
      </c>
      <c r="N12" s="17">
        <v>96</v>
      </c>
      <c r="O12" s="17">
        <v>95</v>
      </c>
      <c r="P12" s="17">
        <v>94</v>
      </c>
      <c r="Q12" s="17">
        <v>96</v>
      </c>
      <c r="R12" s="17">
        <v>0</v>
      </c>
      <c r="S12" s="17">
        <v>0</v>
      </c>
      <c r="T12" s="17" t="s">
        <v>238</v>
      </c>
      <c r="U12" s="17" t="s">
        <v>237</v>
      </c>
      <c r="V12" s="17" t="s">
        <v>238</v>
      </c>
      <c r="W12" s="17" t="s">
        <v>237</v>
      </c>
      <c r="X12" s="17" t="s">
        <v>238</v>
      </c>
      <c r="Y12" s="17" t="s">
        <v>237</v>
      </c>
      <c r="Z12" s="17" t="s">
        <v>238</v>
      </c>
      <c r="AA12" s="17" t="s">
        <v>237</v>
      </c>
      <c r="AB12" s="17" t="s">
        <v>238</v>
      </c>
      <c r="AC12" s="17" t="s">
        <v>237</v>
      </c>
      <c r="AD12" s="17" t="s">
        <v>238</v>
      </c>
      <c r="AE12" s="17" t="s">
        <v>237</v>
      </c>
      <c r="AF12" s="17" t="s">
        <v>238</v>
      </c>
      <c r="AG12" s="17" t="s">
        <v>237</v>
      </c>
    </row>
    <row r="13" spans="1:33" ht="13.5" x14ac:dyDescent="0.25">
      <c r="B13" s="45" t="s">
        <v>22</v>
      </c>
      <c r="C13" s="17">
        <v>54</v>
      </c>
      <c r="D13" s="17">
        <v>68</v>
      </c>
      <c r="E13" s="17">
        <v>34</v>
      </c>
      <c r="F13" s="17">
        <v>60</v>
      </c>
      <c r="G13" s="17">
        <v>87</v>
      </c>
      <c r="H13" s="17">
        <v>20</v>
      </c>
      <c r="I13" s="82"/>
      <c r="J13" s="82"/>
      <c r="K13" s="17">
        <v>85</v>
      </c>
      <c r="L13" s="17">
        <v>97</v>
      </c>
      <c r="M13" s="17">
        <v>93</v>
      </c>
      <c r="N13" s="17">
        <v>80</v>
      </c>
      <c r="O13" s="17">
        <v>91</v>
      </c>
      <c r="P13" s="17">
        <v>93</v>
      </c>
      <c r="Q13" s="17">
        <v>93</v>
      </c>
      <c r="R13" s="17">
        <v>0</v>
      </c>
      <c r="S13" s="17">
        <v>9</v>
      </c>
      <c r="T13" s="17">
        <v>75</v>
      </c>
      <c r="U13" s="17" t="s">
        <v>237</v>
      </c>
      <c r="V13" s="17" t="s">
        <v>238</v>
      </c>
      <c r="W13" s="17" t="s">
        <v>237</v>
      </c>
      <c r="X13" s="17" t="s">
        <v>238</v>
      </c>
      <c r="Y13" s="17" t="s">
        <v>237</v>
      </c>
      <c r="Z13" s="17" t="s">
        <v>238</v>
      </c>
      <c r="AA13" s="17" t="s">
        <v>237</v>
      </c>
      <c r="AB13" s="17">
        <v>28.3</v>
      </c>
      <c r="AC13" s="17" t="s">
        <v>237</v>
      </c>
      <c r="AD13" s="17">
        <v>25.9</v>
      </c>
      <c r="AE13" s="17" t="s">
        <v>237</v>
      </c>
      <c r="AF13" s="17">
        <v>34.5</v>
      </c>
      <c r="AG13" s="17" t="s">
        <v>237</v>
      </c>
    </row>
    <row r="14" spans="1:33" ht="13.5" x14ac:dyDescent="0.25">
      <c r="B14" s="45" t="s">
        <v>23</v>
      </c>
      <c r="C14" s="17">
        <v>97.866666666666674</v>
      </c>
      <c r="D14" s="17" t="s">
        <v>238</v>
      </c>
      <c r="E14" s="17" t="s">
        <v>238</v>
      </c>
      <c r="F14" s="17" t="s">
        <v>238</v>
      </c>
      <c r="G14" s="17" t="s">
        <v>238</v>
      </c>
      <c r="H14" s="17" t="s">
        <v>238</v>
      </c>
      <c r="I14" s="82"/>
      <c r="J14" s="82"/>
      <c r="K14" s="17" t="s">
        <v>238</v>
      </c>
      <c r="L14" s="17">
        <v>99</v>
      </c>
      <c r="M14" s="17">
        <v>99</v>
      </c>
      <c r="N14" s="17">
        <v>98</v>
      </c>
      <c r="O14" s="17">
        <v>98</v>
      </c>
      <c r="P14" s="17">
        <v>98</v>
      </c>
      <c r="Q14" s="17">
        <v>99</v>
      </c>
      <c r="R14" s="17">
        <v>0</v>
      </c>
      <c r="S14" s="17">
        <v>0</v>
      </c>
      <c r="T14" s="17" t="s">
        <v>238</v>
      </c>
      <c r="U14" s="17" t="s">
        <v>237</v>
      </c>
      <c r="V14" s="17" t="s">
        <v>238</v>
      </c>
      <c r="W14" s="17" t="s">
        <v>237</v>
      </c>
      <c r="X14" s="17" t="s">
        <v>238</v>
      </c>
      <c r="Y14" s="17" t="s">
        <v>237</v>
      </c>
      <c r="Z14" s="17" t="s">
        <v>238</v>
      </c>
      <c r="AA14" s="17" t="s">
        <v>237</v>
      </c>
      <c r="AB14" s="17" t="s">
        <v>238</v>
      </c>
      <c r="AC14" s="17" t="s">
        <v>237</v>
      </c>
      <c r="AD14" s="17" t="s">
        <v>238</v>
      </c>
      <c r="AE14" s="17" t="s">
        <v>237</v>
      </c>
      <c r="AF14" s="17" t="s">
        <v>238</v>
      </c>
      <c r="AG14" s="17" t="s">
        <v>237</v>
      </c>
    </row>
    <row r="15" spans="1:33" ht="13.5" x14ac:dyDescent="0.25">
      <c r="B15" s="45" t="s">
        <v>24</v>
      </c>
      <c r="C15" s="17">
        <v>99</v>
      </c>
      <c r="D15" s="17">
        <v>99</v>
      </c>
      <c r="E15" s="17">
        <v>95</v>
      </c>
      <c r="F15" s="17">
        <v>97</v>
      </c>
      <c r="G15" s="17">
        <v>97</v>
      </c>
      <c r="H15" s="17">
        <v>99</v>
      </c>
      <c r="I15" s="82"/>
      <c r="J15" s="82"/>
      <c r="K15" s="17">
        <v>99</v>
      </c>
      <c r="L15" s="17">
        <v>93</v>
      </c>
      <c r="M15" s="17">
        <v>87</v>
      </c>
      <c r="N15" s="17">
        <v>87</v>
      </c>
      <c r="O15" s="17">
        <v>91</v>
      </c>
      <c r="P15" s="17">
        <v>87</v>
      </c>
      <c r="Q15" s="17">
        <v>87</v>
      </c>
      <c r="R15" s="17">
        <v>0</v>
      </c>
      <c r="S15" s="17">
        <v>81</v>
      </c>
      <c r="T15" s="17" t="s">
        <v>238</v>
      </c>
      <c r="U15" s="17" t="s">
        <v>237</v>
      </c>
      <c r="V15" s="17">
        <v>94.3</v>
      </c>
      <c r="W15" s="17" t="s">
        <v>237</v>
      </c>
      <c r="X15" s="17">
        <v>44.5</v>
      </c>
      <c r="Y15" s="17" t="s">
        <v>237</v>
      </c>
      <c r="Z15" s="17">
        <v>17.5</v>
      </c>
      <c r="AA15" s="17" t="s">
        <v>237</v>
      </c>
      <c r="AB15" s="17" t="s">
        <v>238</v>
      </c>
      <c r="AC15" s="17" t="s">
        <v>237</v>
      </c>
      <c r="AD15" s="17" t="s">
        <v>238</v>
      </c>
      <c r="AE15" s="17" t="s">
        <v>237</v>
      </c>
      <c r="AF15" s="17" t="s">
        <v>238</v>
      </c>
      <c r="AG15" s="17" t="s">
        <v>237</v>
      </c>
    </row>
    <row r="16" spans="1:33" ht="13.5" x14ac:dyDescent="0.25">
      <c r="B16" s="45" t="s">
        <v>26</v>
      </c>
      <c r="C16" s="17">
        <v>100</v>
      </c>
      <c r="D16" s="17">
        <v>100</v>
      </c>
      <c r="E16" s="17">
        <v>100</v>
      </c>
      <c r="F16" s="17">
        <v>91</v>
      </c>
      <c r="G16" s="17">
        <v>96</v>
      </c>
      <c r="H16" s="17">
        <v>81</v>
      </c>
      <c r="I16" s="82"/>
      <c r="J16" s="82"/>
      <c r="K16" s="17">
        <v>99</v>
      </c>
      <c r="L16" s="17">
        <v>97</v>
      </c>
      <c r="M16" s="17">
        <v>95</v>
      </c>
      <c r="N16" s="17">
        <v>96</v>
      </c>
      <c r="O16" s="17">
        <v>97</v>
      </c>
      <c r="P16" s="17">
        <v>95</v>
      </c>
      <c r="Q16" s="17">
        <v>95</v>
      </c>
      <c r="R16" s="17">
        <v>33</v>
      </c>
      <c r="S16" s="17">
        <v>0</v>
      </c>
      <c r="T16" s="17" t="s">
        <v>238</v>
      </c>
      <c r="U16" s="17" t="s">
        <v>237</v>
      </c>
      <c r="V16" s="17">
        <v>57</v>
      </c>
      <c r="W16" s="17" t="s">
        <v>237</v>
      </c>
      <c r="X16" s="17">
        <v>36</v>
      </c>
      <c r="Y16" s="17" t="s">
        <v>237</v>
      </c>
      <c r="Z16" s="17">
        <v>33</v>
      </c>
      <c r="AA16" s="17" t="s">
        <v>237</v>
      </c>
      <c r="AB16" s="17" t="s">
        <v>238</v>
      </c>
      <c r="AC16" s="17" t="s">
        <v>237</v>
      </c>
      <c r="AD16" s="17" t="s">
        <v>238</v>
      </c>
      <c r="AE16" s="17" t="s">
        <v>237</v>
      </c>
      <c r="AF16" s="17" t="s">
        <v>238</v>
      </c>
      <c r="AG16" s="17" t="s">
        <v>237</v>
      </c>
    </row>
    <row r="17" spans="2:33" ht="13.5" x14ac:dyDescent="0.25">
      <c r="B17" s="45" t="s">
        <v>27</v>
      </c>
      <c r="C17" s="17">
        <v>100</v>
      </c>
      <c r="D17" s="17">
        <v>100</v>
      </c>
      <c r="E17" s="17">
        <v>100</v>
      </c>
      <c r="F17" s="17">
        <v>100</v>
      </c>
      <c r="G17" s="17">
        <v>100</v>
      </c>
      <c r="H17" s="17">
        <v>100</v>
      </c>
      <c r="I17" s="82"/>
      <c r="J17" s="82"/>
      <c r="K17" s="17" t="s">
        <v>238</v>
      </c>
      <c r="L17" s="17">
        <v>92</v>
      </c>
      <c r="M17" s="17">
        <v>91</v>
      </c>
      <c r="N17" s="17">
        <v>91</v>
      </c>
      <c r="O17" s="17">
        <v>94</v>
      </c>
      <c r="P17" s="17">
        <v>91</v>
      </c>
      <c r="Q17" s="17">
        <v>91</v>
      </c>
      <c r="R17" s="17">
        <v>84</v>
      </c>
      <c r="S17" s="17">
        <v>91</v>
      </c>
      <c r="T17" s="17" t="s">
        <v>238</v>
      </c>
      <c r="U17" s="17" t="s">
        <v>237</v>
      </c>
      <c r="V17" s="17" t="s">
        <v>238</v>
      </c>
      <c r="W17" s="17" t="s">
        <v>237</v>
      </c>
      <c r="X17" s="17" t="s">
        <v>238</v>
      </c>
      <c r="Y17" s="17" t="s">
        <v>237</v>
      </c>
      <c r="Z17" s="17" t="s">
        <v>238</v>
      </c>
      <c r="AA17" s="17" t="s">
        <v>237</v>
      </c>
      <c r="AB17" s="17" t="s">
        <v>238</v>
      </c>
      <c r="AC17" s="17" t="s">
        <v>237</v>
      </c>
      <c r="AD17" s="17" t="s">
        <v>238</v>
      </c>
      <c r="AE17" s="17" t="s">
        <v>237</v>
      </c>
      <c r="AF17" s="17" t="s">
        <v>238</v>
      </c>
      <c r="AG17" s="17" t="s">
        <v>237</v>
      </c>
    </row>
    <row r="18" spans="2:33" ht="13.5" x14ac:dyDescent="0.25">
      <c r="B18" s="45" t="s">
        <v>28</v>
      </c>
      <c r="C18" s="17">
        <v>100</v>
      </c>
      <c r="D18" s="17">
        <v>100</v>
      </c>
      <c r="E18" s="17">
        <v>100</v>
      </c>
      <c r="F18" s="17">
        <v>100</v>
      </c>
      <c r="G18" s="17">
        <v>100</v>
      </c>
      <c r="H18" s="17">
        <v>100</v>
      </c>
      <c r="I18" s="82"/>
      <c r="J18" s="82"/>
      <c r="K18" s="17" t="s">
        <v>238</v>
      </c>
      <c r="L18" s="17">
        <v>93</v>
      </c>
      <c r="M18" s="17">
        <v>83</v>
      </c>
      <c r="N18" s="17">
        <v>83</v>
      </c>
      <c r="O18" s="17">
        <v>76</v>
      </c>
      <c r="P18" s="17">
        <v>83</v>
      </c>
      <c r="Q18" s="17">
        <v>83</v>
      </c>
      <c r="R18" s="17">
        <v>61</v>
      </c>
      <c r="S18" s="17">
        <v>0</v>
      </c>
      <c r="T18" s="17" t="s">
        <v>238</v>
      </c>
      <c r="U18" s="17" t="s">
        <v>237</v>
      </c>
      <c r="V18" s="17" t="s">
        <v>238</v>
      </c>
      <c r="W18" s="17" t="s">
        <v>237</v>
      </c>
      <c r="X18" s="17" t="s">
        <v>238</v>
      </c>
      <c r="Y18" s="17" t="s">
        <v>237</v>
      </c>
      <c r="Z18" s="17" t="s">
        <v>238</v>
      </c>
      <c r="AA18" s="17" t="s">
        <v>237</v>
      </c>
      <c r="AB18" s="17" t="s">
        <v>238</v>
      </c>
      <c r="AC18" s="17" t="s">
        <v>237</v>
      </c>
      <c r="AD18" s="17" t="s">
        <v>238</v>
      </c>
      <c r="AE18" s="17" t="s">
        <v>237</v>
      </c>
      <c r="AF18" s="17" t="s">
        <v>238</v>
      </c>
      <c r="AG18" s="17" t="s">
        <v>237</v>
      </c>
    </row>
    <row r="19" spans="2:33" ht="13.5" x14ac:dyDescent="0.25">
      <c r="B19" s="45" t="s">
        <v>29</v>
      </c>
      <c r="C19" s="17">
        <v>80</v>
      </c>
      <c r="D19" s="17">
        <v>88</v>
      </c>
      <c r="E19" s="17">
        <v>71</v>
      </c>
      <c r="F19" s="17">
        <v>82</v>
      </c>
      <c r="G19" s="17">
        <v>86</v>
      </c>
      <c r="H19" s="17">
        <v>78</v>
      </c>
      <c r="I19" s="82"/>
      <c r="J19" s="82"/>
      <c r="K19" s="17">
        <v>98</v>
      </c>
      <c r="L19" s="17">
        <v>95</v>
      </c>
      <c r="M19" s="17">
        <v>93</v>
      </c>
      <c r="N19" s="17">
        <v>96</v>
      </c>
      <c r="O19" s="17">
        <v>98</v>
      </c>
      <c r="P19" s="17">
        <v>93</v>
      </c>
      <c r="Q19" s="17">
        <v>93</v>
      </c>
      <c r="R19" s="17">
        <v>0</v>
      </c>
      <c r="S19" s="17">
        <v>0</v>
      </c>
      <c r="T19" s="17" t="s">
        <v>238</v>
      </c>
      <c r="U19" s="17" t="s">
        <v>237</v>
      </c>
      <c r="V19" s="17">
        <v>36</v>
      </c>
      <c r="W19" s="17" t="s">
        <v>239</v>
      </c>
      <c r="X19" s="17" t="s">
        <v>238</v>
      </c>
      <c r="Y19" s="17" t="s">
        <v>237</v>
      </c>
      <c r="Z19" s="17">
        <v>21.1</v>
      </c>
      <c r="AA19" s="17" t="s">
        <v>239</v>
      </c>
      <c r="AB19" s="17">
        <v>1</v>
      </c>
      <c r="AC19" s="17" t="s">
        <v>239</v>
      </c>
      <c r="AD19" s="17">
        <v>1</v>
      </c>
      <c r="AE19" s="17" t="s">
        <v>239</v>
      </c>
      <c r="AF19" s="17" t="s">
        <v>238</v>
      </c>
      <c r="AG19" s="17" t="s">
        <v>237</v>
      </c>
    </row>
    <row r="20" spans="2:33" ht="13.5" x14ac:dyDescent="0.25">
      <c r="B20" s="45" t="s">
        <v>30</v>
      </c>
      <c r="C20" s="17">
        <v>98.353837644575776</v>
      </c>
      <c r="D20" s="17" t="s">
        <v>238</v>
      </c>
      <c r="E20" s="17" t="s">
        <v>238</v>
      </c>
      <c r="F20" s="17">
        <v>92.011196765227908</v>
      </c>
      <c r="G20" s="17" t="s">
        <v>238</v>
      </c>
      <c r="H20" s="17" t="s">
        <v>238</v>
      </c>
      <c r="I20" s="82"/>
      <c r="J20" s="82"/>
      <c r="K20" s="17" t="s">
        <v>238</v>
      </c>
      <c r="L20" s="17">
        <v>99</v>
      </c>
      <c r="M20" s="17">
        <v>97</v>
      </c>
      <c r="N20" s="17">
        <v>97</v>
      </c>
      <c r="O20" s="17">
        <v>92</v>
      </c>
      <c r="P20" s="17">
        <v>97</v>
      </c>
      <c r="Q20" s="17">
        <v>97</v>
      </c>
      <c r="R20" s="17">
        <v>0</v>
      </c>
      <c r="S20" s="17">
        <v>97</v>
      </c>
      <c r="T20" s="17">
        <v>99</v>
      </c>
      <c r="U20" s="17" t="s">
        <v>237</v>
      </c>
      <c r="V20" s="17" t="s">
        <v>238</v>
      </c>
      <c r="W20" s="17" t="s">
        <v>237</v>
      </c>
      <c r="X20" s="17" t="s">
        <v>238</v>
      </c>
      <c r="Y20" s="17" t="s">
        <v>237</v>
      </c>
      <c r="Z20" s="17" t="s">
        <v>238</v>
      </c>
      <c r="AA20" s="17" t="s">
        <v>237</v>
      </c>
      <c r="AB20" s="17" t="s">
        <v>238</v>
      </c>
      <c r="AC20" s="17" t="s">
        <v>237</v>
      </c>
      <c r="AD20" s="17" t="s">
        <v>238</v>
      </c>
      <c r="AE20" s="17" t="s">
        <v>237</v>
      </c>
      <c r="AF20" s="17" t="s">
        <v>238</v>
      </c>
      <c r="AG20" s="17" t="s">
        <v>237</v>
      </c>
    </row>
    <row r="21" spans="2:33" ht="13.5" x14ac:dyDescent="0.25">
      <c r="B21" s="45" t="s">
        <v>31</v>
      </c>
      <c r="C21" s="17">
        <v>100</v>
      </c>
      <c r="D21" s="17" t="s">
        <v>238</v>
      </c>
      <c r="E21" s="17" t="s">
        <v>238</v>
      </c>
      <c r="F21" s="17">
        <v>99</v>
      </c>
      <c r="G21" s="17" t="s">
        <v>238</v>
      </c>
      <c r="H21" s="17" t="s">
        <v>238</v>
      </c>
      <c r="I21" s="82"/>
      <c r="J21" s="82"/>
      <c r="K21" s="17" t="s">
        <v>238</v>
      </c>
      <c r="L21" s="17">
        <v>99</v>
      </c>
      <c r="M21" s="17">
        <v>99</v>
      </c>
      <c r="N21" s="17">
        <v>99</v>
      </c>
      <c r="O21" s="17">
        <v>99</v>
      </c>
      <c r="P21" s="17">
        <v>99</v>
      </c>
      <c r="Q21" s="17">
        <v>99</v>
      </c>
      <c r="R21" s="17">
        <v>97</v>
      </c>
      <c r="S21" s="17">
        <v>99</v>
      </c>
      <c r="T21" s="17">
        <v>94</v>
      </c>
      <c r="U21" s="17" t="s">
        <v>237</v>
      </c>
      <c r="V21" s="17" t="s">
        <v>238</v>
      </c>
      <c r="W21" s="17" t="s">
        <v>237</v>
      </c>
      <c r="X21" s="17" t="s">
        <v>238</v>
      </c>
      <c r="Y21" s="17" t="s">
        <v>237</v>
      </c>
      <c r="Z21" s="17" t="s">
        <v>238</v>
      </c>
      <c r="AA21" s="17" t="s">
        <v>237</v>
      </c>
      <c r="AB21" s="17" t="s">
        <v>238</v>
      </c>
      <c r="AC21" s="17" t="s">
        <v>237</v>
      </c>
      <c r="AD21" s="17" t="s">
        <v>238</v>
      </c>
      <c r="AE21" s="17" t="s">
        <v>237</v>
      </c>
      <c r="AF21" s="17" t="s">
        <v>238</v>
      </c>
      <c r="AG21" s="17" t="s">
        <v>237</v>
      </c>
    </row>
    <row r="22" spans="2:33" ht="13.5" x14ac:dyDescent="0.25">
      <c r="B22" s="45" t="s">
        <v>32</v>
      </c>
      <c r="C22" s="17">
        <v>85</v>
      </c>
      <c r="D22" s="17">
        <v>86</v>
      </c>
      <c r="E22" s="17">
        <v>84</v>
      </c>
      <c r="F22" s="17">
        <v>56.999999999999993</v>
      </c>
      <c r="G22" s="17">
        <v>55.000000000000007</v>
      </c>
      <c r="H22" s="17">
        <v>57.999999999999993</v>
      </c>
      <c r="I22" s="82"/>
      <c r="J22" s="82"/>
      <c r="K22" s="17">
        <v>99</v>
      </c>
      <c r="L22" s="17">
        <v>99</v>
      </c>
      <c r="M22" s="17">
        <v>97</v>
      </c>
      <c r="N22" s="17">
        <v>97</v>
      </c>
      <c r="O22" s="17">
        <v>93</v>
      </c>
      <c r="P22" s="17">
        <v>97</v>
      </c>
      <c r="Q22" s="17">
        <v>97</v>
      </c>
      <c r="R22" s="17">
        <v>0</v>
      </c>
      <c r="S22" s="17">
        <v>0</v>
      </c>
      <c r="T22" s="17">
        <v>94</v>
      </c>
      <c r="U22" s="17" t="s">
        <v>237</v>
      </c>
      <c r="V22" s="17">
        <v>43.2</v>
      </c>
      <c r="W22" s="17" t="s">
        <v>237</v>
      </c>
      <c r="X22" s="17">
        <v>87</v>
      </c>
      <c r="Y22" s="17" t="s">
        <v>237</v>
      </c>
      <c r="Z22" s="17">
        <v>77.599999999999994</v>
      </c>
      <c r="AA22" s="17" t="s">
        <v>237</v>
      </c>
      <c r="AB22" s="17">
        <v>0.6</v>
      </c>
      <c r="AC22" s="17" t="s">
        <v>237</v>
      </c>
      <c r="AD22" s="17" t="s">
        <v>238</v>
      </c>
      <c r="AE22" s="17" t="s">
        <v>237</v>
      </c>
      <c r="AF22" s="17" t="s">
        <v>238</v>
      </c>
      <c r="AG22" s="17" t="s">
        <v>237</v>
      </c>
    </row>
    <row r="23" spans="2:33" ht="13.5" x14ac:dyDescent="0.25">
      <c r="B23" s="45" t="s">
        <v>33</v>
      </c>
      <c r="C23" s="17">
        <v>99.840000000000032</v>
      </c>
      <c r="D23" s="17" t="s">
        <v>238</v>
      </c>
      <c r="E23" s="17" t="s">
        <v>238</v>
      </c>
      <c r="F23" s="17" t="s">
        <v>238</v>
      </c>
      <c r="G23" s="17" t="s">
        <v>238</v>
      </c>
      <c r="H23" s="17" t="s">
        <v>238</v>
      </c>
      <c r="I23" s="82"/>
      <c r="J23" s="82"/>
      <c r="K23" s="17" t="s">
        <v>238</v>
      </c>
      <c r="L23" s="17">
        <v>93</v>
      </c>
      <c r="M23" s="17">
        <v>87</v>
      </c>
      <c r="N23" s="17">
        <v>88</v>
      </c>
      <c r="O23" s="17">
        <v>90</v>
      </c>
      <c r="P23" s="17">
        <v>87</v>
      </c>
      <c r="Q23" s="17">
        <v>87</v>
      </c>
      <c r="R23" s="17">
        <v>0</v>
      </c>
      <c r="S23" s="17">
        <v>75</v>
      </c>
      <c r="T23" s="17" t="s">
        <v>238</v>
      </c>
      <c r="U23" s="17" t="s">
        <v>237</v>
      </c>
      <c r="V23" s="17" t="s">
        <v>238</v>
      </c>
      <c r="W23" s="17" t="s">
        <v>237</v>
      </c>
      <c r="X23" s="17" t="s">
        <v>238</v>
      </c>
      <c r="Y23" s="17" t="s">
        <v>237</v>
      </c>
      <c r="Z23" s="17" t="s">
        <v>238</v>
      </c>
      <c r="AA23" s="17" t="s">
        <v>237</v>
      </c>
      <c r="AB23" s="17" t="s">
        <v>238</v>
      </c>
      <c r="AC23" s="17" t="s">
        <v>237</v>
      </c>
      <c r="AD23" s="17" t="s">
        <v>238</v>
      </c>
      <c r="AE23" s="17" t="s">
        <v>237</v>
      </c>
      <c r="AF23" s="17" t="s">
        <v>238</v>
      </c>
      <c r="AG23" s="17" t="s">
        <v>237</v>
      </c>
    </row>
    <row r="24" spans="2:33" ht="13.5" x14ac:dyDescent="0.25">
      <c r="B24" s="45" t="s">
        <v>34</v>
      </c>
      <c r="C24" s="17">
        <v>100</v>
      </c>
      <c r="D24" s="17">
        <v>100</v>
      </c>
      <c r="E24" s="17">
        <v>99</v>
      </c>
      <c r="F24" s="17">
        <v>94</v>
      </c>
      <c r="G24" s="17">
        <v>94</v>
      </c>
      <c r="H24" s="17">
        <v>95</v>
      </c>
      <c r="I24" s="82"/>
      <c r="J24" s="82"/>
      <c r="K24" s="17">
        <v>99</v>
      </c>
      <c r="L24" s="17">
        <v>99</v>
      </c>
      <c r="M24" s="17">
        <v>98</v>
      </c>
      <c r="N24" s="17">
        <v>98</v>
      </c>
      <c r="O24" s="17">
        <v>99</v>
      </c>
      <c r="P24" s="17">
        <v>98</v>
      </c>
      <c r="Q24" s="17">
        <v>23</v>
      </c>
      <c r="R24" s="17">
        <v>0</v>
      </c>
      <c r="S24" s="17">
        <v>0</v>
      </c>
      <c r="T24" s="17" t="s">
        <v>238</v>
      </c>
      <c r="U24" s="17" t="s">
        <v>237</v>
      </c>
      <c r="V24" s="17">
        <v>93.4</v>
      </c>
      <c r="W24" s="17" t="s">
        <v>237</v>
      </c>
      <c r="X24" s="17">
        <v>76.7</v>
      </c>
      <c r="Y24" s="17" t="s">
        <v>237</v>
      </c>
      <c r="Z24" s="17">
        <v>45.3</v>
      </c>
      <c r="AA24" s="17" t="s">
        <v>237</v>
      </c>
      <c r="AB24" s="17" t="s">
        <v>238</v>
      </c>
      <c r="AC24" s="17" t="s">
        <v>237</v>
      </c>
      <c r="AD24" s="17" t="s">
        <v>238</v>
      </c>
      <c r="AE24" s="17" t="s">
        <v>237</v>
      </c>
      <c r="AF24" s="17" t="s">
        <v>238</v>
      </c>
      <c r="AG24" s="17" t="s">
        <v>237</v>
      </c>
    </row>
    <row r="25" spans="2:33" ht="13.5" x14ac:dyDescent="0.25">
      <c r="B25" s="45" t="s">
        <v>35</v>
      </c>
      <c r="C25" s="17">
        <v>100</v>
      </c>
      <c r="D25" s="17">
        <v>100</v>
      </c>
      <c r="E25" s="17">
        <v>100</v>
      </c>
      <c r="F25" s="17">
        <v>100</v>
      </c>
      <c r="G25" s="17">
        <v>100</v>
      </c>
      <c r="H25" s="17">
        <v>100</v>
      </c>
      <c r="I25" s="82"/>
      <c r="J25" s="82"/>
      <c r="K25" s="17" t="s">
        <v>238</v>
      </c>
      <c r="L25" s="17">
        <v>99</v>
      </c>
      <c r="M25" s="17">
        <v>99</v>
      </c>
      <c r="N25" s="17">
        <v>99</v>
      </c>
      <c r="O25" s="17">
        <v>92</v>
      </c>
      <c r="P25" s="17">
        <v>98</v>
      </c>
      <c r="Q25" s="17">
        <v>92</v>
      </c>
      <c r="R25" s="17">
        <v>86</v>
      </c>
      <c r="S25" s="17">
        <v>93</v>
      </c>
      <c r="T25" s="17" t="s">
        <v>238</v>
      </c>
      <c r="U25" s="17" t="s">
        <v>237</v>
      </c>
      <c r="V25" s="17" t="s">
        <v>238</v>
      </c>
      <c r="W25" s="17" t="s">
        <v>237</v>
      </c>
      <c r="X25" s="17" t="s">
        <v>238</v>
      </c>
      <c r="Y25" s="17" t="s">
        <v>237</v>
      </c>
      <c r="Z25" s="17" t="s">
        <v>238</v>
      </c>
      <c r="AA25" s="17" t="s">
        <v>237</v>
      </c>
      <c r="AB25" s="17" t="s">
        <v>238</v>
      </c>
      <c r="AC25" s="17" t="s">
        <v>237</v>
      </c>
      <c r="AD25" s="17" t="s">
        <v>238</v>
      </c>
      <c r="AE25" s="17" t="s">
        <v>237</v>
      </c>
      <c r="AF25" s="17" t="s">
        <v>238</v>
      </c>
      <c r="AG25" s="17" t="s">
        <v>237</v>
      </c>
    </row>
    <row r="26" spans="2:33" ht="13.5" x14ac:dyDescent="0.25">
      <c r="B26" s="45" t="s">
        <v>36</v>
      </c>
      <c r="C26" s="17">
        <v>99</v>
      </c>
      <c r="D26" s="17">
        <v>98</v>
      </c>
      <c r="E26" s="17">
        <v>100</v>
      </c>
      <c r="F26" s="17">
        <v>91</v>
      </c>
      <c r="G26" s="17">
        <v>94</v>
      </c>
      <c r="H26" s="17">
        <v>88</v>
      </c>
      <c r="I26" s="82"/>
      <c r="J26" s="82"/>
      <c r="K26" s="17">
        <v>99</v>
      </c>
      <c r="L26" s="17">
        <v>96</v>
      </c>
      <c r="M26" s="17">
        <v>95</v>
      </c>
      <c r="N26" s="17">
        <v>95</v>
      </c>
      <c r="O26" s="17">
        <v>99</v>
      </c>
      <c r="P26" s="17">
        <v>95</v>
      </c>
      <c r="Q26" s="17">
        <v>95</v>
      </c>
      <c r="R26" s="17">
        <v>0</v>
      </c>
      <c r="S26" s="17">
        <v>0</v>
      </c>
      <c r="T26" s="17">
        <v>88</v>
      </c>
      <c r="U26" s="17" t="s">
        <v>237</v>
      </c>
      <c r="V26" s="17">
        <v>82.2</v>
      </c>
      <c r="W26" s="17" t="s">
        <v>237</v>
      </c>
      <c r="X26" s="17">
        <v>70.7</v>
      </c>
      <c r="Y26" s="17" t="s">
        <v>237</v>
      </c>
      <c r="Z26" s="17">
        <v>22.8</v>
      </c>
      <c r="AA26" s="17" t="s">
        <v>237</v>
      </c>
      <c r="AB26" s="17" t="s">
        <v>238</v>
      </c>
      <c r="AC26" s="17" t="s">
        <v>237</v>
      </c>
      <c r="AD26" s="17" t="s">
        <v>238</v>
      </c>
      <c r="AE26" s="17" t="s">
        <v>237</v>
      </c>
      <c r="AF26" s="17" t="s">
        <v>238</v>
      </c>
      <c r="AG26" s="17" t="s">
        <v>237</v>
      </c>
    </row>
    <row r="27" spans="2:33" ht="13.5" x14ac:dyDescent="0.25">
      <c r="B27" s="45" t="s">
        <v>37</v>
      </c>
      <c r="C27" s="17">
        <v>76</v>
      </c>
      <c r="D27" s="17">
        <v>85</v>
      </c>
      <c r="E27" s="17">
        <v>69</v>
      </c>
      <c r="F27" s="17">
        <v>14.000000000000002</v>
      </c>
      <c r="G27" s="17">
        <v>25</v>
      </c>
      <c r="H27" s="17">
        <v>5</v>
      </c>
      <c r="I27" s="82"/>
      <c r="J27" s="82"/>
      <c r="K27" s="17">
        <v>88</v>
      </c>
      <c r="L27" s="17">
        <v>85</v>
      </c>
      <c r="M27" s="17">
        <v>69</v>
      </c>
      <c r="N27" s="17">
        <v>71</v>
      </c>
      <c r="O27" s="17">
        <v>63</v>
      </c>
      <c r="P27" s="17">
        <v>78</v>
      </c>
      <c r="Q27" s="17">
        <v>78</v>
      </c>
      <c r="R27" s="17">
        <v>0</v>
      </c>
      <c r="S27" s="17">
        <v>69</v>
      </c>
      <c r="T27" s="17">
        <v>93</v>
      </c>
      <c r="U27" s="17" t="s">
        <v>237</v>
      </c>
      <c r="V27" s="17">
        <v>31</v>
      </c>
      <c r="W27" s="17" t="s">
        <v>237</v>
      </c>
      <c r="X27" s="17">
        <v>28.9</v>
      </c>
      <c r="Y27" s="17" t="s">
        <v>237</v>
      </c>
      <c r="Z27" s="17">
        <v>50.1</v>
      </c>
      <c r="AA27" s="17" t="s">
        <v>237</v>
      </c>
      <c r="AB27" s="17">
        <v>38.4</v>
      </c>
      <c r="AC27" s="17" t="s">
        <v>237</v>
      </c>
      <c r="AD27" s="17">
        <v>69.7</v>
      </c>
      <c r="AE27" s="17" t="s">
        <v>237</v>
      </c>
      <c r="AF27" s="17">
        <v>79.8</v>
      </c>
      <c r="AG27" s="17" t="s">
        <v>237</v>
      </c>
    </row>
    <row r="28" spans="2:33" ht="13.5" x14ac:dyDescent="0.25">
      <c r="B28" s="45" t="s">
        <v>38</v>
      </c>
      <c r="C28" s="17">
        <v>98</v>
      </c>
      <c r="D28" s="17">
        <v>99</v>
      </c>
      <c r="E28" s="17">
        <v>97</v>
      </c>
      <c r="F28" s="17">
        <v>47</v>
      </c>
      <c r="G28" s="17">
        <v>75</v>
      </c>
      <c r="H28" s="17">
        <v>31</v>
      </c>
      <c r="I28" s="82"/>
      <c r="J28" s="82"/>
      <c r="K28" s="17">
        <v>97</v>
      </c>
      <c r="L28" s="17">
        <v>97</v>
      </c>
      <c r="M28" s="17">
        <v>97</v>
      </c>
      <c r="N28" s="17">
        <v>97</v>
      </c>
      <c r="O28" s="17">
        <v>94</v>
      </c>
      <c r="P28" s="17">
        <v>97</v>
      </c>
      <c r="Q28" s="17">
        <v>97</v>
      </c>
      <c r="R28" s="17">
        <v>0</v>
      </c>
      <c r="S28" s="17">
        <v>0</v>
      </c>
      <c r="T28" s="17">
        <v>83</v>
      </c>
      <c r="U28" s="17" t="s">
        <v>237</v>
      </c>
      <c r="V28" s="17">
        <v>74.2</v>
      </c>
      <c r="W28" s="17" t="s">
        <v>237</v>
      </c>
      <c r="X28" s="17">
        <v>48.7</v>
      </c>
      <c r="Y28" s="17" t="s">
        <v>237</v>
      </c>
      <c r="Z28" s="17">
        <v>60.9</v>
      </c>
      <c r="AA28" s="17" t="s">
        <v>237</v>
      </c>
      <c r="AB28" s="17" t="s">
        <v>238</v>
      </c>
      <c r="AC28" s="17" t="s">
        <v>237</v>
      </c>
      <c r="AD28" s="17" t="s">
        <v>238</v>
      </c>
      <c r="AE28" s="17" t="s">
        <v>237</v>
      </c>
      <c r="AF28" s="17" t="s">
        <v>238</v>
      </c>
      <c r="AG28" s="17" t="s">
        <v>237</v>
      </c>
    </row>
    <row r="29" spans="2:33" ht="13.5" x14ac:dyDescent="0.25">
      <c r="B29" s="45" t="s">
        <v>39</v>
      </c>
      <c r="C29" s="17">
        <v>88</v>
      </c>
      <c r="D29" s="17">
        <v>96</v>
      </c>
      <c r="E29" s="17">
        <v>72</v>
      </c>
      <c r="F29" s="17">
        <v>46</v>
      </c>
      <c r="G29" s="17">
        <v>56.999999999999993</v>
      </c>
      <c r="H29" s="17">
        <v>24</v>
      </c>
      <c r="I29" s="82"/>
      <c r="J29" s="82"/>
      <c r="K29" s="17">
        <v>99</v>
      </c>
      <c r="L29" s="17">
        <v>98</v>
      </c>
      <c r="M29" s="17">
        <v>94</v>
      </c>
      <c r="N29" s="17">
        <v>95</v>
      </c>
      <c r="O29" s="17">
        <v>95</v>
      </c>
      <c r="P29" s="17">
        <v>94</v>
      </c>
      <c r="Q29" s="17">
        <v>94</v>
      </c>
      <c r="R29" s="17">
        <v>93</v>
      </c>
      <c r="S29" s="17">
        <v>0</v>
      </c>
      <c r="T29" s="17">
        <v>76</v>
      </c>
      <c r="U29" s="17" t="s">
        <v>237</v>
      </c>
      <c r="V29" s="17">
        <v>61.6</v>
      </c>
      <c r="W29" s="17" t="s">
        <v>237</v>
      </c>
      <c r="X29" s="17">
        <v>63.9</v>
      </c>
      <c r="Y29" s="17" t="s">
        <v>239</v>
      </c>
      <c r="Z29" s="17">
        <v>34.9</v>
      </c>
      <c r="AA29" s="17" t="s">
        <v>239</v>
      </c>
      <c r="AB29" s="17" t="s">
        <v>238</v>
      </c>
      <c r="AC29" s="17" t="s">
        <v>237</v>
      </c>
      <c r="AD29" s="17" t="s">
        <v>238</v>
      </c>
      <c r="AE29" s="17" t="s">
        <v>237</v>
      </c>
      <c r="AF29" s="17" t="s">
        <v>238</v>
      </c>
      <c r="AG29" s="17" t="s">
        <v>237</v>
      </c>
    </row>
    <row r="30" spans="2:33" ht="13.5" x14ac:dyDescent="0.25">
      <c r="B30" s="45" t="s">
        <v>40</v>
      </c>
      <c r="C30" s="17">
        <v>100</v>
      </c>
      <c r="D30" s="17">
        <v>100</v>
      </c>
      <c r="E30" s="17">
        <v>99</v>
      </c>
      <c r="F30" s="17">
        <v>95</v>
      </c>
      <c r="G30" s="17">
        <v>99</v>
      </c>
      <c r="H30" s="17">
        <v>92</v>
      </c>
      <c r="I30" s="82"/>
      <c r="J30" s="82"/>
      <c r="K30" s="17">
        <v>96</v>
      </c>
      <c r="L30" s="17">
        <v>95</v>
      </c>
      <c r="M30" s="17">
        <v>92</v>
      </c>
      <c r="N30" s="17">
        <v>87</v>
      </c>
      <c r="O30" s="17">
        <v>94</v>
      </c>
      <c r="P30" s="17">
        <v>92</v>
      </c>
      <c r="Q30" s="17">
        <v>87</v>
      </c>
      <c r="R30" s="17">
        <v>0</v>
      </c>
      <c r="S30" s="17">
        <v>0</v>
      </c>
      <c r="T30" s="17" t="s">
        <v>238</v>
      </c>
      <c r="U30" s="17" t="s">
        <v>237</v>
      </c>
      <c r="V30" s="17">
        <v>87</v>
      </c>
      <c r="W30" s="17" t="s">
        <v>237</v>
      </c>
      <c r="X30" s="17">
        <v>76</v>
      </c>
      <c r="Y30" s="17" t="s">
        <v>237</v>
      </c>
      <c r="Z30" s="17">
        <v>36.299999999999997</v>
      </c>
      <c r="AA30" s="17" t="s">
        <v>237</v>
      </c>
      <c r="AB30" s="17" t="s">
        <v>238</v>
      </c>
      <c r="AC30" s="17" t="s">
        <v>237</v>
      </c>
      <c r="AD30" s="17" t="s">
        <v>238</v>
      </c>
      <c r="AE30" s="17" t="s">
        <v>237</v>
      </c>
      <c r="AF30" s="17" t="s">
        <v>238</v>
      </c>
      <c r="AG30" s="17" t="s">
        <v>237</v>
      </c>
    </row>
    <row r="31" spans="2:33" ht="13.5" x14ac:dyDescent="0.25">
      <c r="B31" s="45" t="s">
        <v>41</v>
      </c>
      <c r="C31" s="17">
        <v>97</v>
      </c>
      <c r="D31" s="17">
        <v>99</v>
      </c>
      <c r="E31" s="17">
        <v>93</v>
      </c>
      <c r="F31" s="17">
        <v>64</v>
      </c>
      <c r="G31" s="17">
        <v>78</v>
      </c>
      <c r="H31" s="17">
        <v>42</v>
      </c>
      <c r="I31" s="82"/>
      <c r="J31" s="82"/>
      <c r="K31" s="17">
        <v>99</v>
      </c>
      <c r="L31" s="17">
        <v>98</v>
      </c>
      <c r="M31" s="17">
        <v>96</v>
      </c>
      <c r="N31" s="17">
        <v>96</v>
      </c>
      <c r="O31" s="17">
        <v>94</v>
      </c>
      <c r="P31" s="17">
        <v>96</v>
      </c>
      <c r="Q31" s="17">
        <v>96</v>
      </c>
      <c r="R31" s="17">
        <v>78</v>
      </c>
      <c r="S31" s="17">
        <v>65</v>
      </c>
      <c r="T31" s="17">
        <v>92</v>
      </c>
      <c r="U31" s="17" t="s">
        <v>237</v>
      </c>
      <c r="V31" s="17">
        <v>14</v>
      </c>
      <c r="W31" s="17" t="s">
        <v>239</v>
      </c>
      <c r="X31" s="17">
        <v>37.200000000000003</v>
      </c>
      <c r="Y31" s="17" t="s">
        <v>239</v>
      </c>
      <c r="Z31" s="17">
        <v>48.9</v>
      </c>
      <c r="AA31" s="17" t="s">
        <v>239</v>
      </c>
      <c r="AB31" s="17" t="s">
        <v>238</v>
      </c>
      <c r="AC31" s="17" t="s">
        <v>237</v>
      </c>
      <c r="AD31" s="17" t="s">
        <v>238</v>
      </c>
      <c r="AE31" s="17" t="s">
        <v>237</v>
      </c>
      <c r="AF31" s="17" t="s">
        <v>238</v>
      </c>
      <c r="AG31" s="17" t="s">
        <v>237</v>
      </c>
    </row>
    <row r="32" spans="2:33" ht="13.5" x14ac:dyDescent="0.25">
      <c r="B32" s="45" t="s">
        <v>42</v>
      </c>
      <c r="C32" s="17">
        <v>98</v>
      </c>
      <c r="D32" s="17">
        <v>100</v>
      </c>
      <c r="E32" s="17">
        <v>85</v>
      </c>
      <c r="F32" s="17">
        <v>81</v>
      </c>
      <c r="G32" s="17">
        <v>87</v>
      </c>
      <c r="H32" s="17">
        <v>49</v>
      </c>
      <c r="I32" s="82"/>
      <c r="J32" s="82"/>
      <c r="K32" s="17">
        <v>99</v>
      </c>
      <c r="L32" s="17">
        <v>99</v>
      </c>
      <c r="M32" s="17">
        <v>95</v>
      </c>
      <c r="N32" s="17">
        <v>99</v>
      </c>
      <c r="O32" s="17">
        <v>99</v>
      </c>
      <c r="P32" s="17">
        <v>95</v>
      </c>
      <c r="Q32" s="17">
        <v>95</v>
      </c>
      <c r="R32" s="17">
        <v>89</v>
      </c>
      <c r="S32" s="17">
        <v>93</v>
      </c>
      <c r="T32" s="17">
        <v>93</v>
      </c>
      <c r="U32" s="17" t="s">
        <v>237</v>
      </c>
      <c r="V32" s="17">
        <v>49.7</v>
      </c>
      <c r="W32" s="17" t="s">
        <v>239</v>
      </c>
      <c r="X32" s="17" t="s">
        <v>238</v>
      </c>
      <c r="Y32" s="17" t="s">
        <v>237</v>
      </c>
      <c r="Z32" s="17" t="s">
        <v>238</v>
      </c>
      <c r="AA32" s="17" t="s">
        <v>237</v>
      </c>
      <c r="AB32" s="17" t="s">
        <v>238</v>
      </c>
      <c r="AC32" s="17" t="s">
        <v>237</v>
      </c>
      <c r="AD32" s="17" t="s">
        <v>238</v>
      </c>
      <c r="AE32" s="17" t="s">
        <v>237</v>
      </c>
      <c r="AF32" s="17" t="s">
        <v>238</v>
      </c>
      <c r="AG32" s="17" t="s">
        <v>237</v>
      </c>
    </row>
    <row r="33" spans="2:33" ht="13.5" x14ac:dyDescent="0.25">
      <c r="B33" s="45" t="s">
        <v>43</v>
      </c>
      <c r="C33" s="17" t="s">
        <v>238</v>
      </c>
      <c r="D33" s="17" t="s">
        <v>238</v>
      </c>
      <c r="E33" s="17" t="s">
        <v>238</v>
      </c>
      <c r="F33" s="17" t="s">
        <v>238</v>
      </c>
      <c r="G33" s="17" t="s">
        <v>238</v>
      </c>
      <c r="H33" s="17" t="s">
        <v>238</v>
      </c>
      <c r="I33" s="82"/>
      <c r="J33" s="82"/>
      <c r="K33" s="17">
        <v>99</v>
      </c>
      <c r="L33" s="17">
        <v>96</v>
      </c>
      <c r="M33" s="17">
        <v>90</v>
      </c>
      <c r="N33" s="17">
        <v>90</v>
      </c>
      <c r="O33" s="17">
        <v>99</v>
      </c>
      <c r="P33" s="17">
        <v>99</v>
      </c>
      <c r="Q33" s="17">
        <v>90</v>
      </c>
      <c r="R33" s="17">
        <v>0</v>
      </c>
      <c r="S33" s="17">
        <v>0</v>
      </c>
      <c r="T33" s="17">
        <v>95</v>
      </c>
      <c r="U33" s="17" t="s">
        <v>237</v>
      </c>
      <c r="V33" s="17" t="s">
        <v>238</v>
      </c>
      <c r="W33" s="17" t="s">
        <v>237</v>
      </c>
      <c r="X33" s="17" t="s">
        <v>238</v>
      </c>
      <c r="Y33" s="17" t="s">
        <v>237</v>
      </c>
      <c r="Z33" s="17" t="s">
        <v>238</v>
      </c>
      <c r="AA33" s="17" t="s">
        <v>237</v>
      </c>
      <c r="AB33" s="17" t="s">
        <v>238</v>
      </c>
      <c r="AC33" s="17" t="s">
        <v>237</v>
      </c>
      <c r="AD33" s="17" t="s">
        <v>238</v>
      </c>
      <c r="AE33" s="17" t="s">
        <v>237</v>
      </c>
      <c r="AF33" s="17" t="s">
        <v>238</v>
      </c>
      <c r="AG33" s="17" t="s">
        <v>237</v>
      </c>
    </row>
    <row r="34" spans="2:33" ht="13.5" x14ac:dyDescent="0.25">
      <c r="B34" s="45" t="s">
        <v>44</v>
      </c>
      <c r="C34" s="17">
        <v>99</v>
      </c>
      <c r="D34" s="17">
        <v>100</v>
      </c>
      <c r="E34" s="17">
        <v>99</v>
      </c>
      <c r="F34" s="17">
        <v>100</v>
      </c>
      <c r="G34" s="17">
        <v>100</v>
      </c>
      <c r="H34" s="17">
        <v>100</v>
      </c>
      <c r="I34" s="82"/>
      <c r="J34" s="82"/>
      <c r="K34" s="17">
        <v>97</v>
      </c>
      <c r="L34" s="17">
        <v>96</v>
      </c>
      <c r="M34" s="17">
        <v>95</v>
      </c>
      <c r="N34" s="17">
        <v>95</v>
      </c>
      <c r="O34" s="17">
        <v>94</v>
      </c>
      <c r="P34" s="17">
        <v>95</v>
      </c>
      <c r="Q34" s="17">
        <v>95</v>
      </c>
      <c r="R34" s="17">
        <v>0</v>
      </c>
      <c r="S34" s="17">
        <v>94</v>
      </c>
      <c r="T34" s="17" t="s">
        <v>238</v>
      </c>
      <c r="U34" s="17" t="s">
        <v>237</v>
      </c>
      <c r="V34" s="17" t="s">
        <v>238</v>
      </c>
      <c r="W34" s="17" t="s">
        <v>237</v>
      </c>
      <c r="X34" s="17" t="s">
        <v>238</v>
      </c>
      <c r="Y34" s="17" t="s">
        <v>237</v>
      </c>
      <c r="Z34" s="17" t="s">
        <v>238</v>
      </c>
      <c r="AA34" s="17" t="s">
        <v>237</v>
      </c>
      <c r="AB34" s="17" t="s">
        <v>238</v>
      </c>
      <c r="AC34" s="17" t="s">
        <v>237</v>
      </c>
      <c r="AD34" s="17" t="s">
        <v>238</v>
      </c>
      <c r="AE34" s="17" t="s">
        <v>237</v>
      </c>
      <c r="AF34" s="17" t="s">
        <v>238</v>
      </c>
      <c r="AG34" s="17" t="s">
        <v>237</v>
      </c>
    </row>
    <row r="35" spans="2:33" ht="13.5" x14ac:dyDescent="0.25">
      <c r="B35" s="45" t="s">
        <v>45</v>
      </c>
      <c r="C35" s="17">
        <v>82</v>
      </c>
      <c r="D35" s="17">
        <v>97</v>
      </c>
      <c r="E35" s="17">
        <v>76</v>
      </c>
      <c r="F35" s="17">
        <v>19</v>
      </c>
      <c r="G35" s="17">
        <v>50</v>
      </c>
      <c r="H35" s="17">
        <v>7.0000000000000009</v>
      </c>
      <c r="I35" s="82"/>
      <c r="J35" s="82"/>
      <c r="K35" s="17">
        <v>96</v>
      </c>
      <c r="L35" s="17">
        <v>94</v>
      </c>
      <c r="M35" s="17">
        <v>88</v>
      </c>
      <c r="N35" s="17">
        <v>89</v>
      </c>
      <c r="O35" s="17">
        <v>82</v>
      </c>
      <c r="P35" s="17">
        <v>88</v>
      </c>
      <c r="Q35" s="17">
        <v>88</v>
      </c>
      <c r="R35" s="17">
        <v>9</v>
      </c>
      <c r="S35" s="17">
        <v>0</v>
      </c>
      <c r="T35" s="17">
        <v>88</v>
      </c>
      <c r="U35" s="17" t="s">
        <v>237</v>
      </c>
      <c r="V35" s="17">
        <v>56</v>
      </c>
      <c r="W35" s="17" t="s">
        <v>237</v>
      </c>
      <c r="X35" s="17">
        <v>46.8</v>
      </c>
      <c r="Y35" s="17" t="s">
        <v>237</v>
      </c>
      <c r="Z35" s="17">
        <v>21.2</v>
      </c>
      <c r="AA35" s="17" t="s">
        <v>237</v>
      </c>
      <c r="AB35" s="17">
        <v>35.1</v>
      </c>
      <c r="AC35" s="17" t="s">
        <v>237</v>
      </c>
      <c r="AD35" s="17">
        <v>47.4</v>
      </c>
      <c r="AE35" s="17" t="s">
        <v>237</v>
      </c>
      <c r="AF35" s="17">
        <v>56.9</v>
      </c>
      <c r="AG35" s="17" t="s">
        <v>237</v>
      </c>
    </row>
    <row r="36" spans="2:33" ht="13.5" x14ac:dyDescent="0.25">
      <c r="B36" s="45" t="s">
        <v>46</v>
      </c>
      <c r="C36" s="17">
        <v>75</v>
      </c>
      <c r="D36" s="17">
        <v>92</v>
      </c>
      <c r="E36" s="17">
        <v>73</v>
      </c>
      <c r="F36" s="17">
        <v>47</v>
      </c>
      <c r="G36" s="17">
        <v>43</v>
      </c>
      <c r="H36" s="17">
        <v>48</v>
      </c>
      <c r="I36" s="82"/>
      <c r="J36" s="82"/>
      <c r="K36" s="17">
        <v>95</v>
      </c>
      <c r="L36" s="17">
        <v>98</v>
      </c>
      <c r="M36" s="17">
        <v>96</v>
      </c>
      <c r="N36" s="17">
        <v>96</v>
      </c>
      <c r="O36" s="17">
        <v>98</v>
      </c>
      <c r="P36" s="17">
        <v>96</v>
      </c>
      <c r="Q36" s="17">
        <v>96</v>
      </c>
      <c r="R36" s="17">
        <v>0</v>
      </c>
      <c r="S36" s="17">
        <v>96</v>
      </c>
      <c r="T36" s="17">
        <v>85</v>
      </c>
      <c r="U36" s="17" t="s">
        <v>237</v>
      </c>
      <c r="V36" s="17">
        <v>54.7</v>
      </c>
      <c r="W36" s="17" t="s">
        <v>237</v>
      </c>
      <c r="X36" s="17">
        <v>42.6</v>
      </c>
      <c r="Y36" s="17" t="s">
        <v>237</v>
      </c>
      <c r="Z36" s="17">
        <v>37.799999999999997</v>
      </c>
      <c r="AA36" s="17" t="s">
        <v>237</v>
      </c>
      <c r="AB36" s="17">
        <v>25.4</v>
      </c>
      <c r="AC36" s="17" t="s">
        <v>237</v>
      </c>
      <c r="AD36" s="17">
        <v>53.8</v>
      </c>
      <c r="AE36" s="17" t="s">
        <v>237</v>
      </c>
      <c r="AF36" s="17">
        <v>63</v>
      </c>
      <c r="AG36" s="17" t="s">
        <v>237</v>
      </c>
    </row>
    <row r="37" spans="2:33" ht="13.5" x14ac:dyDescent="0.25">
      <c r="B37" s="45" t="s">
        <v>47</v>
      </c>
      <c r="C37" s="17">
        <v>89</v>
      </c>
      <c r="D37" s="17">
        <v>91</v>
      </c>
      <c r="E37" s="17">
        <v>86</v>
      </c>
      <c r="F37" s="17">
        <v>65</v>
      </c>
      <c r="G37" s="17">
        <v>75</v>
      </c>
      <c r="H37" s="17">
        <v>47</v>
      </c>
      <c r="I37" s="82"/>
      <c r="J37" s="82"/>
      <c r="K37" s="17">
        <v>94</v>
      </c>
      <c r="L37" s="17">
        <v>93</v>
      </c>
      <c r="M37" s="17">
        <v>93</v>
      </c>
      <c r="N37" s="17">
        <v>93</v>
      </c>
      <c r="O37" s="17">
        <v>91</v>
      </c>
      <c r="P37" s="17">
        <v>93</v>
      </c>
      <c r="Q37" s="17">
        <v>93</v>
      </c>
      <c r="R37" s="17">
        <v>0</v>
      </c>
      <c r="S37" s="17">
        <v>0</v>
      </c>
      <c r="T37" s="17">
        <v>92</v>
      </c>
      <c r="U37" s="17" t="s">
        <v>237</v>
      </c>
      <c r="V37" s="17" t="s">
        <v>238</v>
      </c>
      <c r="W37" s="17" t="s">
        <v>237</v>
      </c>
      <c r="X37" s="17" t="s">
        <v>238</v>
      </c>
      <c r="Y37" s="17" t="s">
        <v>237</v>
      </c>
      <c r="Z37" s="17" t="s">
        <v>238</v>
      </c>
      <c r="AA37" s="17" t="s">
        <v>237</v>
      </c>
      <c r="AB37" s="17" t="s">
        <v>238</v>
      </c>
      <c r="AC37" s="17" t="s">
        <v>237</v>
      </c>
      <c r="AD37" s="17" t="s">
        <v>238</v>
      </c>
      <c r="AE37" s="17" t="s">
        <v>237</v>
      </c>
      <c r="AF37" s="17" t="s">
        <v>238</v>
      </c>
      <c r="AG37" s="17" t="s">
        <v>237</v>
      </c>
    </row>
    <row r="38" spans="2:33" ht="13.5" x14ac:dyDescent="0.25">
      <c r="B38" s="45" t="s">
        <v>48</v>
      </c>
      <c r="C38" s="17">
        <v>71</v>
      </c>
      <c r="D38" s="17">
        <v>94</v>
      </c>
      <c r="E38" s="17">
        <v>66</v>
      </c>
      <c r="F38" s="17">
        <v>37</v>
      </c>
      <c r="G38" s="17">
        <v>82</v>
      </c>
      <c r="H38" s="17">
        <v>25</v>
      </c>
      <c r="I38" s="82"/>
      <c r="J38" s="82"/>
      <c r="K38" s="17">
        <v>93</v>
      </c>
      <c r="L38" s="17">
        <v>95</v>
      </c>
      <c r="M38" s="17">
        <v>92</v>
      </c>
      <c r="N38" s="17">
        <v>77</v>
      </c>
      <c r="O38" s="17">
        <v>90</v>
      </c>
      <c r="P38" s="17">
        <v>92</v>
      </c>
      <c r="Q38" s="17">
        <v>92</v>
      </c>
      <c r="R38" s="17">
        <v>0</v>
      </c>
      <c r="S38" s="17">
        <v>0</v>
      </c>
      <c r="T38" s="17">
        <v>91</v>
      </c>
      <c r="U38" s="17" t="s">
        <v>237</v>
      </c>
      <c r="V38" s="17">
        <v>64.2</v>
      </c>
      <c r="W38" s="17" t="s">
        <v>237</v>
      </c>
      <c r="X38" s="17">
        <v>39.1</v>
      </c>
      <c r="Y38" s="17" t="s">
        <v>237</v>
      </c>
      <c r="Z38" s="17">
        <v>34.1</v>
      </c>
      <c r="AA38" s="17" t="s">
        <v>237</v>
      </c>
      <c r="AB38" s="17">
        <v>0.3</v>
      </c>
      <c r="AC38" s="17" t="s">
        <v>237</v>
      </c>
      <c r="AD38" s="17">
        <v>4</v>
      </c>
      <c r="AE38" s="17" t="s">
        <v>239</v>
      </c>
      <c r="AF38" s="17">
        <v>5</v>
      </c>
      <c r="AG38" s="17" t="s">
        <v>239</v>
      </c>
    </row>
    <row r="39" spans="2:33" ht="13.5" x14ac:dyDescent="0.25">
      <c r="B39" s="45" t="s">
        <v>49</v>
      </c>
      <c r="C39" s="17">
        <v>74</v>
      </c>
      <c r="D39" s="17">
        <v>94</v>
      </c>
      <c r="E39" s="17">
        <v>52</v>
      </c>
      <c r="F39" s="17">
        <v>45</v>
      </c>
      <c r="G39" s="17">
        <v>62</v>
      </c>
      <c r="H39" s="17">
        <v>27</v>
      </c>
      <c r="I39" s="82"/>
      <c r="J39" s="82"/>
      <c r="K39" s="17">
        <v>82</v>
      </c>
      <c r="L39" s="17">
        <v>95</v>
      </c>
      <c r="M39" s="17">
        <v>89</v>
      </c>
      <c r="N39" s="17">
        <v>88</v>
      </c>
      <c r="O39" s="17">
        <v>83</v>
      </c>
      <c r="P39" s="17">
        <v>89</v>
      </c>
      <c r="Q39" s="17">
        <v>89</v>
      </c>
      <c r="R39" s="17">
        <v>0</v>
      </c>
      <c r="S39" s="17">
        <v>88</v>
      </c>
      <c r="T39" s="17">
        <v>85</v>
      </c>
      <c r="U39" s="17" t="s">
        <v>237</v>
      </c>
      <c r="V39" s="17">
        <v>29.9</v>
      </c>
      <c r="W39" s="17" t="s">
        <v>237</v>
      </c>
      <c r="X39" s="17">
        <v>44.7</v>
      </c>
      <c r="Y39" s="17" t="s">
        <v>237</v>
      </c>
      <c r="Z39" s="17">
        <v>17.2</v>
      </c>
      <c r="AA39" s="17" t="s">
        <v>237</v>
      </c>
      <c r="AB39" s="17">
        <v>23.1</v>
      </c>
      <c r="AC39" s="17" t="s">
        <v>237</v>
      </c>
      <c r="AD39" s="17">
        <v>21</v>
      </c>
      <c r="AE39" s="17" t="s">
        <v>237</v>
      </c>
      <c r="AF39" s="17">
        <v>36.4</v>
      </c>
      <c r="AG39" s="17" t="s">
        <v>237</v>
      </c>
    </row>
    <row r="40" spans="2:33" ht="13.5" x14ac:dyDescent="0.25">
      <c r="B40" s="45" t="s">
        <v>50</v>
      </c>
      <c r="C40" s="17">
        <v>100</v>
      </c>
      <c r="D40" s="17">
        <v>100</v>
      </c>
      <c r="E40" s="17">
        <v>99</v>
      </c>
      <c r="F40" s="17">
        <v>100</v>
      </c>
      <c r="G40" s="17">
        <v>100</v>
      </c>
      <c r="H40" s="17">
        <v>99</v>
      </c>
      <c r="I40" s="82"/>
      <c r="J40" s="82"/>
      <c r="K40" s="17" t="s">
        <v>238</v>
      </c>
      <c r="L40" s="17">
        <v>98</v>
      </c>
      <c r="M40" s="17">
        <v>96</v>
      </c>
      <c r="N40" s="17">
        <v>96</v>
      </c>
      <c r="O40" s="17">
        <v>95</v>
      </c>
      <c r="P40" s="17">
        <v>75</v>
      </c>
      <c r="Q40" s="17">
        <v>96</v>
      </c>
      <c r="R40" s="17">
        <v>0</v>
      </c>
      <c r="S40" s="17">
        <v>77</v>
      </c>
      <c r="T40" s="17" t="s">
        <v>238</v>
      </c>
      <c r="U40" s="17" t="s">
        <v>237</v>
      </c>
      <c r="V40" s="17" t="s">
        <v>238</v>
      </c>
      <c r="W40" s="17" t="s">
        <v>237</v>
      </c>
      <c r="X40" s="17" t="s">
        <v>238</v>
      </c>
      <c r="Y40" s="17" t="s">
        <v>237</v>
      </c>
      <c r="Z40" s="17" t="s">
        <v>238</v>
      </c>
      <c r="AA40" s="17" t="s">
        <v>237</v>
      </c>
      <c r="AB40" s="17" t="s">
        <v>238</v>
      </c>
      <c r="AC40" s="17" t="s">
        <v>237</v>
      </c>
      <c r="AD40" s="17" t="s">
        <v>238</v>
      </c>
      <c r="AE40" s="17" t="s">
        <v>237</v>
      </c>
      <c r="AF40" s="17" t="s">
        <v>238</v>
      </c>
      <c r="AG40" s="17" t="s">
        <v>237</v>
      </c>
    </row>
    <row r="41" spans="2:33" ht="13.5" x14ac:dyDescent="0.25">
      <c r="B41" s="45" t="s">
        <v>258</v>
      </c>
      <c r="C41" s="17">
        <v>68</v>
      </c>
      <c r="D41" s="17">
        <v>90</v>
      </c>
      <c r="E41" s="17">
        <v>54</v>
      </c>
      <c r="F41" s="17">
        <v>22</v>
      </c>
      <c r="G41" s="17">
        <v>44</v>
      </c>
      <c r="H41" s="17">
        <v>7.0000000000000009</v>
      </c>
      <c r="I41" s="82"/>
      <c r="J41" s="82"/>
      <c r="K41" s="17">
        <v>37</v>
      </c>
      <c r="L41" s="17">
        <v>35</v>
      </c>
      <c r="M41" s="17">
        <v>23</v>
      </c>
      <c r="N41" s="17">
        <v>23</v>
      </c>
      <c r="O41" s="17">
        <v>25</v>
      </c>
      <c r="P41" s="17">
        <v>23</v>
      </c>
      <c r="Q41" s="17">
        <v>23</v>
      </c>
      <c r="R41" s="17">
        <v>0</v>
      </c>
      <c r="S41" s="17">
        <v>23</v>
      </c>
      <c r="T41" s="17">
        <v>66</v>
      </c>
      <c r="U41" s="17" t="s">
        <v>237</v>
      </c>
      <c r="V41" s="17">
        <v>29.8</v>
      </c>
      <c r="W41" s="17" t="s">
        <v>237</v>
      </c>
      <c r="X41" s="17">
        <v>31.3</v>
      </c>
      <c r="Y41" s="17" t="s">
        <v>237</v>
      </c>
      <c r="Z41" s="17">
        <v>15.6</v>
      </c>
      <c r="AA41" s="17" t="s">
        <v>237</v>
      </c>
      <c r="AB41" s="17">
        <v>34.1</v>
      </c>
      <c r="AC41" s="17" t="s">
        <v>237</v>
      </c>
      <c r="AD41" s="17">
        <v>36.4</v>
      </c>
      <c r="AE41" s="17" t="s">
        <v>237</v>
      </c>
      <c r="AF41" s="17">
        <v>47.2</v>
      </c>
      <c r="AG41" s="17" t="s">
        <v>237</v>
      </c>
    </row>
    <row r="42" spans="2:33" ht="13.5" x14ac:dyDescent="0.25">
      <c r="B42" s="45" t="s">
        <v>52</v>
      </c>
      <c r="C42" s="17">
        <v>51</v>
      </c>
      <c r="D42" s="17">
        <v>72</v>
      </c>
      <c r="E42" s="17">
        <v>45</v>
      </c>
      <c r="F42" s="17">
        <v>12</v>
      </c>
      <c r="G42" s="17">
        <v>31</v>
      </c>
      <c r="H42" s="17">
        <v>6</v>
      </c>
      <c r="I42" s="82"/>
      <c r="J42" s="82"/>
      <c r="K42" s="17">
        <v>62</v>
      </c>
      <c r="L42" s="17">
        <v>55</v>
      </c>
      <c r="M42" s="17">
        <v>48</v>
      </c>
      <c r="N42" s="17">
        <v>56</v>
      </c>
      <c r="O42" s="17">
        <v>59</v>
      </c>
      <c r="P42" s="17">
        <v>48</v>
      </c>
      <c r="Q42" s="17">
        <v>48</v>
      </c>
      <c r="R42" s="17">
        <v>0</v>
      </c>
      <c r="S42" s="17">
        <v>0</v>
      </c>
      <c r="T42" s="17">
        <v>50</v>
      </c>
      <c r="U42" s="17" t="s">
        <v>237</v>
      </c>
      <c r="V42" s="17">
        <v>26.1</v>
      </c>
      <c r="W42" s="17" t="s">
        <v>237</v>
      </c>
      <c r="X42" s="17">
        <v>31.4</v>
      </c>
      <c r="Y42" s="17" t="s">
        <v>237</v>
      </c>
      <c r="Z42" s="17">
        <v>13.3</v>
      </c>
      <c r="AA42" s="17" t="s">
        <v>237</v>
      </c>
      <c r="AB42" s="17">
        <v>42.7</v>
      </c>
      <c r="AC42" s="17" t="s">
        <v>237</v>
      </c>
      <c r="AD42" s="17">
        <v>9.8000000000000007</v>
      </c>
      <c r="AE42" s="17" t="s">
        <v>237</v>
      </c>
      <c r="AF42" s="17">
        <v>42</v>
      </c>
      <c r="AG42" s="17" t="s">
        <v>237</v>
      </c>
    </row>
    <row r="43" spans="2:33" ht="13.5" x14ac:dyDescent="0.25">
      <c r="B43" s="45" t="s">
        <v>53</v>
      </c>
      <c r="C43" s="17">
        <v>99</v>
      </c>
      <c r="D43" s="17">
        <v>100</v>
      </c>
      <c r="E43" s="17">
        <v>91</v>
      </c>
      <c r="F43" s="17">
        <v>99</v>
      </c>
      <c r="G43" s="17">
        <v>100</v>
      </c>
      <c r="H43" s="17">
        <v>89</v>
      </c>
      <c r="I43" s="82"/>
      <c r="J43" s="82"/>
      <c r="K43" s="17">
        <v>98</v>
      </c>
      <c r="L43" s="17">
        <v>92</v>
      </c>
      <c r="M43" s="17">
        <v>91</v>
      </c>
      <c r="N43" s="17">
        <v>90</v>
      </c>
      <c r="O43" s="17">
        <v>90</v>
      </c>
      <c r="P43" s="17">
        <v>90</v>
      </c>
      <c r="Q43" s="17">
        <v>90</v>
      </c>
      <c r="R43" s="17">
        <v>0</v>
      </c>
      <c r="S43" s="17">
        <v>79</v>
      </c>
      <c r="T43" s="17" t="s">
        <v>238</v>
      </c>
      <c r="U43" s="17" t="s">
        <v>237</v>
      </c>
      <c r="V43" s="17" t="s">
        <v>238</v>
      </c>
      <c r="W43" s="17" t="s">
        <v>237</v>
      </c>
      <c r="X43" s="17" t="s">
        <v>238</v>
      </c>
      <c r="Y43" s="17" t="s">
        <v>237</v>
      </c>
      <c r="Z43" s="17" t="s">
        <v>238</v>
      </c>
      <c r="AA43" s="17" t="s">
        <v>237</v>
      </c>
      <c r="AB43" s="17" t="s">
        <v>238</v>
      </c>
      <c r="AC43" s="17" t="s">
        <v>237</v>
      </c>
      <c r="AD43" s="17" t="s">
        <v>238</v>
      </c>
      <c r="AE43" s="17" t="s">
        <v>237</v>
      </c>
      <c r="AF43" s="17" t="s">
        <v>238</v>
      </c>
      <c r="AG43" s="17" t="s">
        <v>237</v>
      </c>
    </row>
    <row r="44" spans="2:33" ht="13.5" x14ac:dyDescent="0.25">
      <c r="B44" s="45" t="s">
        <v>54</v>
      </c>
      <c r="C44" s="17">
        <v>92</v>
      </c>
      <c r="D44" s="17">
        <v>98</v>
      </c>
      <c r="E44" s="17">
        <v>85</v>
      </c>
      <c r="F44" s="17">
        <v>65</v>
      </c>
      <c r="G44" s="17">
        <v>74</v>
      </c>
      <c r="H44" s="17">
        <v>56.000000000000007</v>
      </c>
      <c r="I44" s="82"/>
      <c r="J44" s="82"/>
      <c r="K44" s="17">
        <v>99</v>
      </c>
      <c r="L44" s="17">
        <v>99</v>
      </c>
      <c r="M44" s="17">
        <v>99</v>
      </c>
      <c r="N44" s="17">
        <v>99</v>
      </c>
      <c r="O44" s="17">
        <v>99</v>
      </c>
      <c r="P44" s="17">
        <v>99</v>
      </c>
      <c r="Q44" s="17">
        <v>0</v>
      </c>
      <c r="R44" s="17">
        <v>0</v>
      </c>
      <c r="S44" s="17">
        <v>0</v>
      </c>
      <c r="T44" s="17" t="s">
        <v>238</v>
      </c>
      <c r="U44" s="17" t="s">
        <v>237</v>
      </c>
      <c r="V44" s="17" t="s">
        <v>238</v>
      </c>
      <c r="W44" s="17" t="s">
        <v>237</v>
      </c>
      <c r="X44" s="17" t="s">
        <v>238</v>
      </c>
      <c r="Y44" s="17" t="s">
        <v>237</v>
      </c>
      <c r="Z44" s="17" t="s">
        <v>238</v>
      </c>
      <c r="AA44" s="17" t="s">
        <v>237</v>
      </c>
      <c r="AB44" s="17" t="s">
        <v>238</v>
      </c>
      <c r="AC44" s="17" t="s">
        <v>237</v>
      </c>
      <c r="AD44" s="17" t="s">
        <v>238</v>
      </c>
      <c r="AE44" s="17" t="s">
        <v>237</v>
      </c>
      <c r="AF44" s="17" t="s">
        <v>238</v>
      </c>
      <c r="AG44" s="17" t="s">
        <v>237</v>
      </c>
    </row>
    <row r="45" spans="2:33" ht="13.5" x14ac:dyDescent="0.25">
      <c r="B45" s="45" t="s">
        <v>55</v>
      </c>
      <c r="C45" s="17">
        <v>91</v>
      </c>
      <c r="D45" s="17">
        <v>97</v>
      </c>
      <c r="E45" s="17">
        <v>74</v>
      </c>
      <c r="F45" s="17">
        <v>80</v>
      </c>
      <c r="G45" s="17">
        <v>85</v>
      </c>
      <c r="H45" s="17">
        <v>66</v>
      </c>
      <c r="I45" s="82"/>
      <c r="J45" s="82"/>
      <c r="K45" s="17">
        <v>85</v>
      </c>
      <c r="L45" s="17">
        <v>97</v>
      </c>
      <c r="M45" s="17">
        <v>91</v>
      </c>
      <c r="N45" s="17">
        <v>91</v>
      </c>
      <c r="O45" s="17">
        <v>92</v>
      </c>
      <c r="P45" s="17">
        <v>91</v>
      </c>
      <c r="Q45" s="17">
        <v>91</v>
      </c>
      <c r="R45" s="17">
        <v>87</v>
      </c>
      <c r="S45" s="17">
        <v>87</v>
      </c>
      <c r="T45" s="17">
        <v>79</v>
      </c>
      <c r="U45" s="17" t="s">
        <v>237</v>
      </c>
      <c r="V45" s="17">
        <v>64.2</v>
      </c>
      <c r="W45" s="17" t="s">
        <v>237</v>
      </c>
      <c r="X45" s="17" t="s">
        <v>238</v>
      </c>
      <c r="Y45" s="17" t="s">
        <v>237</v>
      </c>
      <c r="Z45" s="17">
        <v>54.1</v>
      </c>
      <c r="AA45" s="17" t="s">
        <v>237</v>
      </c>
      <c r="AB45" s="17" t="s">
        <v>238</v>
      </c>
      <c r="AC45" s="17" t="s">
        <v>237</v>
      </c>
      <c r="AD45" s="17" t="s">
        <v>238</v>
      </c>
      <c r="AE45" s="17" t="s">
        <v>237</v>
      </c>
      <c r="AF45" s="17">
        <v>3</v>
      </c>
      <c r="AG45" s="17" t="s">
        <v>239</v>
      </c>
    </row>
    <row r="46" spans="2:33" ht="13.5" x14ac:dyDescent="0.25">
      <c r="B46" s="45" t="s">
        <v>56</v>
      </c>
      <c r="C46" s="17" t="s">
        <v>238</v>
      </c>
      <c r="D46" s="17" t="s">
        <v>238</v>
      </c>
      <c r="E46" s="17">
        <v>97</v>
      </c>
      <c r="F46" s="17" t="s">
        <v>238</v>
      </c>
      <c r="G46" s="17" t="s">
        <v>238</v>
      </c>
      <c r="H46" s="17" t="s">
        <v>238</v>
      </c>
      <c r="I46" s="82"/>
      <c r="J46" s="82"/>
      <c r="K46" s="17">
        <v>78</v>
      </c>
      <c r="L46" s="17">
        <v>85</v>
      </c>
      <c r="M46" s="17">
        <v>83</v>
      </c>
      <c r="N46" s="17">
        <v>82</v>
      </c>
      <c r="O46" s="17">
        <v>82</v>
      </c>
      <c r="P46" s="17">
        <v>83</v>
      </c>
      <c r="Q46" s="17">
        <v>83</v>
      </c>
      <c r="R46" s="17">
        <v>0</v>
      </c>
      <c r="S46" s="17">
        <v>0</v>
      </c>
      <c r="T46" s="17">
        <v>85</v>
      </c>
      <c r="U46" s="17" t="s">
        <v>237</v>
      </c>
      <c r="V46" s="17">
        <v>38.1</v>
      </c>
      <c r="W46" s="17" t="s">
        <v>237</v>
      </c>
      <c r="X46" s="17">
        <v>20.9</v>
      </c>
      <c r="Y46" s="17" t="s">
        <v>237</v>
      </c>
      <c r="Z46" s="17">
        <v>37.5</v>
      </c>
      <c r="AA46" s="17" t="s">
        <v>237</v>
      </c>
      <c r="AB46" s="17">
        <v>26.7</v>
      </c>
      <c r="AC46" s="17" t="s">
        <v>237</v>
      </c>
      <c r="AD46" s="17">
        <v>41.1</v>
      </c>
      <c r="AE46" s="17" t="s">
        <v>237</v>
      </c>
      <c r="AF46" s="17">
        <v>59.1</v>
      </c>
      <c r="AG46" s="17" t="s">
        <v>237</v>
      </c>
    </row>
    <row r="47" spans="2:33" ht="13.5" x14ac:dyDescent="0.25">
      <c r="B47" s="45" t="s">
        <v>57</v>
      </c>
      <c r="C47" s="17">
        <v>75</v>
      </c>
      <c r="D47" s="17">
        <v>96</v>
      </c>
      <c r="E47" s="17">
        <v>39</v>
      </c>
      <c r="F47" s="17">
        <v>15</v>
      </c>
      <c r="G47" s="17">
        <v>20</v>
      </c>
      <c r="H47" s="17">
        <v>6</v>
      </c>
      <c r="I47" s="82"/>
      <c r="J47" s="82"/>
      <c r="K47" s="17">
        <v>92</v>
      </c>
      <c r="L47" s="17">
        <v>90</v>
      </c>
      <c r="M47" s="17">
        <v>69</v>
      </c>
      <c r="N47" s="17">
        <v>67</v>
      </c>
      <c r="O47" s="17">
        <v>65</v>
      </c>
      <c r="P47" s="17">
        <v>69</v>
      </c>
      <c r="Q47" s="17">
        <v>69</v>
      </c>
      <c r="R47" s="17">
        <v>0</v>
      </c>
      <c r="S47" s="17">
        <v>69</v>
      </c>
      <c r="T47" s="17">
        <v>83</v>
      </c>
      <c r="U47" s="17" t="s">
        <v>237</v>
      </c>
      <c r="V47" s="17">
        <v>52.1</v>
      </c>
      <c r="W47" s="17" t="s">
        <v>237</v>
      </c>
      <c r="X47" s="17">
        <v>58.5</v>
      </c>
      <c r="Y47" s="17" t="s">
        <v>237</v>
      </c>
      <c r="Z47" s="17">
        <v>28</v>
      </c>
      <c r="AA47" s="17" t="s">
        <v>237</v>
      </c>
      <c r="AB47" s="17">
        <v>25</v>
      </c>
      <c r="AC47" s="17" t="s">
        <v>237</v>
      </c>
      <c r="AD47" s="17">
        <v>26.3</v>
      </c>
      <c r="AE47" s="17" t="s">
        <v>237</v>
      </c>
      <c r="AF47" s="17">
        <v>26.6</v>
      </c>
      <c r="AG47" s="17" t="s">
        <v>237</v>
      </c>
    </row>
    <row r="48" spans="2:33" ht="13.5" x14ac:dyDescent="0.25">
      <c r="B48" s="45" t="s">
        <v>58</v>
      </c>
      <c r="C48" s="17">
        <v>99.880938325945891</v>
      </c>
      <c r="D48" s="17" t="s">
        <v>238</v>
      </c>
      <c r="E48" s="17" t="s">
        <v>238</v>
      </c>
      <c r="F48" s="17">
        <v>97</v>
      </c>
      <c r="G48" s="17" t="s">
        <v>238</v>
      </c>
      <c r="H48" s="17" t="s">
        <v>238</v>
      </c>
      <c r="I48" s="82"/>
      <c r="J48" s="82"/>
      <c r="K48" s="17">
        <v>98</v>
      </c>
      <c r="L48" s="17">
        <v>98</v>
      </c>
      <c r="M48" s="17">
        <v>98</v>
      </c>
      <c r="N48" s="17">
        <v>98</v>
      </c>
      <c r="O48" s="17">
        <v>97</v>
      </c>
      <c r="P48" s="17">
        <v>98</v>
      </c>
      <c r="Q48" s="17">
        <v>98</v>
      </c>
      <c r="R48" s="17">
        <v>0</v>
      </c>
      <c r="S48" s="17">
        <v>0</v>
      </c>
      <c r="T48" s="17" t="s">
        <v>238</v>
      </c>
      <c r="U48" s="17" t="s">
        <v>237</v>
      </c>
      <c r="V48" s="17" t="s">
        <v>238</v>
      </c>
      <c r="W48" s="17" t="s">
        <v>237</v>
      </c>
      <c r="X48" s="17" t="s">
        <v>238</v>
      </c>
      <c r="Y48" s="17" t="s">
        <v>237</v>
      </c>
      <c r="Z48" s="17" t="s">
        <v>238</v>
      </c>
      <c r="AA48" s="17" t="s">
        <v>237</v>
      </c>
      <c r="AB48" s="17" t="s">
        <v>238</v>
      </c>
      <c r="AC48" s="17" t="s">
        <v>237</v>
      </c>
      <c r="AD48" s="17" t="s">
        <v>238</v>
      </c>
      <c r="AE48" s="17" t="s">
        <v>237</v>
      </c>
      <c r="AF48" s="17" t="s">
        <v>238</v>
      </c>
      <c r="AG48" s="17" t="s">
        <v>237</v>
      </c>
    </row>
    <row r="49" spans="2:33" ht="13.5" x14ac:dyDescent="0.25">
      <c r="B49" s="45" t="s">
        <v>59</v>
      </c>
      <c r="C49" s="17">
        <v>97</v>
      </c>
      <c r="D49" s="17">
        <v>100</v>
      </c>
      <c r="E49" s="17">
        <v>91</v>
      </c>
      <c r="F49" s="17">
        <v>94</v>
      </c>
      <c r="G49" s="17">
        <v>95</v>
      </c>
      <c r="H49" s="17">
        <v>92</v>
      </c>
      <c r="I49" s="82"/>
      <c r="J49" s="82"/>
      <c r="K49" s="17">
        <v>79</v>
      </c>
      <c r="L49" s="17">
        <v>98</v>
      </c>
      <c r="M49" s="17">
        <v>95</v>
      </c>
      <c r="N49" s="17">
        <v>95</v>
      </c>
      <c r="O49" s="17">
        <v>91</v>
      </c>
      <c r="P49" s="17">
        <v>94</v>
      </c>
      <c r="Q49" s="17">
        <v>95</v>
      </c>
      <c r="R49" s="17">
        <v>0</v>
      </c>
      <c r="S49" s="17">
        <v>94</v>
      </c>
      <c r="T49" s="17" t="s">
        <v>238</v>
      </c>
      <c r="U49" s="17" t="s">
        <v>237</v>
      </c>
      <c r="V49" s="17">
        <v>77.2</v>
      </c>
      <c r="W49" s="17" t="s">
        <v>237</v>
      </c>
      <c r="X49" s="17">
        <v>71.5</v>
      </c>
      <c r="Y49" s="17" t="s">
        <v>237</v>
      </c>
      <c r="Z49" s="17">
        <v>40</v>
      </c>
      <c r="AA49" s="17" t="s">
        <v>237</v>
      </c>
      <c r="AB49" s="17" t="s">
        <v>238</v>
      </c>
      <c r="AC49" s="17" t="s">
        <v>237</v>
      </c>
      <c r="AD49" s="17" t="s">
        <v>238</v>
      </c>
      <c r="AE49" s="17" t="s">
        <v>237</v>
      </c>
      <c r="AF49" s="17" t="s">
        <v>238</v>
      </c>
      <c r="AG49" s="17" t="s">
        <v>237</v>
      </c>
    </row>
    <row r="50" spans="2:33" ht="13.5" x14ac:dyDescent="0.25">
      <c r="B50" s="45" t="s">
        <v>60</v>
      </c>
      <c r="C50" s="17">
        <v>80</v>
      </c>
      <c r="D50" s="17">
        <v>92</v>
      </c>
      <c r="E50" s="17">
        <v>68</v>
      </c>
      <c r="F50" s="17">
        <v>22</v>
      </c>
      <c r="G50" s="17">
        <v>33</v>
      </c>
      <c r="H50" s="17">
        <v>10</v>
      </c>
      <c r="I50" s="82"/>
      <c r="J50" s="82"/>
      <c r="K50" s="17">
        <v>84</v>
      </c>
      <c r="L50" s="17">
        <v>93</v>
      </c>
      <c r="M50" s="17">
        <v>88</v>
      </c>
      <c r="N50" s="17">
        <v>87</v>
      </c>
      <c r="O50" s="17">
        <v>74</v>
      </c>
      <c r="P50" s="17">
        <v>88</v>
      </c>
      <c r="Q50" s="17">
        <v>88</v>
      </c>
      <c r="R50" s="17">
        <v>0</v>
      </c>
      <c r="S50" s="17">
        <v>0</v>
      </c>
      <c r="T50" s="17">
        <v>82</v>
      </c>
      <c r="U50" s="17" t="s">
        <v>237</v>
      </c>
      <c r="V50" s="17">
        <v>38.200000000000003</v>
      </c>
      <c r="W50" s="17" t="s">
        <v>237</v>
      </c>
      <c r="X50" s="17">
        <v>28.9</v>
      </c>
      <c r="Y50" s="17" t="s">
        <v>237</v>
      </c>
      <c r="Z50" s="17">
        <v>17.2</v>
      </c>
      <c r="AA50" s="17" t="s">
        <v>237</v>
      </c>
      <c r="AB50" s="17">
        <v>17.5</v>
      </c>
      <c r="AC50" s="17" t="s">
        <v>237</v>
      </c>
      <c r="AD50" s="17">
        <v>37.200000000000003</v>
      </c>
      <c r="AE50" s="17" t="s">
        <v>237</v>
      </c>
      <c r="AF50" s="17">
        <v>67.3</v>
      </c>
      <c r="AG50" s="17" t="s">
        <v>237</v>
      </c>
    </row>
    <row r="51" spans="2:33" ht="13.5" x14ac:dyDescent="0.25">
      <c r="B51" s="45" t="s">
        <v>61</v>
      </c>
      <c r="C51" s="17">
        <v>99</v>
      </c>
      <c r="D51" s="17">
        <v>100</v>
      </c>
      <c r="E51" s="17">
        <v>97</v>
      </c>
      <c r="F51" s="17">
        <v>98</v>
      </c>
      <c r="G51" s="17">
        <v>99</v>
      </c>
      <c r="H51" s="17">
        <v>98</v>
      </c>
      <c r="I51" s="82"/>
      <c r="J51" s="82"/>
      <c r="K51" s="17">
        <v>99</v>
      </c>
      <c r="L51" s="17">
        <v>98</v>
      </c>
      <c r="M51" s="17">
        <v>96</v>
      </c>
      <c r="N51" s="17">
        <v>96</v>
      </c>
      <c r="O51" s="17">
        <v>94</v>
      </c>
      <c r="P51" s="17">
        <v>96</v>
      </c>
      <c r="Q51" s="17">
        <v>96</v>
      </c>
      <c r="R51" s="17">
        <v>0</v>
      </c>
      <c r="S51" s="17">
        <v>0</v>
      </c>
      <c r="T51" s="17" t="s">
        <v>238</v>
      </c>
      <c r="U51" s="17" t="s">
        <v>237</v>
      </c>
      <c r="V51" s="17" t="s">
        <v>238</v>
      </c>
      <c r="W51" s="17" t="s">
        <v>237</v>
      </c>
      <c r="X51" s="17" t="s">
        <v>238</v>
      </c>
      <c r="Y51" s="17" t="s">
        <v>237</v>
      </c>
      <c r="Z51" s="17" t="s">
        <v>238</v>
      </c>
      <c r="AA51" s="17" t="s">
        <v>237</v>
      </c>
      <c r="AB51" s="17" t="s">
        <v>238</v>
      </c>
      <c r="AC51" s="17" t="s">
        <v>237</v>
      </c>
      <c r="AD51" s="17" t="s">
        <v>238</v>
      </c>
      <c r="AE51" s="17" t="s">
        <v>237</v>
      </c>
      <c r="AF51" s="17" t="s">
        <v>238</v>
      </c>
      <c r="AG51" s="17" t="s">
        <v>237</v>
      </c>
    </row>
    <row r="52" spans="2:33" ht="13.5" x14ac:dyDescent="0.25">
      <c r="B52" s="45" t="s">
        <v>62</v>
      </c>
      <c r="C52" s="17">
        <v>94</v>
      </c>
      <c r="D52" s="17">
        <v>96</v>
      </c>
      <c r="E52" s="17">
        <v>87</v>
      </c>
      <c r="F52" s="17">
        <v>93</v>
      </c>
      <c r="G52" s="17">
        <v>94</v>
      </c>
      <c r="H52" s="17">
        <v>88</v>
      </c>
      <c r="I52" s="82"/>
      <c r="J52" s="82"/>
      <c r="K52" s="17">
        <v>99</v>
      </c>
      <c r="L52" s="17">
        <v>98</v>
      </c>
      <c r="M52" s="17">
        <v>96</v>
      </c>
      <c r="N52" s="17">
        <v>98</v>
      </c>
      <c r="O52" s="17">
        <v>99</v>
      </c>
      <c r="P52" s="17">
        <v>96</v>
      </c>
      <c r="Q52" s="17">
        <v>96</v>
      </c>
      <c r="R52" s="17">
        <v>0</v>
      </c>
      <c r="S52" s="17">
        <v>0</v>
      </c>
      <c r="T52" s="17" t="s">
        <v>238</v>
      </c>
      <c r="U52" s="17" t="s">
        <v>237</v>
      </c>
      <c r="V52" s="17">
        <v>96.5</v>
      </c>
      <c r="W52" s="17" t="s">
        <v>237</v>
      </c>
      <c r="X52" s="17">
        <v>69.900000000000006</v>
      </c>
      <c r="Y52" s="17" t="s">
        <v>237</v>
      </c>
      <c r="Z52" s="17">
        <v>51.1</v>
      </c>
      <c r="AA52" s="17" t="s">
        <v>237</v>
      </c>
      <c r="AB52" s="17" t="s">
        <v>238</v>
      </c>
      <c r="AC52" s="17" t="s">
        <v>237</v>
      </c>
      <c r="AD52" s="17" t="s">
        <v>238</v>
      </c>
      <c r="AE52" s="17" t="s">
        <v>237</v>
      </c>
      <c r="AF52" s="17" t="s">
        <v>238</v>
      </c>
      <c r="AG52" s="17" t="s">
        <v>237</v>
      </c>
    </row>
    <row r="53" spans="2:33" ht="13.5" x14ac:dyDescent="0.25">
      <c r="B53" s="45" t="s">
        <v>63</v>
      </c>
      <c r="C53" s="17">
        <v>100</v>
      </c>
      <c r="D53" s="17">
        <v>100</v>
      </c>
      <c r="E53" s="17">
        <v>100</v>
      </c>
      <c r="F53" s="17">
        <v>100</v>
      </c>
      <c r="G53" s="17">
        <v>100</v>
      </c>
      <c r="H53" s="17">
        <v>100</v>
      </c>
      <c r="I53" s="82"/>
      <c r="J53" s="82"/>
      <c r="K53" s="17" t="s">
        <v>238</v>
      </c>
      <c r="L53" s="17">
        <v>99</v>
      </c>
      <c r="M53" s="17">
        <v>99</v>
      </c>
      <c r="N53" s="17">
        <v>99</v>
      </c>
      <c r="O53" s="17">
        <v>86</v>
      </c>
      <c r="P53" s="17">
        <v>96</v>
      </c>
      <c r="Q53" s="17">
        <v>96</v>
      </c>
      <c r="R53" s="17">
        <v>0</v>
      </c>
      <c r="S53" s="17">
        <v>0</v>
      </c>
      <c r="T53" s="17" t="s">
        <v>238</v>
      </c>
      <c r="U53" s="17" t="s">
        <v>237</v>
      </c>
      <c r="V53" s="17" t="s">
        <v>238</v>
      </c>
      <c r="W53" s="17" t="s">
        <v>237</v>
      </c>
      <c r="X53" s="17" t="s">
        <v>238</v>
      </c>
      <c r="Y53" s="17" t="s">
        <v>237</v>
      </c>
      <c r="Z53" s="17" t="s">
        <v>238</v>
      </c>
      <c r="AA53" s="17" t="s">
        <v>237</v>
      </c>
      <c r="AB53" s="17" t="s">
        <v>238</v>
      </c>
      <c r="AC53" s="17" t="s">
        <v>237</v>
      </c>
      <c r="AD53" s="17" t="s">
        <v>238</v>
      </c>
      <c r="AE53" s="17" t="s">
        <v>237</v>
      </c>
      <c r="AF53" s="17" t="s">
        <v>238</v>
      </c>
      <c r="AG53" s="17" t="s">
        <v>237</v>
      </c>
    </row>
    <row r="54" spans="2:33" ht="13.5" x14ac:dyDescent="0.25">
      <c r="B54" s="45" t="s">
        <v>64</v>
      </c>
      <c r="C54" s="17">
        <v>100</v>
      </c>
      <c r="D54" s="17">
        <v>100</v>
      </c>
      <c r="E54" s="17">
        <v>100</v>
      </c>
      <c r="F54" s="17">
        <v>100</v>
      </c>
      <c r="G54" s="17">
        <v>100</v>
      </c>
      <c r="H54" s="17">
        <v>100</v>
      </c>
      <c r="I54" s="82"/>
      <c r="J54" s="82"/>
      <c r="K54" s="17" t="s">
        <v>238</v>
      </c>
      <c r="L54" s="17">
        <v>99</v>
      </c>
      <c r="M54" s="17">
        <v>99</v>
      </c>
      <c r="N54" s="17">
        <v>99</v>
      </c>
      <c r="O54" s="17">
        <v>99</v>
      </c>
      <c r="P54" s="17">
        <v>99</v>
      </c>
      <c r="Q54" s="17">
        <v>99</v>
      </c>
      <c r="R54" s="17">
        <v>0</v>
      </c>
      <c r="S54" s="17">
        <v>0</v>
      </c>
      <c r="T54" s="17" t="s">
        <v>238</v>
      </c>
      <c r="U54" s="17" t="s">
        <v>237</v>
      </c>
      <c r="V54" s="17" t="s">
        <v>238</v>
      </c>
      <c r="W54" s="17" t="s">
        <v>237</v>
      </c>
      <c r="X54" s="17" t="s">
        <v>238</v>
      </c>
      <c r="Y54" s="17" t="s">
        <v>237</v>
      </c>
      <c r="Z54" s="17" t="s">
        <v>238</v>
      </c>
      <c r="AA54" s="17" t="s">
        <v>237</v>
      </c>
      <c r="AB54" s="17" t="s">
        <v>238</v>
      </c>
      <c r="AC54" s="17" t="s">
        <v>237</v>
      </c>
      <c r="AD54" s="17" t="s">
        <v>238</v>
      </c>
      <c r="AE54" s="17" t="s">
        <v>237</v>
      </c>
      <c r="AF54" s="17" t="s">
        <v>238</v>
      </c>
      <c r="AG54" s="17" t="s">
        <v>237</v>
      </c>
    </row>
    <row r="55" spans="2:33" ht="13.5" x14ac:dyDescent="0.25">
      <c r="B55" s="45" t="s">
        <v>65</v>
      </c>
      <c r="C55" s="17">
        <v>98</v>
      </c>
      <c r="D55" s="17">
        <v>99</v>
      </c>
      <c r="E55" s="17">
        <v>97</v>
      </c>
      <c r="F55" s="17">
        <v>82</v>
      </c>
      <c r="G55" s="17">
        <v>88</v>
      </c>
      <c r="H55" s="17">
        <v>73</v>
      </c>
      <c r="I55" s="82"/>
      <c r="J55" s="82"/>
      <c r="K55" s="17">
        <v>98</v>
      </c>
      <c r="L55" s="17">
        <v>94</v>
      </c>
      <c r="M55" s="17">
        <v>93</v>
      </c>
      <c r="N55" s="17">
        <v>99</v>
      </c>
      <c r="O55" s="17">
        <v>99</v>
      </c>
      <c r="P55" s="17">
        <v>93</v>
      </c>
      <c r="Q55" s="17">
        <v>0</v>
      </c>
      <c r="R55" s="17">
        <v>0</v>
      </c>
      <c r="S55" s="17">
        <v>0</v>
      </c>
      <c r="T55" s="17">
        <v>93</v>
      </c>
      <c r="U55" s="17" t="s">
        <v>237</v>
      </c>
      <c r="V55" s="17">
        <v>79.8</v>
      </c>
      <c r="W55" s="17" t="s">
        <v>237</v>
      </c>
      <c r="X55" s="17">
        <v>87.6</v>
      </c>
      <c r="Y55" s="17" t="s">
        <v>237</v>
      </c>
      <c r="Z55" s="17">
        <v>74</v>
      </c>
      <c r="AA55" s="17" t="s">
        <v>237</v>
      </c>
      <c r="AB55" s="17" t="s">
        <v>238</v>
      </c>
      <c r="AC55" s="17" t="s">
        <v>237</v>
      </c>
      <c r="AD55" s="17" t="s">
        <v>238</v>
      </c>
      <c r="AE55" s="17" t="s">
        <v>237</v>
      </c>
      <c r="AF55" s="17" t="s">
        <v>238</v>
      </c>
      <c r="AG55" s="17" t="s">
        <v>237</v>
      </c>
    </row>
    <row r="56" spans="2:33" ht="13.5" x14ac:dyDescent="0.25">
      <c r="B56" s="45" t="s">
        <v>67</v>
      </c>
      <c r="C56" s="17">
        <v>46</v>
      </c>
      <c r="D56" s="17">
        <v>79</v>
      </c>
      <c r="E56" s="17">
        <v>28.999999999999996</v>
      </c>
      <c r="F56" s="17">
        <v>31</v>
      </c>
      <c r="G56" s="17">
        <v>28.999999999999996</v>
      </c>
      <c r="H56" s="17">
        <v>33</v>
      </c>
      <c r="I56" s="82"/>
      <c r="J56" s="82"/>
      <c r="K56" s="17">
        <v>78</v>
      </c>
      <c r="L56" s="17">
        <v>86</v>
      </c>
      <c r="M56" s="17">
        <v>72</v>
      </c>
      <c r="N56" s="17">
        <v>76</v>
      </c>
      <c r="O56" s="17">
        <v>73</v>
      </c>
      <c r="P56" s="17">
        <v>72</v>
      </c>
      <c r="Q56" s="17">
        <v>72</v>
      </c>
      <c r="R56" s="17">
        <v>0</v>
      </c>
      <c r="S56" s="17">
        <v>26</v>
      </c>
      <c r="T56" s="17">
        <v>75</v>
      </c>
      <c r="U56" s="17" t="s">
        <v>237</v>
      </c>
      <c r="V56" s="17">
        <v>40.299999999999997</v>
      </c>
      <c r="W56" s="17" t="s">
        <v>237</v>
      </c>
      <c r="X56" s="17">
        <v>42.2</v>
      </c>
      <c r="Y56" s="17" t="s">
        <v>237</v>
      </c>
      <c r="Z56" s="17">
        <v>26.6</v>
      </c>
      <c r="AA56" s="17" t="s">
        <v>237</v>
      </c>
      <c r="AB56" s="17">
        <v>39.1</v>
      </c>
      <c r="AC56" s="17" t="s">
        <v>237</v>
      </c>
      <c r="AD56" s="17">
        <v>38.1</v>
      </c>
      <c r="AE56" s="17" t="s">
        <v>237</v>
      </c>
      <c r="AF56" s="17">
        <v>51</v>
      </c>
      <c r="AG56" s="17" t="s">
        <v>237</v>
      </c>
    </row>
    <row r="57" spans="2:33" ht="13.5" x14ac:dyDescent="0.25">
      <c r="B57" s="45" t="s">
        <v>68</v>
      </c>
      <c r="C57" s="17">
        <v>100</v>
      </c>
      <c r="D57" s="17">
        <v>100</v>
      </c>
      <c r="E57" s="17">
        <v>100</v>
      </c>
      <c r="F57" s="17">
        <v>100</v>
      </c>
      <c r="G57" s="17">
        <v>100</v>
      </c>
      <c r="H57" s="17">
        <v>100</v>
      </c>
      <c r="I57" s="82"/>
      <c r="J57" s="82"/>
      <c r="K57" s="17" t="s">
        <v>238</v>
      </c>
      <c r="L57" s="17">
        <v>97</v>
      </c>
      <c r="M57" s="17">
        <v>94</v>
      </c>
      <c r="N57" s="17">
        <v>94</v>
      </c>
      <c r="O57" s="17">
        <v>89</v>
      </c>
      <c r="P57" s="17">
        <v>0</v>
      </c>
      <c r="Q57" s="17">
        <v>94</v>
      </c>
      <c r="R57" s="17">
        <v>0</v>
      </c>
      <c r="S57" s="17">
        <v>90</v>
      </c>
      <c r="T57" s="17" t="s">
        <v>238</v>
      </c>
      <c r="U57" s="17" t="s">
        <v>237</v>
      </c>
      <c r="V57" s="17" t="s">
        <v>238</v>
      </c>
      <c r="W57" s="17" t="s">
        <v>237</v>
      </c>
      <c r="X57" s="17" t="s">
        <v>238</v>
      </c>
      <c r="Y57" s="17" t="s">
        <v>237</v>
      </c>
      <c r="Z57" s="17" t="s">
        <v>238</v>
      </c>
      <c r="AA57" s="17" t="s">
        <v>237</v>
      </c>
      <c r="AB57" s="17" t="s">
        <v>238</v>
      </c>
      <c r="AC57" s="17" t="s">
        <v>237</v>
      </c>
      <c r="AD57" s="17" t="s">
        <v>238</v>
      </c>
      <c r="AE57" s="17" t="s">
        <v>237</v>
      </c>
      <c r="AF57" s="17" t="s">
        <v>238</v>
      </c>
      <c r="AG57" s="17" t="s">
        <v>237</v>
      </c>
    </row>
    <row r="58" spans="2:33" ht="13.5" x14ac:dyDescent="0.25">
      <c r="B58" s="45" t="s">
        <v>69</v>
      </c>
      <c r="C58" s="17">
        <v>92</v>
      </c>
      <c r="D58" s="17">
        <v>100</v>
      </c>
      <c r="E58" s="17">
        <v>65</v>
      </c>
      <c r="F58" s="17">
        <v>61</v>
      </c>
      <c r="G58" s="17">
        <v>73</v>
      </c>
      <c r="H58" s="17">
        <v>22</v>
      </c>
      <c r="I58" s="82"/>
      <c r="J58" s="82"/>
      <c r="K58" s="17">
        <v>86</v>
      </c>
      <c r="L58" s="17">
        <v>87</v>
      </c>
      <c r="M58" s="17">
        <v>82</v>
      </c>
      <c r="N58" s="17">
        <v>82</v>
      </c>
      <c r="O58" s="17">
        <v>80</v>
      </c>
      <c r="P58" s="17">
        <v>82</v>
      </c>
      <c r="Q58" s="17">
        <v>82</v>
      </c>
      <c r="R58" s="17">
        <v>0</v>
      </c>
      <c r="S58" s="17">
        <v>82</v>
      </c>
      <c r="T58" s="17">
        <v>79</v>
      </c>
      <c r="U58" s="17" t="s">
        <v>237</v>
      </c>
      <c r="V58" s="17">
        <v>94.4</v>
      </c>
      <c r="W58" s="17" t="s">
        <v>237</v>
      </c>
      <c r="X58" s="17">
        <v>75.5</v>
      </c>
      <c r="Y58" s="17" t="s">
        <v>237</v>
      </c>
      <c r="Z58" s="17">
        <v>93.6</v>
      </c>
      <c r="AA58" s="17" t="s">
        <v>237</v>
      </c>
      <c r="AB58" s="17">
        <v>0.9</v>
      </c>
      <c r="AC58" s="17" t="s">
        <v>237</v>
      </c>
      <c r="AD58" s="17">
        <v>19.899999999999999</v>
      </c>
      <c r="AE58" s="17" t="s">
        <v>237</v>
      </c>
      <c r="AF58" s="17">
        <v>32</v>
      </c>
      <c r="AG58" s="17" t="s">
        <v>237</v>
      </c>
    </row>
    <row r="59" spans="2:33" ht="13.5" x14ac:dyDescent="0.25">
      <c r="B59" s="45" t="s">
        <v>71</v>
      </c>
      <c r="C59" s="17" t="s">
        <v>238</v>
      </c>
      <c r="D59" s="17">
        <v>96</v>
      </c>
      <c r="E59" s="17" t="s">
        <v>238</v>
      </c>
      <c r="F59" s="17" t="s">
        <v>238</v>
      </c>
      <c r="G59" s="17" t="s">
        <v>238</v>
      </c>
      <c r="H59" s="17" t="s">
        <v>238</v>
      </c>
      <c r="I59" s="82"/>
      <c r="J59" s="82"/>
      <c r="K59" s="17">
        <v>97</v>
      </c>
      <c r="L59" s="17">
        <v>98</v>
      </c>
      <c r="M59" s="17">
        <v>96</v>
      </c>
      <c r="N59" s="17">
        <v>96</v>
      </c>
      <c r="O59" s="17">
        <v>93</v>
      </c>
      <c r="P59" s="17">
        <v>96</v>
      </c>
      <c r="Q59" s="17">
        <v>96</v>
      </c>
      <c r="R59" s="17">
        <v>0</v>
      </c>
      <c r="S59" s="17">
        <v>0</v>
      </c>
      <c r="T59" s="17" t="s">
        <v>238</v>
      </c>
      <c r="U59" s="17" t="s">
        <v>237</v>
      </c>
      <c r="V59" s="17" t="s">
        <v>238</v>
      </c>
      <c r="W59" s="17" t="s">
        <v>237</v>
      </c>
      <c r="X59" s="17" t="s">
        <v>238</v>
      </c>
      <c r="Y59" s="17" t="s">
        <v>237</v>
      </c>
      <c r="Z59" s="17" t="s">
        <v>238</v>
      </c>
      <c r="AA59" s="17" t="s">
        <v>237</v>
      </c>
      <c r="AB59" s="17" t="s">
        <v>238</v>
      </c>
      <c r="AC59" s="17" t="s">
        <v>237</v>
      </c>
      <c r="AD59" s="17" t="s">
        <v>238</v>
      </c>
      <c r="AE59" s="17" t="s">
        <v>237</v>
      </c>
      <c r="AF59" s="17" t="s">
        <v>238</v>
      </c>
      <c r="AG59" s="17" t="s">
        <v>237</v>
      </c>
    </row>
    <row r="60" spans="2:33" ht="13.5" x14ac:dyDescent="0.25">
      <c r="B60" s="45" t="s">
        <v>72</v>
      </c>
      <c r="C60" s="17">
        <v>81</v>
      </c>
      <c r="D60" s="17">
        <v>82</v>
      </c>
      <c r="E60" s="17">
        <v>77</v>
      </c>
      <c r="F60" s="17">
        <v>82</v>
      </c>
      <c r="G60" s="17">
        <v>86</v>
      </c>
      <c r="H60" s="17">
        <v>74</v>
      </c>
      <c r="I60" s="82"/>
      <c r="J60" s="82"/>
      <c r="K60" s="17">
        <v>98</v>
      </c>
      <c r="L60" s="17">
        <v>91</v>
      </c>
      <c r="M60" s="17">
        <v>83</v>
      </c>
      <c r="N60" s="17">
        <v>82</v>
      </c>
      <c r="O60" s="17">
        <v>79</v>
      </c>
      <c r="P60" s="17">
        <v>80</v>
      </c>
      <c r="Q60" s="17">
        <v>75</v>
      </c>
      <c r="R60" s="17">
        <v>68</v>
      </c>
      <c r="S60" s="17">
        <v>0</v>
      </c>
      <c r="T60" s="17">
        <v>90</v>
      </c>
      <c r="U60" s="17" t="s">
        <v>237</v>
      </c>
      <c r="V60" s="17">
        <v>70</v>
      </c>
      <c r="W60" s="17" t="s">
        <v>237</v>
      </c>
      <c r="X60" s="17">
        <v>41.5</v>
      </c>
      <c r="Y60" s="17" t="s">
        <v>237</v>
      </c>
      <c r="Z60" s="17">
        <v>48</v>
      </c>
      <c r="AA60" s="17" t="s">
        <v>237</v>
      </c>
      <c r="AB60" s="17" t="s">
        <v>238</v>
      </c>
      <c r="AC60" s="17" t="s">
        <v>237</v>
      </c>
      <c r="AD60" s="17" t="s">
        <v>238</v>
      </c>
      <c r="AE60" s="17" t="s">
        <v>237</v>
      </c>
      <c r="AF60" s="17" t="s">
        <v>238</v>
      </c>
      <c r="AG60" s="17" t="s">
        <v>237</v>
      </c>
    </row>
    <row r="61" spans="2:33" ht="13.5" x14ac:dyDescent="0.25">
      <c r="B61" s="45" t="s">
        <v>73</v>
      </c>
      <c r="C61" s="17">
        <v>86</v>
      </c>
      <c r="D61" s="17">
        <v>92</v>
      </c>
      <c r="E61" s="17">
        <v>75</v>
      </c>
      <c r="F61" s="17">
        <v>83</v>
      </c>
      <c r="G61" s="17">
        <v>86</v>
      </c>
      <c r="H61" s="17">
        <v>76</v>
      </c>
      <c r="I61" s="82"/>
      <c r="J61" s="82"/>
      <c r="K61" s="17">
        <v>99</v>
      </c>
      <c r="L61" s="17">
        <v>99</v>
      </c>
      <c r="M61" s="17">
        <v>99</v>
      </c>
      <c r="N61" s="17">
        <v>99</v>
      </c>
      <c r="O61" s="17">
        <v>97</v>
      </c>
      <c r="P61" s="17">
        <v>98</v>
      </c>
      <c r="Q61" s="17">
        <v>99</v>
      </c>
      <c r="R61" s="17">
        <v>97</v>
      </c>
      <c r="S61" s="17">
        <v>90</v>
      </c>
      <c r="T61" s="17">
        <v>85</v>
      </c>
      <c r="U61" s="17" t="s">
        <v>237</v>
      </c>
      <c r="V61" s="17" t="s">
        <v>238</v>
      </c>
      <c r="W61" s="17" t="s">
        <v>237</v>
      </c>
      <c r="X61" s="17" t="s">
        <v>238</v>
      </c>
      <c r="Y61" s="17" t="s">
        <v>237</v>
      </c>
      <c r="Z61" s="17" t="s">
        <v>238</v>
      </c>
      <c r="AA61" s="17" t="s">
        <v>237</v>
      </c>
      <c r="AB61" s="17" t="s">
        <v>238</v>
      </c>
      <c r="AC61" s="17" t="s">
        <v>237</v>
      </c>
      <c r="AD61" s="17" t="s">
        <v>238</v>
      </c>
      <c r="AE61" s="17" t="s">
        <v>237</v>
      </c>
      <c r="AF61" s="17" t="s">
        <v>238</v>
      </c>
      <c r="AG61" s="17" t="s">
        <v>237</v>
      </c>
    </row>
    <row r="62" spans="2:33" ht="13.5" x14ac:dyDescent="0.25">
      <c r="B62" s="45" t="s">
        <v>74</v>
      </c>
      <c r="C62" s="17">
        <v>99</v>
      </c>
      <c r="D62" s="17">
        <v>100</v>
      </c>
      <c r="E62" s="17">
        <v>99</v>
      </c>
      <c r="F62" s="17">
        <v>96</v>
      </c>
      <c r="G62" s="17">
        <v>98</v>
      </c>
      <c r="H62" s="17">
        <v>94</v>
      </c>
      <c r="I62" s="82"/>
      <c r="J62" s="82"/>
      <c r="K62" s="17">
        <v>98</v>
      </c>
      <c r="L62" s="17">
        <v>97</v>
      </c>
      <c r="M62" s="17">
        <v>97</v>
      </c>
      <c r="N62" s="17">
        <v>97</v>
      </c>
      <c r="O62" s="17">
        <v>96</v>
      </c>
      <c r="P62" s="17">
        <v>97</v>
      </c>
      <c r="Q62" s="17">
        <v>0</v>
      </c>
      <c r="R62" s="17">
        <v>0</v>
      </c>
      <c r="S62" s="17">
        <v>0</v>
      </c>
      <c r="T62" s="17">
        <v>86</v>
      </c>
      <c r="U62" s="17" t="s">
        <v>237</v>
      </c>
      <c r="V62" s="17">
        <v>73</v>
      </c>
      <c r="W62" s="17" t="s">
        <v>239</v>
      </c>
      <c r="X62" s="17">
        <v>58</v>
      </c>
      <c r="Y62" s="17" t="s">
        <v>239</v>
      </c>
      <c r="Z62" s="17">
        <v>28.4</v>
      </c>
      <c r="AA62" s="17" t="s">
        <v>239</v>
      </c>
      <c r="AB62" s="17" t="s">
        <v>238</v>
      </c>
      <c r="AC62" s="17" t="s">
        <v>237</v>
      </c>
      <c r="AD62" s="17" t="s">
        <v>238</v>
      </c>
      <c r="AE62" s="17" t="s">
        <v>237</v>
      </c>
      <c r="AF62" s="17" t="s">
        <v>238</v>
      </c>
      <c r="AG62" s="17" t="s">
        <v>237</v>
      </c>
    </row>
    <row r="63" spans="2:33" ht="13.5" x14ac:dyDescent="0.25">
      <c r="B63" s="45" t="s">
        <v>75</v>
      </c>
      <c r="C63" s="17">
        <v>90</v>
      </c>
      <c r="D63" s="17">
        <v>95</v>
      </c>
      <c r="E63" s="17">
        <v>81</v>
      </c>
      <c r="F63" s="17">
        <v>70</v>
      </c>
      <c r="G63" s="17">
        <v>80</v>
      </c>
      <c r="H63" s="17">
        <v>53</v>
      </c>
      <c r="I63" s="82"/>
      <c r="J63" s="82"/>
      <c r="K63" s="17">
        <v>90</v>
      </c>
      <c r="L63" s="17">
        <v>97</v>
      </c>
      <c r="M63" s="17">
        <v>92</v>
      </c>
      <c r="N63" s="17">
        <v>92</v>
      </c>
      <c r="O63" s="17">
        <v>94</v>
      </c>
      <c r="P63" s="17">
        <v>92</v>
      </c>
      <c r="Q63" s="17">
        <v>92</v>
      </c>
      <c r="R63" s="17">
        <v>92</v>
      </c>
      <c r="S63" s="17">
        <v>92</v>
      </c>
      <c r="T63" s="17">
        <v>90</v>
      </c>
      <c r="U63" s="17" t="s">
        <v>237</v>
      </c>
      <c r="V63" s="17">
        <v>67</v>
      </c>
      <c r="W63" s="17" t="s">
        <v>239</v>
      </c>
      <c r="X63" s="17">
        <v>51</v>
      </c>
      <c r="Y63" s="17" t="s">
        <v>239</v>
      </c>
      <c r="Z63" s="17">
        <v>57.6</v>
      </c>
      <c r="AA63" s="17" t="s">
        <v>239</v>
      </c>
      <c r="AB63" s="17" t="s">
        <v>238</v>
      </c>
      <c r="AC63" s="17" t="s">
        <v>237</v>
      </c>
      <c r="AD63" s="17" t="s">
        <v>238</v>
      </c>
      <c r="AE63" s="17" t="s">
        <v>237</v>
      </c>
      <c r="AF63" s="17" t="s">
        <v>238</v>
      </c>
      <c r="AG63" s="17" t="s">
        <v>237</v>
      </c>
    </row>
    <row r="64" spans="2:33" ht="13.5" x14ac:dyDescent="0.25">
      <c r="B64" s="45" t="s">
        <v>76</v>
      </c>
      <c r="C64" s="17" t="s">
        <v>238</v>
      </c>
      <c r="D64" s="17" t="s">
        <v>238</v>
      </c>
      <c r="E64" s="17" t="s">
        <v>238</v>
      </c>
      <c r="F64" s="17" t="s">
        <v>238</v>
      </c>
      <c r="G64" s="17" t="s">
        <v>238</v>
      </c>
      <c r="H64" s="17" t="s">
        <v>238</v>
      </c>
      <c r="I64" s="82"/>
      <c r="J64" s="82"/>
      <c r="K64" s="17">
        <v>71</v>
      </c>
      <c r="L64" s="17">
        <v>55</v>
      </c>
      <c r="M64" s="17">
        <v>3</v>
      </c>
      <c r="N64" s="17">
        <v>30</v>
      </c>
      <c r="O64" s="17">
        <v>42</v>
      </c>
      <c r="P64" s="17">
        <v>0</v>
      </c>
      <c r="Q64" s="17">
        <v>0</v>
      </c>
      <c r="R64" s="17">
        <v>0</v>
      </c>
      <c r="S64" s="17">
        <v>0</v>
      </c>
      <c r="T64" s="17">
        <v>75</v>
      </c>
      <c r="U64" s="17" t="s">
        <v>237</v>
      </c>
      <c r="V64" s="17">
        <v>54.3</v>
      </c>
      <c r="W64" s="17" t="s">
        <v>237</v>
      </c>
      <c r="X64" s="17">
        <v>26.7</v>
      </c>
      <c r="Y64" s="17" t="s">
        <v>237</v>
      </c>
      <c r="Z64" s="17">
        <v>40.4</v>
      </c>
      <c r="AA64" s="17" t="s">
        <v>237</v>
      </c>
      <c r="AB64" s="17">
        <v>33.200000000000003</v>
      </c>
      <c r="AC64" s="17" t="s">
        <v>237</v>
      </c>
      <c r="AD64" s="17">
        <v>23</v>
      </c>
      <c r="AE64" s="17" t="s">
        <v>237</v>
      </c>
      <c r="AF64" s="17">
        <v>37.9</v>
      </c>
      <c r="AG64" s="17" t="s">
        <v>237</v>
      </c>
    </row>
    <row r="65" spans="2:33" ht="13.5" x14ac:dyDescent="0.25">
      <c r="B65" s="45" t="s">
        <v>77</v>
      </c>
      <c r="C65" s="17" t="s">
        <v>238</v>
      </c>
      <c r="D65" s="17" t="s">
        <v>238</v>
      </c>
      <c r="E65" s="17" t="s">
        <v>238</v>
      </c>
      <c r="F65" s="17" t="s">
        <v>238</v>
      </c>
      <c r="G65" s="17" t="s">
        <v>238</v>
      </c>
      <c r="H65" s="17">
        <v>4</v>
      </c>
      <c r="I65" s="82"/>
      <c r="J65" s="82"/>
      <c r="K65" s="17">
        <v>97</v>
      </c>
      <c r="L65" s="17">
        <v>97</v>
      </c>
      <c r="M65" s="17">
        <v>94</v>
      </c>
      <c r="N65" s="17">
        <v>94</v>
      </c>
      <c r="O65" s="17">
        <v>96</v>
      </c>
      <c r="P65" s="17">
        <v>94</v>
      </c>
      <c r="Q65" s="17">
        <v>94</v>
      </c>
      <c r="R65" s="17">
        <v>0</v>
      </c>
      <c r="S65" s="17">
        <v>0</v>
      </c>
      <c r="T65" s="17">
        <v>94</v>
      </c>
      <c r="U65" s="17" t="s">
        <v>237</v>
      </c>
      <c r="V65" s="17">
        <v>44.8</v>
      </c>
      <c r="W65" s="17" t="s">
        <v>237</v>
      </c>
      <c r="X65" s="17" t="s">
        <v>238</v>
      </c>
      <c r="Y65" s="17" t="s">
        <v>237</v>
      </c>
      <c r="Z65" s="17">
        <v>43.4</v>
      </c>
      <c r="AA65" s="17" t="s">
        <v>237</v>
      </c>
      <c r="AB65" s="17">
        <v>1.5</v>
      </c>
      <c r="AC65" s="17" t="s">
        <v>237</v>
      </c>
      <c r="AD65" s="17">
        <v>20.399999999999999</v>
      </c>
      <c r="AE65" s="17" t="s">
        <v>237</v>
      </c>
      <c r="AF65" s="17">
        <v>70.900000000000006</v>
      </c>
      <c r="AG65" s="17" t="s">
        <v>239</v>
      </c>
    </row>
    <row r="66" spans="2:33" ht="13.5" x14ac:dyDescent="0.25">
      <c r="B66" s="45" t="s">
        <v>78</v>
      </c>
      <c r="C66" s="17">
        <v>99</v>
      </c>
      <c r="D66" s="17">
        <v>100</v>
      </c>
      <c r="E66" s="17">
        <v>98</v>
      </c>
      <c r="F66" s="17">
        <v>95</v>
      </c>
      <c r="G66" s="17">
        <v>96</v>
      </c>
      <c r="H66" s="17">
        <v>94</v>
      </c>
      <c r="I66" s="82"/>
      <c r="J66" s="82"/>
      <c r="K66" s="17">
        <v>96</v>
      </c>
      <c r="L66" s="17">
        <v>96</v>
      </c>
      <c r="M66" s="17">
        <v>94</v>
      </c>
      <c r="N66" s="17">
        <v>94</v>
      </c>
      <c r="O66" s="17">
        <v>94</v>
      </c>
      <c r="P66" s="17">
        <v>93</v>
      </c>
      <c r="Q66" s="17">
        <v>94</v>
      </c>
      <c r="R66" s="17">
        <v>0</v>
      </c>
      <c r="S66" s="17">
        <v>0</v>
      </c>
      <c r="T66" s="17" t="s">
        <v>238</v>
      </c>
      <c r="U66" s="17" t="s">
        <v>237</v>
      </c>
      <c r="V66" s="17" t="s">
        <v>238</v>
      </c>
      <c r="W66" s="17" t="s">
        <v>237</v>
      </c>
      <c r="X66" s="17" t="s">
        <v>238</v>
      </c>
      <c r="Y66" s="17" t="s">
        <v>237</v>
      </c>
      <c r="Z66" s="17" t="s">
        <v>238</v>
      </c>
      <c r="AA66" s="17" t="s">
        <v>237</v>
      </c>
      <c r="AB66" s="17" t="s">
        <v>238</v>
      </c>
      <c r="AC66" s="17" t="s">
        <v>237</v>
      </c>
      <c r="AD66" s="17" t="s">
        <v>238</v>
      </c>
      <c r="AE66" s="17" t="s">
        <v>237</v>
      </c>
      <c r="AF66" s="17" t="s">
        <v>238</v>
      </c>
      <c r="AG66" s="17" t="s">
        <v>237</v>
      </c>
    </row>
    <row r="67" spans="2:33" ht="13.5" x14ac:dyDescent="0.25">
      <c r="B67" s="45" t="s">
        <v>79</v>
      </c>
      <c r="C67" s="17">
        <v>52</v>
      </c>
      <c r="D67" s="17">
        <v>97</v>
      </c>
      <c r="E67" s="17">
        <v>42</v>
      </c>
      <c r="F67" s="17">
        <v>24</v>
      </c>
      <c r="G67" s="17">
        <v>27</v>
      </c>
      <c r="H67" s="17">
        <v>23</v>
      </c>
      <c r="I67" s="82"/>
      <c r="J67" s="82"/>
      <c r="K67" s="17">
        <v>71</v>
      </c>
      <c r="L67" s="17">
        <v>84</v>
      </c>
      <c r="M67" s="17">
        <v>72</v>
      </c>
      <c r="N67" s="17">
        <v>70</v>
      </c>
      <c r="O67" s="17">
        <v>62</v>
      </c>
      <c r="P67" s="17">
        <v>72</v>
      </c>
      <c r="Q67" s="17">
        <v>72</v>
      </c>
      <c r="R67" s="17">
        <v>0</v>
      </c>
      <c r="S67" s="17">
        <v>63</v>
      </c>
      <c r="T67" s="17">
        <v>72</v>
      </c>
      <c r="U67" s="17" t="s">
        <v>237</v>
      </c>
      <c r="V67" s="17">
        <v>27</v>
      </c>
      <c r="W67" s="17" t="s">
        <v>237</v>
      </c>
      <c r="X67" s="17">
        <v>6.8</v>
      </c>
      <c r="Y67" s="17" t="s">
        <v>237</v>
      </c>
      <c r="Z67" s="17">
        <v>26.3</v>
      </c>
      <c r="AA67" s="17" t="s">
        <v>237</v>
      </c>
      <c r="AB67" s="17">
        <v>26.3</v>
      </c>
      <c r="AC67" s="17" t="s">
        <v>237</v>
      </c>
      <c r="AD67" s="17">
        <v>30.1</v>
      </c>
      <c r="AE67" s="17" t="s">
        <v>237</v>
      </c>
      <c r="AF67" s="17">
        <v>46.9</v>
      </c>
      <c r="AG67" s="17" t="s">
        <v>237</v>
      </c>
    </row>
    <row r="68" spans="2:33" ht="13.5" x14ac:dyDescent="0.25">
      <c r="B68" s="45" t="s">
        <v>80</v>
      </c>
      <c r="C68" s="17">
        <v>96</v>
      </c>
      <c r="D68" s="17">
        <v>100</v>
      </c>
      <c r="E68" s="17">
        <v>92</v>
      </c>
      <c r="F68" s="17">
        <v>87</v>
      </c>
      <c r="G68" s="17">
        <v>92</v>
      </c>
      <c r="H68" s="17">
        <v>82</v>
      </c>
      <c r="I68" s="82"/>
      <c r="J68" s="82"/>
      <c r="K68" s="17">
        <v>99</v>
      </c>
      <c r="L68" s="17">
        <v>99</v>
      </c>
      <c r="M68" s="17">
        <v>99</v>
      </c>
      <c r="N68" s="17">
        <v>99</v>
      </c>
      <c r="O68" s="17">
        <v>94</v>
      </c>
      <c r="P68" s="17">
        <v>99</v>
      </c>
      <c r="Q68" s="17">
        <v>99</v>
      </c>
      <c r="R68" s="17">
        <v>85</v>
      </c>
      <c r="S68" s="17">
        <v>87</v>
      </c>
      <c r="T68" s="17">
        <v>94</v>
      </c>
      <c r="U68" s="17" t="s">
        <v>237</v>
      </c>
      <c r="V68" s="17" t="s">
        <v>238</v>
      </c>
      <c r="W68" s="17" t="s">
        <v>237</v>
      </c>
      <c r="X68" s="17" t="s">
        <v>238</v>
      </c>
      <c r="Y68" s="17" t="s">
        <v>237</v>
      </c>
      <c r="Z68" s="17" t="s">
        <v>238</v>
      </c>
      <c r="AA68" s="17" t="s">
        <v>237</v>
      </c>
      <c r="AB68" s="17" t="s">
        <v>238</v>
      </c>
      <c r="AC68" s="17" t="s">
        <v>237</v>
      </c>
      <c r="AD68" s="17" t="s">
        <v>238</v>
      </c>
      <c r="AE68" s="17" t="s">
        <v>237</v>
      </c>
      <c r="AF68" s="17" t="s">
        <v>238</v>
      </c>
      <c r="AG68" s="17" t="s">
        <v>237</v>
      </c>
    </row>
    <row r="69" spans="2:33" ht="13.5" x14ac:dyDescent="0.25">
      <c r="B69" s="45" t="s">
        <v>81</v>
      </c>
      <c r="C69" s="17">
        <v>100</v>
      </c>
      <c r="D69" s="17">
        <v>100</v>
      </c>
      <c r="E69" s="17">
        <v>100</v>
      </c>
      <c r="F69" s="17">
        <v>100</v>
      </c>
      <c r="G69" s="17">
        <v>100</v>
      </c>
      <c r="H69" s="17">
        <v>100</v>
      </c>
      <c r="I69" s="82"/>
      <c r="J69" s="82"/>
      <c r="K69" s="17" t="s">
        <v>238</v>
      </c>
      <c r="L69" s="17">
        <v>99</v>
      </c>
      <c r="M69" s="17">
        <v>98</v>
      </c>
      <c r="N69" s="17">
        <v>98</v>
      </c>
      <c r="O69" s="17">
        <v>97</v>
      </c>
      <c r="P69" s="17">
        <v>0</v>
      </c>
      <c r="Q69" s="17">
        <v>98</v>
      </c>
      <c r="R69" s="17">
        <v>93</v>
      </c>
      <c r="S69" s="17">
        <v>0</v>
      </c>
      <c r="T69" s="17" t="s">
        <v>238</v>
      </c>
      <c r="U69" s="17" t="s">
        <v>237</v>
      </c>
      <c r="V69" s="17" t="s">
        <v>238</v>
      </c>
      <c r="W69" s="17" t="s">
        <v>237</v>
      </c>
      <c r="X69" s="17" t="s">
        <v>238</v>
      </c>
      <c r="Y69" s="17" t="s">
        <v>237</v>
      </c>
      <c r="Z69" s="17" t="s">
        <v>238</v>
      </c>
      <c r="AA69" s="17" t="s">
        <v>237</v>
      </c>
      <c r="AB69" s="17" t="s">
        <v>238</v>
      </c>
      <c r="AC69" s="17" t="s">
        <v>237</v>
      </c>
      <c r="AD69" s="17" t="s">
        <v>238</v>
      </c>
      <c r="AE69" s="17" t="s">
        <v>237</v>
      </c>
      <c r="AF69" s="17" t="s">
        <v>238</v>
      </c>
      <c r="AG69" s="17" t="s">
        <v>237</v>
      </c>
    </row>
    <row r="70" spans="2:33" ht="13.5" x14ac:dyDescent="0.25">
      <c r="B70" s="45" t="s">
        <v>82</v>
      </c>
      <c r="C70" s="17">
        <v>100</v>
      </c>
      <c r="D70" s="17">
        <v>100</v>
      </c>
      <c r="E70" s="17">
        <v>100</v>
      </c>
      <c r="F70" s="17">
        <v>100</v>
      </c>
      <c r="G70" s="17">
        <v>100</v>
      </c>
      <c r="H70" s="17">
        <v>100</v>
      </c>
      <c r="I70" s="82"/>
      <c r="J70" s="82"/>
      <c r="K70" s="17" t="s">
        <v>238</v>
      </c>
      <c r="L70" s="17">
        <v>99</v>
      </c>
      <c r="M70" s="17">
        <v>99</v>
      </c>
      <c r="N70" s="17">
        <v>99</v>
      </c>
      <c r="O70" s="17">
        <v>89</v>
      </c>
      <c r="P70" s="17">
        <v>74</v>
      </c>
      <c r="Q70" s="17">
        <v>98</v>
      </c>
      <c r="R70" s="17">
        <v>0</v>
      </c>
      <c r="S70" s="17">
        <v>89</v>
      </c>
      <c r="T70" s="17" t="s">
        <v>238</v>
      </c>
      <c r="U70" s="17" t="s">
        <v>237</v>
      </c>
      <c r="V70" s="17" t="s">
        <v>238</v>
      </c>
      <c r="W70" s="17" t="s">
        <v>237</v>
      </c>
      <c r="X70" s="17" t="s">
        <v>238</v>
      </c>
      <c r="Y70" s="17" t="s">
        <v>237</v>
      </c>
      <c r="Z70" s="17" t="s">
        <v>238</v>
      </c>
      <c r="AA70" s="17" t="s">
        <v>237</v>
      </c>
      <c r="AB70" s="17" t="s">
        <v>238</v>
      </c>
      <c r="AC70" s="17" t="s">
        <v>237</v>
      </c>
      <c r="AD70" s="17" t="s">
        <v>238</v>
      </c>
      <c r="AE70" s="17" t="s">
        <v>237</v>
      </c>
      <c r="AF70" s="17" t="s">
        <v>238</v>
      </c>
      <c r="AG70" s="17" t="s">
        <v>237</v>
      </c>
    </row>
    <row r="71" spans="2:33" ht="13.5" x14ac:dyDescent="0.25">
      <c r="B71" s="45" t="s">
        <v>83</v>
      </c>
      <c r="C71" s="17">
        <v>92</v>
      </c>
      <c r="D71" s="17">
        <v>97</v>
      </c>
      <c r="E71" s="17">
        <v>63</v>
      </c>
      <c r="F71" s="17">
        <v>41</v>
      </c>
      <c r="G71" s="17">
        <v>43</v>
      </c>
      <c r="H71" s="17">
        <v>32</v>
      </c>
      <c r="I71" s="82"/>
      <c r="J71" s="82"/>
      <c r="K71" s="17">
        <v>92</v>
      </c>
      <c r="L71" s="17">
        <v>80</v>
      </c>
      <c r="M71" s="17">
        <v>79</v>
      </c>
      <c r="N71" s="17">
        <v>77</v>
      </c>
      <c r="O71" s="17">
        <v>70</v>
      </c>
      <c r="P71" s="17">
        <v>79</v>
      </c>
      <c r="Q71" s="17">
        <v>79</v>
      </c>
      <c r="R71" s="17">
        <v>0</v>
      </c>
      <c r="S71" s="17">
        <v>0</v>
      </c>
      <c r="T71" s="17">
        <v>85</v>
      </c>
      <c r="U71" s="17" t="s">
        <v>237</v>
      </c>
      <c r="V71" s="17">
        <v>67.7</v>
      </c>
      <c r="W71" s="17" t="s">
        <v>237</v>
      </c>
      <c r="X71" s="17">
        <v>50.4</v>
      </c>
      <c r="Y71" s="17" t="s">
        <v>237</v>
      </c>
      <c r="Z71" s="17">
        <v>26.1</v>
      </c>
      <c r="AA71" s="17" t="s">
        <v>237</v>
      </c>
      <c r="AB71" s="17">
        <v>25.9</v>
      </c>
      <c r="AC71" s="17" t="s">
        <v>237</v>
      </c>
      <c r="AD71" s="17">
        <v>38.799999999999997</v>
      </c>
      <c r="AE71" s="17" t="s">
        <v>237</v>
      </c>
      <c r="AF71" s="17">
        <v>36.1</v>
      </c>
      <c r="AG71" s="17" t="s">
        <v>237</v>
      </c>
    </row>
    <row r="72" spans="2:33" ht="13.5" x14ac:dyDescent="0.25">
      <c r="B72" s="45" t="s">
        <v>84</v>
      </c>
      <c r="C72" s="17">
        <v>90</v>
      </c>
      <c r="D72" s="17">
        <v>94</v>
      </c>
      <c r="E72" s="17">
        <v>84</v>
      </c>
      <c r="F72" s="17">
        <v>60</v>
      </c>
      <c r="G72" s="17">
        <v>64</v>
      </c>
      <c r="H72" s="17">
        <v>55.000000000000007</v>
      </c>
      <c r="I72" s="82"/>
      <c r="J72" s="82"/>
      <c r="K72" s="17">
        <v>98</v>
      </c>
      <c r="L72" s="17">
        <v>99</v>
      </c>
      <c r="M72" s="17">
        <v>97</v>
      </c>
      <c r="N72" s="17">
        <v>96</v>
      </c>
      <c r="O72" s="17">
        <v>96</v>
      </c>
      <c r="P72" s="17">
        <v>97</v>
      </c>
      <c r="Q72" s="17">
        <v>97</v>
      </c>
      <c r="R72" s="17">
        <v>7</v>
      </c>
      <c r="S72" s="17">
        <v>96</v>
      </c>
      <c r="T72" s="17">
        <v>82</v>
      </c>
      <c r="U72" s="17" t="s">
        <v>237</v>
      </c>
      <c r="V72" s="17">
        <v>68.8</v>
      </c>
      <c r="W72" s="17" t="s">
        <v>237</v>
      </c>
      <c r="X72" s="17">
        <v>69.8</v>
      </c>
      <c r="Y72" s="17" t="s">
        <v>237</v>
      </c>
      <c r="Z72" s="17">
        <v>38.9</v>
      </c>
      <c r="AA72" s="17" t="s">
        <v>237</v>
      </c>
      <c r="AB72" s="17">
        <v>30.2</v>
      </c>
      <c r="AC72" s="17" t="s">
        <v>237</v>
      </c>
      <c r="AD72" s="17">
        <v>33.299999999999997</v>
      </c>
      <c r="AE72" s="17" t="s">
        <v>237</v>
      </c>
      <c r="AF72" s="17">
        <v>50.9</v>
      </c>
      <c r="AG72" s="17" t="s">
        <v>237</v>
      </c>
    </row>
    <row r="73" spans="2:33" ht="13.5" x14ac:dyDescent="0.25">
      <c r="B73" s="45" t="s">
        <v>85</v>
      </c>
      <c r="C73" s="17">
        <v>99</v>
      </c>
      <c r="D73" s="17">
        <v>100</v>
      </c>
      <c r="E73" s="17">
        <v>97</v>
      </c>
      <c r="F73" s="17">
        <v>93</v>
      </c>
      <c r="G73" s="17">
        <v>96</v>
      </c>
      <c r="H73" s="17">
        <v>91</v>
      </c>
      <c r="I73" s="82"/>
      <c r="J73" s="82"/>
      <c r="K73" s="17">
        <v>95</v>
      </c>
      <c r="L73" s="17">
        <v>99</v>
      </c>
      <c r="M73" s="17">
        <v>98</v>
      </c>
      <c r="N73" s="17">
        <v>94</v>
      </c>
      <c r="O73" s="17">
        <v>96</v>
      </c>
      <c r="P73" s="17">
        <v>93</v>
      </c>
      <c r="Q73" s="17">
        <v>93</v>
      </c>
      <c r="R73" s="17">
        <v>41</v>
      </c>
      <c r="S73" s="17">
        <v>0</v>
      </c>
      <c r="T73" s="17" t="s">
        <v>238</v>
      </c>
      <c r="U73" s="17" t="s">
        <v>237</v>
      </c>
      <c r="V73" s="17">
        <v>74</v>
      </c>
      <c r="W73" s="17" t="s">
        <v>239</v>
      </c>
      <c r="X73" s="17">
        <v>56</v>
      </c>
      <c r="Y73" s="17" t="s">
        <v>239</v>
      </c>
      <c r="Z73" s="17">
        <v>40</v>
      </c>
      <c r="AA73" s="17" t="s">
        <v>239</v>
      </c>
      <c r="AB73" s="17" t="s">
        <v>238</v>
      </c>
      <c r="AC73" s="17" t="s">
        <v>237</v>
      </c>
      <c r="AD73" s="17" t="s">
        <v>238</v>
      </c>
      <c r="AE73" s="17" t="s">
        <v>237</v>
      </c>
      <c r="AF73" s="17" t="s">
        <v>238</v>
      </c>
      <c r="AG73" s="17" t="s">
        <v>237</v>
      </c>
    </row>
    <row r="74" spans="2:33" ht="13.5" x14ac:dyDescent="0.25">
      <c r="B74" s="45" t="s">
        <v>86</v>
      </c>
      <c r="C74" s="17">
        <v>100</v>
      </c>
      <c r="D74" s="17">
        <v>100</v>
      </c>
      <c r="E74" s="17">
        <v>100</v>
      </c>
      <c r="F74" s="17">
        <v>100</v>
      </c>
      <c r="G74" s="17">
        <v>100</v>
      </c>
      <c r="H74" s="17">
        <v>100</v>
      </c>
      <c r="I74" s="82"/>
      <c r="J74" s="82"/>
      <c r="K74" s="17" t="s">
        <v>238</v>
      </c>
      <c r="L74" s="17">
        <v>98</v>
      </c>
      <c r="M74" s="17">
        <v>96</v>
      </c>
      <c r="N74" s="17">
        <v>95</v>
      </c>
      <c r="O74" s="17">
        <v>97</v>
      </c>
      <c r="P74" s="17">
        <v>87</v>
      </c>
      <c r="Q74" s="17">
        <v>94</v>
      </c>
      <c r="R74" s="17">
        <v>0</v>
      </c>
      <c r="S74" s="17">
        <v>68</v>
      </c>
      <c r="T74" s="17" t="s">
        <v>238</v>
      </c>
      <c r="U74" s="17" t="s">
        <v>237</v>
      </c>
      <c r="V74" s="17" t="s">
        <v>238</v>
      </c>
      <c r="W74" s="17" t="s">
        <v>237</v>
      </c>
      <c r="X74" s="17" t="s">
        <v>238</v>
      </c>
      <c r="Y74" s="17" t="s">
        <v>237</v>
      </c>
      <c r="Z74" s="17" t="s">
        <v>238</v>
      </c>
      <c r="AA74" s="17" t="s">
        <v>237</v>
      </c>
      <c r="AB74" s="17" t="s">
        <v>238</v>
      </c>
      <c r="AC74" s="17" t="s">
        <v>237</v>
      </c>
      <c r="AD74" s="17" t="s">
        <v>238</v>
      </c>
      <c r="AE74" s="17" t="s">
        <v>237</v>
      </c>
      <c r="AF74" s="17" t="s">
        <v>238</v>
      </c>
      <c r="AG74" s="17" t="s">
        <v>237</v>
      </c>
    </row>
    <row r="75" spans="2:33" ht="13.5" x14ac:dyDescent="0.25">
      <c r="B75" s="45" t="s">
        <v>87</v>
      </c>
      <c r="C75" s="17">
        <v>87</v>
      </c>
      <c r="D75" s="17">
        <v>93</v>
      </c>
      <c r="E75" s="17">
        <v>81</v>
      </c>
      <c r="F75" s="17">
        <v>14.000000000000002</v>
      </c>
      <c r="G75" s="17">
        <v>20</v>
      </c>
      <c r="H75" s="17">
        <v>8</v>
      </c>
      <c r="I75" s="82"/>
      <c r="J75" s="82"/>
      <c r="K75" s="17">
        <v>98</v>
      </c>
      <c r="L75" s="17">
        <v>94</v>
      </c>
      <c r="M75" s="17">
        <v>90</v>
      </c>
      <c r="N75" s="17">
        <v>91</v>
      </c>
      <c r="O75" s="17">
        <v>89</v>
      </c>
      <c r="P75" s="17">
        <v>90</v>
      </c>
      <c r="Q75" s="17">
        <v>90</v>
      </c>
      <c r="R75" s="17">
        <v>87</v>
      </c>
      <c r="S75" s="17">
        <v>89</v>
      </c>
      <c r="T75" s="17">
        <v>88</v>
      </c>
      <c r="U75" s="17" t="s">
        <v>237</v>
      </c>
      <c r="V75" s="17">
        <v>41.3</v>
      </c>
      <c r="W75" s="17" t="s">
        <v>237</v>
      </c>
      <c r="X75" s="17">
        <v>55.7</v>
      </c>
      <c r="Y75" s="17" t="s">
        <v>237</v>
      </c>
      <c r="Z75" s="17">
        <v>35</v>
      </c>
      <c r="AA75" s="17" t="s">
        <v>237</v>
      </c>
      <c r="AB75" s="17">
        <v>52.6</v>
      </c>
      <c r="AC75" s="17" t="s">
        <v>237</v>
      </c>
      <c r="AD75" s="17">
        <v>39</v>
      </c>
      <c r="AE75" s="17" t="s">
        <v>237</v>
      </c>
      <c r="AF75" s="17">
        <v>48.3</v>
      </c>
      <c r="AG75" s="17" t="s">
        <v>237</v>
      </c>
    </row>
    <row r="76" spans="2:33" ht="13.5" x14ac:dyDescent="0.25">
      <c r="B76" s="45" t="s">
        <v>88</v>
      </c>
      <c r="C76" s="17">
        <v>100</v>
      </c>
      <c r="D76" s="17">
        <v>100</v>
      </c>
      <c r="E76" s="17">
        <v>99</v>
      </c>
      <c r="F76" s="17">
        <v>99</v>
      </c>
      <c r="G76" s="17">
        <v>99</v>
      </c>
      <c r="H76" s="17">
        <v>97</v>
      </c>
      <c r="I76" s="82"/>
      <c r="J76" s="82"/>
      <c r="K76" s="17" t="s">
        <v>238</v>
      </c>
      <c r="L76" s="17">
        <v>99</v>
      </c>
      <c r="M76" s="17">
        <v>99</v>
      </c>
      <c r="N76" s="17">
        <v>99</v>
      </c>
      <c r="O76" s="17">
        <v>99</v>
      </c>
      <c r="P76" s="17">
        <v>98</v>
      </c>
      <c r="Q76" s="17">
        <v>94</v>
      </c>
      <c r="R76" s="17">
        <v>0</v>
      </c>
      <c r="S76" s="17">
        <v>32</v>
      </c>
      <c r="T76" s="17" t="s">
        <v>238</v>
      </c>
      <c r="U76" s="17" t="s">
        <v>237</v>
      </c>
      <c r="V76" s="17" t="s">
        <v>238</v>
      </c>
      <c r="W76" s="17" t="s">
        <v>237</v>
      </c>
      <c r="X76" s="17" t="s">
        <v>238</v>
      </c>
      <c r="Y76" s="17" t="s">
        <v>237</v>
      </c>
      <c r="Z76" s="17" t="s">
        <v>238</v>
      </c>
      <c r="AA76" s="17" t="s">
        <v>237</v>
      </c>
      <c r="AB76" s="17" t="s">
        <v>238</v>
      </c>
      <c r="AC76" s="17" t="s">
        <v>237</v>
      </c>
      <c r="AD76" s="17" t="s">
        <v>238</v>
      </c>
      <c r="AE76" s="17" t="s">
        <v>237</v>
      </c>
      <c r="AF76" s="17" t="s">
        <v>238</v>
      </c>
      <c r="AG76" s="17" t="s">
        <v>237</v>
      </c>
    </row>
    <row r="77" spans="2:33" ht="13.5" x14ac:dyDescent="0.25">
      <c r="B77" s="45" t="s">
        <v>89</v>
      </c>
      <c r="C77" s="17">
        <v>97</v>
      </c>
      <c r="D77" s="17" t="s">
        <v>238</v>
      </c>
      <c r="E77" s="17" t="s">
        <v>238</v>
      </c>
      <c r="F77" s="17">
        <v>98</v>
      </c>
      <c r="G77" s="17" t="s">
        <v>238</v>
      </c>
      <c r="H77" s="17" t="s">
        <v>238</v>
      </c>
      <c r="I77" s="82"/>
      <c r="J77" s="82"/>
      <c r="K77" s="17" t="s">
        <v>238</v>
      </c>
      <c r="L77" s="17">
        <v>99</v>
      </c>
      <c r="M77" s="17">
        <v>97</v>
      </c>
      <c r="N77" s="17">
        <v>98</v>
      </c>
      <c r="O77" s="17">
        <v>94</v>
      </c>
      <c r="P77" s="17">
        <v>97</v>
      </c>
      <c r="Q77" s="17">
        <v>97</v>
      </c>
      <c r="R77" s="17">
        <v>0</v>
      </c>
      <c r="S77" s="17">
        <v>0</v>
      </c>
      <c r="T77" s="17" t="s">
        <v>238</v>
      </c>
      <c r="U77" s="17" t="s">
        <v>237</v>
      </c>
      <c r="V77" s="17" t="s">
        <v>238</v>
      </c>
      <c r="W77" s="17" t="s">
        <v>237</v>
      </c>
      <c r="X77" s="17" t="s">
        <v>238</v>
      </c>
      <c r="Y77" s="17" t="s">
        <v>237</v>
      </c>
      <c r="Z77" s="17" t="s">
        <v>238</v>
      </c>
      <c r="AA77" s="17" t="s">
        <v>237</v>
      </c>
      <c r="AB77" s="17" t="s">
        <v>238</v>
      </c>
      <c r="AC77" s="17" t="s">
        <v>237</v>
      </c>
      <c r="AD77" s="17" t="s">
        <v>238</v>
      </c>
      <c r="AE77" s="17" t="s">
        <v>237</v>
      </c>
      <c r="AF77" s="17" t="s">
        <v>238</v>
      </c>
      <c r="AG77" s="17" t="s">
        <v>237</v>
      </c>
    </row>
    <row r="78" spans="2:33" ht="13.5" x14ac:dyDescent="0.25">
      <c r="B78" s="45" t="s">
        <v>90</v>
      </c>
      <c r="C78" s="17">
        <v>94</v>
      </c>
      <c r="D78" s="17">
        <v>99</v>
      </c>
      <c r="E78" s="17">
        <v>89</v>
      </c>
      <c r="F78" s="17">
        <v>80</v>
      </c>
      <c r="G78" s="17">
        <v>88</v>
      </c>
      <c r="H78" s="17">
        <v>72</v>
      </c>
      <c r="I78" s="82"/>
      <c r="J78" s="82"/>
      <c r="K78" s="17">
        <v>88</v>
      </c>
      <c r="L78" s="17">
        <v>97</v>
      </c>
      <c r="M78" s="17">
        <v>85</v>
      </c>
      <c r="N78" s="17">
        <v>84</v>
      </c>
      <c r="O78" s="17">
        <v>85</v>
      </c>
      <c r="P78" s="17">
        <v>85</v>
      </c>
      <c r="Q78" s="17">
        <v>85</v>
      </c>
      <c r="R78" s="17">
        <v>81</v>
      </c>
      <c r="S78" s="17">
        <v>0</v>
      </c>
      <c r="T78" s="17">
        <v>85</v>
      </c>
      <c r="U78" s="17" t="s">
        <v>237</v>
      </c>
      <c r="V78" s="17">
        <v>64</v>
      </c>
      <c r="W78" s="17" t="s">
        <v>239</v>
      </c>
      <c r="X78" s="17" t="s">
        <v>238</v>
      </c>
      <c r="Y78" s="17" t="s">
        <v>237</v>
      </c>
      <c r="Z78" s="17">
        <v>37.1</v>
      </c>
      <c r="AA78" s="17" t="s">
        <v>237</v>
      </c>
      <c r="AB78" s="17" t="s">
        <v>238</v>
      </c>
      <c r="AC78" s="17" t="s">
        <v>237</v>
      </c>
      <c r="AD78" s="17" t="s">
        <v>238</v>
      </c>
      <c r="AE78" s="17" t="s">
        <v>237</v>
      </c>
      <c r="AF78" s="17" t="s">
        <v>238</v>
      </c>
      <c r="AG78" s="17" t="s">
        <v>237</v>
      </c>
    </row>
    <row r="79" spans="2:33" ht="13.5" x14ac:dyDescent="0.25">
      <c r="B79" s="45" t="s">
        <v>91</v>
      </c>
      <c r="C79" s="17">
        <v>75</v>
      </c>
      <c r="D79" s="17">
        <v>92</v>
      </c>
      <c r="E79" s="17">
        <v>65</v>
      </c>
      <c r="F79" s="17">
        <v>19</v>
      </c>
      <c r="G79" s="17">
        <v>33</v>
      </c>
      <c r="H79" s="17">
        <v>11</v>
      </c>
      <c r="I79" s="82"/>
      <c r="J79" s="82"/>
      <c r="K79" s="17">
        <v>66</v>
      </c>
      <c r="L79" s="17">
        <v>76</v>
      </c>
      <c r="M79" s="17">
        <v>63</v>
      </c>
      <c r="N79" s="17">
        <v>64</v>
      </c>
      <c r="O79" s="17">
        <v>62</v>
      </c>
      <c r="P79" s="17">
        <v>63</v>
      </c>
      <c r="Q79" s="17">
        <v>63</v>
      </c>
      <c r="R79" s="17">
        <v>0</v>
      </c>
      <c r="S79" s="17">
        <v>0</v>
      </c>
      <c r="T79" s="17">
        <v>80</v>
      </c>
      <c r="U79" s="17" t="s">
        <v>237</v>
      </c>
      <c r="V79" s="17">
        <v>37.299999999999997</v>
      </c>
      <c r="W79" s="17" t="s">
        <v>237</v>
      </c>
      <c r="X79" s="17">
        <v>38</v>
      </c>
      <c r="Y79" s="17" t="s">
        <v>237</v>
      </c>
      <c r="Z79" s="17">
        <v>34.299999999999997</v>
      </c>
      <c r="AA79" s="17" t="s">
        <v>237</v>
      </c>
      <c r="AB79" s="17">
        <v>28.1</v>
      </c>
      <c r="AC79" s="17" t="s">
        <v>237</v>
      </c>
      <c r="AD79" s="17">
        <v>26</v>
      </c>
      <c r="AE79" s="17" t="s">
        <v>237</v>
      </c>
      <c r="AF79" s="17">
        <v>47.4</v>
      </c>
      <c r="AG79" s="17" t="s">
        <v>237</v>
      </c>
    </row>
    <row r="80" spans="2:33" ht="13.5" x14ac:dyDescent="0.25">
      <c r="B80" s="45" t="s">
        <v>92</v>
      </c>
      <c r="C80" s="17">
        <v>74</v>
      </c>
      <c r="D80" s="17">
        <v>96</v>
      </c>
      <c r="E80" s="17">
        <v>56.000000000000007</v>
      </c>
      <c r="F80" s="17">
        <v>20</v>
      </c>
      <c r="G80" s="17">
        <v>34</v>
      </c>
      <c r="H80" s="17">
        <v>8</v>
      </c>
      <c r="I80" s="82"/>
      <c r="J80" s="82"/>
      <c r="K80" s="17">
        <v>94</v>
      </c>
      <c r="L80" s="17">
        <v>92</v>
      </c>
      <c r="M80" s="17">
        <v>80</v>
      </c>
      <c r="N80" s="17">
        <v>78</v>
      </c>
      <c r="O80" s="17">
        <v>69</v>
      </c>
      <c r="P80" s="17">
        <v>76</v>
      </c>
      <c r="Q80" s="17">
        <v>76</v>
      </c>
      <c r="R80" s="17">
        <v>0</v>
      </c>
      <c r="S80" s="17">
        <v>0</v>
      </c>
      <c r="T80" s="17">
        <v>80</v>
      </c>
      <c r="U80" s="17" t="s">
        <v>237</v>
      </c>
      <c r="V80" s="17">
        <v>52.1</v>
      </c>
      <c r="W80" s="17" t="s">
        <v>237</v>
      </c>
      <c r="X80" s="17">
        <v>35.299999999999997</v>
      </c>
      <c r="Y80" s="17" t="s">
        <v>237</v>
      </c>
      <c r="Z80" s="17">
        <v>18.7</v>
      </c>
      <c r="AA80" s="17" t="s">
        <v>237</v>
      </c>
      <c r="AB80" s="17">
        <v>51.2</v>
      </c>
      <c r="AC80" s="17" t="s">
        <v>237</v>
      </c>
      <c r="AD80" s="17">
        <v>35.5</v>
      </c>
      <c r="AE80" s="17" t="s">
        <v>237</v>
      </c>
      <c r="AF80" s="17">
        <v>53.3</v>
      </c>
      <c r="AG80" s="17" t="s">
        <v>237</v>
      </c>
    </row>
    <row r="81" spans="2:33" ht="13.5" x14ac:dyDescent="0.25">
      <c r="B81" s="45" t="s">
        <v>93</v>
      </c>
      <c r="C81" s="17">
        <v>98</v>
      </c>
      <c r="D81" s="17">
        <v>97</v>
      </c>
      <c r="E81" s="17">
        <v>98</v>
      </c>
      <c r="F81" s="17">
        <v>84</v>
      </c>
      <c r="G81" s="17">
        <v>88</v>
      </c>
      <c r="H81" s="17">
        <v>82</v>
      </c>
      <c r="I81" s="82"/>
      <c r="J81" s="82"/>
      <c r="K81" s="17">
        <v>98</v>
      </c>
      <c r="L81" s="17">
        <v>98</v>
      </c>
      <c r="M81" s="17">
        <v>98</v>
      </c>
      <c r="N81" s="17">
        <v>98</v>
      </c>
      <c r="O81" s="17">
        <v>99</v>
      </c>
      <c r="P81" s="17">
        <v>98</v>
      </c>
      <c r="Q81" s="17">
        <v>98</v>
      </c>
      <c r="R81" s="17">
        <v>94</v>
      </c>
      <c r="S81" s="17">
        <v>96</v>
      </c>
      <c r="T81" s="17">
        <v>90</v>
      </c>
      <c r="U81" s="17" t="s">
        <v>237</v>
      </c>
      <c r="V81" s="17">
        <v>65</v>
      </c>
      <c r="W81" s="17" t="s">
        <v>237</v>
      </c>
      <c r="X81" s="17">
        <v>18</v>
      </c>
      <c r="Y81" s="17" t="s">
        <v>237</v>
      </c>
      <c r="Z81" s="17">
        <v>49.8</v>
      </c>
      <c r="AA81" s="17" t="s">
        <v>237</v>
      </c>
      <c r="AB81" s="17">
        <v>6.4</v>
      </c>
      <c r="AC81" s="17" t="s">
        <v>237</v>
      </c>
      <c r="AD81" s="17">
        <v>24.4</v>
      </c>
      <c r="AE81" s="17" t="s">
        <v>237</v>
      </c>
      <c r="AF81" s="17">
        <v>25.6</v>
      </c>
      <c r="AG81" s="17" t="s">
        <v>237</v>
      </c>
    </row>
    <row r="82" spans="2:33" ht="13.5" x14ac:dyDescent="0.25">
      <c r="B82" s="45" t="s">
        <v>94</v>
      </c>
      <c r="C82" s="17">
        <v>62</v>
      </c>
      <c r="D82" s="17">
        <v>75</v>
      </c>
      <c r="E82" s="17">
        <v>47</v>
      </c>
      <c r="F82" s="17">
        <v>24</v>
      </c>
      <c r="G82" s="17">
        <v>31</v>
      </c>
      <c r="H82" s="17">
        <v>16</v>
      </c>
      <c r="I82" s="82"/>
      <c r="J82" s="82"/>
      <c r="K82" s="17">
        <v>83</v>
      </c>
      <c r="L82" s="17">
        <v>86</v>
      </c>
      <c r="M82" s="17">
        <v>68</v>
      </c>
      <c r="N82" s="17">
        <v>67</v>
      </c>
      <c r="O82" s="17">
        <v>65</v>
      </c>
      <c r="P82" s="17">
        <v>68</v>
      </c>
      <c r="Q82" s="17">
        <v>68</v>
      </c>
      <c r="R82" s="17">
        <v>0</v>
      </c>
      <c r="S82" s="17">
        <v>0</v>
      </c>
      <c r="T82" s="17">
        <v>76</v>
      </c>
      <c r="U82" s="17" t="s">
        <v>237</v>
      </c>
      <c r="V82" s="17">
        <v>37.9</v>
      </c>
      <c r="W82" s="17" t="s">
        <v>237</v>
      </c>
      <c r="X82" s="17">
        <v>45.6</v>
      </c>
      <c r="Y82" s="17" t="s">
        <v>237</v>
      </c>
      <c r="Z82" s="17">
        <v>52.9</v>
      </c>
      <c r="AA82" s="17" t="s">
        <v>237</v>
      </c>
      <c r="AB82" s="17">
        <v>2.5</v>
      </c>
      <c r="AC82" s="17" t="s">
        <v>237</v>
      </c>
      <c r="AD82" s="17">
        <v>12</v>
      </c>
      <c r="AE82" s="17" t="s">
        <v>237</v>
      </c>
      <c r="AF82" s="17">
        <v>18.8</v>
      </c>
      <c r="AG82" s="17" t="s">
        <v>237</v>
      </c>
    </row>
    <row r="83" spans="2:33" ht="13.5" x14ac:dyDescent="0.25">
      <c r="B83" s="45" t="s">
        <v>95</v>
      </c>
      <c r="C83" s="17" t="s">
        <v>238</v>
      </c>
      <c r="D83" s="17" t="s">
        <v>238</v>
      </c>
      <c r="E83" s="17" t="s">
        <v>238</v>
      </c>
      <c r="F83" s="17" t="s">
        <v>238</v>
      </c>
      <c r="G83" s="17" t="s">
        <v>238</v>
      </c>
      <c r="H83" s="17" t="s">
        <v>238</v>
      </c>
      <c r="I83" s="82"/>
      <c r="J83" s="82"/>
      <c r="K83" s="17" t="s">
        <v>238</v>
      </c>
      <c r="L83" s="17" t="s">
        <v>238</v>
      </c>
      <c r="M83" s="17" t="s">
        <v>238</v>
      </c>
      <c r="N83" s="17" t="s">
        <v>238</v>
      </c>
      <c r="O83" s="17" t="s">
        <v>238</v>
      </c>
      <c r="P83" s="17" t="s">
        <v>238</v>
      </c>
      <c r="Q83" s="17" t="s">
        <v>238</v>
      </c>
      <c r="R83" s="17" t="s">
        <v>238</v>
      </c>
      <c r="S83" s="17" t="s">
        <v>238</v>
      </c>
      <c r="T83" s="17" t="s">
        <v>238</v>
      </c>
      <c r="U83" s="17" t="s">
        <v>237</v>
      </c>
      <c r="V83" s="17" t="s">
        <v>238</v>
      </c>
      <c r="W83" s="17" t="s">
        <v>237</v>
      </c>
      <c r="X83" s="17" t="s">
        <v>238</v>
      </c>
      <c r="Y83" s="17" t="s">
        <v>237</v>
      </c>
      <c r="Z83" s="17" t="s">
        <v>238</v>
      </c>
      <c r="AA83" s="17" t="s">
        <v>237</v>
      </c>
      <c r="AB83" s="17" t="s">
        <v>238</v>
      </c>
      <c r="AC83" s="17" t="s">
        <v>237</v>
      </c>
      <c r="AD83" s="17" t="s">
        <v>238</v>
      </c>
      <c r="AE83" s="17" t="s">
        <v>237</v>
      </c>
      <c r="AF83" s="17" t="s">
        <v>238</v>
      </c>
      <c r="AG83" s="17" t="s">
        <v>237</v>
      </c>
    </row>
    <row r="84" spans="2:33" ht="13.5" x14ac:dyDescent="0.25">
      <c r="B84" s="45" t="s">
        <v>96</v>
      </c>
      <c r="C84" s="17">
        <v>90</v>
      </c>
      <c r="D84" s="17">
        <v>97</v>
      </c>
      <c r="E84" s="17">
        <v>82</v>
      </c>
      <c r="F84" s="17">
        <v>80</v>
      </c>
      <c r="G84" s="17">
        <v>85</v>
      </c>
      <c r="H84" s="17">
        <v>74</v>
      </c>
      <c r="I84" s="82"/>
      <c r="J84" s="82"/>
      <c r="K84" s="17">
        <v>87</v>
      </c>
      <c r="L84" s="17">
        <v>88</v>
      </c>
      <c r="M84" s="17">
        <v>87</v>
      </c>
      <c r="N84" s="17">
        <v>87</v>
      </c>
      <c r="O84" s="17">
        <v>89</v>
      </c>
      <c r="P84" s="17">
        <v>87</v>
      </c>
      <c r="Q84" s="17">
        <v>87</v>
      </c>
      <c r="R84" s="17">
        <v>87</v>
      </c>
      <c r="S84" s="17">
        <v>87</v>
      </c>
      <c r="T84" s="17">
        <v>94</v>
      </c>
      <c r="U84" s="17" t="s">
        <v>237</v>
      </c>
      <c r="V84" s="17">
        <v>63.9</v>
      </c>
      <c r="W84" s="17" t="s">
        <v>237</v>
      </c>
      <c r="X84" s="17">
        <v>60</v>
      </c>
      <c r="Y84" s="17" t="s">
        <v>237</v>
      </c>
      <c r="Z84" s="17">
        <v>59.7</v>
      </c>
      <c r="AA84" s="17" t="s">
        <v>237</v>
      </c>
      <c r="AB84" s="17">
        <v>0.2</v>
      </c>
      <c r="AC84" s="17" t="s">
        <v>237</v>
      </c>
      <c r="AD84" s="17" t="s">
        <v>238</v>
      </c>
      <c r="AE84" s="17" t="s">
        <v>237</v>
      </c>
      <c r="AF84" s="17" t="s">
        <v>238</v>
      </c>
      <c r="AG84" s="17" t="s">
        <v>237</v>
      </c>
    </row>
    <row r="85" spans="2:33" ht="13.5" x14ac:dyDescent="0.25">
      <c r="B85" s="45" t="s">
        <v>97</v>
      </c>
      <c r="C85" s="17">
        <v>100</v>
      </c>
      <c r="D85" s="17">
        <v>100</v>
      </c>
      <c r="E85" s="17">
        <v>100</v>
      </c>
      <c r="F85" s="17">
        <v>100</v>
      </c>
      <c r="G85" s="17">
        <v>100</v>
      </c>
      <c r="H85" s="17">
        <v>100</v>
      </c>
      <c r="I85" s="82"/>
      <c r="J85" s="82"/>
      <c r="K85" s="17">
        <v>99</v>
      </c>
      <c r="L85" s="17">
        <v>99</v>
      </c>
      <c r="M85" s="17">
        <v>99</v>
      </c>
      <c r="N85" s="17">
        <v>99</v>
      </c>
      <c r="O85" s="17">
        <v>99</v>
      </c>
      <c r="P85" s="17">
        <v>0</v>
      </c>
      <c r="Q85" s="17">
        <v>99</v>
      </c>
      <c r="R85" s="17">
        <v>0</v>
      </c>
      <c r="S85" s="17">
        <v>92</v>
      </c>
      <c r="T85" s="17" t="s">
        <v>238</v>
      </c>
      <c r="U85" s="17" t="s">
        <v>237</v>
      </c>
      <c r="V85" s="17" t="s">
        <v>238</v>
      </c>
      <c r="W85" s="17" t="s">
        <v>237</v>
      </c>
      <c r="X85" s="17" t="s">
        <v>238</v>
      </c>
      <c r="Y85" s="17" t="s">
        <v>237</v>
      </c>
      <c r="Z85" s="17" t="s">
        <v>238</v>
      </c>
      <c r="AA85" s="17" t="s">
        <v>237</v>
      </c>
      <c r="AB85" s="17" t="s">
        <v>238</v>
      </c>
      <c r="AC85" s="17" t="s">
        <v>237</v>
      </c>
      <c r="AD85" s="17" t="s">
        <v>238</v>
      </c>
      <c r="AE85" s="17" t="s">
        <v>237</v>
      </c>
      <c r="AF85" s="17" t="s">
        <v>238</v>
      </c>
      <c r="AG85" s="17" t="s">
        <v>237</v>
      </c>
    </row>
    <row r="86" spans="2:33" ht="13.5" x14ac:dyDescent="0.25">
      <c r="B86" s="45" t="s">
        <v>98</v>
      </c>
      <c r="C86" s="17">
        <v>100</v>
      </c>
      <c r="D86" s="17">
        <v>100</v>
      </c>
      <c r="E86" s="17">
        <v>100</v>
      </c>
      <c r="F86" s="17">
        <v>100</v>
      </c>
      <c r="G86" s="17">
        <v>100</v>
      </c>
      <c r="H86" s="17">
        <v>100</v>
      </c>
      <c r="I86" s="82"/>
      <c r="J86" s="82"/>
      <c r="K86" s="17" t="s">
        <v>238</v>
      </c>
      <c r="L86" s="17">
        <v>97</v>
      </c>
      <c r="M86" s="17">
        <v>91</v>
      </c>
      <c r="N86" s="17">
        <v>91</v>
      </c>
      <c r="O86" s="17">
        <v>91</v>
      </c>
      <c r="P86" s="17">
        <v>0</v>
      </c>
      <c r="Q86" s="17">
        <v>91</v>
      </c>
      <c r="R86" s="17">
        <v>0</v>
      </c>
      <c r="S86" s="17">
        <v>88</v>
      </c>
      <c r="T86" s="17" t="s">
        <v>238</v>
      </c>
      <c r="U86" s="17" t="s">
        <v>237</v>
      </c>
      <c r="V86" s="17" t="s">
        <v>238</v>
      </c>
      <c r="W86" s="17" t="s">
        <v>237</v>
      </c>
      <c r="X86" s="17" t="s">
        <v>238</v>
      </c>
      <c r="Y86" s="17" t="s">
        <v>237</v>
      </c>
      <c r="Z86" s="17" t="s">
        <v>238</v>
      </c>
      <c r="AA86" s="17" t="s">
        <v>237</v>
      </c>
      <c r="AB86" s="17" t="s">
        <v>238</v>
      </c>
      <c r="AC86" s="17" t="s">
        <v>237</v>
      </c>
      <c r="AD86" s="17" t="s">
        <v>238</v>
      </c>
      <c r="AE86" s="17" t="s">
        <v>237</v>
      </c>
      <c r="AF86" s="17" t="s">
        <v>238</v>
      </c>
      <c r="AG86" s="17" t="s">
        <v>237</v>
      </c>
    </row>
    <row r="87" spans="2:33" ht="13.5" x14ac:dyDescent="0.25">
      <c r="B87" s="45" t="s">
        <v>99</v>
      </c>
      <c r="C87" s="17">
        <v>93</v>
      </c>
      <c r="D87" s="17">
        <v>97</v>
      </c>
      <c r="E87" s="17">
        <v>91</v>
      </c>
      <c r="F87" s="17">
        <v>36</v>
      </c>
      <c r="G87" s="17">
        <v>60</v>
      </c>
      <c r="H87" s="17">
        <v>25</v>
      </c>
      <c r="I87" s="82"/>
      <c r="J87" s="82"/>
      <c r="K87" s="17">
        <v>87</v>
      </c>
      <c r="L87" s="17">
        <v>88</v>
      </c>
      <c r="M87" s="17">
        <v>72</v>
      </c>
      <c r="N87" s="17">
        <v>70</v>
      </c>
      <c r="O87" s="17">
        <v>74</v>
      </c>
      <c r="P87" s="17">
        <v>67</v>
      </c>
      <c r="Q87" s="17">
        <v>20</v>
      </c>
      <c r="R87" s="17">
        <v>0</v>
      </c>
      <c r="S87" s="17">
        <v>0</v>
      </c>
      <c r="T87" s="17">
        <v>87</v>
      </c>
      <c r="U87" s="17" t="s">
        <v>237</v>
      </c>
      <c r="V87" s="17">
        <v>69</v>
      </c>
      <c r="W87" s="17" t="s">
        <v>239</v>
      </c>
      <c r="X87" s="17">
        <v>12.5</v>
      </c>
      <c r="Y87" s="17" t="s">
        <v>239</v>
      </c>
      <c r="Z87" s="17">
        <v>26</v>
      </c>
      <c r="AA87" s="17" t="s">
        <v>239</v>
      </c>
      <c r="AB87" s="17">
        <v>8.1999999999999993</v>
      </c>
      <c r="AC87" s="17" t="s">
        <v>239</v>
      </c>
      <c r="AD87" s="17" t="s">
        <v>238</v>
      </c>
      <c r="AE87" s="17" t="s">
        <v>237</v>
      </c>
      <c r="AF87" s="17" t="s">
        <v>238</v>
      </c>
      <c r="AG87" s="17" t="s">
        <v>237</v>
      </c>
    </row>
    <row r="88" spans="2:33" ht="13.5" x14ac:dyDescent="0.25">
      <c r="B88" s="45" t="s">
        <v>100</v>
      </c>
      <c r="C88" s="17">
        <v>85</v>
      </c>
      <c r="D88" s="17">
        <v>93</v>
      </c>
      <c r="E88" s="17">
        <v>76</v>
      </c>
      <c r="F88" s="17">
        <v>59</v>
      </c>
      <c r="G88" s="17">
        <v>71</v>
      </c>
      <c r="H88" s="17">
        <v>46</v>
      </c>
      <c r="I88" s="82"/>
      <c r="J88" s="82"/>
      <c r="K88" s="17">
        <v>98</v>
      </c>
      <c r="L88" s="17">
        <v>98</v>
      </c>
      <c r="M88" s="17">
        <v>85</v>
      </c>
      <c r="N88" s="17">
        <v>86</v>
      </c>
      <c r="O88" s="17">
        <v>84</v>
      </c>
      <c r="P88" s="17">
        <v>85</v>
      </c>
      <c r="Q88" s="17">
        <v>4</v>
      </c>
      <c r="R88" s="17">
        <v>0</v>
      </c>
      <c r="S88" s="17">
        <v>0</v>
      </c>
      <c r="T88" s="17">
        <v>85</v>
      </c>
      <c r="U88" s="17" t="s">
        <v>237</v>
      </c>
      <c r="V88" s="17">
        <v>75.3</v>
      </c>
      <c r="W88" s="17" t="s">
        <v>237</v>
      </c>
      <c r="X88" s="17">
        <v>38.9</v>
      </c>
      <c r="Y88" s="17" t="s">
        <v>237</v>
      </c>
      <c r="Z88" s="17">
        <v>38.799999999999997</v>
      </c>
      <c r="AA88" s="17" t="s">
        <v>237</v>
      </c>
      <c r="AB88" s="17">
        <v>0.8</v>
      </c>
      <c r="AC88" s="17" t="s">
        <v>237</v>
      </c>
      <c r="AD88" s="17">
        <v>3</v>
      </c>
      <c r="AE88" s="17" t="s">
        <v>239</v>
      </c>
      <c r="AF88" s="17">
        <v>3</v>
      </c>
      <c r="AG88" s="17" t="s">
        <v>239</v>
      </c>
    </row>
    <row r="89" spans="2:33" ht="13.5" x14ac:dyDescent="0.25">
      <c r="B89" s="45" t="s">
        <v>101</v>
      </c>
      <c r="C89" s="17">
        <v>96</v>
      </c>
      <c r="D89" s="17">
        <v>98</v>
      </c>
      <c r="E89" s="17">
        <v>92</v>
      </c>
      <c r="F89" s="17">
        <v>89</v>
      </c>
      <c r="G89" s="17">
        <v>93</v>
      </c>
      <c r="H89" s="17">
        <v>82</v>
      </c>
      <c r="I89" s="82"/>
      <c r="J89" s="82"/>
      <c r="K89" s="17">
        <v>99</v>
      </c>
      <c r="L89" s="17">
        <v>98</v>
      </c>
      <c r="M89" s="17">
        <v>98</v>
      </c>
      <c r="N89" s="17">
        <v>98</v>
      </c>
      <c r="O89" s="17">
        <v>98</v>
      </c>
      <c r="P89" s="17">
        <v>99</v>
      </c>
      <c r="Q89" s="17">
        <v>0</v>
      </c>
      <c r="R89" s="17">
        <v>0</v>
      </c>
      <c r="S89" s="17">
        <v>0</v>
      </c>
      <c r="T89" s="17">
        <v>95</v>
      </c>
      <c r="U89" s="17" t="s">
        <v>237</v>
      </c>
      <c r="V89" s="17">
        <v>75.900000000000006</v>
      </c>
      <c r="W89" s="17" t="s">
        <v>237</v>
      </c>
      <c r="X89" s="17">
        <v>62.5</v>
      </c>
      <c r="Y89" s="17" t="s">
        <v>237</v>
      </c>
      <c r="Z89" s="17">
        <v>61.38</v>
      </c>
      <c r="AA89" s="17" t="s">
        <v>237</v>
      </c>
      <c r="AB89" s="17" t="s">
        <v>238</v>
      </c>
      <c r="AC89" s="17" t="s">
        <v>237</v>
      </c>
      <c r="AD89" s="17" t="s">
        <v>238</v>
      </c>
      <c r="AE89" s="17" t="s">
        <v>237</v>
      </c>
      <c r="AF89" s="17" t="s">
        <v>238</v>
      </c>
      <c r="AG89" s="17" t="s">
        <v>237</v>
      </c>
    </row>
    <row r="90" spans="2:33" ht="13.5" x14ac:dyDescent="0.25">
      <c r="B90" s="45" t="s">
        <v>102</v>
      </c>
      <c r="C90" s="17">
        <v>85</v>
      </c>
      <c r="D90" s="17">
        <v>94</v>
      </c>
      <c r="E90" s="17">
        <v>69</v>
      </c>
      <c r="F90" s="17">
        <v>85</v>
      </c>
      <c r="G90" s="17">
        <v>86</v>
      </c>
      <c r="H90" s="17">
        <v>82</v>
      </c>
      <c r="I90" s="82"/>
      <c r="J90" s="82"/>
      <c r="K90" s="17">
        <v>90</v>
      </c>
      <c r="L90" s="17">
        <v>82</v>
      </c>
      <c r="M90" s="17">
        <v>68</v>
      </c>
      <c r="N90" s="17">
        <v>70</v>
      </c>
      <c r="O90" s="17">
        <v>63</v>
      </c>
      <c r="P90" s="17">
        <v>66</v>
      </c>
      <c r="Q90" s="17">
        <v>68</v>
      </c>
      <c r="R90" s="17">
        <v>52</v>
      </c>
      <c r="S90" s="17">
        <v>0</v>
      </c>
      <c r="T90" s="17">
        <v>72</v>
      </c>
      <c r="U90" s="17" t="s">
        <v>237</v>
      </c>
      <c r="V90" s="17">
        <v>74.400000000000006</v>
      </c>
      <c r="W90" s="17" t="s">
        <v>237</v>
      </c>
      <c r="X90" s="17">
        <v>67.099999999999994</v>
      </c>
      <c r="Y90" s="17" t="s">
        <v>237</v>
      </c>
      <c r="Z90" s="17">
        <v>22.8</v>
      </c>
      <c r="AA90" s="17" t="s">
        <v>237</v>
      </c>
      <c r="AB90" s="17">
        <v>1</v>
      </c>
      <c r="AC90" s="17" t="s">
        <v>239</v>
      </c>
      <c r="AD90" s="17">
        <v>0</v>
      </c>
      <c r="AE90" s="17" t="s">
        <v>239</v>
      </c>
      <c r="AF90" s="17" t="s">
        <v>238</v>
      </c>
      <c r="AG90" s="17" t="s">
        <v>237</v>
      </c>
    </row>
    <row r="91" spans="2:33" ht="13.5" x14ac:dyDescent="0.25">
      <c r="B91" s="45" t="s">
        <v>103</v>
      </c>
      <c r="C91" s="17">
        <v>100</v>
      </c>
      <c r="D91" s="17">
        <v>100</v>
      </c>
      <c r="E91" s="17">
        <v>100</v>
      </c>
      <c r="F91" s="17">
        <v>99</v>
      </c>
      <c r="G91" s="17">
        <v>100</v>
      </c>
      <c r="H91" s="17">
        <v>98</v>
      </c>
      <c r="I91" s="82"/>
      <c r="J91" s="82"/>
      <c r="K91" s="17">
        <v>42</v>
      </c>
      <c r="L91" s="17">
        <v>98</v>
      </c>
      <c r="M91" s="17">
        <v>96</v>
      </c>
      <c r="N91" s="17">
        <v>96</v>
      </c>
      <c r="O91" s="17">
        <v>93</v>
      </c>
      <c r="P91" s="17">
        <v>95</v>
      </c>
      <c r="Q91" s="17">
        <v>95</v>
      </c>
      <c r="R91" s="17">
        <v>0</v>
      </c>
      <c r="S91" s="17">
        <v>91</v>
      </c>
      <c r="T91" s="17" t="s">
        <v>238</v>
      </c>
      <c r="U91" s="17" t="s">
        <v>237</v>
      </c>
      <c r="V91" s="17" t="s">
        <v>238</v>
      </c>
      <c r="W91" s="17" t="s">
        <v>237</v>
      </c>
      <c r="X91" s="17" t="s">
        <v>238</v>
      </c>
      <c r="Y91" s="17" t="s">
        <v>237</v>
      </c>
      <c r="Z91" s="17" t="s">
        <v>238</v>
      </c>
      <c r="AA91" s="17" t="s">
        <v>237</v>
      </c>
      <c r="AB91" s="17" t="s">
        <v>238</v>
      </c>
      <c r="AC91" s="17" t="s">
        <v>237</v>
      </c>
      <c r="AD91" s="17" t="s">
        <v>238</v>
      </c>
      <c r="AE91" s="17" t="s">
        <v>237</v>
      </c>
      <c r="AF91" s="17" t="s">
        <v>238</v>
      </c>
      <c r="AG91" s="17" t="s">
        <v>237</v>
      </c>
    </row>
    <row r="92" spans="2:33" ht="13.5" x14ac:dyDescent="0.25">
      <c r="B92" s="45" t="s">
        <v>104</v>
      </c>
      <c r="C92" s="17">
        <v>100</v>
      </c>
      <c r="D92" s="17">
        <v>100</v>
      </c>
      <c r="E92" s="17">
        <v>100</v>
      </c>
      <c r="F92" s="17">
        <v>100</v>
      </c>
      <c r="G92" s="17">
        <v>100</v>
      </c>
      <c r="H92" s="17">
        <v>100</v>
      </c>
      <c r="I92" s="82"/>
      <c r="J92" s="82"/>
      <c r="K92" s="17" t="s">
        <v>238</v>
      </c>
      <c r="L92" s="17">
        <v>95</v>
      </c>
      <c r="M92" s="17">
        <v>94</v>
      </c>
      <c r="N92" s="17">
        <v>94</v>
      </c>
      <c r="O92" s="17">
        <v>97</v>
      </c>
      <c r="P92" s="17">
        <v>98</v>
      </c>
      <c r="Q92" s="17">
        <v>94</v>
      </c>
      <c r="R92" s="17">
        <v>0</v>
      </c>
      <c r="S92" s="17">
        <v>92</v>
      </c>
      <c r="T92" s="17" t="s">
        <v>238</v>
      </c>
      <c r="U92" s="17" t="s">
        <v>237</v>
      </c>
      <c r="V92" s="17" t="s">
        <v>238</v>
      </c>
      <c r="W92" s="17" t="s">
        <v>237</v>
      </c>
      <c r="X92" s="17" t="s">
        <v>238</v>
      </c>
      <c r="Y92" s="17" t="s">
        <v>237</v>
      </c>
      <c r="Z92" s="17" t="s">
        <v>238</v>
      </c>
      <c r="AA92" s="17" t="s">
        <v>237</v>
      </c>
      <c r="AB92" s="17" t="s">
        <v>238</v>
      </c>
      <c r="AC92" s="17" t="s">
        <v>237</v>
      </c>
      <c r="AD92" s="17" t="s">
        <v>238</v>
      </c>
      <c r="AE92" s="17" t="s">
        <v>237</v>
      </c>
      <c r="AF92" s="17" t="s">
        <v>238</v>
      </c>
      <c r="AG92" s="17" t="s">
        <v>237</v>
      </c>
    </row>
    <row r="93" spans="2:33" ht="13.5" x14ac:dyDescent="0.25">
      <c r="B93" s="45" t="s">
        <v>105</v>
      </c>
      <c r="C93" s="17">
        <v>100</v>
      </c>
      <c r="D93" s="17">
        <v>100</v>
      </c>
      <c r="E93" s="17">
        <v>100</v>
      </c>
      <c r="F93" s="17" t="s">
        <v>238</v>
      </c>
      <c r="G93" s="17" t="s">
        <v>238</v>
      </c>
      <c r="H93" s="17" t="s">
        <v>238</v>
      </c>
      <c r="I93" s="82"/>
      <c r="J93" s="82"/>
      <c r="K93" s="17" t="s">
        <v>238</v>
      </c>
      <c r="L93" s="17">
        <v>99</v>
      </c>
      <c r="M93" s="17">
        <v>97</v>
      </c>
      <c r="N93" s="17">
        <v>97</v>
      </c>
      <c r="O93" s="17">
        <v>90</v>
      </c>
      <c r="P93" s="17">
        <v>97</v>
      </c>
      <c r="Q93" s="17">
        <v>96</v>
      </c>
      <c r="R93" s="17">
        <v>0</v>
      </c>
      <c r="S93" s="17">
        <v>55</v>
      </c>
      <c r="T93" s="17" t="s">
        <v>238</v>
      </c>
      <c r="U93" s="17" t="s">
        <v>237</v>
      </c>
      <c r="V93" s="17" t="s">
        <v>238</v>
      </c>
      <c r="W93" s="17" t="s">
        <v>237</v>
      </c>
      <c r="X93" s="17" t="s">
        <v>238</v>
      </c>
      <c r="Y93" s="17" t="s">
        <v>237</v>
      </c>
      <c r="Z93" s="17" t="s">
        <v>238</v>
      </c>
      <c r="AA93" s="17" t="s">
        <v>237</v>
      </c>
      <c r="AB93" s="17" t="s">
        <v>238</v>
      </c>
      <c r="AC93" s="17" t="s">
        <v>237</v>
      </c>
      <c r="AD93" s="17" t="s">
        <v>238</v>
      </c>
      <c r="AE93" s="17" t="s">
        <v>237</v>
      </c>
      <c r="AF93" s="17" t="s">
        <v>238</v>
      </c>
      <c r="AG93" s="17" t="s">
        <v>237</v>
      </c>
    </row>
    <row r="94" spans="2:33" ht="13.5" x14ac:dyDescent="0.25">
      <c r="B94" s="45" t="s">
        <v>106</v>
      </c>
      <c r="C94" s="17">
        <v>93</v>
      </c>
      <c r="D94" s="17">
        <v>97</v>
      </c>
      <c r="E94" s="17">
        <v>89</v>
      </c>
      <c r="F94" s="17">
        <v>80</v>
      </c>
      <c r="G94" s="17">
        <v>78</v>
      </c>
      <c r="H94" s="17">
        <v>82</v>
      </c>
      <c r="I94" s="82"/>
      <c r="J94" s="82"/>
      <c r="K94" s="17">
        <v>93</v>
      </c>
      <c r="L94" s="17">
        <v>97</v>
      </c>
      <c r="M94" s="17">
        <v>93</v>
      </c>
      <c r="N94" s="17">
        <v>86</v>
      </c>
      <c r="O94" s="17">
        <v>94</v>
      </c>
      <c r="P94" s="17">
        <v>93</v>
      </c>
      <c r="Q94" s="17">
        <v>93</v>
      </c>
      <c r="R94" s="17">
        <v>0</v>
      </c>
      <c r="S94" s="17">
        <v>0</v>
      </c>
      <c r="T94" s="17">
        <v>80</v>
      </c>
      <c r="U94" s="17" t="s">
        <v>237</v>
      </c>
      <c r="V94" s="17">
        <v>82.3</v>
      </c>
      <c r="W94" s="17" t="s">
        <v>237</v>
      </c>
      <c r="X94" s="17">
        <v>58.5</v>
      </c>
      <c r="Y94" s="17" t="s">
        <v>237</v>
      </c>
      <c r="Z94" s="17">
        <v>64.099999999999994</v>
      </c>
      <c r="AA94" s="17" t="s">
        <v>237</v>
      </c>
      <c r="AB94" s="17" t="s">
        <v>238</v>
      </c>
      <c r="AC94" s="17" t="s">
        <v>237</v>
      </c>
      <c r="AD94" s="17" t="s">
        <v>238</v>
      </c>
      <c r="AE94" s="17" t="s">
        <v>237</v>
      </c>
      <c r="AF94" s="17" t="s">
        <v>238</v>
      </c>
      <c r="AG94" s="17" t="s">
        <v>237</v>
      </c>
    </row>
    <row r="95" spans="2:33" ht="13.5" x14ac:dyDescent="0.25">
      <c r="B95" s="45" t="s">
        <v>107</v>
      </c>
      <c r="C95" s="17">
        <v>100</v>
      </c>
      <c r="D95" s="17">
        <v>100</v>
      </c>
      <c r="E95" s="17">
        <v>100</v>
      </c>
      <c r="F95" s="17">
        <v>100</v>
      </c>
      <c r="G95" s="17">
        <v>100</v>
      </c>
      <c r="H95" s="17">
        <v>100</v>
      </c>
      <c r="I95" s="82"/>
      <c r="J95" s="82"/>
      <c r="K95" s="17">
        <v>93</v>
      </c>
      <c r="L95" s="17">
        <v>99</v>
      </c>
      <c r="M95" s="17">
        <v>98</v>
      </c>
      <c r="N95" s="17">
        <v>99</v>
      </c>
      <c r="O95" s="17">
        <v>95</v>
      </c>
      <c r="P95" s="17">
        <v>0</v>
      </c>
      <c r="Q95" s="17">
        <v>0</v>
      </c>
      <c r="R95" s="17">
        <v>0</v>
      </c>
      <c r="S95" s="17">
        <v>0</v>
      </c>
      <c r="T95" s="17" t="s">
        <v>238</v>
      </c>
      <c r="U95" s="17" t="s">
        <v>237</v>
      </c>
      <c r="V95" s="17" t="s">
        <v>238</v>
      </c>
      <c r="W95" s="17" t="s">
        <v>237</v>
      </c>
      <c r="X95" s="17" t="s">
        <v>238</v>
      </c>
      <c r="Y95" s="17" t="s">
        <v>237</v>
      </c>
      <c r="Z95" s="17" t="s">
        <v>238</v>
      </c>
      <c r="AA95" s="17" t="s">
        <v>237</v>
      </c>
      <c r="AB95" s="17" t="s">
        <v>238</v>
      </c>
      <c r="AC95" s="17" t="s">
        <v>237</v>
      </c>
      <c r="AD95" s="17" t="s">
        <v>238</v>
      </c>
      <c r="AE95" s="17" t="s">
        <v>237</v>
      </c>
      <c r="AF95" s="17" t="s">
        <v>238</v>
      </c>
      <c r="AG95" s="17" t="s">
        <v>237</v>
      </c>
    </row>
    <row r="96" spans="2:33" ht="13.5" x14ac:dyDescent="0.25">
      <c r="B96" s="45" t="s">
        <v>108</v>
      </c>
      <c r="C96" s="17">
        <v>96</v>
      </c>
      <c r="D96" s="17">
        <v>97</v>
      </c>
      <c r="E96" s="17">
        <v>90</v>
      </c>
      <c r="F96" s="17">
        <v>98</v>
      </c>
      <c r="G96" s="17">
        <v>98</v>
      </c>
      <c r="H96" s="17">
        <v>98</v>
      </c>
      <c r="I96" s="82"/>
      <c r="J96" s="82"/>
      <c r="K96" s="17">
        <v>98</v>
      </c>
      <c r="L96" s="17">
        <v>99</v>
      </c>
      <c r="M96" s="17">
        <v>98</v>
      </c>
      <c r="N96" s="17">
        <v>98</v>
      </c>
      <c r="O96" s="17">
        <v>97</v>
      </c>
      <c r="P96" s="17">
        <v>98</v>
      </c>
      <c r="Q96" s="17">
        <v>98</v>
      </c>
      <c r="R96" s="17">
        <v>0</v>
      </c>
      <c r="S96" s="17">
        <v>0</v>
      </c>
      <c r="T96" s="17">
        <v>90</v>
      </c>
      <c r="U96" s="17" t="s">
        <v>237</v>
      </c>
      <c r="V96" s="17">
        <v>77.2</v>
      </c>
      <c r="W96" s="17" t="s">
        <v>237</v>
      </c>
      <c r="X96" s="17">
        <v>86.9</v>
      </c>
      <c r="Y96" s="17" t="s">
        <v>237</v>
      </c>
      <c r="Z96" s="17">
        <v>20.399999999999999</v>
      </c>
      <c r="AA96" s="17" t="s">
        <v>237</v>
      </c>
      <c r="AB96" s="17" t="s">
        <v>238</v>
      </c>
      <c r="AC96" s="17" t="s">
        <v>237</v>
      </c>
      <c r="AD96" s="17" t="s">
        <v>238</v>
      </c>
      <c r="AE96" s="17" t="s">
        <v>237</v>
      </c>
      <c r="AF96" s="17" t="s">
        <v>238</v>
      </c>
      <c r="AG96" s="17" t="s">
        <v>237</v>
      </c>
    </row>
    <row r="97" spans="2:33" ht="13.5" x14ac:dyDescent="0.25">
      <c r="B97" s="45" t="s">
        <v>109</v>
      </c>
      <c r="C97" s="17">
        <v>93</v>
      </c>
      <c r="D97" s="17">
        <v>99</v>
      </c>
      <c r="E97" s="17">
        <v>86</v>
      </c>
      <c r="F97" s="17">
        <v>97</v>
      </c>
      <c r="G97" s="17">
        <v>97</v>
      </c>
      <c r="H97" s="17">
        <v>98</v>
      </c>
      <c r="I97" s="82"/>
      <c r="J97" s="82"/>
      <c r="K97" s="17">
        <v>95</v>
      </c>
      <c r="L97" s="17">
        <v>99</v>
      </c>
      <c r="M97" s="17">
        <v>98</v>
      </c>
      <c r="N97" s="17">
        <v>98</v>
      </c>
      <c r="O97" s="17">
        <v>99</v>
      </c>
      <c r="P97" s="17">
        <v>99</v>
      </c>
      <c r="Q97" s="17">
        <v>98</v>
      </c>
      <c r="R97" s="17">
        <v>0</v>
      </c>
      <c r="S97" s="17">
        <v>52</v>
      </c>
      <c r="T97" s="17" t="s">
        <v>238</v>
      </c>
      <c r="U97" s="17" t="s">
        <v>237</v>
      </c>
      <c r="V97" s="17">
        <v>81.2</v>
      </c>
      <c r="W97" s="17" t="s">
        <v>237</v>
      </c>
      <c r="X97" s="17">
        <v>86.6</v>
      </c>
      <c r="Y97" s="17" t="s">
        <v>237</v>
      </c>
      <c r="Z97" s="17">
        <v>61.8</v>
      </c>
      <c r="AA97" s="17" t="s">
        <v>237</v>
      </c>
      <c r="AB97" s="17" t="s">
        <v>238</v>
      </c>
      <c r="AC97" s="17" t="s">
        <v>237</v>
      </c>
      <c r="AD97" s="17" t="s">
        <v>238</v>
      </c>
      <c r="AE97" s="17" t="s">
        <v>237</v>
      </c>
      <c r="AF97" s="17" t="s">
        <v>238</v>
      </c>
      <c r="AG97" s="17" t="s">
        <v>237</v>
      </c>
    </row>
    <row r="98" spans="2:33" ht="13.5" x14ac:dyDescent="0.25">
      <c r="B98" s="45" t="s">
        <v>110</v>
      </c>
      <c r="C98" s="17">
        <v>62</v>
      </c>
      <c r="D98" s="17">
        <v>82</v>
      </c>
      <c r="E98" s="17">
        <v>55.000000000000007</v>
      </c>
      <c r="F98" s="17">
        <v>30</v>
      </c>
      <c r="G98" s="17">
        <v>31</v>
      </c>
      <c r="H98" s="17">
        <v>28.999999999999996</v>
      </c>
      <c r="I98" s="82"/>
      <c r="J98" s="82"/>
      <c r="K98" s="17">
        <v>79</v>
      </c>
      <c r="L98" s="17">
        <v>82</v>
      </c>
      <c r="M98" s="17">
        <v>76</v>
      </c>
      <c r="N98" s="17">
        <v>82</v>
      </c>
      <c r="O98" s="17">
        <v>93</v>
      </c>
      <c r="P98" s="17">
        <v>83</v>
      </c>
      <c r="Q98" s="17">
        <v>83</v>
      </c>
      <c r="R98" s="17">
        <v>0</v>
      </c>
      <c r="S98" s="17">
        <v>75</v>
      </c>
      <c r="T98" s="17">
        <v>73</v>
      </c>
      <c r="U98" s="17" t="s">
        <v>237</v>
      </c>
      <c r="V98" s="17">
        <v>55.9</v>
      </c>
      <c r="W98" s="17" t="s">
        <v>237</v>
      </c>
      <c r="X98" s="17">
        <v>49.6</v>
      </c>
      <c r="Y98" s="17" t="s">
        <v>237</v>
      </c>
      <c r="Z98" s="17">
        <v>38.799999999999997</v>
      </c>
      <c r="AA98" s="17" t="s">
        <v>237</v>
      </c>
      <c r="AB98" s="17">
        <v>23.2</v>
      </c>
      <c r="AC98" s="17" t="s">
        <v>237</v>
      </c>
      <c r="AD98" s="17">
        <v>46.7</v>
      </c>
      <c r="AE98" s="17" t="s">
        <v>237</v>
      </c>
      <c r="AF98" s="17">
        <v>55.7</v>
      </c>
      <c r="AG98" s="17" t="s">
        <v>237</v>
      </c>
    </row>
    <row r="99" spans="2:33" ht="13.5" x14ac:dyDescent="0.25">
      <c r="B99" s="45" t="s">
        <v>111</v>
      </c>
      <c r="C99" s="17">
        <v>67</v>
      </c>
      <c r="D99" s="17">
        <v>87</v>
      </c>
      <c r="E99" s="17">
        <v>51</v>
      </c>
      <c r="F99" s="17">
        <v>40</v>
      </c>
      <c r="G99" s="17">
        <v>51</v>
      </c>
      <c r="H99" s="17">
        <v>31</v>
      </c>
      <c r="I99" s="82"/>
      <c r="J99" s="82"/>
      <c r="K99" s="17">
        <v>86</v>
      </c>
      <c r="L99" s="17">
        <v>95</v>
      </c>
      <c r="M99" s="17">
        <v>95</v>
      </c>
      <c r="N99" s="17">
        <v>91</v>
      </c>
      <c r="O99" s="17">
        <v>91</v>
      </c>
      <c r="P99" s="17">
        <v>95</v>
      </c>
      <c r="Q99" s="17">
        <v>95</v>
      </c>
      <c r="R99" s="17">
        <v>0</v>
      </c>
      <c r="S99" s="17">
        <v>0</v>
      </c>
      <c r="T99" s="17" t="s">
        <v>238</v>
      </c>
      <c r="U99" s="17" t="s">
        <v>237</v>
      </c>
      <c r="V99" s="17">
        <v>81.099999999999994</v>
      </c>
      <c r="W99" s="17" t="s">
        <v>237</v>
      </c>
      <c r="X99" s="17">
        <v>51.3</v>
      </c>
      <c r="Y99" s="17" t="s">
        <v>237</v>
      </c>
      <c r="Z99" s="17">
        <v>61.5</v>
      </c>
      <c r="AA99" s="17" t="s">
        <v>237</v>
      </c>
      <c r="AB99" s="17" t="s">
        <v>238</v>
      </c>
      <c r="AC99" s="17" t="s">
        <v>237</v>
      </c>
      <c r="AD99" s="17" t="s">
        <v>238</v>
      </c>
      <c r="AE99" s="17" t="s">
        <v>237</v>
      </c>
      <c r="AF99" s="17" t="s">
        <v>238</v>
      </c>
      <c r="AG99" s="17" t="s">
        <v>237</v>
      </c>
    </row>
    <row r="100" spans="2:33" ht="13.5" x14ac:dyDescent="0.25">
      <c r="B100" s="45" t="s">
        <v>112</v>
      </c>
      <c r="C100" s="17">
        <v>99</v>
      </c>
      <c r="D100" s="17">
        <v>99</v>
      </c>
      <c r="E100" s="17">
        <v>99</v>
      </c>
      <c r="F100" s="17">
        <v>100</v>
      </c>
      <c r="G100" s="17">
        <v>100</v>
      </c>
      <c r="H100" s="17">
        <v>100</v>
      </c>
      <c r="I100" s="82"/>
      <c r="J100" s="82"/>
      <c r="K100" s="17">
        <v>99</v>
      </c>
      <c r="L100" s="17">
        <v>99</v>
      </c>
      <c r="M100" s="17">
        <v>99</v>
      </c>
      <c r="N100" s="17">
        <v>99</v>
      </c>
      <c r="O100" s="17">
        <v>99</v>
      </c>
      <c r="P100" s="17">
        <v>99</v>
      </c>
      <c r="Q100" s="17">
        <v>99</v>
      </c>
      <c r="R100" s="17">
        <v>0</v>
      </c>
      <c r="S100" s="17">
        <v>99</v>
      </c>
      <c r="T100" s="17">
        <v>95</v>
      </c>
      <c r="U100" s="17" t="s">
        <v>237</v>
      </c>
      <c r="V100" s="17" t="s">
        <v>238</v>
      </c>
      <c r="W100" s="17" t="s">
        <v>237</v>
      </c>
      <c r="X100" s="17" t="s">
        <v>238</v>
      </c>
      <c r="Y100" s="17" t="s">
        <v>237</v>
      </c>
      <c r="Z100" s="17" t="s">
        <v>238</v>
      </c>
      <c r="AA100" s="17" t="s">
        <v>237</v>
      </c>
      <c r="AB100" s="17" t="s">
        <v>238</v>
      </c>
      <c r="AC100" s="17" t="s">
        <v>237</v>
      </c>
      <c r="AD100" s="17" t="s">
        <v>238</v>
      </c>
      <c r="AE100" s="17" t="s">
        <v>237</v>
      </c>
      <c r="AF100" s="17" t="s">
        <v>238</v>
      </c>
      <c r="AG100" s="17" t="s">
        <v>237</v>
      </c>
    </row>
    <row r="101" spans="2:33" ht="13.5" x14ac:dyDescent="0.25">
      <c r="B101" s="45" t="s">
        <v>113</v>
      </c>
      <c r="C101" s="17">
        <v>88</v>
      </c>
      <c r="D101" s="17">
        <v>97</v>
      </c>
      <c r="E101" s="17">
        <v>82</v>
      </c>
      <c r="F101" s="17">
        <v>92</v>
      </c>
      <c r="G101" s="17">
        <v>92</v>
      </c>
      <c r="H101" s="17">
        <v>92</v>
      </c>
      <c r="I101" s="82"/>
      <c r="J101" s="82"/>
      <c r="K101" s="17">
        <v>98</v>
      </c>
      <c r="L101" s="17">
        <v>98</v>
      </c>
      <c r="M101" s="17">
        <v>97</v>
      </c>
      <c r="N101" s="17">
        <v>97</v>
      </c>
      <c r="O101" s="17">
        <v>99</v>
      </c>
      <c r="P101" s="17">
        <v>97</v>
      </c>
      <c r="Q101" s="17">
        <v>97</v>
      </c>
      <c r="R101" s="17">
        <v>0</v>
      </c>
      <c r="S101" s="17">
        <v>0</v>
      </c>
      <c r="T101" s="17" t="s">
        <v>238</v>
      </c>
      <c r="U101" s="17" t="s">
        <v>237</v>
      </c>
      <c r="V101" s="17">
        <v>62</v>
      </c>
      <c r="W101" s="17" t="s">
        <v>239</v>
      </c>
      <c r="X101" s="17">
        <v>45</v>
      </c>
      <c r="Y101" s="17" t="s">
        <v>239</v>
      </c>
      <c r="Z101" s="17">
        <v>35.4</v>
      </c>
      <c r="AA101" s="17" t="s">
        <v>237</v>
      </c>
      <c r="AB101" s="17" t="s">
        <v>238</v>
      </c>
      <c r="AC101" s="17" t="s">
        <v>237</v>
      </c>
      <c r="AD101" s="17" t="s">
        <v>238</v>
      </c>
      <c r="AE101" s="17" t="s">
        <v>237</v>
      </c>
      <c r="AF101" s="17" t="s">
        <v>238</v>
      </c>
      <c r="AG101" s="17" t="s">
        <v>237</v>
      </c>
    </row>
    <row r="102" spans="2:33" ht="13.5" x14ac:dyDescent="0.25">
      <c r="B102" s="45" t="s">
        <v>114</v>
      </c>
      <c r="C102" s="17">
        <v>72</v>
      </c>
      <c r="D102" s="17">
        <v>84</v>
      </c>
      <c r="E102" s="17">
        <v>65</v>
      </c>
      <c r="F102" s="17">
        <v>65</v>
      </c>
      <c r="G102" s="17">
        <v>90</v>
      </c>
      <c r="H102" s="17">
        <v>50</v>
      </c>
      <c r="I102" s="82"/>
      <c r="J102" s="82"/>
      <c r="K102" s="17">
        <v>82</v>
      </c>
      <c r="L102" s="17">
        <v>89</v>
      </c>
      <c r="M102" s="17">
        <v>87</v>
      </c>
      <c r="N102" s="17">
        <v>86</v>
      </c>
      <c r="O102" s="17">
        <v>82</v>
      </c>
      <c r="P102" s="17">
        <v>87</v>
      </c>
      <c r="Q102" s="17">
        <v>87</v>
      </c>
      <c r="R102" s="17">
        <v>0</v>
      </c>
      <c r="S102" s="17">
        <v>0</v>
      </c>
      <c r="T102" s="17">
        <v>90</v>
      </c>
      <c r="U102" s="17" t="s">
        <v>237</v>
      </c>
      <c r="V102" s="17">
        <v>54.4</v>
      </c>
      <c r="W102" s="17" t="s">
        <v>237</v>
      </c>
      <c r="X102" s="17">
        <v>57.4</v>
      </c>
      <c r="Y102" s="17" t="s">
        <v>237</v>
      </c>
      <c r="Z102" s="17">
        <v>42.3</v>
      </c>
      <c r="AA102" s="17" t="s">
        <v>237</v>
      </c>
      <c r="AB102" s="17">
        <v>1.9</v>
      </c>
      <c r="AC102" s="17" t="s">
        <v>237</v>
      </c>
      <c r="AD102" s="17">
        <v>43.2</v>
      </c>
      <c r="AE102" s="17" t="s">
        <v>237</v>
      </c>
      <c r="AF102" s="17">
        <v>50.2</v>
      </c>
      <c r="AG102" s="17" t="s">
        <v>237</v>
      </c>
    </row>
    <row r="103" spans="2:33" ht="13.5" x14ac:dyDescent="0.25">
      <c r="B103" s="45" t="s">
        <v>115</v>
      </c>
      <c r="C103" s="17">
        <v>98</v>
      </c>
      <c r="D103" s="17">
        <v>100</v>
      </c>
      <c r="E103" s="17">
        <v>96</v>
      </c>
      <c r="F103" s="17" t="s">
        <v>238</v>
      </c>
      <c r="G103" s="17" t="s">
        <v>238</v>
      </c>
      <c r="H103" s="17" t="s">
        <v>238</v>
      </c>
      <c r="I103" s="82"/>
      <c r="J103" s="82"/>
      <c r="K103" s="17">
        <v>96</v>
      </c>
      <c r="L103" s="17">
        <v>96</v>
      </c>
      <c r="M103" s="17">
        <v>95</v>
      </c>
      <c r="N103" s="17">
        <v>95</v>
      </c>
      <c r="O103" s="17">
        <v>96</v>
      </c>
      <c r="P103" s="17">
        <v>95</v>
      </c>
      <c r="Q103" s="17">
        <v>95</v>
      </c>
      <c r="R103" s="17">
        <v>0</v>
      </c>
      <c r="S103" s="17">
        <v>88</v>
      </c>
      <c r="T103" s="17" t="s">
        <v>238</v>
      </c>
      <c r="U103" s="17" t="s">
        <v>237</v>
      </c>
      <c r="V103" s="17" t="s">
        <v>238</v>
      </c>
      <c r="W103" s="17" t="s">
        <v>237</v>
      </c>
      <c r="X103" s="17" t="s">
        <v>238</v>
      </c>
      <c r="Y103" s="17" t="s">
        <v>237</v>
      </c>
      <c r="Z103" s="17" t="s">
        <v>238</v>
      </c>
      <c r="AA103" s="17" t="s">
        <v>237</v>
      </c>
      <c r="AB103" s="17" t="s">
        <v>238</v>
      </c>
      <c r="AC103" s="17" t="s">
        <v>237</v>
      </c>
      <c r="AD103" s="17" t="s">
        <v>238</v>
      </c>
      <c r="AE103" s="17" t="s">
        <v>237</v>
      </c>
      <c r="AF103" s="17" t="s">
        <v>238</v>
      </c>
      <c r="AG103" s="17" t="s">
        <v>237</v>
      </c>
    </row>
    <row r="104" spans="2:33" ht="13.5" x14ac:dyDescent="0.25">
      <c r="B104" s="45" t="s">
        <v>116</v>
      </c>
      <c r="C104" s="17">
        <v>100</v>
      </c>
      <c r="D104" s="17">
        <v>100</v>
      </c>
      <c r="E104" s="17">
        <v>100</v>
      </c>
      <c r="F104" s="17" t="s">
        <v>238</v>
      </c>
      <c r="G104" s="17">
        <v>100</v>
      </c>
      <c r="H104" s="17" t="s">
        <v>238</v>
      </c>
      <c r="I104" s="82"/>
      <c r="J104" s="82"/>
      <c r="K104" s="17" t="s">
        <v>238</v>
      </c>
      <c r="L104" s="17">
        <v>84</v>
      </c>
      <c r="M104" s="17">
        <v>81</v>
      </c>
      <c r="N104" s="17">
        <v>75</v>
      </c>
      <c r="O104" s="17">
        <v>79</v>
      </c>
      <c r="P104" s="17">
        <v>81</v>
      </c>
      <c r="Q104" s="17">
        <v>81</v>
      </c>
      <c r="R104" s="17">
        <v>0</v>
      </c>
      <c r="S104" s="17">
        <v>0</v>
      </c>
      <c r="T104" s="17" t="s">
        <v>238</v>
      </c>
      <c r="U104" s="17" t="s">
        <v>237</v>
      </c>
      <c r="V104" s="17">
        <v>73.599999999999994</v>
      </c>
      <c r="W104" s="17" t="s">
        <v>239</v>
      </c>
      <c r="X104" s="17" t="s">
        <v>238</v>
      </c>
      <c r="Y104" s="17" t="s">
        <v>237</v>
      </c>
      <c r="Z104" s="17">
        <v>44.4</v>
      </c>
      <c r="AA104" s="17" t="s">
        <v>239</v>
      </c>
      <c r="AB104" s="17" t="s">
        <v>238</v>
      </c>
      <c r="AC104" s="17" t="s">
        <v>237</v>
      </c>
      <c r="AD104" s="17" t="s">
        <v>238</v>
      </c>
      <c r="AE104" s="17" t="s">
        <v>237</v>
      </c>
      <c r="AF104" s="17" t="s">
        <v>238</v>
      </c>
      <c r="AG104" s="17" t="s">
        <v>237</v>
      </c>
    </row>
    <row r="105" spans="2:33" ht="13.5" x14ac:dyDescent="0.25">
      <c r="B105" s="45" t="s">
        <v>117</v>
      </c>
      <c r="C105" s="17">
        <v>81</v>
      </c>
      <c r="D105" s="17">
        <v>93</v>
      </c>
      <c r="E105" s="17">
        <v>77</v>
      </c>
      <c r="F105" s="17">
        <v>30</v>
      </c>
      <c r="G105" s="17">
        <v>37</v>
      </c>
      <c r="H105" s="17">
        <v>27</v>
      </c>
      <c r="I105" s="82"/>
      <c r="J105" s="82"/>
      <c r="K105" s="17">
        <v>87</v>
      </c>
      <c r="L105" s="17">
        <v>97</v>
      </c>
      <c r="M105" s="17">
        <v>96</v>
      </c>
      <c r="N105" s="17">
        <v>95</v>
      </c>
      <c r="O105" s="17">
        <v>92</v>
      </c>
      <c r="P105" s="17">
        <v>96</v>
      </c>
      <c r="Q105" s="17">
        <v>96</v>
      </c>
      <c r="R105" s="17">
        <v>0</v>
      </c>
      <c r="S105" s="17">
        <v>0</v>
      </c>
      <c r="T105" s="17">
        <v>83</v>
      </c>
      <c r="U105" s="17" t="s">
        <v>237</v>
      </c>
      <c r="V105" s="17">
        <v>65.5</v>
      </c>
      <c r="W105" s="17" t="s">
        <v>237</v>
      </c>
      <c r="X105" s="17" t="s">
        <v>238</v>
      </c>
      <c r="Y105" s="17" t="s">
        <v>237</v>
      </c>
      <c r="Z105" s="17">
        <v>51.3</v>
      </c>
      <c r="AA105" s="17" t="s">
        <v>237</v>
      </c>
      <c r="AB105" s="17" t="s">
        <v>238</v>
      </c>
      <c r="AC105" s="17" t="s">
        <v>237</v>
      </c>
      <c r="AD105" s="17" t="s">
        <v>238</v>
      </c>
      <c r="AE105" s="17" t="s">
        <v>237</v>
      </c>
      <c r="AF105" s="17" t="s">
        <v>238</v>
      </c>
      <c r="AG105" s="17" t="s">
        <v>237</v>
      </c>
    </row>
    <row r="106" spans="2:33" ht="13.5" x14ac:dyDescent="0.25">
      <c r="B106" s="45" t="s">
        <v>118</v>
      </c>
      <c r="C106" s="17">
        <v>75</v>
      </c>
      <c r="D106" s="17">
        <v>87</v>
      </c>
      <c r="E106" s="17">
        <v>63</v>
      </c>
      <c r="F106" s="17">
        <v>17</v>
      </c>
      <c r="G106" s="17">
        <v>28.000000000000004</v>
      </c>
      <c r="H106" s="17">
        <v>6</v>
      </c>
      <c r="I106" s="82"/>
      <c r="J106" s="82"/>
      <c r="K106" s="17">
        <v>87</v>
      </c>
      <c r="L106" s="17">
        <v>97</v>
      </c>
      <c r="M106" s="17">
        <v>89</v>
      </c>
      <c r="N106" s="17">
        <v>88</v>
      </c>
      <c r="O106" s="17">
        <v>74</v>
      </c>
      <c r="P106" s="17">
        <v>89</v>
      </c>
      <c r="Q106" s="17">
        <v>89</v>
      </c>
      <c r="R106" s="17">
        <v>0</v>
      </c>
      <c r="S106" s="17">
        <v>0</v>
      </c>
      <c r="T106" s="17">
        <v>91</v>
      </c>
      <c r="U106" s="17" t="s">
        <v>237</v>
      </c>
      <c r="V106" s="17">
        <v>62</v>
      </c>
      <c r="W106" s="17" t="s">
        <v>239</v>
      </c>
      <c r="X106" s="17" t="s">
        <v>238</v>
      </c>
      <c r="Y106" s="17" t="s">
        <v>237</v>
      </c>
      <c r="Z106" s="17">
        <v>53.1</v>
      </c>
      <c r="AA106" s="17" t="s">
        <v>239</v>
      </c>
      <c r="AB106" s="17">
        <v>57.1</v>
      </c>
      <c r="AC106" s="17" t="s">
        <v>237</v>
      </c>
      <c r="AD106" s="17">
        <v>37.1</v>
      </c>
      <c r="AE106" s="17" t="s">
        <v>237</v>
      </c>
      <c r="AF106" s="17">
        <v>49.7</v>
      </c>
      <c r="AG106" s="17" t="s">
        <v>237</v>
      </c>
    </row>
    <row r="107" spans="2:33" ht="13.5" x14ac:dyDescent="0.25">
      <c r="B107" s="45" t="s">
        <v>119</v>
      </c>
      <c r="C107" s="17" t="s">
        <v>238</v>
      </c>
      <c r="D107" s="17" t="s">
        <v>238</v>
      </c>
      <c r="E107" s="17" t="s">
        <v>238</v>
      </c>
      <c r="F107" s="17">
        <v>97</v>
      </c>
      <c r="G107" s="17">
        <v>97</v>
      </c>
      <c r="H107" s="17">
        <v>96</v>
      </c>
      <c r="I107" s="82"/>
      <c r="J107" s="82"/>
      <c r="K107" s="17">
        <v>99</v>
      </c>
      <c r="L107" s="17">
        <v>99</v>
      </c>
      <c r="M107" s="17">
        <v>98</v>
      </c>
      <c r="N107" s="17">
        <v>98</v>
      </c>
      <c r="O107" s="17">
        <v>98</v>
      </c>
      <c r="P107" s="17">
        <v>98</v>
      </c>
      <c r="Q107" s="17">
        <v>98</v>
      </c>
      <c r="R107" s="17">
        <v>0</v>
      </c>
      <c r="S107" s="17">
        <v>0</v>
      </c>
      <c r="T107" s="17" t="s">
        <v>238</v>
      </c>
      <c r="U107" s="17" t="s">
        <v>237</v>
      </c>
      <c r="V107" s="17" t="s">
        <v>238</v>
      </c>
      <c r="W107" s="17" t="s">
        <v>237</v>
      </c>
      <c r="X107" s="17" t="s">
        <v>238</v>
      </c>
      <c r="Y107" s="17" t="s">
        <v>237</v>
      </c>
      <c r="Z107" s="17" t="s">
        <v>238</v>
      </c>
      <c r="AA107" s="17" t="s">
        <v>237</v>
      </c>
      <c r="AB107" s="17" t="s">
        <v>238</v>
      </c>
      <c r="AC107" s="17" t="s">
        <v>237</v>
      </c>
      <c r="AD107" s="17" t="s">
        <v>238</v>
      </c>
      <c r="AE107" s="17" t="s">
        <v>237</v>
      </c>
      <c r="AF107" s="17" t="s">
        <v>238</v>
      </c>
      <c r="AG107" s="17" t="s">
        <v>237</v>
      </c>
    </row>
    <row r="108" spans="2:33" ht="13.5" x14ac:dyDescent="0.25">
      <c r="B108" s="45" t="s">
        <v>120</v>
      </c>
      <c r="C108" s="17" t="s">
        <v>238</v>
      </c>
      <c r="D108" s="17" t="s">
        <v>238</v>
      </c>
      <c r="E108" s="17" t="s">
        <v>238</v>
      </c>
      <c r="F108" s="17" t="s">
        <v>238</v>
      </c>
      <c r="G108" s="17" t="s">
        <v>238</v>
      </c>
      <c r="H108" s="17" t="s">
        <v>238</v>
      </c>
      <c r="I108" s="82"/>
      <c r="J108" s="82"/>
      <c r="K108" s="17" t="s">
        <v>238</v>
      </c>
      <c r="L108" s="17" t="s">
        <v>238</v>
      </c>
      <c r="M108" s="17" t="s">
        <v>238</v>
      </c>
      <c r="N108" s="17" t="s">
        <v>238</v>
      </c>
      <c r="O108" s="17" t="s">
        <v>238</v>
      </c>
      <c r="P108" s="17" t="s">
        <v>238</v>
      </c>
      <c r="Q108" s="17" t="s">
        <v>238</v>
      </c>
      <c r="R108" s="17" t="s">
        <v>238</v>
      </c>
      <c r="S108" s="17" t="s">
        <v>238</v>
      </c>
      <c r="T108" s="17" t="s">
        <v>238</v>
      </c>
      <c r="U108" s="17" t="s">
        <v>237</v>
      </c>
      <c r="V108" s="17" t="s">
        <v>238</v>
      </c>
      <c r="W108" s="17" t="s">
        <v>237</v>
      </c>
      <c r="X108" s="17" t="s">
        <v>238</v>
      </c>
      <c r="Y108" s="17" t="s">
        <v>237</v>
      </c>
      <c r="Z108" s="17" t="s">
        <v>238</v>
      </c>
      <c r="AA108" s="17" t="s">
        <v>237</v>
      </c>
      <c r="AB108" s="17" t="s">
        <v>238</v>
      </c>
      <c r="AC108" s="17" t="s">
        <v>237</v>
      </c>
      <c r="AD108" s="17" t="s">
        <v>238</v>
      </c>
      <c r="AE108" s="17" t="s">
        <v>237</v>
      </c>
      <c r="AF108" s="17" t="s">
        <v>238</v>
      </c>
      <c r="AG108" s="17" t="s">
        <v>237</v>
      </c>
    </row>
    <row r="109" spans="2:33" ht="13.5" x14ac:dyDescent="0.25">
      <c r="B109" s="45" t="s">
        <v>121</v>
      </c>
      <c r="C109" s="17">
        <v>96</v>
      </c>
      <c r="D109" s="17">
        <v>99</v>
      </c>
      <c r="E109" s="17">
        <v>89</v>
      </c>
      <c r="F109" s="17">
        <v>94</v>
      </c>
      <c r="G109" s="17">
        <v>99</v>
      </c>
      <c r="H109" s="17">
        <v>85</v>
      </c>
      <c r="I109" s="82"/>
      <c r="J109" s="82"/>
      <c r="K109" s="17">
        <v>98</v>
      </c>
      <c r="L109" s="17">
        <v>97</v>
      </c>
      <c r="M109" s="17">
        <v>93</v>
      </c>
      <c r="N109" s="17">
        <v>93</v>
      </c>
      <c r="O109" s="17">
        <v>93</v>
      </c>
      <c r="P109" s="17">
        <v>93</v>
      </c>
      <c r="Q109" s="17">
        <v>93</v>
      </c>
      <c r="R109" s="17">
        <v>0</v>
      </c>
      <c r="S109" s="17">
        <v>0</v>
      </c>
      <c r="T109" s="17" t="s">
        <v>238</v>
      </c>
      <c r="U109" s="17" t="s">
        <v>237</v>
      </c>
      <c r="V109" s="17" t="s">
        <v>238</v>
      </c>
      <c r="W109" s="17" t="s">
        <v>237</v>
      </c>
      <c r="X109" s="17" t="s">
        <v>238</v>
      </c>
      <c r="Y109" s="17" t="s">
        <v>237</v>
      </c>
      <c r="Z109" s="17" t="s">
        <v>238</v>
      </c>
      <c r="AA109" s="17" t="s">
        <v>237</v>
      </c>
      <c r="AB109" s="17" t="s">
        <v>238</v>
      </c>
      <c r="AC109" s="17" t="s">
        <v>237</v>
      </c>
      <c r="AD109" s="17" t="s">
        <v>238</v>
      </c>
      <c r="AE109" s="17" t="s">
        <v>237</v>
      </c>
      <c r="AF109" s="17" t="s">
        <v>238</v>
      </c>
      <c r="AG109" s="17" t="s">
        <v>237</v>
      </c>
    </row>
    <row r="110" spans="2:33" ht="13.5" x14ac:dyDescent="0.25">
      <c r="B110" s="45" t="s">
        <v>122</v>
      </c>
      <c r="C110" s="17">
        <v>100</v>
      </c>
      <c r="D110" s="17">
        <v>100</v>
      </c>
      <c r="E110" s="17">
        <v>100</v>
      </c>
      <c r="F110" s="17">
        <v>100</v>
      </c>
      <c r="G110" s="17">
        <v>100</v>
      </c>
      <c r="H110" s="17">
        <v>100</v>
      </c>
      <c r="I110" s="82"/>
      <c r="J110" s="82"/>
      <c r="K110" s="17" t="s">
        <v>238</v>
      </c>
      <c r="L110" s="17">
        <v>99</v>
      </c>
      <c r="M110" s="17">
        <v>99</v>
      </c>
      <c r="N110" s="17">
        <v>99</v>
      </c>
      <c r="O110" s="17">
        <v>95</v>
      </c>
      <c r="P110" s="17">
        <v>94</v>
      </c>
      <c r="Q110" s="17">
        <v>98</v>
      </c>
      <c r="R110" s="17">
        <v>89</v>
      </c>
      <c r="S110" s="17">
        <v>95</v>
      </c>
      <c r="T110" s="17" t="s">
        <v>238</v>
      </c>
      <c r="U110" s="17" t="s">
        <v>237</v>
      </c>
      <c r="V110" s="17" t="s">
        <v>238</v>
      </c>
      <c r="W110" s="17" t="s">
        <v>237</v>
      </c>
      <c r="X110" s="17" t="s">
        <v>238</v>
      </c>
      <c r="Y110" s="17" t="s">
        <v>237</v>
      </c>
      <c r="Z110" s="17" t="s">
        <v>238</v>
      </c>
      <c r="AA110" s="17" t="s">
        <v>237</v>
      </c>
      <c r="AB110" s="17" t="s">
        <v>238</v>
      </c>
      <c r="AC110" s="17" t="s">
        <v>237</v>
      </c>
      <c r="AD110" s="17" t="s">
        <v>238</v>
      </c>
      <c r="AE110" s="17" t="s">
        <v>237</v>
      </c>
      <c r="AF110" s="17" t="s">
        <v>238</v>
      </c>
      <c r="AG110" s="17" t="s">
        <v>237</v>
      </c>
    </row>
    <row r="111" spans="2:33" ht="13.5" x14ac:dyDescent="0.25">
      <c r="B111" s="45" t="s">
        <v>123</v>
      </c>
      <c r="C111" s="17">
        <v>50</v>
      </c>
      <c r="D111" s="17">
        <v>78</v>
      </c>
      <c r="E111" s="17">
        <v>35</v>
      </c>
      <c r="F111" s="17">
        <v>14.000000000000002</v>
      </c>
      <c r="G111" s="17">
        <v>19</v>
      </c>
      <c r="H111" s="17">
        <v>11</v>
      </c>
      <c r="I111" s="82"/>
      <c r="J111" s="82"/>
      <c r="K111" s="17">
        <v>77</v>
      </c>
      <c r="L111" s="17">
        <v>80</v>
      </c>
      <c r="M111" s="17">
        <v>74</v>
      </c>
      <c r="N111" s="17">
        <v>73</v>
      </c>
      <c r="O111" s="17">
        <v>63</v>
      </c>
      <c r="P111" s="17">
        <v>74</v>
      </c>
      <c r="Q111" s="17">
        <v>74</v>
      </c>
      <c r="R111" s="17">
        <v>0</v>
      </c>
      <c r="S111" s="17">
        <v>92</v>
      </c>
      <c r="T111" s="17">
        <v>78</v>
      </c>
      <c r="U111" s="17" t="s">
        <v>237</v>
      </c>
      <c r="V111" s="17">
        <v>40.5</v>
      </c>
      <c r="W111" s="17" t="s">
        <v>237</v>
      </c>
      <c r="X111" s="17">
        <v>32.700000000000003</v>
      </c>
      <c r="Y111" s="17" t="s">
        <v>237</v>
      </c>
      <c r="Z111" s="17">
        <v>14.6</v>
      </c>
      <c r="AA111" s="17" t="s">
        <v>237</v>
      </c>
      <c r="AB111" s="17">
        <v>19.8</v>
      </c>
      <c r="AC111" s="17" t="s">
        <v>237</v>
      </c>
      <c r="AD111" s="17">
        <v>76.5</v>
      </c>
      <c r="AE111" s="17" t="s">
        <v>237</v>
      </c>
      <c r="AF111" s="17">
        <v>80.400000000000006</v>
      </c>
      <c r="AG111" s="17" t="s">
        <v>237</v>
      </c>
    </row>
    <row r="112" spans="2:33" ht="13.5" x14ac:dyDescent="0.25">
      <c r="B112" s="45" t="s">
        <v>124</v>
      </c>
      <c r="C112" s="17">
        <v>85</v>
      </c>
      <c r="D112" s="17">
        <v>95</v>
      </c>
      <c r="E112" s="17">
        <v>83</v>
      </c>
      <c r="F112" s="17">
        <v>10</v>
      </c>
      <c r="G112" s="17">
        <v>22</v>
      </c>
      <c r="H112" s="17">
        <v>8</v>
      </c>
      <c r="I112" s="82"/>
      <c r="J112" s="82"/>
      <c r="K112" s="17">
        <v>96</v>
      </c>
      <c r="L112" s="17">
        <v>96</v>
      </c>
      <c r="M112" s="17">
        <v>89</v>
      </c>
      <c r="N112" s="17">
        <v>89</v>
      </c>
      <c r="O112" s="17">
        <v>88</v>
      </c>
      <c r="P112" s="17">
        <v>89</v>
      </c>
      <c r="Q112" s="17">
        <v>89</v>
      </c>
      <c r="R112" s="17">
        <v>81</v>
      </c>
      <c r="S112" s="17">
        <v>89</v>
      </c>
      <c r="T112" s="17">
        <v>89</v>
      </c>
      <c r="U112" s="17" t="s">
        <v>237</v>
      </c>
      <c r="V112" s="17">
        <v>70.3</v>
      </c>
      <c r="W112" s="17" t="s">
        <v>237</v>
      </c>
      <c r="X112" s="17">
        <v>30</v>
      </c>
      <c r="Y112" s="17" t="s">
        <v>239</v>
      </c>
      <c r="Z112" s="17">
        <v>69</v>
      </c>
      <c r="AA112" s="17" t="s">
        <v>237</v>
      </c>
      <c r="AB112" s="17">
        <v>32.5</v>
      </c>
      <c r="AC112" s="17" t="s">
        <v>237</v>
      </c>
      <c r="AD112" s="17">
        <v>56</v>
      </c>
      <c r="AE112" s="17" t="s">
        <v>237</v>
      </c>
      <c r="AF112" s="17">
        <v>55</v>
      </c>
      <c r="AG112" s="17" t="s">
        <v>237</v>
      </c>
    </row>
    <row r="113" spans="2:33" ht="13.5" x14ac:dyDescent="0.25">
      <c r="B113" s="45" t="s">
        <v>125</v>
      </c>
      <c r="C113" s="17">
        <v>100</v>
      </c>
      <c r="D113" s="17">
        <v>100</v>
      </c>
      <c r="E113" s="17">
        <v>99</v>
      </c>
      <c r="F113" s="17">
        <v>96</v>
      </c>
      <c r="G113" s="17">
        <v>96</v>
      </c>
      <c r="H113" s="17">
        <v>95</v>
      </c>
      <c r="I113" s="82"/>
      <c r="J113" s="82"/>
      <c r="K113" s="17">
        <v>99</v>
      </c>
      <c r="L113" s="17">
        <v>99</v>
      </c>
      <c r="M113" s="17">
        <v>97</v>
      </c>
      <c r="N113" s="17">
        <v>97</v>
      </c>
      <c r="O113" s="17">
        <v>95</v>
      </c>
      <c r="P113" s="17">
        <v>96</v>
      </c>
      <c r="Q113" s="17">
        <v>97</v>
      </c>
      <c r="R113" s="17">
        <v>0</v>
      </c>
      <c r="S113" s="17">
        <v>0</v>
      </c>
      <c r="T113" s="17">
        <v>90</v>
      </c>
      <c r="U113" s="17" t="s">
        <v>237</v>
      </c>
      <c r="V113" s="17" t="s">
        <v>238</v>
      </c>
      <c r="W113" s="17" t="s">
        <v>237</v>
      </c>
      <c r="X113" s="17" t="s">
        <v>238</v>
      </c>
      <c r="Y113" s="17" t="s">
        <v>237</v>
      </c>
      <c r="Z113" s="17" t="s">
        <v>238</v>
      </c>
      <c r="AA113" s="17" t="s">
        <v>237</v>
      </c>
      <c r="AB113" s="17" t="s">
        <v>238</v>
      </c>
      <c r="AC113" s="17" t="s">
        <v>237</v>
      </c>
      <c r="AD113" s="17" t="s">
        <v>238</v>
      </c>
      <c r="AE113" s="17" t="s">
        <v>237</v>
      </c>
      <c r="AF113" s="17" t="s">
        <v>238</v>
      </c>
      <c r="AG113" s="17" t="s">
        <v>237</v>
      </c>
    </row>
    <row r="114" spans="2:33" ht="13.5" x14ac:dyDescent="0.25">
      <c r="B114" s="45" t="s">
        <v>126</v>
      </c>
      <c r="C114" s="17">
        <v>99</v>
      </c>
      <c r="D114" s="17">
        <v>100</v>
      </c>
      <c r="E114" s="17">
        <v>98</v>
      </c>
      <c r="F114" s="17">
        <v>99</v>
      </c>
      <c r="G114" s="17">
        <v>97</v>
      </c>
      <c r="H114" s="17">
        <v>100</v>
      </c>
      <c r="I114" s="82"/>
      <c r="J114" s="82"/>
      <c r="K114" s="17">
        <v>99</v>
      </c>
      <c r="L114" s="17">
        <v>99</v>
      </c>
      <c r="M114" s="17">
        <v>99</v>
      </c>
      <c r="N114" s="17">
        <v>99</v>
      </c>
      <c r="O114" s="17">
        <v>99</v>
      </c>
      <c r="P114" s="17">
        <v>99</v>
      </c>
      <c r="Q114" s="17">
        <v>58</v>
      </c>
      <c r="R114" s="17">
        <v>0</v>
      </c>
      <c r="S114" s="17">
        <v>0</v>
      </c>
      <c r="T114" s="17">
        <v>95</v>
      </c>
      <c r="U114" s="17" t="s">
        <v>237</v>
      </c>
      <c r="V114" s="17">
        <v>22</v>
      </c>
      <c r="W114" s="17" t="s">
        <v>239</v>
      </c>
      <c r="X114" s="17" t="s">
        <v>238</v>
      </c>
      <c r="Y114" s="17" t="s">
        <v>237</v>
      </c>
      <c r="Z114" s="17">
        <v>57</v>
      </c>
      <c r="AA114" s="17" t="s">
        <v>237</v>
      </c>
      <c r="AB114" s="17" t="s">
        <v>238</v>
      </c>
      <c r="AC114" s="17" t="s">
        <v>237</v>
      </c>
      <c r="AD114" s="17" t="s">
        <v>238</v>
      </c>
      <c r="AE114" s="17" t="s">
        <v>237</v>
      </c>
      <c r="AF114" s="17" t="s">
        <v>238</v>
      </c>
      <c r="AG114" s="17" t="s">
        <v>237</v>
      </c>
    </row>
    <row r="115" spans="2:33" ht="13.5" x14ac:dyDescent="0.25">
      <c r="B115" s="45" t="s">
        <v>127</v>
      </c>
      <c r="C115" s="17">
        <v>67</v>
      </c>
      <c r="D115" s="17">
        <v>91</v>
      </c>
      <c r="E115" s="17">
        <v>54</v>
      </c>
      <c r="F115" s="17">
        <v>22</v>
      </c>
      <c r="G115" s="17">
        <v>35</v>
      </c>
      <c r="H115" s="17">
        <v>15</v>
      </c>
      <c r="I115" s="82"/>
      <c r="J115" s="82"/>
      <c r="K115" s="17">
        <v>87</v>
      </c>
      <c r="L115" s="17">
        <v>82</v>
      </c>
      <c r="M115" s="17">
        <v>74</v>
      </c>
      <c r="N115" s="17">
        <v>81</v>
      </c>
      <c r="O115" s="17">
        <v>72</v>
      </c>
      <c r="P115" s="17">
        <v>74</v>
      </c>
      <c r="Q115" s="17">
        <v>74</v>
      </c>
      <c r="R115" s="17">
        <v>0</v>
      </c>
      <c r="S115" s="17">
        <v>74</v>
      </c>
      <c r="T115" s="17">
        <v>85</v>
      </c>
      <c r="U115" s="17" t="s">
        <v>237</v>
      </c>
      <c r="V115" s="17">
        <v>41.8</v>
      </c>
      <c r="W115" s="17" t="s">
        <v>237</v>
      </c>
      <c r="X115" s="17">
        <v>43.9</v>
      </c>
      <c r="Y115" s="17" t="s">
        <v>237</v>
      </c>
      <c r="Z115" s="17">
        <v>11.2</v>
      </c>
      <c r="AA115" s="17" t="s">
        <v>237</v>
      </c>
      <c r="AB115" s="17">
        <v>31.9</v>
      </c>
      <c r="AC115" s="17" t="s">
        <v>237</v>
      </c>
      <c r="AD115" s="17">
        <v>45.6</v>
      </c>
      <c r="AE115" s="17" t="s">
        <v>237</v>
      </c>
      <c r="AF115" s="17">
        <v>77.3</v>
      </c>
      <c r="AG115" s="17" t="s">
        <v>237</v>
      </c>
    </row>
    <row r="116" spans="2:33" ht="13.5" x14ac:dyDescent="0.25">
      <c r="B116" s="45" t="s">
        <v>128</v>
      </c>
      <c r="C116" s="17">
        <v>100</v>
      </c>
      <c r="D116" s="17">
        <v>100</v>
      </c>
      <c r="E116" s="17">
        <v>100</v>
      </c>
      <c r="F116" s="17">
        <v>100</v>
      </c>
      <c r="G116" s="17">
        <v>100</v>
      </c>
      <c r="H116" s="17">
        <v>100</v>
      </c>
      <c r="I116" s="82"/>
      <c r="J116" s="82"/>
      <c r="K116" s="17" t="s">
        <v>238</v>
      </c>
      <c r="L116" s="17">
        <v>99</v>
      </c>
      <c r="M116" s="17">
        <v>99</v>
      </c>
      <c r="N116" s="17">
        <v>99</v>
      </c>
      <c r="O116" s="17">
        <v>99</v>
      </c>
      <c r="P116" s="17">
        <v>94</v>
      </c>
      <c r="Q116" s="17">
        <v>99</v>
      </c>
      <c r="R116" s="17">
        <v>0</v>
      </c>
      <c r="S116" s="17">
        <v>0</v>
      </c>
      <c r="T116" s="17" t="s">
        <v>238</v>
      </c>
      <c r="U116" s="17" t="s">
        <v>237</v>
      </c>
      <c r="V116" s="17" t="s">
        <v>238</v>
      </c>
      <c r="W116" s="17" t="s">
        <v>237</v>
      </c>
      <c r="X116" s="17" t="s">
        <v>238</v>
      </c>
      <c r="Y116" s="17" t="s">
        <v>237</v>
      </c>
      <c r="Z116" s="17" t="s">
        <v>238</v>
      </c>
      <c r="AA116" s="17" t="s">
        <v>237</v>
      </c>
      <c r="AB116" s="17" t="s">
        <v>238</v>
      </c>
      <c r="AC116" s="17" t="s">
        <v>237</v>
      </c>
      <c r="AD116" s="17" t="s">
        <v>238</v>
      </c>
      <c r="AE116" s="17" t="s">
        <v>237</v>
      </c>
      <c r="AF116" s="17" t="s">
        <v>238</v>
      </c>
      <c r="AG116" s="17" t="s">
        <v>237</v>
      </c>
    </row>
    <row r="117" spans="2:33" ht="13.5" x14ac:dyDescent="0.25">
      <c r="B117" s="45" t="s">
        <v>129</v>
      </c>
      <c r="C117" s="17">
        <v>95</v>
      </c>
      <c r="D117" s="17">
        <v>93</v>
      </c>
      <c r="E117" s="17">
        <v>98</v>
      </c>
      <c r="F117" s="17">
        <v>76</v>
      </c>
      <c r="G117" s="17">
        <v>84</v>
      </c>
      <c r="H117" s="17">
        <v>56.000000000000007</v>
      </c>
      <c r="I117" s="82"/>
      <c r="J117" s="82"/>
      <c r="K117" s="17">
        <v>93</v>
      </c>
      <c r="L117" s="17">
        <v>73</v>
      </c>
      <c r="M117" s="17">
        <v>36</v>
      </c>
      <c r="N117" s="17">
        <v>36</v>
      </c>
      <c r="O117" s="17">
        <v>70</v>
      </c>
      <c r="P117" s="17">
        <v>41</v>
      </c>
      <c r="Q117" s="17">
        <v>21</v>
      </c>
      <c r="R117" s="17">
        <v>45</v>
      </c>
      <c r="S117" s="17">
        <v>22</v>
      </c>
      <c r="T117" s="17" t="s">
        <v>238</v>
      </c>
      <c r="U117" s="17" t="s">
        <v>237</v>
      </c>
      <c r="V117" s="17" t="s">
        <v>238</v>
      </c>
      <c r="W117" s="17" t="s">
        <v>237</v>
      </c>
      <c r="X117" s="17" t="s">
        <v>238</v>
      </c>
      <c r="Y117" s="17" t="s">
        <v>237</v>
      </c>
      <c r="Z117" s="17">
        <v>38.200000000000003</v>
      </c>
      <c r="AA117" s="17" t="s">
        <v>239</v>
      </c>
      <c r="AB117" s="17" t="s">
        <v>238</v>
      </c>
      <c r="AC117" s="17" t="s">
        <v>237</v>
      </c>
      <c r="AD117" s="17" t="s">
        <v>238</v>
      </c>
      <c r="AE117" s="17" t="s">
        <v>237</v>
      </c>
      <c r="AF117" s="17" t="s">
        <v>238</v>
      </c>
      <c r="AG117" s="17" t="s">
        <v>237</v>
      </c>
    </row>
    <row r="118" spans="2:33" ht="13.5" x14ac:dyDescent="0.25">
      <c r="B118" s="45" t="s">
        <v>130</v>
      </c>
      <c r="C118" s="17">
        <v>50</v>
      </c>
      <c r="D118" s="17">
        <v>52</v>
      </c>
      <c r="E118" s="17">
        <v>48</v>
      </c>
      <c r="F118" s="17">
        <v>27</v>
      </c>
      <c r="G118" s="17">
        <v>51</v>
      </c>
      <c r="H118" s="17">
        <v>9</v>
      </c>
      <c r="I118" s="82"/>
      <c r="J118" s="82"/>
      <c r="K118" s="17">
        <v>95</v>
      </c>
      <c r="L118" s="17">
        <v>95</v>
      </c>
      <c r="M118" s="17">
        <v>80</v>
      </c>
      <c r="N118" s="17">
        <v>80</v>
      </c>
      <c r="O118" s="17">
        <v>80</v>
      </c>
      <c r="P118" s="17">
        <v>80</v>
      </c>
      <c r="Q118" s="17">
        <v>80</v>
      </c>
      <c r="R118" s="17">
        <v>0</v>
      </c>
      <c r="S118" s="17">
        <v>1</v>
      </c>
      <c r="T118" s="17">
        <v>80</v>
      </c>
      <c r="U118" s="17" t="s">
        <v>237</v>
      </c>
      <c r="V118" s="17">
        <v>43.1</v>
      </c>
      <c r="W118" s="17" t="s">
        <v>237</v>
      </c>
      <c r="X118" s="17">
        <v>30.4</v>
      </c>
      <c r="Y118" s="17" t="s">
        <v>237</v>
      </c>
      <c r="Z118" s="17">
        <v>18.8</v>
      </c>
      <c r="AA118" s="17" t="s">
        <v>237</v>
      </c>
      <c r="AB118" s="17">
        <v>19.7</v>
      </c>
      <c r="AC118" s="17" t="s">
        <v>237</v>
      </c>
      <c r="AD118" s="17">
        <v>18.7</v>
      </c>
      <c r="AE118" s="17" t="s">
        <v>237</v>
      </c>
      <c r="AF118" s="17">
        <v>45.7</v>
      </c>
      <c r="AG118" s="17" t="s">
        <v>237</v>
      </c>
    </row>
    <row r="119" spans="2:33" ht="13.5" x14ac:dyDescent="0.25">
      <c r="B119" s="45" t="s">
        <v>131</v>
      </c>
      <c r="C119" s="17">
        <v>100</v>
      </c>
      <c r="D119" s="17">
        <v>100</v>
      </c>
      <c r="E119" s="17">
        <v>100</v>
      </c>
      <c r="F119" s="17">
        <v>91</v>
      </c>
      <c r="G119" s="17">
        <v>92</v>
      </c>
      <c r="H119" s="17">
        <v>90</v>
      </c>
      <c r="I119" s="82"/>
      <c r="J119" s="82"/>
      <c r="K119" s="17">
        <v>99</v>
      </c>
      <c r="L119" s="17">
        <v>99</v>
      </c>
      <c r="M119" s="17">
        <v>98</v>
      </c>
      <c r="N119" s="17">
        <v>98</v>
      </c>
      <c r="O119" s="17">
        <v>99</v>
      </c>
      <c r="P119" s="17">
        <v>98</v>
      </c>
      <c r="Q119" s="17">
        <v>98</v>
      </c>
      <c r="R119" s="17">
        <v>0</v>
      </c>
      <c r="S119" s="17">
        <v>0</v>
      </c>
      <c r="T119" s="17">
        <v>95</v>
      </c>
      <c r="U119" s="17" t="s">
        <v>237</v>
      </c>
      <c r="V119" s="17" t="s">
        <v>238</v>
      </c>
      <c r="W119" s="17" t="s">
        <v>237</v>
      </c>
      <c r="X119" s="17" t="s">
        <v>238</v>
      </c>
      <c r="Y119" s="17" t="s">
        <v>237</v>
      </c>
      <c r="Z119" s="17" t="s">
        <v>238</v>
      </c>
      <c r="AA119" s="17" t="s">
        <v>237</v>
      </c>
      <c r="AB119" s="17" t="s">
        <v>238</v>
      </c>
      <c r="AC119" s="17" t="s">
        <v>237</v>
      </c>
      <c r="AD119" s="17" t="s">
        <v>238</v>
      </c>
      <c r="AE119" s="17" t="s">
        <v>237</v>
      </c>
      <c r="AF119" s="17" t="s">
        <v>238</v>
      </c>
      <c r="AG119" s="17" t="s">
        <v>237</v>
      </c>
    </row>
    <row r="120" spans="2:33" ht="13.5" x14ac:dyDescent="0.25">
      <c r="B120" s="45" t="s">
        <v>132</v>
      </c>
      <c r="C120" s="17">
        <v>95</v>
      </c>
      <c r="D120" s="17">
        <v>96</v>
      </c>
      <c r="E120" s="17">
        <v>91</v>
      </c>
      <c r="F120" s="17">
        <v>85</v>
      </c>
      <c r="G120" s="17">
        <v>87</v>
      </c>
      <c r="H120" s="17">
        <v>79</v>
      </c>
      <c r="I120" s="82"/>
      <c r="J120" s="82"/>
      <c r="K120" s="17">
        <v>91</v>
      </c>
      <c r="L120" s="17">
        <v>90</v>
      </c>
      <c r="M120" s="17">
        <v>83</v>
      </c>
      <c r="N120" s="17">
        <v>83</v>
      </c>
      <c r="O120" s="17">
        <v>89</v>
      </c>
      <c r="P120" s="17">
        <v>82</v>
      </c>
      <c r="Q120" s="17">
        <v>83</v>
      </c>
      <c r="R120" s="17">
        <v>81</v>
      </c>
      <c r="S120" s="17">
        <v>84</v>
      </c>
      <c r="T120" s="17">
        <v>88</v>
      </c>
      <c r="U120" s="17" t="s">
        <v>237</v>
      </c>
      <c r="V120" s="17" t="s">
        <v>238</v>
      </c>
      <c r="W120" s="17" t="s">
        <v>237</v>
      </c>
      <c r="X120" s="17" t="s">
        <v>238</v>
      </c>
      <c r="Y120" s="17" t="s">
        <v>237</v>
      </c>
      <c r="Z120" s="17">
        <v>52.32</v>
      </c>
      <c r="AA120" s="17" t="s">
        <v>237</v>
      </c>
      <c r="AB120" s="17" t="s">
        <v>238</v>
      </c>
      <c r="AC120" s="17" t="s">
        <v>237</v>
      </c>
      <c r="AD120" s="17" t="s">
        <v>238</v>
      </c>
      <c r="AE120" s="17" t="s">
        <v>237</v>
      </c>
      <c r="AF120" s="17" t="s">
        <v>238</v>
      </c>
      <c r="AG120" s="17" t="s">
        <v>237</v>
      </c>
    </row>
    <row r="121" spans="2:33" ht="13.5" x14ac:dyDescent="0.25">
      <c r="B121" s="45" t="s">
        <v>133</v>
      </c>
      <c r="C121" s="17">
        <v>89</v>
      </c>
      <c r="D121" s="17">
        <v>95</v>
      </c>
      <c r="E121" s="17">
        <v>87</v>
      </c>
      <c r="F121" s="17">
        <v>56.999999999999993</v>
      </c>
      <c r="G121" s="17">
        <v>85</v>
      </c>
      <c r="H121" s="17">
        <v>49</v>
      </c>
      <c r="I121" s="82"/>
      <c r="J121" s="82"/>
      <c r="K121" s="17">
        <v>70</v>
      </c>
      <c r="L121" s="17">
        <v>98</v>
      </c>
      <c r="M121" s="17">
        <v>81</v>
      </c>
      <c r="N121" s="17">
        <v>81</v>
      </c>
      <c r="O121" s="17">
        <v>91</v>
      </c>
      <c r="P121" s="17">
        <v>83</v>
      </c>
      <c r="Q121" s="17">
        <v>68</v>
      </c>
      <c r="R121" s="17">
        <v>33</v>
      </c>
      <c r="S121" s="17">
        <v>61</v>
      </c>
      <c r="T121" s="17" t="s">
        <v>238</v>
      </c>
      <c r="U121" s="17" t="s">
        <v>237</v>
      </c>
      <c r="V121" s="17" t="s">
        <v>238</v>
      </c>
      <c r="W121" s="17" t="s">
        <v>237</v>
      </c>
      <c r="X121" s="17" t="s">
        <v>238</v>
      </c>
      <c r="Y121" s="17" t="s">
        <v>237</v>
      </c>
      <c r="Z121" s="17" t="s">
        <v>238</v>
      </c>
      <c r="AA121" s="17" t="s">
        <v>237</v>
      </c>
      <c r="AB121" s="17" t="s">
        <v>238</v>
      </c>
      <c r="AC121" s="17" t="s">
        <v>237</v>
      </c>
      <c r="AD121" s="17" t="s">
        <v>238</v>
      </c>
      <c r="AE121" s="17" t="s">
        <v>237</v>
      </c>
      <c r="AF121" s="17" t="s">
        <v>238</v>
      </c>
      <c r="AG121" s="17" t="s">
        <v>237</v>
      </c>
    </row>
    <row r="122" spans="2:33" ht="13.5" x14ac:dyDescent="0.25">
      <c r="B122" s="45" t="s">
        <v>134</v>
      </c>
      <c r="C122" s="17">
        <v>100</v>
      </c>
      <c r="D122" s="17">
        <v>100</v>
      </c>
      <c r="E122" s="17" t="s">
        <v>238</v>
      </c>
      <c r="F122" s="17">
        <v>100</v>
      </c>
      <c r="G122" s="17">
        <v>100</v>
      </c>
      <c r="H122" s="17" t="s">
        <v>238</v>
      </c>
      <c r="I122" s="82"/>
      <c r="J122" s="82"/>
      <c r="K122" s="17">
        <v>89</v>
      </c>
      <c r="L122" s="17">
        <v>99</v>
      </c>
      <c r="M122" s="17">
        <v>99</v>
      </c>
      <c r="N122" s="17">
        <v>99</v>
      </c>
      <c r="O122" s="17">
        <v>99</v>
      </c>
      <c r="P122" s="17">
        <v>99</v>
      </c>
      <c r="Q122" s="17">
        <v>99</v>
      </c>
      <c r="R122" s="17">
        <v>0</v>
      </c>
      <c r="S122" s="17">
        <v>0</v>
      </c>
      <c r="T122" s="17" t="s">
        <v>238</v>
      </c>
      <c r="U122" s="17" t="s">
        <v>237</v>
      </c>
      <c r="V122" s="17" t="s">
        <v>238</v>
      </c>
      <c r="W122" s="17" t="s">
        <v>237</v>
      </c>
      <c r="X122" s="17" t="s">
        <v>238</v>
      </c>
      <c r="Y122" s="17" t="s">
        <v>237</v>
      </c>
      <c r="Z122" s="17" t="s">
        <v>238</v>
      </c>
      <c r="AA122" s="17" t="s">
        <v>237</v>
      </c>
      <c r="AB122" s="17" t="s">
        <v>238</v>
      </c>
      <c r="AC122" s="17" t="s">
        <v>237</v>
      </c>
      <c r="AD122" s="17" t="s">
        <v>238</v>
      </c>
      <c r="AE122" s="17" t="s">
        <v>237</v>
      </c>
      <c r="AF122" s="17" t="s">
        <v>238</v>
      </c>
      <c r="AG122" s="17" t="s">
        <v>237</v>
      </c>
    </row>
    <row r="123" spans="2:33" ht="13.5" x14ac:dyDescent="0.25">
      <c r="B123" s="45" t="s">
        <v>135</v>
      </c>
      <c r="C123" s="17">
        <v>85</v>
      </c>
      <c r="D123" s="17">
        <v>95</v>
      </c>
      <c r="E123" s="17">
        <v>61</v>
      </c>
      <c r="F123" s="17">
        <v>56.000000000000007</v>
      </c>
      <c r="G123" s="17">
        <v>65</v>
      </c>
      <c r="H123" s="17">
        <v>35</v>
      </c>
      <c r="I123" s="82"/>
      <c r="J123" s="82"/>
      <c r="K123" s="17">
        <v>99</v>
      </c>
      <c r="L123" s="17">
        <v>98</v>
      </c>
      <c r="M123" s="17">
        <v>98</v>
      </c>
      <c r="N123" s="17">
        <v>98</v>
      </c>
      <c r="O123" s="17">
        <v>97</v>
      </c>
      <c r="P123" s="17">
        <v>98</v>
      </c>
      <c r="Q123" s="17">
        <v>98</v>
      </c>
      <c r="R123" s="17">
        <v>0</v>
      </c>
      <c r="S123" s="17">
        <v>0</v>
      </c>
      <c r="T123" s="17" t="s">
        <v>238</v>
      </c>
      <c r="U123" s="17" t="s">
        <v>237</v>
      </c>
      <c r="V123" s="17">
        <v>86.8</v>
      </c>
      <c r="W123" s="17" t="s">
        <v>237</v>
      </c>
      <c r="X123" s="17">
        <v>72.5</v>
      </c>
      <c r="Y123" s="17" t="s">
        <v>237</v>
      </c>
      <c r="Z123" s="17">
        <v>30.6</v>
      </c>
      <c r="AA123" s="17" t="s">
        <v>237</v>
      </c>
      <c r="AB123" s="17" t="s">
        <v>238</v>
      </c>
      <c r="AC123" s="17" t="s">
        <v>237</v>
      </c>
      <c r="AD123" s="17" t="s">
        <v>238</v>
      </c>
      <c r="AE123" s="17" t="s">
        <v>237</v>
      </c>
      <c r="AF123" s="17" t="s">
        <v>238</v>
      </c>
      <c r="AG123" s="17" t="s">
        <v>237</v>
      </c>
    </row>
    <row r="124" spans="2:33" ht="13.5" x14ac:dyDescent="0.25">
      <c r="B124" s="2" t="s">
        <v>136</v>
      </c>
      <c r="C124" s="17">
        <v>98</v>
      </c>
      <c r="D124" s="17">
        <v>100</v>
      </c>
      <c r="E124" s="17">
        <v>95</v>
      </c>
      <c r="F124" s="17">
        <v>90</v>
      </c>
      <c r="G124" s="17">
        <v>92</v>
      </c>
      <c r="H124" s="17">
        <v>87</v>
      </c>
      <c r="I124" s="82"/>
      <c r="J124" s="82"/>
      <c r="K124" s="17">
        <v>93</v>
      </c>
      <c r="L124" s="17">
        <v>98</v>
      </c>
      <c r="M124" s="17">
        <v>94</v>
      </c>
      <c r="N124" s="17">
        <v>94</v>
      </c>
      <c r="O124" s="17">
        <v>88</v>
      </c>
      <c r="P124" s="17">
        <v>90</v>
      </c>
      <c r="Q124" s="17">
        <v>94</v>
      </c>
      <c r="R124" s="17">
        <v>0</v>
      </c>
      <c r="S124" s="17">
        <v>0</v>
      </c>
      <c r="T124" s="17" t="s">
        <v>238</v>
      </c>
      <c r="U124" s="17" t="s">
        <v>237</v>
      </c>
      <c r="V124" s="17">
        <v>89.4</v>
      </c>
      <c r="W124" s="17" t="s">
        <v>239</v>
      </c>
      <c r="X124" s="17">
        <v>56.6</v>
      </c>
      <c r="Y124" s="17" t="s">
        <v>239</v>
      </c>
      <c r="Z124" s="17">
        <v>16.3</v>
      </c>
      <c r="AA124" s="17" t="s">
        <v>239</v>
      </c>
      <c r="AB124" s="17" t="s">
        <v>238</v>
      </c>
      <c r="AC124" s="17" t="s">
        <v>237</v>
      </c>
      <c r="AD124" s="17" t="s">
        <v>238</v>
      </c>
      <c r="AE124" s="17" t="s">
        <v>237</v>
      </c>
      <c r="AF124" s="17" t="s">
        <v>238</v>
      </c>
      <c r="AG124" s="17" t="s">
        <v>237</v>
      </c>
    </row>
    <row r="125" spans="2:33" ht="13.5" x14ac:dyDescent="0.25">
      <c r="B125" s="45" t="s">
        <v>137</v>
      </c>
      <c r="C125" s="17">
        <v>84</v>
      </c>
      <c r="D125" s="17">
        <v>98</v>
      </c>
      <c r="E125" s="17">
        <v>64</v>
      </c>
      <c r="F125" s="17">
        <v>75</v>
      </c>
      <c r="G125" s="17">
        <v>85</v>
      </c>
      <c r="H125" s="17">
        <v>63</v>
      </c>
      <c r="I125" s="82"/>
      <c r="J125" s="82"/>
      <c r="K125" s="17">
        <v>99</v>
      </c>
      <c r="L125" s="17">
        <v>99</v>
      </c>
      <c r="M125" s="17">
        <v>99</v>
      </c>
      <c r="N125" s="17">
        <v>99</v>
      </c>
      <c r="O125" s="17">
        <v>99</v>
      </c>
      <c r="P125" s="17">
        <v>99</v>
      </c>
      <c r="Q125" s="17">
        <v>99</v>
      </c>
      <c r="R125" s="17">
        <v>90</v>
      </c>
      <c r="S125" s="17">
        <v>80</v>
      </c>
      <c r="T125" s="17">
        <v>89</v>
      </c>
      <c r="U125" s="17" t="s">
        <v>237</v>
      </c>
      <c r="V125" s="17">
        <v>70.099999999999994</v>
      </c>
      <c r="W125" s="17" t="s">
        <v>237</v>
      </c>
      <c r="X125" s="17">
        <v>38.299999999999997</v>
      </c>
      <c r="Y125" s="17" t="s">
        <v>237</v>
      </c>
      <c r="Z125" s="17">
        <v>22.1</v>
      </c>
      <c r="AA125" s="17" t="s">
        <v>237</v>
      </c>
      <c r="AB125" s="17" t="s">
        <v>238</v>
      </c>
      <c r="AC125" s="17" t="s">
        <v>237</v>
      </c>
      <c r="AD125" s="17" t="s">
        <v>238</v>
      </c>
      <c r="AE125" s="17" t="s">
        <v>237</v>
      </c>
      <c r="AF125" s="17" t="s">
        <v>238</v>
      </c>
      <c r="AG125" s="17" t="s">
        <v>237</v>
      </c>
    </row>
    <row r="126" spans="2:33" ht="13.5" x14ac:dyDescent="0.25">
      <c r="B126" s="45" t="s">
        <v>138</v>
      </c>
      <c r="C126" s="17">
        <v>49</v>
      </c>
      <c r="D126" s="17">
        <v>80</v>
      </c>
      <c r="E126" s="17">
        <v>35</v>
      </c>
      <c r="F126" s="17">
        <v>21</v>
      </c>
      <c r="G126" s="17">
        <v>44</v>
      </c>
      <c r="H126" s="17">
        <v>11</v>
      </c>
      <c r="I126" s="82"/>
      <c r="J126" s="82"/>
      <c r="K126" s="17">
        <v>93</v>
      </c>
      <c r="L126" s="17">
        <v>93</v>
      </c>
      <c r="M126" s="17">
        <v>78</v>
      </c>
      <c r="N126" s="17">
        <v>78</v>
      </c>
      <c r="O126" s="17">
        <v>85</v>
      </c>
      <c r="P126" s="17">
        <v>78</v>
      </c>
      <c r="Q126" s="17">
        <v>78</v>
      </c>
      <c r="R126" s="17">
        <v>0</v>
      </c>
      <c r="S126" s="17">
        <v>45</v>
      </c>
      <c r="T126" s="17">
        <v>83</v>
      </c>
      <c r="U126" s="17" t="s">
        <v>237</v>
      </c>
      <c r="V126" s="17">
        <v>50.2</v>
      </c>
      <c r="W126" s="17" t="s">
        <v>237</v>
      </c>
      <c r="X126" s="17">
        <v>12.1</v>
      </c>
      <c r="Y126" s="17" t="s">
        <v>237</v>
      </c>
      <c r="Z126" s="17">
        <v>55</v>
      </c>
      <c r="AA126" s="17" t="s">
        <v>237</v>
      </c>
      <c r="AB126" s="17">
        <v>29.9</v>
      </c>
      <c r="AC126" s="17" t="s">
        <v>237</v>
      </c>
      <c r="AD126" s="17">
        <v>35.700000000000003</v>
      </c>
      <c r="AE126" s="17" t="s">
        <v>237</v>
      </c>
      <c r="AF126" s="17">
        <v>51.4</v>
      </c>
      <c r="AG126" s="17" t="s">
        <v>237</v>
      </c>
    </row>
    <row r="127" spans="2:33" ht="13.5" x14ac:dyDescent="0.25">
      <c r="B127" s="45" t="s">
        <v>139</v>
      </c>
      <c r="C127" s="17">
        <v>86</v>
      </c>
      <c r="D127" s="17">
        <v>95</v>
      </c>
      <c r="E127" s="17">
        <v>81</v>
      </c>
      <c r="F127" s="17">
        <v>77</v>
      </c>
      <c r="G127" s="17">
        <v>84</v>
      </c>
      <c r="H127" s="17">
        <v>74</v>
      </c>
      <c r="I127" s="82"/>
      <c r="J127" s="82"/>
      <c r="K127" s="17">
        <v>86</v>
      </c>
      <c r="L127" s="17">
        <v>90</v>
      </c>
      <c r="M127" s="17">
        <v>75</v>
      </c>
      <c r="N127" s="17">
        <v>76</v>
      </c>
      <c r="O127" s="17">
        <v>86</v>
      </c>
      <c r="P127" s="17">
        <v>72</v>
      </c>
      <c r="Q127" s="17">
        <v>72</v>
      </c>
      <c r="R127" s="17">
        <v>0</v>
      </c>
      <c r="S127" s="17">
        <v>0</v>
      </c>
      <c r="T127" s="17">
        <v>87</v>
      </c>
      <c r="U127" s="17" t="s">
        <v>237</v>
      </c>
      <c r="V127" s="17">
        <v>69.3</v>
      </c>
      <c r="W127" s="17" t="s">
        <v>237</v>
      </c>
      <c r="X127" s="17">
        <v>34.200000000000003</v>
      </c>
      <c r="Y127" s="17" t="s">
        <v>237</v>
      </c>
      <c r="Z127" s="17">
        <v>60.6</v>
      </c>
      <c r="AA127" s="17" t="s">
        <v>237</v>
      </c>
      <c r="AB127" s="17" t="s">
        <v>238</v>
      </c>
      <c r="AC127" s="17" t="s">
        <v>237</v>
      </c>
      <c r="AD127" s="17">
        <v>11.1</v>
      </c>
      <c r="AE127" s="17" t="s">
        <v>237</v>
      </c>
      <c r="AF127" s="17" t="s">
        <v>238</v>
      </c>
      <c r="AG127" s="17" t="s">
        <v>237</v>
      </c>
    </row>
    <row r="128" spans="2:33" ht="13.5" x14ac:dyDescent="0.25">
      <c r="B128" s="45" t="s">
        <v>140</v>
      </c>
      <c r="C128" s="17">
        <v>92</v>
      </c>
      <c r="D128" s="17">
        <v>98</v>
      </c>
      <c r="E128" s="17">
        <v>87</v>
      </c>
      <c r="F128" s="17">
        <v>32</v>
      </c>
      <c r="G128" s="17">
        <v>56.000000000000007</v>
      </c>
      <c r="H128" s="17">
        <v>17</v>
      </c>
      <c r="I128" s="82"/>
      <c r="J128" s="82"/>
      <c r="K128" s="17">
        <v>94</v>
      </c>
      <c r="L128" s="17">
        <v>94</v>
      </c>
      <c r="M128" s="17">
        <v>89</v>
      </c>
      <c r="N128" s="17">
        <v>89</v>
      </c>
      <c r="O128" s="17">
        <v>82</v>
      </c>
      <c r="P128" s="17">
        <v>89</v>
      </c>
      <c r="Q128" s="17">
        <v>89</v>
      </c>
      <c r="R128" s="17">
        <v>0</v>
      </c>
      <c r="S128" s="17">
        <v>0</v>
      </c>
      <c r="T128" s="17">
        <v>83</v>
      </c>
      <c r="U128" s="17" t="s">
        <v>237</v>
      </c>
      <c r="V128" s="17">
        <v>53</v>
      </c>
      <c r="W128" s="17" t="s">
        <v>239</v>
      </c>
      <c r="X128" s="17" t="s">
        <v>238</v>
      </c>
      <c r="Y128" s="17" t="s">
        <v>237</v>
      </c>
      <c r="Z128" s="17">
        <v>63.1</v>
      </c>
      <c r="AA128" s="17" t="s">
        <v>239</v>
      </c>
      <c r="AB128" s="17">
        <v>20.3</v>
      </c>
      <c r="AC128" s="17" t="s">
        <v>237</v>
      </c>
      <c r="AD128" s="17">
        <v>34</v>
      </c>
      <c r="AE128" s="17" t="s">
        <v>237</v>
      </c>
      <c r="AF128" s="17">
        <v>53.9</v>
      </c>
      <c r="AG128" s="17" t="s">
        <v>237</v>
      </c>
    </row>
    <row r="129" spans="2:33" ht="13.5" x14ac:dyDescent="0.25">
      <c r="B129" s="45" t="s">
        <v>141</v>
      </c>
      <c r="C129" s="17">
        <v>96</v>
      </c>
      <c r="D129" s="17">
        <v>96</v>
      </c>
      <c r="E129" s="17" t="s">
        <v>238</v>
      </c>
      <c r="F129" s="17">
        <v>66</v>
      </c>
      <c r="G129" s="17">
        <v>66</v>
      </c>
      <c r="H129" s="17" t="s">
        <v>238</v>
      </c>
      <c r="I129" s="82"/>
      <c r="J129" s="82"/>
      <c r="K129" s="17">
        <v>99</v>
      </c>
      <c r="L129" s="17">
        <v>98</v>
      </c>
      <c r="M129" s="17">
        <v>79</v>
      </c>
      <c r="N129" s="17">
        <v>79</v>
      </c>
      <c r="O129" s="17">
        <v>96</v>
      </c>
      <c r="P129" s="17">
        <v>79</v>
      </c>
      <c r="Q129" s="17">
        <v>79</v>
      </c>
      <c r="R129" s="17">
        <v>0</v>
      </c>
      <c r="S129" s="17">
        <v>0</v>
      </c>
      <c r="T129" s="17" t="s">
        <v>238</v>
      </c>
      <c r="U129" s="17" t="s">
        <v>237</v>
      </c>
      <c r="V129" s="17">
        <v>69</v>
      </c>
      <c r="W129" s="17" t="s">
        <v>239</v>
      </c>
      <c r="X129" s="17">
        <v>47</v>
      </c>
      <c r="Y129" s="17" t="s">
        <v>239</v>
      </c>
      <c r="Z129" s="17">
        <v>23.3</v>
      </c>
      <c r="AA129" s="17" t="s">
        <v>239</v>
      </c>
      <c r="AB129" s="17" t="s">
        <v>238</v>
      </c>
      <c r="AC129" s="17" t="s">
        <v>237</v>
      </c>
      <c r="AD129" s="17" t="s">
        <v>238</v>
      </c>
      <c r="AE129" s="17" t="s">
        <v>237</v>
      </c>
      <c r="AF129" s="17" t="s">
        <v>238</v>
      </c>
      <c r="AG129" s="17" t="s">
        <v>237</v>
      </c>
    </row>
    <row r="130" spans="2:33" ht="13.5" x14ac:dyDescent="0.25">
      <c r="B130" s="45" t="s">
        <v>142</v>
      </c>
      <c r="C130" s="17">
        <v>88</v>
      </c>
      <c r="D130" s="17">
        <v>90</v>
      </c>
      <c r="E130" s="17">
        <v>88</v>
      </c>
      <c r="F130" s="17">
        <v>37</v>
      </c>
      <c r="G130" s="17">
        <v>51</v>
      </c>
      <c r="H130" s="17">
        <v>34</v>
      </c>
      <c r="I130" s="82"/>
      <c r="J130" s="82"/>
      <c r="K130" s="17">
        <v>97</v>
      </c>
      <c r="L130" s="17">
        <v>94</v>
      </c>
      <c r="M130" s="17">
        <v>92</v>
      </c>
      <c r="N130" s="17">
        <v>92</v>
      </c>
      <c r="O130" s="17">
        <v>88</v>
      </c>
      <c r="P130" s="17">
        <v>92</v>
      </c>
      <c r="Q130" s="17">
        <v>92</v>
      </c>
      <c r="R130" s="17">
        <v>0</v>
      </c>
      <c r="S130" s="17">
        <v>0</v>
      </c>
      <c r="T130" s="17">
        <v>82</v>
      </c>
      <c r="U130" s="17" t="s">
        <v>237</v>
      </c>
      <c r="V130" s="17">
        <v>50</v>
      </c>
      <c r="W130" s="17" t="s">
        <v>237</v>
      </c>
      <c r="X130" s="17">
        <v>7</v>
      </c>
      <c r="Y130" s="17" t="s">
        <v>237</v>
      </c>
      <c r="Z130" s="17">
        <v>39</v>
      </c>
      <c r="AA130" s="17" t="s">
        <v>237</v>
      </c>
      <c r="AB130" s="17">
        <v>0.6</v>
      </c>
      <c r="AC130" s="17" t="s">
        <v>237</v>
      </c>
      <c r="AD130" s="17" t="s">
        <v>238</v>
      </c>
      <c r="AE130" s="17" t="s">
        <v>237</v>
      </c>
      <c r="AF130" s="17" t="s">
        <v>238</v>
      </c>
      <c r="AG130" s="17" t="s">
        <v>237</v>
      </c>
    </row>
    <row r="131" spans="2:33" ht="13.5" x14ac:dyDescent="0.25">
      <c r="B131" s="45" t="s">
        <v>143</v>
      </c>
      <c r="C131" s="17">
        <v>100</v>
      </c>
      <c r="D131" s="17">
        <v>100</v>
      </c>
      <c r="E131" s="17">
        <v>100</v>
      </c>
      <c r="F131" s="17">
        <v>100</v>
      </c>
      <c r="G131" s="17">
        <v>100</v>
      </c>
      <c r="H131" s="17">
        <v>100</v>
      </c>
      <c r="I131" s="82"/>
      <c r="J131" s="82"/>
      <c r="K131" s="17" t="s">
        <v>238</v>
      </c>
      <c r="L131" s="17">
        <v>99</v>
      </c>
      <c r="M131" s="17">
        <v>97</v>
      </c>
      <c r="N131" s="17">
        <v>97</v>
      </c>
      <c r="O131" s="17">
        <v>96</v>
      </c>
      <c r="P131" s="17">
        <v>95</v>
      </c>
      <c r="Q131" s="17">
        <v>97</v>
      </c>
      <c r="R131" s="17">
        <v>0</v>
      </c>
      <c r="S131" s="17">
        <v>96</v>
      </c>
      <c r="T131" s="17" t="s">
        <v>238</v>
      </c>
      <c r="U131" s="17" t="s">
        <v>237</v>
      </c>
      <c r="V131" s="17" t="s">
        <v>238</v>
      </c>
      <c r="W131" s="17" t="s">
        <v>237</v>
      </c>
      <c r="X131" s="17" t="s">
        <v>238</v>
      </c>
      <c r="Y131" s="17" t="s">
        <v>237</v>
      </c>
      <c r="Z131" s="17" t="s">
        <v>238</v>
      </c>
      <c r="AA131" s="17" t="s">
        <v>237</v>
      </c>
      <c r="AB131" s="17" t="s">
        <v>238</v>
      </c>
      <c r="AC131" s="17" t="s">
        <v>237</v>
      </c>
      <c r="AD131" s="17" t="s">
        <v>238</v>
      </c>
      <c r="AE131" s="17" t="s">
        <v>237</v>
      </c>
      <c r="AF131" s="17" t="s">
        <v>238</v>
      </c>
      <c r="AG131" s="17" t="s">
        <v>237</v>
      </c>
    </row>
    <row r="132" spans="2:33" ht="13.5" x14ac:dyDescent="0.25">
      <c r="B132" s="45" t="s">
        <v>144</v>
      </c>
      <c r="C132" s="17">
        <v>100</v>
      </c>
      <c r="D132" s="17">
        <v>100</v>
      </c>
      <c r="E132" s="17">
        <v>100</v>
      </c>
      <c r="F132" s="17" t="s">
        <v>238</v>
      </c>
      <c r="G132" s="17" t="s">
        <v>238</v>
      </c>
      <c r="H132" s="17" t="s">
        <v>238</v>
      </c>
      <c r="I132" s="82"/>
      <c r="J132" s="82"/>
      <c r="K132" s="17" t="s">
        <v>238</v>
      </c>
      <c r="L132" s="17">
        <v>93</v>
      </c>
      <c r="M132" s="17">
        <v>92</v>
      </c>
      <c r="N132" s="17">
        <v>92</v>
      </c>
      <c r="O132" s="17">
        <v>92</v>
      </c>
      <c r="P132" s="17">
        <v>93</v>
      </c>
      <c r="Q132" s="17">
        <v>92</v>
      </c>
      <c r="R132" s="17">
        <v>0</v>
      </c>
      <c r="S132" s="17">
        <v>93</v>
      </c>
      <c r="T132" s="17" t="s">
        <v>238</v>
      </c>
      <c r="U132" s="17" t="s">
        <v>237</v>
      </c>
      <c r="V132" s="17" t="s">
        <v>238</v>
      </c>
      <c r="W132" s="17" t="s">
        <v>237</v>
      </c>
      <c r="X132" s="17" t="s">
        <v>238</v>
      </c>
      <c r="Y132" s="17" t="s">
        <v>237</v>
      </c>
      <c r="Z132" s="17" t="s">
        <v>238</v>
      </c>
      <c r="AA132" s="17" t="s">
        <v>237</v>
      </c>
      <c r="AB132" s="17" t="s">
        <v>238</v>
      </c>
      <c r="AC132" s="17" t="s">
        <v>237</v>
      </c>
      <c r="AD132" s="17" t="s">
        <v>238</v>
      </c>
      <c r="AE132" s="17" t="s">
        <v>237</v>
      </c>
      <c r="AF132" s="17" t="s">
        <v>238</v>
      </c>
      <c r="AG132" s="17" t="s">
        <v>237</v>
      </c>
    </row>
    <row r="133" spans="2:33" ht="13.5" x14ac:dyDescent="0.25">
      <c r="B133" s="45" t="s">
        <v>145</v>
      </c>
      <c r="C133" s="17">
        <v>85</v>
      </c>
      <c r="D133" s="17">
        <v>98</v>
      </c>
      <c r="E133" s="17">
        <v>68</v>
      </c>
      <c r="F133" s="17">
        <v>52</v>
      </c>
      <c r="G133" s="17">
        <v>63</v>
      </c>
      <c r="H133" s="17">
        <v>37</v>
      </c>
      <c r="I133" s="82"/>
      <c r="J133" s="82"/>
      <c r="K133" s="17">
        <v>98</v>
      </c>
      <c r="L133" s="17">
        <v>99</v>
      </c>
      <c r="M133" s="17">
        <v>98</v>
      </c>
      <c r="N133" s="17">
        <v>99</v>
      </c>
      <c r="O133" s="17">
        <v>99</v>
      </c>
      <c r="P133" s="17">
        <v>98</v>
      </c>
      <c r="Q133" s="17">
        <v>98</v>
      </c>
      <c r="R133" s="17">
        <v>98</v>
      </c>
      <c r="S133" s="17">
        <v>98</v>
      </c>
      <c r="T133" s="17">
        <v>81</v>
      </c>
      <c r="U133" s="17" t="s">
        <v>237</v>
      </c>
      <c r="V133" s="17">
        <v>58</v>
      </c>
      <c r="W133" s="17" t="s">
        <v>239</v>
      </c>
      <c r="X133" s="17">
        <v>88.5</v>
      </c>
      <c r="Y133" s="17" t="s">
        <v>237</v>
      </c>
      <c r="Z133" s="17">
        <v>65.400000000000006</v>
      </c>
      <c r="AA133" s="17" t="s">
        <v>237</v>
      </c>
      <c r="AB133" s="17">
        <v>2</v>
      </c>
      <c r="AC133" s="17" t="s">
        <v>239</v>
      </c>
      <c r="AD133" s="17" t="s">
        <v>238</v>
      </c>
      <c r="AE133" s="17" t="s">
        <v>237</v>
      </c>
      <c r="AF133" s="17" t="s">
        <v>238</v>
      </c>
      <c r="AG133" s="17" t="s">
        <v>237</v>
      </c>
    </row>
    <row r="134" spans="2:33" ht="13.5" x14ac:dyDescent="0.25">
      <c r="B134" s="45" t="s">
        <v>146</v>
      </c>
      <c r="C134" s="17">
        <v>52</v>
      </c>
      <c r="D134" s="17">
        <v>99</v>
      </c>
      <c r="E134" s="17">
        <v>42</v>
      </c>
      <c r="F134" s="17">
        <v>9</v>
      </c>
      <c r="G134" s="17">
        <v>33</v>
      </c>
      <c r="H134" s="17">
        <v>4</v>
      </c>
      <c r="I134" s="82"/>
      <c r="J134" s="82"/>
      <c r="K134" s="17">
        <v>49</v>
      </c>
      <c r="L134" s="17">
        <v>85</v>
      </c>
      <c r="M134" s="17">
        <v>70</v>
      </c>
      <c r="N134" s="17">
        <v>63</v>
      </c>
      <c r="O134" s="17">
        <v>67</v>
      </c>
      <c r="P134" s="17">
        <v>70</v>
      </c>
      <c r="Q134" s="17">
        <v>70</v>
      </c>
      <c r="R134" s="17">
        <v>0</v>
      </c>
      <c r="S134" s="17">
        <v>0</v>
      </c>
      <c r="T134" s="17">
        <v>81</v>
      </c>
      <c r="U134" s="17" t="s">
        <v>237</v>
      </c>
      <c r="V134" s="17">
        <v>53.1</v>
      </c>
      <c r="W134" s="17" t="s">
        <v>237</v>
      </c>
      <c r="X134" s="17">
        <v>10.7</v>
      </c>
      <c r="Y134" s="17" t="s">
        <v>237</v>
      </c>
      <c r="Z134" s="17">
        <v>44.3</v>
      </c>
      <c r="AA134" s="17" t="s">
        <v>237</v>
      </c>
      <c r="AB134" s="17">
        <v>19.2</v>
      </c>
      <c r="AC134" s="17" t="s">
        <v>237</v>
      </c>
      <c r="AD134" s="17">
        <v>20.100000000000001</v>
      </c>
      <c r="AE134" s="17" t="s">
        <v>237</v>
      </c>
      <c r="AF134" s="17">
        <v>61.3</v>
      </c>
      <c r="AG134" s="17" t="s">
        <v>237</v>
      </c>
    </row>
    <row r="135" spans="2:33" ht="13.5" x14ac:dyDescent="0.25">
      <c r="B135" s="45" t="s">
        <v>147</v>
      </c>
      <c r="C135" s="17">
        <v>64</v>
      </c>
      <c r="D135" s="17">
        <v>79</v>
      </c>
      <c r="E135" s="17">
        <v>49</v>
      </c>
      <c r="F135" s="17">
        <v>28.000000000000004</v>
      </c>
      <c r="G135" s="17">
        <v>31</v>
      </c>
      <c r="H135" s="17">
        <v>25</v>
      </c>
      <c r="I135" s="82"/>
      <c r="J135" s="82"/>
      <c r="K135" s="17">
        <v>80</v>
      </c>
      <c r="L135" s="17">
        <v>63</v>
      </c>
      <c r="M135" s="17">
        <v>58</v>
      </c>
      <c r="N135" s="17">
        <v>67</v>
      </c>
      <c r="O135" s="17">
        <v>59</v>
      </c>
      <c r="P135" s="17">
        <v>63</v>
      </c>
      <c r="Q135" s="17">
        <v>46</v>
      </c>
      <c r="R135" s="17">
        <v>0</v>
      </c>
      <c r="S135" s="17">
        <v>0</v>
      </c>
      <c r="T135" s="17">
        <v>60</v>
      </c>
      <c r="U135" s="17" t="s">
        <v>237</v>
      </c>
      <c r="V135" s="17">
        <v>34.5</v>
      </c>
      <c r="W135" s="17" t="s">
        <v>237</v>
      </c>
      <c r="X135" s="17">
        <v>36.5</v>
      </c>
      <c r="Y135" s="17" t="s">
        <v>237</v>
      </c>
      <c r="Z135" s="17">
        <v>33.700000000000003</v>
      </c>
      <c r="AA135" s="17" t="s">
        <v>237</v>
      </c>
      <c r="AB135" s="17">
        <v>32.700000000000003</v>
      </c>
      <c r="AC135" s="17" t="s">
        <v>237</v>
      </c>
      <c r="AD135" s="17">
        <v>16.600000000000001</v>
      </c>
      <c r="AE135" s="17" t="s">
        <v>237</v>
      </c>
      <c r="AF135" s="17">
        <v>49.5</v>
      </c>
      <c r="AG135" s="17" t="s">
        <v>237</v>
      </c>
    </row>
    <row r="136" spans="2:33" ht="13.5" x14ac:dyDescent="0.25">
      <c r="B136" s="45" t="s">
        <v>148</v>
      </c>
      <c r="C136" s="17">
        <v>98.545170561039612</v>
      </c>
      <c r="D136" s="17" t="s">
        <v>238</v>
      </c>
      <c r="E136" s="17" t="s">
        <v>238</v>
      </c>
      <c r="F136" s="17">
        <v>100</v>
      </c>
      <c r="G136" s="17" t="s">
        <v>238</v>
      </c>
      <c r="H136" s="17" t="s">
        <v>238</v>
      </c>
      <c r="I136" s="82"/>
      <c r="J136" s="82"/>
      <c r="K136" s="17">
        <v>99</v>
      </c>
      <c r="L136" s="17">
        <v>99</v>
      </c>
      <c r="M136" s="17">
        <v>99</v>
      </c>
      <c r="N136" s="17">
        <v>99</v>
      </c>
      <c r="O136" s="17">
        <v>99</v>
      </c>
      <c r="P136" s="17">
        <v>99</v>
      </c>
      <c r="Q136" s="17">
        <v>99</v>
      </c>
      <c r="R136" s="17">
        <v>0</v>
      </c>
      <c r="S136" s="17">
        <v>99</v>
      </c>
      <c r="T136" s="17" t="s">
        <v>238</v>
      </c>
      <c r="U136" s="17" t="s">
        <v>237</v>
      </c>
      <c r="V136" s="17" t="s">
        <v>238</v>
      </c>
      <c r="W136" s="17" t="s">
        <v>237</v>
      </c>
      <c r="X136" s="17" t="s">
        <v>238</v>
      </c>
      <c r="Y136" s="17" t="s">
        <v>237</v>
      </c>
      <c r="Z136" s="17" t="s">
        <v>238</v>
      </c>
      <c r="AA136" s="17" t="s">
        <v>237</v>
      </c>
      <c r="AB136" s="17" t="s">
        <v>238</v>
      </c>
      <c r="AC136" s="17" t="s">
        <v>237</v>
      </c>
      <c r="AD136" s="17" t="s">
        <v>238</v>
      </c>
      <c r="AE136" s="17" t="s">
        <v>237</v>
      </c>
      <c r="AF136" s="17" t="s">
        <v>238</v>
      </c>
      <c r="AG136" s="17" t="s">
        <v>237</v>
      </c>
    </row>
    <row r="137" spans="2:33" ht="13.5" x14ac:dyDescent="0.25">
      <c r="B137" s="45" t="s">
        <v>149</v>
      </c>
      <c r="C137" s="17">
        <v>100</v>
      </c>
      <c r="D137" s="17">
        <v>100</v>
      </c>
      <c r="E137" s="17">
        <v>100</v>
      </c>
      <c r="F137" s="17">
        <v>100</v>
      </c>
      <c r="G137" s="17">
        <v>100</v>
      </c>
      <c r="H137" s="17">
        <v>100</v>
      </c>
      <c r="I137" s="82"/>
      <c r="J137" s="82"/>
      <c r="K137" s="17" t="s">
        <v>238</v>
      </c>
      <c r="L137" s="17">
        <v>99</v>
      </c>
      <c r="M137" s="17">
        <v>94</v>
      </c>
      <c r="N137" s="17">
        <v>94</v>
      </c>
      <c r="O137" s="17">
        <v>93</v>
      </c>
      <c r="P137" s="17">
        <v>0</v>
      </c>
      <c r="Q137" s="17">
        <v>95</v>
      </c>
      <c r="R137" s="17">
        <v>0</v>
      </c>
      <c r="S137" s="17">
        <v>93</v>
      </c>
      <c r="T137" s="17" t="s">
        <v>238</v>
      </c>
      <c r="U137" s="17" t="s">
        <v>237</v>
      </c>
      <c r="V137" s="17" t="s">
        <v>238</v>
      </c>
      <c r="W137" s="17" t="s">
        <v>237</v>
      </c>
      <c r="X137" s="17" t="s">
        <v>238</v>
      </c>
      <c r="Y137" s="17" t="s">
        <v>237</v>
      </c>
      <c r="Z137" s="17" t="s">
        <v>238</v>
      </c>
      <c r="AA137" s="17" t="s">
        <v>237</v>
      </c>
      <c r="AB137" s="17" t="s">
        <v>238</v>
      </c>
      <c r="AC137" s="17" t="s">
        <v>237</v>
      </c>
      <c r="AD137" s="17" t="s">
        <v>238</v>
      </c>
      <c r="AE137" s="17" t="s">
        <v>237</v>
      </c>
      <c r="AF137" s="17" t="s">
        <v>238</v>
      </c>
      <c r="AG137" s="17" t="s">
        <v>237</v>
      </c>
    </row>
    <row r="138" spans="2:33" ht="13.5" x14ac:dyDescent="0.25">
      <c r="B138" s="45" t="s">
        <v>150</v>
      </c>
      <c r="C138" s="17">
        <v>93</v>
      </c>
      <c r="D138" s="17">
        <v>95</v>
      </c>
      <c r="E138" s="17">
        <v>86</v>
      </c>
      <c r="F138" s="17">
        <v>97</v>
      </c>
      <c r="G138" s="17">
        <v>97</v>
      </c>
      <c r="H138" s="17">
        <v>95</v>
      </c>
      <c r="I138" s="82"/>
      <c r="J138" s="82"/>
      <c r="K138" s="17">
        <v>99</v>
      </c>
      <c r="L138" s="17">
        <v>99</v>
      </c>
      <c r="M138" s="17">
        <v>98</v>
      </c>
      <c r="N138" s="17">
        <v>99</v>
      </c>
      <c r="O138" s="17">
        <v>99</v>
      </c>
      <c r="P138" s="17">
        <v>97</v>
      </c>
      <c r="Q138" s="17">
        <v>98</v>
      </c>
      <c r="R138" s="17">
        <v>0</v>
      </c>
      <c r="S138" s="17">
        <v>99</v>
      </c>
      <c r="T138" s="17">
        <v>91</v>
      </c>
      <c r="U138" s="17" t="s">
        <v>237</v>
      </c>
      <c r="V138" s="17" t="s">
        <v>238</v>
      </c>
      <c r="W138" s="17" t="s">
        <v>237</v>
      </c>
      <c r="X138" s="17" t="s">
        <v>238</v>
      </c>
      <c r="Y138" s="17" t="s">
        <v>237</v>
      </c>
      <c r="Z138" s="17" t="s">
        <v>238</v>
      </c>
      <c r="AA138" s="17" t="s">
        <v>237</v>
      </c>
      <c r="AB138" s="17" t="s">
        <v>238</v>
      </c>
      <c r="AC138" s="17" t="s">
        <v>237</v>
      </c>
      <c r="AD138" s="17" t="s">
        <v>238</v>
      </c>
      <c r="AE138" s="17" t="s">
        <v>237</v>
      </c>
      <c r="AF138" s="17" t="s">
        <v>238</v>
      </c>
      <c r="AG138" s="17" t="s">
        <v>237</v>
      </c>
    </row>
    <row r="139" spans="2:33" ht="13.5" x14ac:dyDescent="0.25">
      <c r="B139" s="45" t="s">
        <v>151</v>
      </c>
      <c r="C139" s="17">
        <v>91</v>
      </c>
      <c r="D139" s="17">
        <v>96</v>
      </c>
      <c r="E139" s="17">
        <v>89</v>
      </c>
      <c r="F139" s="17">
        <v>48</v>
      </c>
      <c r="G139" s="17">
        <v>72</v>
      </c>
      <c r="H139" s="17">
        <v>34</v>
      </c>
      <c r="I139" s="82"/>
      <c r="J139" s="82"/>
      <c r="K139" s="17">
        <v>85</v>
      </c>
      <c r="L139" s="17">
        <v>79</v>
      </c>
      <c r="M139" s="17">
        <v>72</v>
      </c>
      <c r="N139" s="17">
        <v>72</v>
      </c>
      <c r="O139" s="17">
        <v>61</v>
      </c>
      <c r="P139" s="17">
        <v>72</v>
      </c>
      <c r="Q139" s="17">
        <v>72</v>
      </c>
      <c r="R139" s="17">
        <v>0</v>
      </c>
      <c r="S139" s="17">
        <v>66</v>
      </c>
      <c r="T139" s="17">
        <v>75</v>
      </c>
      <c r="U139" s="17" t="s">
        <v>237</v>
      </c>
      <c r="V139" s="17">
        <v>64.400000000000006</v>
      </c>
      <c r="W139" s="17" t="s">
        <v>237</v>
      </c>
      <c r="X139" s="17">
        <v>41.5</v>
      </c>
      <c r="Y139" s="17" t="s">
        <v>237</v>
      </c>
      <c r="Z139" s="17">
        <v>38</v>
      </c>
      <c r="AA139" s="17" t="s">
        <v>237</v>
      </c>
      <c r="AB139" s="17">
        <v>3.4</v>
      </c>
      <c r="AC139" s="17" t="s">
        <v>237</v>
      </c>
      <c r="AD139" s="17" t="s">
        <v>238</v>
      </c>
      <c r="AE139" s="17" t="s">
        <v>237</v>
      </c>
      <c r="AF139" s="17">
        <v>1</v>
      </c>
      <c r="AG139" s="17" t="s">
        <v>237</v>
      </c>
    </row>
    <row r="140" spans="2:33" ht="13.5" x14ac:dyDescent="0.25">
      <c r="B140" s="45" t="s">
        <v>152</v>
      </c>
      <c r="C140" s="17" t="s">
        <v>238</v>
      </c>
      <c r="D140" s="17">
        <v>97</v>
      </c>
      <c r="E140" s="17" t="s">
        <v>238</v>
      </c>
      <c r="F140" s="17">
        <v>100</v>
      </c>
      <c r="G140" s="17">
        <v>100</v>
      </c>
      <c r="H140" s="17">
        <v>100</v>
      </c>
      <c r="I140" s="82"/>
      <c r="J140" s="82"/>
      <c r="K140" s="17" t="s">
        <v>238</v>
      </c>
      <c r="L140" s="17">
        <v>99</v>
      </c>
      <c r="M140" s="17">
        <v>99</v>
      </c>
      <c r="N140" s="17">
        <v>99</v>
      </c>
      <c r="O140" s="17">
        <v>99</v>
      </c>
      <c r="P140" s="17">
        <v>99</v>
      </c>
      <c r="Q140" s="17">
        <v>99</v>
      </c>
      <c r="R140" s="17">
        <v>99</v>
      </c>
      <c r="S140" s="17">
        <v>93</v>
      </c>
      <c r="T140" s="17" t="s">
        <v>238</v>
      </c>
      <c r="U140" s="17" t="s">
        <v>237</v>
      </c>
      <c r="V140" s="17" t="s">
        <v>238</v>
      </c>
      <c r="W140" s="17" t="s">
        <v>237</v>
      </c>
      <c r="X140" s="17" t="s">
        <v>238</v>
      </c>
      <c r="Y140" s="17" t="s">
        <v>237</v>
      </c>
      <c r="Z140" s="17" t="s">
        <v>238</v>
      </c>
      <c r="AA140" s="17" t="s">
        <v>237</v>
      </c>
      <c r="AB140" s="17" t="s">
        <v>238</v>
      </c>
      <c r="AC140" s="17" t="s">
        <v>237</v>
      </c>
      <c r="AD140" s="17" t="s">
        <v>238</v>
      </c>
      <c r="AE140" s="17" t="s">
        <v>237</v>
      </c>
      <c r="AF140" s="17" t="s">
        <v>238</v>
      </c>
      <c r="AG140" s="17" t="s">
        <v>237</v>
      </c>
    </row>
    <row r="141" spans="2:33" ht="13.5" x14ac:dyDescent="0.25">
      <c r="B141" s="45" t="s">
        <v>153</v>
      </c>
      <c r="C141" s="17">
        <v>94</v>
      </c>
      <c r="D141" s="17">
        <v>97</v>
      </c>
      <c r="E141" s="17">
        <v>87</v>
      </c>
      <c r="F141" s="17">
        <v>73</v>
      </c>
      <c r="G141" s="17">
        <v>80</v>
      </c>
      <c r="H141" s="17">
        <v>52</v>
      </c>
      <c r="I141" s="82"/>
      <c r="J141" s="82"/>
      <c r="K141" s="17">
        <v>95</v>
      </c>
      <c r="L141" s="17">
        <v>93</v>
      </c>
      <c r="M141" s="17">
        <v>80</v>
      </c>
      <c r="N141" s="17">
        <v>81</v>
      </c>
      <c r="O141" s="17">
        <v>92</v>
      </c>
      <c r="P141" s="17">
        <v>80</v>
      </c>
      <c r="Q141" s="17">
        <v>80</v>
      </c>
      <c r="R141" s="17">
        <v>87</v>
      </c>
      <c r="S141" s="17">
        <v>48</v>
      </c>
      <c r="T141" s="17" t="s">
        <v>238</v>
      </c>
      <c r="U141" s="17" t="s">
        <v>237</v>
      </c>
      <c r="V141" s="17" t="s">
        <v>238</v>
      </c>
      <c r="W141" s="17" t="s">
        <v>237</v>
      </c>
      <c r="X141" s="17" t="s">
        <v>238</v>
      </c>
      <c r="Y141" s="17" t="s">
        <v>237</v>
      </c>
      <c r="Z141" s="17" t="s">
        <v>238</v>
      </c>
      <c r="AA141" s="17" t="s">
        <v>237</v>
      </c>
      <c r="AB141" s="17" t="s">
        <v>238</v>
      </c>
      <c r="AC141" s="17" t="s">
        <v>237</v>
      </c>
      <c r="AD141" s="17" t="s">
        <v>238</v>
      </c>
      <c r="AE141" s="17" t="s">
        <v>237</v>
      </c>
      <c r="AF141" s="17" t="s">
        <v>238</v>
      </c>
      <c r="AG141" s="17" t="s">
        <v>237</v>
      </c>
    </row>
    <row r="142" spans="2:33" ht="13.5" x14ac:dyDescent="0.25">
      <c r="B142" s="45" t="s">
        <v>154</v>
      </c>
      <c r="C142" s="17">
        <v>40</v>
      </c>
      <c r="D142" s="17">
        <v>88</v>
      </c>
      <c r="E142" s="17">
        <v>33</v>
      </c>
      <c r="F142" s="17">
        <v>19</v>
      </c>
      <c r="G142" s="17">
        <v>56.000000000000007</v>
      </c>
      <c r="H142" s="17">
        <v>13</v>
      </c>
      <c r="I142" s="82"/>
      <c r="J142" s="82"/>
      <c r="K142" s="17">
        <v>88</v>
      </c>
      <c r="L142" s="17">
        <v>88</v>
      </c>
      <c r="M142" s="17">
        <v>68</v>
      </c>
      <c r="N142" s="17">
        <v>69</v>
      </c>
      <c r="O142" s="17">
        <v>70</v>
      </c>
      <c r="P142" s="17">
        <v>68</v>
      </c>
      <c r="Q142" s="17">
        <v>68</v>
      </c>
      <c r="R142" s="17">
        <v>0</v>
      </c>
      <c r="S142" s="17">
        <v>0</v>
      </c>
      <c r="T142" s="17">
        <v>65</v>
      </c>
      <c r="U142" s="17" t="s">
        <v>237</v>
      </c>
      <c r="V142" s="17">
        <v>63</v>
      </c>
      <c r="W142" s="17" t="s">
        <v>239</v>
      </c>
      <c r="X142" s="17" t="s">
        <v>238</v>
      </c>
      <c r="Y142" s="17" t="s">
        <v>237</v>
      </c>
      <c r="Z142" s="17" t="s">
        <v>238</v>
      </c>
      <c r="AA142" s="17" t="s">
        <v>237</v>
      </c>
      <c r="AB142" s="17" t="s">
        <v>238</v>
      </c>
      <c r="AC142" s="17" t="s">
        <v>237</v>
      </c>
      <c r="AD142" s="17" t="s">
        <v>238</v>
      </c>
      <c r="AE142" s="17" t="s">
        <v>237</v>
      </c>
      <c r="AF142" s="17" t="s">
        <v>238</v>
      </c>
      <c r="AG142" s="17" t="s">
        <v>237</v>
      </c>
    </row>
    <row r="143" spans="2:33" ht="13.5" x14ac:dyDescent="0.25">
      <c r="B143" s="45" t="s">
        <v>155</v>
      </c>
      <c r="C143" s="17">
        <v>94</v>
      </c>
      <c r="D143" s="17">
        <v>100</v>
      </c>
      <c r="E143" s="17">
        <v>83</v>
      </c>
      <c r="F143" s="17">
        <v>80</v>
      </c>
      <c r="G143" s="17">
        <v>96</v>
      </c>
      <c r="H143" s="17">
        <v>53</v>
      </c>
      <c r="I143" s="82"/>
      <c r="J143" s="82"/>
      <c r="K143" s="17">
        <v>90</v>
      </c>
      <c r="L143" s="17">
        <v>93</v>
      </c>
      <c r="M143" s="17">
        <v>86</v>
      </c>
      <c r="N143" s="17">
        <v>80</v>
      </c>
      <c r="O143" s="17">
        <v>92</v>
      </c>
      <c r="P143" s="17">
        <v>86</v>
      </c>
      <c r="Q143" s="17">
        <v>86</v>
      </c>
      <c r="R143" s="17">
        <v>83</v>
      </c>
      <c r="S143" s="17">
        <v>73</v>
      </c>
      <c r="T143" s="17">
        <v>85</v>
      </c>
      <c r="U143" s="17" t="s">
        <v>237</v>
      </c>
      <c r="V143" s="17" t="s">
        <v>238</v>
      </c>
      <c r="W143" s="17" t="s">
        <v>237</v>
      </c>
      <c r="X143" s="17" t="s">
        <v>238</v>
      </c>
      <c r="Y143" s="17" t="s">
        <v>237</v>
      </c>
      <c r="Z143" s="17" t="s">
        <v>238</v>
      </c>
      <c r="AA143" s="17" t="s">
        <v>237</v>
      </c>
      <c r="AB143" s="17" t="s">
        <v>238</v>
      </c>
      <c r="AC143" s="17" t="s">
        <v>237</v>
      </c>
      <c r="AD143" s="17" t="s">
        <v>238</v>
      </c>
      <c r="AE143" s="17" t="s">
        <v>237</v>
      </c>
      <c r="AF143" s="17" t="s">
        <v>238</v>
      </c>
      <c r="AG143" s="17" t="s">
        <v>237</v>
      </c>
    </row>
    <row r="144" spans="2:33" ht="13.5" x14ac:dyDescent="0.25">
      <c r="B144" s="45" t="s">
        <v>156</v>
      </c>
      <c r="C144" s="17">
        <v>87</v>
      </c>
      <c r="D144" s="17">
        <v>91</v>
      </c>
      <c r="E144" s="17">
        <v>72</v>
      </c>
      <c r="F144" s="17">
        <v>73</v>
      </c>
      <c r="G144" s="17">
        <v>81</v>
      </c>
      <c r="H144" s="17">
        <v>45</v>
      </c>
      <c r="I144" s="82"/>
      <c r="J144" s="82"/>
      <c r="K144" s="17">
        <v>95</v>
      </c>
      <c r="L144" s="17">
        <v>97</v>
      </c>
      <c r="M144" s="17">
        <v>88</v>
      </c>
      <c r="N144" s="17">
        <v>71</v>
      </c>
      <c r="O144" s="17">
        <v>85</v>
      </c>
      <c r="P144" s="17">
        <v>88</v>
      </c>
      <c r="Q144" s="17">
        <v>88</v>
      </c>
      <c r="R144" s="17">
        <v>86</v>
      </c>
      <c r="S144" s="17">
        <v>85</v>
      </c>
      <c r="T144" s="17">
        <v>85</v>
      </c>
      <c r="U144" s="17" t="s">
        <v>237</v>
      </c>
      <c r="V144" s="17">
        <v>59.3</v>
      </c>
      <c r="W144" s="17" t="s">
        <v>237</v>
      </c>
      <c r="X144" s="17">
        <v>48</v>
      </c>
      <c r="Y144" s="17" t="s">
        <v>237</v>
      </c>
      <c r="Z144" s="17">
        <v>30.9</v>
      </c>
      <c r="AA144" s="17" t="s">
        <v>237</v>
      </c>
      <c r="AB144" s="17" t="s">
        <v>238</v>
      </c>
      <c r="AC144" s="17" t="s">
        <v>237</v>
      </c>
      <c r="AD144" s="17" t="s">
        <v>238</v>
      </c>
      <c r="AE144" s="17" t="s">
        <v>237</v>
      </c>
      <c r="AF144" s="17" t="s">
        <v>238</v>
      </c>
      <c r="AG144" s="17" t="s">
        <v>237</v>
      </c>
    </row>
    <row r="145" spans="2:33" ht="13.5" x14ac:dyDescent="0.25">
      <c r="B145" s="45" t="s">
        <v>157</v>
      </c>
      <c r="C145" s="17">
        <v>92</v>
      </c>
      <c r="D145" s="17">
        <v>92</v>
      </c>
      <c r="E145" s="17">
        <v>91</v>
      </c>
      <c r="F145" s="17">
        <v>74</v>
      </c>
      <c r="G145" s="17">
        <v>79</v>
      </c>
      <c r="H145" s="17">
        <v>69</v>
      </c>
      <c r="I145" s="82"/>
      <c r="J145" s="82"/>
      <c r="K145" s="17">
        <v>91</v>
      </c>
      <c r="L145" s="17">
        <v>98</v>
      </c>
      <c r="M145" s="17">
        <v>94</v>
      </c>
      <c r="N145" s="17">
        <v>88</v>
      </c>
      <c r="O145" s="17">
        <v>90</v>
      </c>
      <c r="P145" s="17">
        <v>94</v>
      </c>
      <c r="Q145" s="17">
        <v>94</v>
      </c>
      <c r="R145" s="17">
        <v>28</v>
      </c>
      <c r="S145" s="17">
        <v>0</v>
      </c>
      <c r="T145" s="17">
        <v>80</v>
      </c>
      <c r="U145" s="17" t="s">
        <v>237</v>
      </c>
      <c r="V145" s="17">
        <v>50</v>
      </c>
      <c r="W145" s="17" t="s">
        <v>239</v>
      </c>
      <c r="X145" s="17">
        <v>42</v>
      </c>
      <c r="Y145" s="17" t="s">
        <v>239</v>
      </c>
      <c r="Z145" s="17">
        <v>55.3</v>
      </c>
      <c r="AA145" s="17" t="s">
        <v>237</v>
      </c>
      <c r="AB145" s="17">
        <v>0</v>
      </c>
      <c r="AC145" s="17" t="s">
        <v>239</v>
      </c>
      <c r="AD145" s="17" t="s">
        <v>238</v>
      </c>
      <c r="AE145" s="17" t="s">
        <v>237</v>
      </c>
      <c r="AF145" s="17" t="s">
        <v>238</v>
      </c>
      <c r="AG145" s="17" t="s">
        <v>237</v>
      </c>
    </row>
    <row r="146" spans="2:33" ht="13.5" x14ac:dyDescent="0.25">
      <c r="B146" s="45" t="s">
        <v>158</v>
      </c>
      <c r="C146" s="17" t="s">
        <v>238</v>
      </c>
      <c r="D146" s="17">
        <v>100</v>
      </c>
      <c r="E146" s="17" t="s">
        <v>238</v>
      </c>
      <c r="F146" s="17" t="s">
        <v>238</v>
      </c>
      <c r="G146" s="17">
        <v>96</v>
      </c>
      <c r="H146" s="17" t="s">
        <v>238</v>
      </c>
      <c r="I146" s="82"/>
      <c r="J146" s="82"/>
      <c r="K146" s="17">
        <v>93</v>
      </c>
      <c r="L146" s="17">
        <v>99</v>
      </c>
      <c r="M146" s="17">
        <v>99</v>
      </c>
      <c r="N146" s="17">
        <v>95</v>
      </c>
      <c r="O146" s="17">
        <v>98</v>
      </c>
      <c r="P146" s="17">
        <v>96</v>
      </c>
      <c r="Q146" s="17">
        <v>99</v>
      </c>
      <c r="R146" s="17">
        <v>0</v>
      </c>
      <c r="S146" s="17">
        <v>0</v>
      </c>
      <c r="T146" s="17" t="s">
        <v>238</v>
      </c>
      <c r="U146" s="17" t="s">
        <v>237</v>
      </c>
      <c r="V146" s="17" t="s">
        <v>238</v>
      </c>
      <c r="W146" s="17" t="s">
        <v>237</v>
      </c>
      <c r="X146" s="17" t="s">
        <v>238</v>
      </c>
      <c r="Y146" s="17" t="s">
        <v>237</v>
      </c>
      <c r="Z146" s="17" t="s">
        <v>238</v>
      </c>
      <c r="AA146" s="17" t="s">
        <v>237</v>
      </c>
      <c r="AB146" s="17" t="s">
        <v>238</v>
      </c>
      <c r="AC146" s="17" t="s">
        <v>237</v>
      </c>
      <c r="AD146" s="17" t="s">
        <v>238</v>
      </c>
      <c r="AE146" s="17" t="s">
        <v>237</v>
      </c>
      <c r="AF146" s="17" t="s">
        <v>238</v>
      </c>
      <c r="AG146" s="17" t="s">
        <v>237</v>
      </c>
    </row>
    <row r="147" spans="2:33" ht="13.5" x14ac:dyDescent="0.25">
      <c r="B147" s="45" t="s">
        <v>159</v>
      </c>
      <c r="C147" s="17">
        <v>100</v>
      </c>
      <c r="D147" s="17">
        <v>100</v>
      </c>
      <c r="E147" s="17">
        <v>100</v>
      </c>
      <c r="F147" s="17">
        <v>100</v>
      </c>
      <c r="G147" s="17">
        <v>100</v>
      </c>
      <c r="H147" s="17">
        <v>100</v>
      </c>
      <c r="I147" s="82"/>
      <c r="J147" s="82"/>
      <c r="K147" s="17">
        <v>99</v>
      </c>
      <c r="L147" s="17">
        <v>99</v>
      </c>
      <c r="M147" s="17">
        <v>98</v>
      </c>
      <c r="N147" s="17">
        <v>98</v>
      </c>
      <c r="O147" s="17">
        <v>98</v>
      </c>
      <c r="P147" s="17">
        <v>98</v>
      </c>
      <c r="Q147" s="17">
        <v>98</v>
      </c>
      <c r="R147" s="17">
        <v>0</v>
      </c>
      <c r="S147" s="17">
        <v>0</v>
      </c>
      <c r="T147" s="17" t="s">
        <v>238</v>
      </c>
      <c r="U147" s="17" t="s">
        <v>237</v>
      </c>
      <c r="V147" s="17" t="s">
        <v>238</v>
      </c>
      <c r="W147" s="17" t="s">
        <v>237</v>
      </c>
      <c r="X147" s="17" t="s">
        <v>238</v>
      </c>
      <c r="Y147" s="17" t="s">
        <v>237</v>
      </c>
      <c r="Z147" s="17" t="s">
        <v>238</v>
      </c>
      <c r="AA147" s="17" t="s">
        <v>237</v>
      </c>
      <c r="AB147" s="17" t="s">
        <v>238</v>
      </c>
      <c r="AC147" s="17" t="s">
        <v>237</v>
      </c>
      <c r="AD147" s="17" t="s">
        <v>238</v>
      </c>
      <c r="AE147" s="17" t="s">
        <v>237</v>
      </c>
      <c r="AF147" s="17" t="s">
        <v>238</v>
      </c>
      <c r="AG147" s="17" t="s">
        <v>237</v>
      </c>
    </row>
    <row r="148" spans="2:33" ht="13.5" x14ac:dyDescent="0.25">
      <c r="B148" s="45" t="s">
        <v>160</v>
      </c>
      <c r="C148" s="17">
        <v>100</v>
      </c>
      <c r="D148" s="17">
        <v>100</v>
      </c>
      <c r="E148" s="17">
        <v>100</v>
      </c>
      <c r="F148" s="17">
        <v>100</v>
      </c>
      <c r="G148" s="17">
        <v>100</v>
      </c>
      <c r="H148" s="17">
        <v>100</v>
      </c>
      <c r="I148" s="82"/>
      <c r="J148" s="82"/>
      <c r="K148" s="17">
        <v>98</v>
      </c>
      <c r="L148" s="17">
        <v>99</v>
      </c>
      <c r="M148" s="17">
        <v>99</v>
      </c>
      <c r="N148" s="17">
        <v>99</v>
      </c>
      <c r="O148" s="17">
        <v>99</v>
      </c>
      <c r="P148" s="17">
        <v>99</v>
      </c>
      <c r="Q148" s="17">
        <v>99</v>
      </c>
      <c r="R148" s="17">
        <v>87</v>
      </c>
      <c r="S148" s="17">
        <v>99</v>
      </c>
      <c r="T148" s="17" t="s">
        <v>238</v>
      </c>
      <c r="U148" s="17" t="s">
        <v>237</v>
      </c>
      <c r="V148" s="17" t="s">
        <v>238</v>
      </c>
      <c r="W148" s="17" t="s">
        <v>237</v>
      </c>
      <c r="X148" s="17" t="s">
        <v>238</v>
      </c>
      <c r="Y148" s="17" t="s">
        <v>237</v>
      </c>
      <c r="Z148" s="17" t="s">
        <v>238</v>
      </c>
      <c r="AA148" s="17" t="s">
        <v>237</v>
      </c>
      <c r="AB148" s="17" t="s">
        <v>238</v>
      </c>
      <c r="AC148" s="17" t="s">
        <v>237</v>
      </c>
      <c r="AD148" s="17" t="s">
        <v>238</v>
      </c>
      <c r="AE148" s="17" t="s">
        <v>237</v>
      </c>
      <c r="AF148" s="17" t="s">
        <v>238</v>
      </c>
      <c r="AG148" s="17" t="s">
        <v>237</v>
      </c>
    </row>
    <row r="149" spans="2:33" ht="13.5" x14ac:dyDescent="0.25">
      <c r="B149" s="45" t="s">
        <v>161</v>
      </c>
      <c r="C149" s="17">
        <v>98</v>
      </c>
      <c r="D149" s="17">
        <v>100</v>
      </c>
      <c r="E149" s="17">
        <v>88</v>
      </c>
      <c r="F149" s="17">
        <v>100</v>
      </c>
      <c r="G149" s="17">
        <v>100</v>
      </c>
      <c r="H149" s="17">
        <v>100</v>
      </c>
      <c r="I149" s="82"/>
      <c r="J149" s="82"/>
      <c r="K149" s="17">
        <v>99</v>
      </c>
      <c r="L149" s="17">
        <v>99</v>
      </c>
      <c r="M149" s="17">
        <v>99</v>
      </c>
      <c r="N149" s="17">
        <v>99</v>
      </c>
      <c r="O149" s="17">
        <v>99</v>
      </c>
      <c r="P149" s="17">
        <v>99</v>
      </c>
      <c r="Q149" s="17">
        <v>0</v>
      </c>
      <c r="R149" s="17">
        <v>0</v>
      </c>
      <c r="S149" s="17">
        <v>0</v>
      </c>
      <c r="T149" s="17" t="s">
        <v>238</v>
      </c>
      <c r="U149" s="17" t="s">
        <v>237</v>
      </c>
      <c r="V149" s="17" t="s">
        <v>238</v>
      </c>
      <c r="W149" s="17" t="s">
        <v>237</v>
      </c>
      <c r="X149" s="17" t="s">
        <v>238</v>
      </c>
      <c r="Y149" s="17" t="s">
        <v>237</v>
      </c>
      <c r="Z149" s="17" t="s">
        <v>238</v>
      </c>
      <c r="AA149" s="17" t="s">
        <v>237</v>
      </c>
      <c r="AB149" s="17" t="s">
        <v>238</v>
      </c>
      <c r="AC149" s="17" t="s">
        <v>237</v>
      </c>
      <c r="AD149" s="17" t="s">
        <v>238</v>
      </c>
      <c r="AE149" s="17" t="s">
        <v>237</v>
      </c>
      <c r="AF149" s="17" t="s">
        <v>238</v>
      </c>
      <c r="AG149" s="17" t="s">
        <v>237</v>
      </c>
    </row>
    <row r="150" spans="2:33" ht="13.5" x14ac:dyDescent="0.25">
      <c r="B150" s="45" t="s">
        <v>162</v>
      </c>
      <c r="C150" s="17">
        <v>97</v>
      </c>
      <c r="D150" s="17">
        <v>99</v>
      </c>
      <c r="E150" s="17">
        <v>94</v>
      </c>
      <c r="F150" s="17">
        <v>87</v>
      </c>
      <c r="G150" s="17">
        <v>89</v>
      </c>
      <c r="H150" s="17">
        <v>84</v>
      </c>
      <c r="I150" s="82"/>
      <c r="J150" s="82"/>
      <c r="K150" s="17">
        <v>96</v>
      </c>
      <c r="L150" s="17">
        <v>96</v>
      </c>
      <c r="M150" s="17">
        <v>90</v>
      </c>
      <c r="N150" s="17">
        <v>92</v>
      </c>
      <c r="O150" s="17">
        <v>91</v>
      </c>
      <c r="P150" s="17">
        <v>91</v>
      </c>
      <c r="Q150" s="17">
        <v>89</v>
      </c>
      <c r="R150" s="17">
        <v>65</v>
      </c>
      <c r="S150" s="17">
        <v>0</v>
      </c>
      <c r="T150" s="17" t="s">
        <v>238</v>
      </c>
      <c r="U150" s="17" t="s">
        <v>237</v>
      </c>
      <c r="V150" s="17">
        <v>79.2</v>
      </c>
      <c r="W150" s="17" t="s">
        <v>237</v>
      </c>
      <c r="X150" s="17">
        <v>81.900000000000006</v>
      </c>
      <c r="Y150" s="17" t="s">
        <v>237</v>
      </c>
      <c r="Z150" s="17">
        <v>41.5</v>
      </c>
      <c r="AA150" s="17" t="s">
        <v>237</v>
      </c>
      <c r="AB150" s="17" t="s">
        <v>238</v>
      </c>
      <c r="AC150" s="17" t="s">
        <v>237</v>
      </c>
      <c r="AD150" s="17" t="s">
        <v>238</v>
      </c>
      <c r="AE150" s="17" t="s">
        <v>237</v>
      </c>
      <c r="AF150" s="17" t="s">
        <v>238</v>
      </c>
      <c r="AG150" s="17" t="s">
        <v>237</v>
      </c>
    </row>
    <row r="151" spans="2:33" ht="13.5" x14ac:dyDescent="0.25">
      <c r="B151" s="45" t="s">
        <v>163</v>
      </c>
      <c r="C151" s="17" t="s">
        <v>238</v>
      </c>
      <c r="D151" s="17">
        <v>99</v>
      </c>
      <c r="E151" s="17" t="s">
        <v>238</v>
      </c>
      <c r="F151" s="17" t="s">
        <v>238</v>
      </c>
      <c r="G151" s="17" t="s">
        <v>238</v>
      </c>
      <c r="H151" s="17" t="s">
        <v>238</v>
      </c>
      <c r="I151" s="82"/>
      <c r="J151" s="82"/>
      <c r="K151" s="17">
        <v>98</v>
      </c>
      <c r="L151" s="17">
        <v>96</v>
      </c>
      <c r="M151" s="17">
        <v>89</v>
      </c>
      <c r="N151" s="17">
        <v>88</v>
      </c>
      <c r="O151" s="17">
        <v>92</v>
      </c>
      <c r="P151" s="17">
        <v>96</v>
      </c>
      <c r="Q151" s="17">
        <v>92</v>
      </c>
      <c r="R151" s="17">
        <v>0</v>
      </c>
      <c r="S151" s="17">
        <v>0</v>
      </c>
      <c r="T151" s="17" t="s">
        <v>238</v>
      </c>
      <c r="U151" s="17" t="s">
        <v>237</v>
      </c>
      <c r="V151" s="17" t="s">
        <v>238</v>
      </c>
      <c r="W151" s="17" t="s">
        <v>237</v>
      </c>
      <c r="X151" s="17" t="s">
        <v>238</v>
      </c>
      <c r="Y151" s="17" t="s">
        <v>237</v>
      </c>
      <c r="Z151" s="17" t="s">
        <v>238</v>
      </c>
      <c r="AA151" s="17" t="s">
        <v>237</v>
      </c>
      <c r="AB151" s="17" t="s">
        <v>238</v>
      </c>
      <c r="AC151" s="17" t="s">
        <v>237</v>
      </c>
      <c r="AD151" s="17" t="s">
        <v>238</v>
      </c>
      <c r="AE151" s="17" t="s">
        <v>237</v>
      </c>
      <c r="AF151" s="17" t="s">
        <v>238</v>
      </c>
      <c r="AG151" s="17" t="s">
        <v>237</v>
      </c>
    </row>
    <row r="152" spans="2:33" ht="13.5" x14ac:dyDescent="0.25">
      <c r="B152" s="45" t="s">
        <v>164</v>
      </c>
      <c r="C152" s="17">
        <v>97</v>
      </c>
      <c r="D152" s="17">
        <v>99</v>
      </c>
      <c r="E152" s="17">
        <v>92</v>
      </c>
      <c r="F152" s="17">
        <v>70</v>
      </c>
      <c r="G152" s="17">
        <v>74</v>
      </c>
      <c r="H152" s="17">
        <v>59</v>
      </c>
      <c r="I152" s="82"/>
      <c r="J152" s="82"/>
      <c r="K152" s="17">
        <v>96</v>
      </c>
      <c r="L152" s="17">
        <v>97</v>
      </c>
      <c r="M152" s="17">
        <v>97</v>
      </c>
      <c r="N152" s="17">
        <v>98</v>
      </c>
      <c r="O152" s="17">
        <v>98</v>
      </c>
      <c r="P152" s="17">
        <v>97</v>
      </c>
      <c r="Q152" s="17">
        <v>18</v>
      </c>
      <c r="R152" s="17">
        <v>0</v>
      </c>
      <c r="S152" s="17">
        <v>0</v>
      </c>
      <c r="T152" s="17" t="s">
        <v>238</v>
      </c>
      <c r="U152" s="17" t="s">
        <v>237</v>
      </c>
      <c r="V152" s="17" t="s">
        <v>238</v>
      </c>
      <c r="W152" s="17" t="s">
        <v>237</v>
      </c>
      <c r="X152" s="17" t="s">
        <v>238</v>
      </c>
      <c r="Y152" s="17" t="s">
        <v>237</v>
      </c>
      <c r="Z152" s="17" t="s">
        <v>238</v>
      </c>
      <c r="AA152" s="17" t="s">
        <v>237</v>
      </c>
      <c r="AB152" s="17" t="s">
        <v>238</v>
      </c>
      <c r="AC152" s="17" t="s">
        <v>237</v>
      </c>
      <c r="AD152" s="17" t="s">
        <v>238</v>
      </c>
      <c r="AE152" s="17" t="s">
        <v>237</v>
      </c>
      <c r="AF152" s="17" t="s">
        <v>238</v>
      </c>
      <c r="AG152" s="17" t="s">
        <v>237</v>
      </c>
    </row>
    <row r="153" spans="2:33" ht="13.5" x14ac:dyDescent="0.25">
      <c r="B153" s="45" t="s">
        <v>165</v>
      </c>
      <c r="C153" s="17">
        <v>71</v>
      </c>
      <c r="D153" s="17">
        <v>81</v>
      </c>
      <c r="E153" s="17">
        <v>68</v>
      </c>
      <c r="F153" s="17">
        <v>64</v>
      </c>
      <c r="G153" s="17">
        <v>61</v>
      </c>
      <c r="H153" s="17">
        <v>64</v>
      </c>
      <c r="I153" s="82"/>
      <c r="J153" s="82"/>
      <c r="K153" s="17">
        <v>99</v>
      </c>
      <c r="L153" s="17">
        <v>99</v>
      </c>
      <c r="M153" s="17">
        <v>98</v>
      </c>
      <c r="N153" s="17">
        <v>98</v>
      </c>
      <c r="O153" s="17">
        <v>97</v>
      </c>
      <c r="P153" s="17">
        <v>98</v>
      </c>
      <c r="Q153" s="17">
        <v>98</v>
      </c>
      <c r="R153" s="17">
        <v>99</v>
      </c>
      <c r="S153" s="17">
        <v>98</v>
      </c>
      <c r="T153" s="17">
        <v>85</v>
      </c>
      <c r="U153" s="17" t="s">
        <v>237</v>
      </c>
      <c r="V153" s="17">
        <v>50.2</v>
      </c>
      <c r="W153" s="17" t="s">
        <v>237</v>
      </c>
      <c r="X153" s="17">
        <v>13</v>
      </c>
      <c r="Y153" s="17" t="s">
        <v>239</v>
      </c>
      <c r="Z153" s="17">
        <v>29.1</v>
      </c>
      <c r="AA153" s="17" t="s">
        <v>237</v>
      </c>
      <c r="AB153" s="17">
        <v>12</v>
      </c>
      <c r="AC153" s="17" t="s">
        <v>237</v>
      </c>
      <c r="AD153" s="17">
        <v>74.099999999999994</v>
      </c>
      <c r="AE153" s="17" t="s">
        <v>237</v>
      </c>
      <c r="AF153" s="17">
        <v>82.6</v>
      </c>
      <c r="AG153" s="17" t="s">
        <v>237</v>
      </c>
    </row>
    <row r="154" spans="2:33" ht="13.5" x14ac:dyDescent="0.25">
      <c r="B154" s="45" t="s">
        <v>166</v>
      </c>
      <c r="C154" s="17">
        <v>98</v>
      </c>
      <c r="D154" s="17" t="s">
        <v>238</v>
      </c>
      <c r="E154" s="17" t="s">
        <v>238</v>
      </c>
      <c r="F154" s="17" t="s">
        <v>238</v>
      </c>
      <c r="G154" s="17" t="s">
        <v>238</v>
      </c>
      <c r="H154" s="17" t="s">
        <v>238</v>
      </c>
      <c r="I154" s="82"/>
      <c r="J154" s="82"/>
      <c r="K154" s="17">
        <v>94</v>
      </c>
      <c r="L154" s="17">
        <v>99</v>
      </c>
      <c r="M154" s="17">
        <v>96</v>
      </c>
      <c r="N154" s="17">
        <v>96</v>
      </c>
      <c r="O154" s="17">
        <v>99</v>
      </c>
      <c r="P154" s="17">
        <v>97</v>
      </c>
      <c r="Q154" s="17">
        <v>97</v>
      </c>
      <c r="R154" s="17">
        <v>0</v>
      </c>
      <c r="S154" s="17">
        <v>0</v>
      </c>
      <c r="T154" s="17" t="s">
        <v>238</v>
      </c>
      <c r="U154" s="17" t="s">
        <v>237</v>
      </c>
      <c r="V154" s="17" t="s">
        <v>238</v>
      </c>
      <c r="W154" s="17" t="s">
        <v>237</v>
      </c>
      <c r="X154" s="17" t="s">
        <v>238</v>
      </c>
      <c r="Y154" s="17" t="s">
        <v>237</v>
      </c>
      <c r="Z154" s="17" t="s">
        <v>238</v>
      </c>
      <c r="AA154" s="17" t="s">
        <v>237</v>
      </c>
      <c r="AB154" s="17" t="s">
        <v>238</v>
      </c>
      <c r="AC154" s="17" t="s">
        <v>237</v>
      </c>
      <c r="AD154" s="17" t="s">
        <v>238</v>
      </c>
      <c r="AE154" s="17" t="s">
        <v>237</v>
      </c>
      <c r="AF154" s="17" t="s">
        <v>238</v>
      </c>
      <c r="AG154" s="17" t="s">
        <v>237</v>
      </c>
    </row>
    <row r="155" spans="2:33" ht="13.5" x14ac:dyDescent="0.25">
      <c r="B155" s="45" t="s">
        <v>167</v>
      </c>
      <c r="C155" s="17">
        <v>94</v>
      </c>
      <c r="D155" s="17">
        <v>99</v>
      </c>
      <c r="E155" s="17">
        <v>93</v>
      </c>
      <c r="F155" s="17" t="s">
        <v>238</v>
      </c>
      <c r="G155" s="17" t="s">
        <v>238</v>
      </c>
      <c r="H155" s="17" t="s">
        <v>238</v>
      </c>
      <c r="I155" s="82"/>
      <c r="J155" s="82"/>
      <c r="K155" s="17">
        <v>99</v>
      </c>
      <c r="L155" s="17">
        <v>99</v>
      </c>
      <c r="M155" s="17">
        <v>99</v>
      </c>
      <c r="N155" s="17">
        <v>99</v>
      </c>
      <c r="O155" s="17">
        <v>99</v>
      </c>
      <c r="P155" s="17">
        <v>99</v>
      </c>
      <c r="Q155" s="17">
        <v>99</v>
      </c>
      <c r="R155" s="17">
        <v>0</v>
      </c>
      <c r="S155" s="17">
        <v>0</v>
      </c>
      <c r="T155" s="17" t="s">
        <v>238</v>
      </c>
      <c r="U155" s="17" t="s">
        <v>237</v>
      </c>
      <c r="V155" s="17" t="s">
        <v>238</v>
      </c>
      <c r="W155" s="17" t="s">
        <v>237</v>
      </c>
      <c r="X155" s="17" t="s">
        <v>238</v>
      </c>
      <c r="Y155" s="17" t="s">
        <v>237</v>
      </c>
      <c r="Z155" s="17" t="s">
        <v>238</v>
      </c>
      <c r="AA155" s="17" t="s">
        <v>237</v>
      </c>
      <c r="AB155" s="17" t="s">
        <v>238</v>
      </c>
      <c r="AC155" s="17" t="s">
        <v>237</v>
      </c>
      <c r="AD155" s="17" t="s">
        <v>238</v>
      </c>
      <c r="AE155" s="17" t="s">
        <v>237</v>
      </c>
      <c r="AF155" s="17" t="s">
        <v>238</v>
      </c>
      <c r="AG155" s="17" t="s">
        <v>237</v>
      </c>
    </row>
    <row r="156" spans="2:33" ht="13.5" x14ac:dyDescent="0.25">
      <c r="B156" s="45" t="s">
        <v>168</v>
      </c>
      <c r="C156" s="17">
        <v>95.060000000000059</v>
      </c>
      <c r="D156" s="17" t="s">
        <v>238</v>
      </c>
      <c r="E156" s="17" t="s">
        <v>238</v>
      </c>
      <c r="F156" s="17" t="s">
        <v>238</v>
      </c>
      <c r="G156" s="17" t="s">
        <v>238</v>
      </c>
      <c r="H156" s="17" t="s">
        <v>238</v>
      </c>
      <c r="I156" s="82"/>
      <c r="J156" s="82"/>
      <c r="K156" s="17">
        <v>96</v>
      </c>
      <c r="L156" s="17">
        <v>96</v>
      </c>
      <c r="M156" s="17">
        <v>96</v>
      </c>
      <c r="N156" s="17">
        <v>96</v>
      </c>
      <c r="O156" s="17">
        <v>99</v>
      </c>
      <c r="P156" s="17">
        <v>96</v>
      </c>
      <c r="Q156" s="17">
        <v>97</v>
      </c>
      <c r="R156" s="17">
        <v>0</v>
      </c>
      <c r="S156" s="17">
        <v>0</v>
      </c>
      <c r="T156" s="17" t="s">
        <v>238</v>
      </c>
      <c r="U156" s="17" t="s">
        <v>237</v>
      </c>
      <c r="V156" s="17" t="s">
        <v>238</v>
      </c>
      <c r="W156" s="17" t="s">
        <v>237</v>
      </c>
      <c r="X156" s="17" t="s">
        <v>238</v>
      </c>
      <c r="Y156" s="17" t="s">
        <v>237</v>
      </c>
      <c r="Z156" s="17" t="s">
        <v>238</v>
      </c>
      <c r="AA156" s="17" t="s">
        <v>237</v>
      </c>
      <c r="AB156" s="17" t="s">
        <v>238</v>
      </c>
      <c r="AC156" s="17" t="s">
        <v>237</v>
      </c>
      <c r="AD156" s="17" t="s">
        <v>238</v>
      </c>
      <c r="AE156" s="17" t="s">
        <v>237</v>
      </c>
      <c r="AF156" s="17" t="s">
        <v>238</v>
      </c>
      <c r="AG156" s="17" t="s">
        <v>237</v>
      </c>
    </row>
    <row r="157" spans="2:33" ht="13.5" x14ac:dyDescent="0.25">
      <c r="B157" s="45" t="s">
        <v>169</v>
      </c>
      <c r="C157" s="17">
        <v>99</v>
      </c>
      <c r="D157" s="17">
        <v>97</v>
      </c>
      <c r="E157" s="17">
        <v>99</v>
      </c>
      <c r="F157" s="17">
        <v>92</v>
      </c>
      <c r="G157" s="17">
        <v>93</v>
      </c>
      <c r="H157" s="17">
        <v>91</v>
      </c>
      <c r="I157" s="82"/>
      <c r="J157" s="82"/>
      <c r="K157" s="17">
        <v>95</v>
      </c>
      <c r="L157" s="17">
        <v>99</v>
      </c>
      <c r="M157" s="17">
        <v>95</v>
      </c>
      <c r="N157" s="17">
        <v>95</v>
      </c>
      <c r="O157" s="17">
        <v>99</v>
      </c>
      <c r="P157" s="17">
        <v>95</v>
      </c>
      <c r="Q157" s="17">
        <v>95</v>
      </c>
      <c r="R157" s="17">
        <v>0</v>
      </c>
      <c r="S157" s="17">
        <v>0</v>
      </c>
      <c r="T157" s="17" t="s">
        <v>238</v>
      </c>
      <c r="U157" s="17" t="s">
        <v>237</v>
      </c>
      <c r="V157" s="17" t="s">
        <v>238</v>
      </c>
      <c r="W157" s="17" t="s">
        <v>237</v>
      </c>
      <c r="X157" s="17" t="s">
        <v>238</v>
      </c>
      <c r="Y157" s="17" t="s">
        <v>237</v>
      </c>
      <c r="Z157" s="17">
        <v>68</v>
      </c>
      <c r="AA157" s="17" t="s">
        <v>237</v>
      </c>
      <c r="AB157" s="17" t="s">
        <v>238</v>
      </c>
      <c r="AC157" s="17" t="s">
        <v>237</v>
      </c>
      <c r="AD157" s="17" t="s">
        <v>238</v>
      </c>
      <c r="AE157" s="17" t="s">
        <v>237</v>
      </c>
      <c r="AF157" s="17" t="s">
        <v>238</v>
      </c>
      <c r="AG157" s="17" t="s">
        <v>237</v>
      </c>
    </row>
    <row r="158" spans="2:33" ht="13.5" x14ac:dyDescent="0.25">
      <c r="B158" s="45" t="s">
        <v>170</v>
      </c>
      <c r="C158" s="17" t="s">
        <v>238</v>
      </c>
      <c r="D158" s="17" t="s">
        <v>238</v>
      </c>
      <c r="E158" s="17" t="s">
        <v>238</v>
      </c>
      <c r="F158" s="17" t="s">
        <v>238</v>
      </c>
      <c r="G158" s="17" t="s">
        <v>238</v>
      </c>
      <c r="H158" s="17" t="s">
        <v>238</v>
      </c>
      <c r="I158" s="82"/>
      <c r="J158" s="82"/>
      <c r="K158" s="17" t="s">
        <v>238</v>
      </c>
      <c r="L158" s="17">
        <v>72</v>
      </c>
      <c r="M158" s="17">
        <v>69</v>
      </c>
      <c r="N158" s="17">
        <v>69</v>
      </c>
      <c r="O158" s="17">
        <v>74</v>
      </c>
      <c r="P158" s="17">
        <v>69</v>
      </c>
      <c r="Q158" s="17">
        <v>69</v>
      </c>
      <c r="R158" s="17">
        <v>0</v>
      </c>
      <c r="S158" s="17">
        <v>0</v>
      </c>
      <c r="T158" s="17" t="s">
        <v>238</v>
      </c>
      <c r="U158" s="17" t="s">
        <v>237</v>
      </c>
      <c r="V158" s="17" t="s">
        <v>238</v>
      </c>
      <c r="W158" s="17" t="s">
        <v>237</v>
      </c>
      <c r="X158" s="17" t="s">
        <v>238</v>
      </c>
      <c r="Y158" s="17" t="s">
        <v>237</v>
      </c>
      <c r="Z158" s="17" t="s">
        <v>238</v>
      </c>
      <c r="AA158" s="17" t="s">
        <v>237</v>
      </c>
      <c r="AB158" s="17" t="s">
        <v>238</v>
      </c>
      <c r="AC158" s="17" t="s">
        <v>237</v>
      </c>
      <c r="AD158" s="17" t="s">
        <v>238</v>
      </c>
      <c r="AE158" s="17" t="s">
        <v>237</v>
      </c>
      <c r="AF158" s="17" t="s">
        <v>238</v>
      </c>
      <c r="AG158" s="17" t="s">
        <v>237</v>
      </c>
    </row>
    <row r="159" spans="2:33" ht="13.5" x14ac:dyDescent="0.25">
      <c r="B159" s="45" t="s">
        <v>171</v>
      </c>
      <c r="C159" s="17">
        <v>97</v>
      </c>
      <c r="D159" s="17">
        <v>99</v>
      </c>
      <c r="E159" s="17">
        <v>94</v>
      </c>
      <c r="F159" s="17">
        <v>34</v>
      </c>
      <c r="G159" s="17">
        <v>41</v>
      </c>
      <c r="H159" s="17">
        <v>23</v>
      </c>
      <c r="I159" s="82"/>
      <c r="J159" s="82"/>
      <c r="K159" s="17">
        <v>97</v>
      </c>
      <c r="L159" s="17">
        <v>99</v>
      </c>
      <c r="M159" s="17">
        <v>97</v>
      </c>
      <c r="N159" s="17">
        <v>97</v>
      </c>
      <c r="O159" s="17">
        <v>91</v>
      </c>
      <c r="P159" s="17">
        <v>97</v>
      </c>
      <c r="Q159" s="17">
        <v>97</v>
      </c>
      <c r="R159" s="17">
        <v>0</v>
      </c>
      <c r="S159" s="17">
        <v>97</v>
      </c>
      <c r="T159" s="17" t="s">
        <v>238</v>
      </c>
      <c r="U159" s="17" t="s">
        <v>237</v>
      </c>
      <c r="V159" s="17">
        <v>74.7</v>
      </c>
      <c r="W159" s="17" t="s">
        <v>237</v>
      </c>
      <c r="X159" s="17">
        <v>60.3</v>
      </c>
      <c r="Y159" s="17" t="s">
        <v>237</v>
      </c>
      <c r="Z159" s="17">
        <v>49</v>
      </c>
      <c r="AA159" s="17" t="s">
        <v>237</v>
      </c>
      <c r="AB159" s="17">
        <v>8</v>
      </c>
      <c r="AC159" s="17" t="s">
        <v>237</v>
      </c>
      <c r="AD159" s="17">
        <v>56</v>
      </c>
      <c r="AE159" s="17" t="s">
        <v>237</v>
      </c>
      <c r="AF159" s="17">
        <v>61</v>
      </c>
      <c r="AG159" s="17" t="s">
        <v>237</v>
      </c>
    </row>
    <row r="160" spans="2:33" ht="13.5" x14ac:dyDescent="0.25">
      <c r="B160" s="45" t="s">
        <v>172</v>
      </c>
      <c r="C160" s="17">
        <v>97.03411297544892</v>
      </c>
      <c r="D160" s="17" t="s">
        <v>238</v>
      </c>
      <c r="E160" s="17" t="s">
        <v>238</v>
      </c>
      <c r="F160" s="17">
        <v>100</v>
      </c>
      <c r="G160" s="17" t="s">
        <v>238</v>
      </c>
      <c r="H160" s="17" t="s">
        <v>238</v>
      </c>
      <c r="I160" s="82"/>
      <c r="J160" s="82"/>
      <c r="K160" s="17">
        <v>99</v>
      </c>
      <c r="L160" s="17">
        <v>98</v>
      </c>
      <c r="M160" s="17">
        <v>98</v>
      </c>
      <c r="N160" s="17">
        <v>98</v>
      </c>
      <c r="O160" s="17">
        <v>98</v>
      </c>
      <c r="P160" s="17">
        <v>98</v>
      </c>
      <c r="Q160" s="17">
        <v>98</v>
      </c>
      <c r="R160" s="17">
        <v>84</v>
      </c>
      <c r="S160" s="17">
        <v>98</v>
      </c>
      <c r="T160" s="17" t="s">
        <v>238</v>
      </c>
      <c r="U160" s="17" t="s">
        <v>237</v>
      </c>
      <c r="V160" s="17" t="s">
        <v>238</v>
      </c>
      <c r="W160" s="17" t="s">
        <v>237</v>
      </c>
      <c r="X160" s="17" t="s">
        <v>238</v>
      </c>
      <c r="Y160" s="17" t="s">
        <v>237</v>
      </c>
      <c r="Z160" s="17" t="s">
        <v>238</v>
      </c>
      <c r="AA160" s="17" t="s">
        <v>237</v>
      </c>
      <c r="AB160" s="17" t="s">
        <v>238</v>
      </c>
      <c r="AC160" s="17" t="s">
        <v>237</v>
      </c>
      <c r="AD160" s="17" t="s">
        <v>238</v>
      </c>
      <c r="AE160" s="17" t="s">
        <v>237</v>
      </c>
      <c r="AF160" s="17" t="s">
        <v>238</v>
      </c>
      <c r="AG160" s="17" t="s">
        <v>237</v>
      </c>
    </row>
    <row r="161" spans="2:33" ht="13.5" x14ac:dyDescent="0.25">
      <c r="B161" s="45" t="s">
        <v>173</v>
      </c>
      <c r="C161" s="17">
        <v>74</v>
      </c>
      <c r="D161" s="17">
        <v>92</v>
      </c>
      <c r="E161" s="17">
        <v>60</v>
      </c>
      <c r="F161" s="17">
        <v>52</v>
      </c>
      <c r="G161" s="17">
        <v>67</v>
      </c>
      <c r="H161" s="17">
        <v>40</v>
      </c>
      <c r="I161" s="82"/>
      <c r="J161" s="82"/>
      <c r="K161" s="17">
        <v>97</v>
      </c>
      <c r="L161" s="17">
        <v>96</v>
      </c>
      <c r="M161" s="17">
        <v>92</v>
      </c>
      <c r="N161" s="17">
        <v>89</v>
      </c>
      <c r="O161" s="17">
        <v>84</v>
      </c>
      <c r="P161" s="17">
        <v>92</v>
      </c>
      <c r="Q161" s="17">
        <v>92</v>
      </c>
      <c r="R161" s="17">
        <v>0</v>
      </c>
      <c r="S161" s="17">
        <v>0</v>
      </c>
      <c r="T161" s="17">
        <v>91</v>
      </c>
      <c r="U161" s="17" t="s">
        <v>237</v>
      </c>
      <c r="V161" s="17">
        <v>53</v>
      </c>
      <c r="W161" s="17" t="s">
        <v>237</v>
      </c>
      <c r="X161" s="17" t="s">
        <v>238</v>
      </c>
      <c r="Y161" s="17" t="s">
        <v>237</v>
      </c>
      <c r="Z161" s="17">
        <v>17.2</v>
      </c>
      <c r="AA161" s="17" t="s">
        <v>237</v>
      </c>
      <c r="AB161" s="17">
        <v>6.2</v>
      </c>
      <c r="AC161" s="17" t="s">
        <v>237</v>
      </c>
      <c r="AD161" s="17">
        <v>45.8</v>
      </c>
      <c r="AE161" s="17" t="s">
        <v>237</v>
      </c>
      <c r="AF161" s="17">
        <v>72.8</v>
      </c>
      <c r="AG161" s="17" t="s">
        <v>237</v>
      </c>
    </row>
    <row r="162" spans="2:33" ht="13.5" x14ac:dyDescent="0.25">
      <c r="B162" s="2" t="s">
        <v>174</v>
      </c>
      <c r="C162" s="17">
        <v>99</v>
      </c>
      <c r="D162" s="17">
        <v>99</v>
      </c>
      <c r="E162" s="17">
        <v>99</v>
      </c>
      <c r="F162" s="17">
        <v>97</v>
      </c>
      <c r="G162" s="17">
        <v>99</v>
      </c>
      <c r="H162" s="17">
        <v>96</v>
      </c>
      <c r="I162" s="82"/>
      <c r="J162" s="82"/>
      <c r="K162" s="17">
        <v>97</v>
      </c>
      <c r="L162" s="17">
        <v>98</v>
      </c>
      <c r="M162" s="17">
        <v>95</v>
      </c>
      <c r="N162" s="17">
        <v>97</v>
      </c>
      <c r="O162" s="17">
        <v>92</v>
      </c>
      <c r="P162" s="17">
        <v>91</v>
      </c>
      <c r="Q162" s="17">
        <v>92</v>
      </c>
      <c r="R162" s="17">
        <v>0</v>
      </c>
      <c r="S162" s="17">
        <v>0</v>
      </c>
      <c r="T162" s="17" t="s">
        <v>238</v>
      </c>
      <c r="U162" s="17" t="s">
        <v>237</v>
      </c>
      <c r="V162" s="17">
        <v>89.7</v>
      </c>
      <c r="W162" s="17" t="s">
        <v>237</v>
      </c>
      <c r="X162" s="17">
        <v>81.599999999999994</v>
      </c>
      <c r="Y162" s="17" t="s">
        <v>237</v>
      </c>
      <c r="Z162" s="17">
        <v>36</v>
      </c>
      <c r="AA162" s="17" t="s">
        <v>237</v>
      </c>
      <c r="AB162" s="17" t="s">
        <v>238</v>
      </c>
      <c r="AC162" s="17" t="s">
        <v>237</v>
      </c>
      <c r="AD162" s="17" t="s">
        <v>238</v>
      </c>
      <c r="AE162" s="17" t="s">
        <v>237</v>
      </c>
      <c r="AF162" s="17" t="s">
        <v>238</v>
      </c>
      <c r="AG162" s="17" t="s">
        <v>237</v>
      </c>
    </row>
    <row r="163" spans="2:33" ht="13.5" x14ac:dyDescent="0.25">
      <c r="B163" s="45" t="s">
        <v>175</v>
      </c>
      <c r="C163" s="17">
        <v>96.254974659002002</v>
      </c>
      <c r="D163" s="17" t="s">
        <v>238</v>
      </c>
      <c r="E163" s="17" t="s">
        <v>238</v>
      </c>
      <c r="F163" s="17">
        <v>97</v>
      </c>
      <c r="G163" s="17" t="s">
        <v>238</v>
      </c>
      <c r="H163" s="17" t="s">
        <v>238</v>
      </c>
      <c r="I163" s="82"/>
      <c r="J163" s="82"/>
      <c r="K163" s="17">
        <v>99</v>
      </c>
      <c r="L163" s="17">
        <v>99</v>
      </c>
      <c r="M163" s="17">
        <v>98</v>
      </c>
      <c r="N163" s="17">
        <v>98</v>
      </c>
      <c r="O163" s="17">
        <v>97</v>
      </c>
      <c r="P163" s="17">
        <v>99</v>
      </c>
      <c r="Q163" s="17">
        <v>98</v>
      </c>
      <c r="R163" s="17">
        <v>0</v>
      </c>
      <c r="S163" s="17">
        <v>0</v>
      </c>
      <c r="T163" s="17" t="s">
        <v>238</v>
      </c>
      <c r="U163" s="17" t="s">
        <v>237</v>
      </c>
      <c r="V163" s="17" t="s">
        <v>238</v>
      </c>
      <c r="W163" s="17" t="s">
        <v>237</v>
      </c>
      <c r="X163" s="17" t="s">
        <v>238</v>
      </c>
      <c r="Y163" s="17" t="s">
        <v>237</v>
      </c>
      <c r="Z163" s="17" t="s">
        <v>238</v>
      </c>
      <c r="AA163" s="17" t="s">
        <v>237</v>
      </c>
      <c r="AB163" s="17" t="s">
        <v>238</v>
      </c>
      <c r="AC163" s="17" t="s">
        <v>237</v>
      </c>
      <c r="AD163" s="17" t="s">
        <v>238</v>
      </c>
      <c r="AE163" s="17" t="s">
        <v>237</v>
      </c>
      <c r="AF163" s="17" t="s">
        <v>238</v>
      </c>
      <c r="AG163" s="17" t="s">
        <v>237</v>
      </c>
    </row>
    <row r="164" spans="2:33" ht="13.5" x14ac:dyDescent="0.25">
      <c r="B164" s="45" t="s">
        <v>176</v>
      </c>
      <c r="C164" s="17">
        <v>60</v>
      </c>
      <c r="D164" s="17">
        <v>87</v>
      </c>
      <c r="E164" s="17">
        <v>42</v>
      </c>
      <c r="F164" s="17">
        <v>13</v>
      </c>
      <c r="G164" s="17">
        <v>22</v>
      </c>
      <c r="H164" s="17">
        <v>7.0000000000000009</v>
      </c>
      <c r="I164" s="82"/>
      <c r="J164" s="82"/>
      <c r="K164" s="17">
        <v>99</v>
      </c>
      <c r="L164" s="17">
        <v>98</v>
      </c>
      <c r="M164" s="17">
        <v>92</v>
      </c>
      <c r="N164" s="17">
        <v>92</v>
      </c>
      <c r="O164" s="17">
        <v>83</v>
      </c>
      <c r="P164" s="17">
        <v>92</v>
      </c>
      <c r="Q164" s="17">
        <v>92</v>
      </c>
      <c r="R164" s="17">
        <v>0</v>
      </c>
      <c r="S164" s="17">
        <v>92</v>
      </c>
      <c r="T164" s="17">
        <v>87</v>
      </c>
      <c r="U164" s="17" t="s">
        <v>237</v>
      </c>
      <c r="V164" s="17">
        <v>71.7</v>
      </c>
      <c r="W164" s="17" t="s">
        <v>237</v>
      </c>
      <c r="X164" s="17">
        <v>57.5</v>
      </c>
      <c r="Y164" s="17" t="s">
        <v>237</v>
      </c>
      <c r="Z164" s="17">
        <v>85.1</v>
      </c>
      <c r="AA164" s="17" t="s">
        <v>237</v>
      </c>
      <c r="AB164" s="17">
        <v>48.3</v>
      </c>
      <c r="AC164" s="17" t="s">
        <v>237</v>
      </c>
      <c r="AD164" s="17">
        <v>49.2</v>
      </c>
      <c r="AE164" s="17" t="s">
        <v>237</v>
      </c>
      <c r="AF164" s="17">
        <v>64.400000000000006</v>
      </c>
      <c r="AG164" s="17" t="s">
        <v>237</v>
      </c>
    </row>
    <row r="165" spans="2:33" ht="13.5" x14ac:dyDescent="0.25">
      <c r="B165" s="45" t="s">
        <v>177</v>
      </c>
      <c r="C165" s="17">
        <v>100</v>
      </c>
      <c r="D165" s="17">
        <v>100</v>
      </c>
      <c r="E165" s="17" t="s">
        <v>238</v>
      </c>
      <c r="F165" s="17">
        <v>100</v>
      </c>
      <c r="G165" s="17">
        <v>100</v>
      </c>
      <c r="H165" s="17" t="s">
        <v>238</v>
      </c>
      <c r="I165" s="82"/>
      <c r="J165" s="82"/>
      <c r="K165" s="17">
        <v>99</v>
      </c>
      <c r="L165" s="17">
        <v>98</v>
      </c>
      <c r="M165" s="17">
        <v>97</v>
      </c>
      <c r="N165" s="17">
        <v>97</v>
      </c>
      <c r="O165" s="17">
        <v>95</v>
      </c>
      <c r="P165" s="17">
        <v>97</v>
      </c>
      <c r="Q165" s="17">
        <v>0</v>
      </c>
      <c r="R165" s="17">
        <v>0</v>
      </c>
      <c r="S165" s="17">
        <v>0</v>
      </c>
      <c r="T165" s="17" t="s">
        <v>238</v>
      </c>
      <c r="U165" s="17" t="s">
        <v>237</v>
      </c>
      <c r="V165" s="17" t="s">
        <v>238</v>
      </c>
      <c r="W165" s="17" t="s">
        <v>237</v>
      </c>
      <c r="X165" s="17" t="s">
        <v>238</v>
      </c>
      <c r="Y165" s="17" t="s">
        <v>237</v>
      </c>
      <c r="Z165" s="17" t="s">
        <v>238</v>
      </c>
      <c r="AA165" s="17" t="s">
        <v>237</v>
      </c>
      <c r="AB165" s="17" t="s">
        <v>238</v>
      </c>
      <c r="AC165" s="17" t="s">
        <v>237</v>
      </c>
      <c r="AD165" s="17" t="s">
        <v>238</v>
      </c>
      <c r="AE165" s="17" t="s">
        <v>237</v>
      </c>
      <c r="AF165" s="17" t="s">
        <v>238</v>
      </c>
      <c r="AG165" s="17" t="s">
        <v>237</v>
      </c>
    </row>
    <row r="166" spans="2:33" ht="13.5" x14ac:dyDescent="0.25">
      <c r="B166" s="45" t="s">
        <v>178</v>
      </c>
      <c r="C166" s="17">
        <v>100</v>
      </c>
      <c r="D166" s="17">
        <v>100</v>
      </c>
      <c r="E166" s="17">
        <v>100</v>
      </c>
      <c r="F166" s="17">
        <v>100</v>
      </c>
      <c r="G166" s="17">
        <v>100</v>
      </c>
      <c r="H166" s="17">
        <v>100</v>
      </c>
      <c r="I166" s="82"/>
      <c r="J166" s="82"/>
      <c r="K166" s="17">
        <v>90</v>
      </c>
      <c r="L166" s="17">
        <v>99</v>
      </c>
      <c r="M166" s="17">
        <v>98</v>
      </c>
      <c r="N166" s="17">
        <v>98</v>
      </c>
      <c r="O166" s="17">
        <v>98</v>
      </c>
      <c r="P166" s="17">
        <v>98</v>
      </c>
      <c r="Q166" s="17">
        <v>98</v>
      </c>
      <c r="R166" s="17">
        <v>0</v>
      </c>
      <c r="S166" s="17">
        <v>98</v>
      </c>
      <c r="T166" s="17" t="s">
        <v>238</v>
      </c>
      <c r="U166" s="17" t="s">
        <v>237</v>
      </c>
      <c r="V166" s="17" t="s">
        <v>238</v>
      </c>
      <c r="W166" s="17" t="s">
        <v>237</v>
      </c>
      <c r="X166" s="17" t="s">
        <v>238</v>
      </c>
      <c r="Y166" s="17" t="s">
        <v>237</v>
      </c>
      <c r="Z166" s="17" t="s">
        <v>238</v>
      </c>
      <c r="AA166" s="17" t="s">
        <v>237</v>
      </c>
      <c r="AB166" s="17" t="s">
        <v>238</v>
      </c>
      <c r="AC166" s="17" t="s">
        <v>237</v>
      </c>
      <c r="AD166" s="17" t="s">
        <v>238</v>
      </c>
      <c r="AE166" s="17" t="s">
        <v>237</v>
      </c>
      <c r="AF166" s="17" t="s">
        <v>238</v>
      </c>
      <c r="AG166" s="17" t="s">
        <v>237</v>
      </c>
    </row>
    <row r="167" spans="2:33" ht="13.5" x14ac:dyDescent="0.25">
      <c r="B167" s="45" t="s">
        <v>179</v>
      </c>
      <c r="C167" s="17">
        <v>100</v>
      </c>
      <c r="D167" s="17">
        <v>100</v>
      </c>
      <c r="E167" s="17">
        <v>99</v>
      </c>
      <c r="F167" s="17">
        <v>100</v>
      </c>
      <c r="G167" s="17">
        <v>100</v>
      </c>
      <c r="H167" s="17">
        <v>100</v>
      </c>
      <c r="I167" s="82"/>
      <c r="J167" s="82"/>
      <c r="K167" s="17" t="s">
        <v>238</v>
      </c>
      <c r="L167" s="17">
        <v>98</v>
      </c>
      <c r="M167" s="17">
        <v>95</v>
      </c>
      <c r="N167" s="17">
        <v>95</v>
      </c>
      <c r="O167" s="17">
        <v>94</v>
      </c>
      <c r="P167" s="17">
        <v>0</v>
      </c>
      <c r="Q167" s="17">
        <v>95</v>
      </c>
      <c r="R167" s="17">
        <v>0</v>
      </c>
      <c r="S167" s="17">
        <v>0</v>
      </c>
      <c r="T167" s="17" t="s">
        <v>238</v>
      </c>
      <c r="U167" s="17" t="s">
        <v>237</v>
      </c>
      <c r="V167" s="17" t="s">
        <v>238</v>
      </c>
      <c r="W167" s="17" t="s">
        <v>237</v>
      </c>
      <c r="X167" s="17" t="s">
        <v>238</v>
      </c>
      <c r="Y167" s="17" t="s">
        <v>237</v>
      </c>
      <c r="Z167" s="17" t="s">
        <v>238</v>
      </c>
      <c r="AA167" s="17" t="s">
        <v>237</v>
      </c>
      <c r="AB167" s="17" t="s">
        <v>238</v>
      </c>
      <c r="AC167" s="17" t="s">
        <v>237</v>
      </c>
      <c r="AD167" s="17" t="s">
        <v>238</v>
      </c>
      <c r="AE167" s="17" t="s">
        <v>237</v>
      </c>
      <c r="AF167" s="17" t="s">
        <v>238</v>
      </c>
      <c r="AG167" s="17" t="s">
        <v>237</v>
      </c>
    </row>
    <row r="168" spans="2:33" ht="13.5" x14ac:dyDescent="0.25">
      <c r="B168" s="45" t="s">
        <v>180</v>
      </c>
      <c r="C168" s="17">
        <v>81</v>
      </c>
      <c r="D168" s="17">
        <v>93</v>
      </c>
      <c r="E168" s="17">
        <v>77</v>
      </c>
      <c r="F168" s="17">
        <v>28.999999999999996</v>
      </c>
      <c r="G168" s="17">
        <v>81</v>
      </c>
      <c r="H168" s="17">
        <v>15</v>
      </c>
      <c r="I168" s="82"/>
      <c r="J168" s="82"/>
      <c r="K168" s="17">
        <v>82</v>
      </c>
      <c r="L168" s="17">
        <v>88</v>
      </c>
      <c r="M168" s="17">
        <v>83</v>
      </c>
      <c r="N168" s="17">
        <v>85</v>
      </c>
      <c r="O168" s="17">
        <v>76</v>
      </c>
      <c r="P168" s="17">
        <v>83</v>
      </c>
      <c r="Q168" s="17">
        <v>83</v>
      </c>
      <c r="R168" s="17">
        <v>0</v>
      </c>
      <c r="S168" s="17">
        <v>0</v>
      </c>
      <c r="T168" s="17">
        <v>85</v>
      </c>
      <c r="U168" s="17" t="s">
        <v>237</v>
      </c>
      <c r="V168" s="17">
        <v>73</v>
      </c>
      <c r="W168" s="17" t="s">
        <v>239</v>
      </c>
      <c r="X168" s="17">
        <v>23</v>
      </c>
      <c r="Y168" s="17" t="s">
        <v>239</v>
      </c>
      <c r="Z168" s="17">
        <v>37.700000000000003</v>
      </c>
      <c r="AA168" s="17" t="s">
        <v>239</v>
      </c>
      <c r="AB168" s="17">
        <v>19</v>
      </c>
      <c r="AC168" s="17" t="s">
        <v>239</v>
      </c>
      <c r="AD168" s="17">
        <v>40</v>
      </c>
      <c r="AE168" s="17" t="s">
        <v>239</v>
      </c>
      <c r="AF168" s="17">
        <v>49</v>
      </c>
      <c r="AG168" s="17" t="s">
        <v>239</v>
      </c>
    </row>
    <row r="169" spans="2:33" ht="13.5" x14ac:dyDescent="0.25">
      <c r="B169" s="45" t="s">
        <v>181</v>
      </c>
      <c r="C169" s="17" t="s">
        <v>238</v>
      </c>
      <c r="D169" s="17" t="s">
        <v>238</v>
      </c>
      <c r="E169" s="17" t="s">
        <v>238</v>
      </c>
      <c r="F169" s="17" t="s">
        <v>238</v>
      </c>
      <c r="G169" s="17" t="s">
        <v>238</v>
      </c>
      <c r="H169" s="17" t="s">
        <v>238</v>
      </c>
      <c r="I169" s="82"/>
      <c r="J169" s="82"/>
      <c r="K169" s="17">
        <v>33</v>
      </c>
      <c r="L169" s="17">
        <v>52</v>
      </c>
      <c r="M169" s="17">
        <v>42</v>
      </c>
      <c r="N169" s="17">
        <v>47</v>
      </c>
      <c r="O169" s="17">
        <v>46</v>
      </c>
      <c r="P169" s="17">
        <v>34</v>
      </c>
      <c r="Q169" s="17">
        <v>34</v>
      </c>
      <c r="R169" s="17">
        <v>0</v>
      </c>
      <c r="S169" s="17">
        <v>0</v>
      </c>
      <c r="T169" s="17">
        <v>64</v>
      </c>
      <c r="U169" s="17" t="s">
        <v>237</v>
      </c>
      <c r="V169" s="17">
        <v>13</v>
      </c>
      <c r="W169" s="17" t="s">
        <v>239</v>
      </c>
      <c r="X169" s="17">
        <v>32</v>
      </c>
      <c r="Y169" s="17" t="s">
        <v>239</v>
      </c>
      <c r="Z169" s="17">
        <v>13.218151190582301</v>
      </c>
      <c r="AA169" s="17" t="s">
        <v>239</v>
      </c>
      <c r="AB169" s="17">
        <v>8</v>
      </c>
      <c r="AC169" s="17" t="s">
        <v>239</v>
      </c>
      <c r="AD169" s="17">
        <v>11</v>
      </c>
      <c r="AE169" s="17" t="s">
        <v>239</v>
      </c>
      <c r="AF169" s="17">
        <v>12</v>
      </c>
      <c r="AG169" s="17" t="s">
        <v>239</v>
      </c>
    </row>
    <row r="170" spans="2:33" ht="13.5" x14ac:dyDescent="0.25">
      <c r="B170" s="45" t="s">
        <v>182</v>
      </c>
      <c r="C170" s="17">
        <v>95</v>
      </c>
      <c r="D170" s="17">
        <v>99</v>
      </c>
      <c r="E170" s="17">
        <v>88</v>
      </c>
      <c r="F170" s="17">
        <v>74</v>
      </c>
      <c r="G170" s="17">
        <v>82</v>
      </c>
      <c r="H170" s="17">
        <v>62</v>
      </c>
      <c r="I170" s="82"/>
      <c r="J170" s="82"/>
      <c r="K170" s="17">
        <v>84</v>
      </c>
      <c r="L170" s="17">
        <v>69</v>
      </c>
      <c r="M170" s="17">
        <v>65</v>
      </c>
      <c r="N170" s="17">
        <v>66</v>
      </c>
      <c r="O170" s="17">
        <v>66</v>
      </c>
      <c r="P170" s="17">
        <v>65</v>
      </c>
      <c r="Q170" s="17">
        <v>65</v>
      </c>
      <c r="R170" s="17">
        <v>64</v>
      </c>
      <c r="S170" s="17">
        <v>62</v>
      </c>
      <c r="T170" s="17">
        <v>77</v>
      </c>
      <c r="U170" s="17" t="s">
        <v>237</v>
      </c>
      <c r="V170" s="17">
        <v>65</v>
      </c>
      <c r="W170" s="17" t="s">
        <v>239</v>
      </c>
      <c r="X170" s="17" t="s">
        <v>238</v>
      </c>
      <c r="Y170" s="17" t="s">
        <v>237</v>
      </c>
      <c r="Z170" s="17">
        <v>40</v>
      </c>
      <c r="AA170" s="17" t="s">
        <v>239</v>
      </c>
      <c r="AB170" s="17" t="s">
        <v>238</v>
      </c>
      <c r="AC170" s="17" t="s">
        <v>237</v>
      </c>
      <c r="AD170" s="17" t="s">
        <v>238</v>
      </c>
      <c r="AE170" s="17" t="s">
        <v>237</v>
      </c>
      <c r="AF170" s="17" t="s">
        <v>238</v>
      </c>
      <c r="AG170" s="17" t="s">
        <v>237</v>
      </c>
    </row>
    <row r="171" spans="2:33" ht="13.5" x14ac:dyDescent="0.25">
      <c r="B171" s="45" t="s">
        <v>183</v>
      </c>
      <c r="C171" s="17">
        <v>56.999999999999993</v>
      </c>
      <c r="D171" s="17">
        <v>63</v>
      </c>
      <c r="E171" s="17">
        <v>55.000000000000007</v>
      </c>
      <c r="F171" s="17">
        <v>9</v>
      </c>
      <c r="G171" s="17">
        <v>16</v>
      </c>
      <c r="H171" s="17">
        <v>7.0000000000000009</v>
      </c>
      <c r="I171" s="82"/>
      <c r="J171" s="82"/>
      <c r="K171" s="17">
        <v>52</v>
      </c>
      <c r="L171" s="17">
        <v>57</v>
      </c>
      <c r="M171" s="17">
        <v>45</v>
      </c>
      <c r="N171" s="17">
        <v>50</v>
      </c>
      <c r="O171" s="17">
        <v>30</v>
      </c>
      <c r="P171" s="17">
        <v>0</v>
      </c>
      <c r="Q171" s="17">
        <v>0</v>
      </c>
      <c r="R171" s="17">
        <v>0</v>
      </c>
      <c r="S171" s="17">
        <v>0</v>
      </c>
      <c r="T171" s="17">
        <v>64</v>
      </c>
      <c r="U171" s="17" t="s">
        <v>237</v>
      </c>
      <c r="V171" s="17">
        <v>47.6</v>
      </c>
      <c r="W171" s="17" t="s">
        <v>237</v>
      </c>
      <c r="X171" s="17">
        <v>32.9</v>
      </c>
      <c r="Y171" s="17" t="s">
        <v>237</v>
      </c>
      <c r="Z171" s="17">
        <v>38.6</v>
      </c>
      <c r="AA171" s="17" t="s">
        <v>237</v>
      </c>
      <c r="AB171" s="17">
        <v>51.2</v>
      </c>
      <c r="AC171" s="17" t="s">
        <v>237</v>
      </c>
      <c r="AD171" s="17">
        <v>25.3</v>
      </c>
      <c r="AE171" s="17" t="s">
        <v>237</v>
      </c>
      <c r="AF171" s="17">
        <v>34.200000000000003</v>
      </c>
      <c r="AG171" s="17" t="s">
        <v>237</v>
      </c>
    </row>
    <row r="172" spans="2:33" ht="13.5" x14ac:dyDescent="0.25">
      <c r="B172" s="45" t="s">
        <v>184</v>
      </c>
      <c r="C172" s="17">
        <v>100</v>
      </c>
      <c r="D172" s="17">
        <v>100</v>
      </c>
      <c r="E172" s="17">
        <v>100</v>
      </c>
      <c r="F172" s="17">
        <v>100</v>
      </c>
      <c r="G172" s="17">
        <v>100</v>
      </c>
      <c r="H172" s="17">
        <v>100</v>
      </c>
      <c r="I172" s="82"/>
      <c r="J172" s="82"/>
      <c r="K172" s="17" t="s">
        <v>238</v>
      </c>
      <c r="L172" s="17">
        <v>98</v>
      </c>
      <c r="M172" s="17">
        <v>96</v>
      </c>
      <c r="N172" s="17">
        <v>96</v>
      </c>
      <c r="O172" s="17">
        <v>95</v>
      </c>
      <c r="P172" s="17">
        <v>95</v>
      </c>
      <c r="Q172" s="17">
        <v>96</v>
      </c>
      <c r="R172" s="17">
        <v>0</v>
      </c>
      <c r="S172" s="17">
        <v>0</v>
      </c>
      <c r="T172" s="17" t="s">
        <v>238</v>
      </c>
      <c r="U172" s="17" t="s">
        <v>237</v>
      </c>
      <c r="V172" s="17" t="s">
        <v>238</v>
      </c>
      <c r="W172" s="17" t="s">
        <v>237</v>
      </c>
      <c r="X172" s="17" t="s">
        <v>238</v>
      </c>
      <c r="Y172" s="17" t="s">
        <v>237</v>
      </c>
      <c r="Z172" s="17" t="s">
        <v>238</v>
      </c>
      <c r="AA172" s="17" t="s">
        <v>237</v>
      </c>
      <c r="AB172" s="17" t="s">
        <v>238</v>
      </c>
      <c r="AC172" s="17" t="s">
        <v>237</v>
      </c>
      <c r="AD172" s="17" t="s">
        <v>238</v>
      </c>
      <c r="AE172" s="17" t="s">
        <v>237</v>
      </c>
      <c r="AF172" s="17" t="s">
        <v>238</v>
      </c>
      <c r="AG172" s="17" t="s">
        <v>237</v>
      </c>
    </row>
    <row r="173" spans="2:33" ht="13.5" x14ac:dyDescent="0.25">
      <c r="B173" s="45" t="s">
        <v>185</v>
      </c>
      <c r="C173" s="17">
        <v>94</v>
      </c>
      <c r="D173" s="17">
        <v>99</v>
      </c>
      <c r="E173" s="17">
        <v>93</v>
      </c>
      <c r="F173" s="17">
        <v>92</v>
      </c>
      <c r="G173" s="17">
        <v>83</v>
      </c>
      <c r="H173" s="17">
        <v>94</v>
      </c>
      <c r="I173" s="82"/>
      <c r="J173" s="82"/>
      <c r="K173" s="17">
        <v>99</v>
      </c>
      <c r="L173" s="17">
        <v>99</v>
      </c>
      <c r="M173" s="17">
        <v>99</v>
      </c>
      <c r="N173" s="17">
        <v>99</v>
      </c>
      <c r="O173" s="17">
        <v>99</v>
      </c>
      <c r="P173" s="17">
        <v>99</v>
      </c>
      <c r="Q173" s="17">
        <v>99</v>
      </c>
      <c r="R173" s="17">
        <v>0</v>
      </c>
      <c r="S173" s="17">
        <v>0</v>
      </c>
      <c r="T173" s="17">
        <v>95</v>
      </c>
      <c r="U173" s="17" t="s">
        <v>237</v>
      </c>
      <c r="V173" s="17">
        <v>58</v>
      </c>
      <c r="W173" s="17" t="s">
        <v>239</v>
      </c>
      <c r="X173" s="17" t="s">
        <v>238</v>
      </c>
      <c r="Y173" s="17" t="s">
        <v>237</v>
      </c>
      <c r="Z173" s="17">
        <v>50.4</v>
      </c>
      <c r="AA173" s="17" t="s">
        <v>239</v>
      </c>
      <c r="AB173" s="17">
        <v>0</v>
      </c>
      <c r="AC173" s="17" t="s">
        <v>239</v>
      </c>
      <c r="AD173" s="17">
        <v>3</v>
      </c>
      <c r="AE173" s="17" t="s">
        <v>239</v>
      </c>
      <c r="AF173" s="17">
        <v>5</v>
      </c>
      <c r="AG173" s="17" t="s">
        <v>239</v>
      </c>
    </row>
    <row r="174" spans="2:33" ht="13.5" x14ac:dyDescent="0.25">
      <c r="B174" s="45" t="s">
        <v>186</v>
      </c>
      <c r="C174" s="17">
        <v>82</v>
      </c>
      <c r="D174" s="17">
        <v>82</v>
      </c>
      <c r="E174" s="17">
        <v>82</v>
      </c>
      <c r="F174" s="17">
        <v>94</v>
      </c>
      <c r="G174" s="17">
        <v>95</v>
      </c>
      <c r="H174" s="17">
        <v>93</v>
      </c>
      <c r="I174" s="82"/>
      <c r="J174" s="82"/>
      <c r="K174" s="17">
        <v>99</v>
      </c>
      <c r="L174" s="17">
        <v>99</v>
      </c>
      <c r="M174" s="17">
        <v>99</v>
      </c>
      <c r="N174" s="17">
        <v>99</v>
      </c>
      <c r="O174" s="17">
        <v>99</v>
      </c>
      <c r="P174" s="17">
        <v>99</v>
      </c>
      <c r="Q174" s="17">
        <v>99</v>
      </c>
      <c r="R174" s="17">
        <v>0</v>
      </c>
      <c r="S174" s="17">
        <v>97</v>
      </c>
      <c r="T174" s="17" t="s">
        <v>238</v>
      </c>
      <c r="U174" s="17" t="s">
        <v>237</v>
      </c>
      <c r="V174" s="17">
        <v>64.8</v>
      </c>
      <c r="W174" s="17" t="s">
        <v>237</v>
      </c>
      <c r="X174" s="17">
        <v>71.400000000000006</v>
      </c>
      <c r="Y174" s="17" t="s">
        <v>237</v>
      </c>
      <c r="Z174" s="17">
        <v>31.4</v>
      </c>
      <c r="AA174" s="17" t="s">
        <v>237</v>
      </c>
      <c r="AB174" s="17" t="s">
        <v>238</v>
      </c>
      <c r="AC174" s="17" t="s">
        <v>237</v>
      </c>
      <c r="AD174" s="17" t="s">
        <v>238</v>
      </c>
      <c r="AE174" s="17" t="s">
        <v>237</v>
      </c>
      <c r="AF174" s="17" t="s">
        <v>238</v>
      </c>
      <c r="AG174" s="17" t="s">
        <v>237</v>
      </c>
    </row>
    <row r="175" spans="2:33" ht="13.5" x14ac:dyDescent="0.25">
      <c r="B175" s="45" t="s">
        <v>187</v>
      </c>
      <c r="C175" s="17">
        <v>55.000000000000007</v>
      </c>
      <c r="D175" s="17">
        <v>66</v>
      </c>
      <c r="E175" s="17">
        <v>50</v>
      </c>
      <c r="F175" s="17">
        <v>24</v>
      </c>
      <c r="G175" s="17">
        <v>44</v>
      </c>
      <c r="H175" s="17">
        <v>13</v>
      </c>
      <c r="I175" s="82"/>
      <c r="J175" s="82"/>
      <c r="K175" s="17">
        <v>93</v>
      </c>
      <c r="L175" s="17">
        <v>99</v>
      </c>
      <c r="M175" s="17">
        <v>93</v>
      </c>
      <c r="N175" s="17">
        <v>93</v>
      </c>
      <c r="O175" s="17">
        <v>85</v>
      </c>
      <c r="P175" s="17">
        <v>93</v>
      </c>
      <c r="Q175" s="17">
        <v>93</v>
      </c>
      <c r="R175" s="17">
        <v>80</v>
      </c>
      <c r="S175" s="17">
        <v>30</v>
      </c>
      <c r="T175" s="17">
        <v>74</v>
      </c>
      <c r="U175" s="17" t="s">
        <v>237</v>
      </c>
      <c r="V175" s="17">
        <v>55.8</v>
      </c>
      <c r="W175" s="17" t="s">
        <v>237</v>
      </c>
      <c r="X175" s="17">
        <v>66.099999999999994</v>
      </c>
      <c r="Y175" s="17" t="s">
        <v>237</v>
      </c>
      <c r="Z175" s="17">
        <v>22</v>
      </c>
      <c r="AA175" s="17" t="s">
        <v>237</v>
      </c>
      <c r="AB175" s="17">
        <v>65</v>
      </c>
      <c r="AC175" s="17" t="s">
        <v>237</v>
      </c>
      <c r="AD175" s="17">
        <v>30</v>
      </c>
      <c r="AE175" s="17" t="s">
        <v>239</v>
      </c>
      <c r="AF175" s="17">
        <v>25</v>
      </c>
      <c r="AG175" s="17" t="s">
        <v>237</v>
      </c>
    </row>
    <row r="176" spans="2:33" ht="13.5" x14ac:dyDescent="0.25">
      <c r="B176" s="45" t="s">
        <v>188</v>
      </c>
      <c r="C176" s="17">
        <v>95</v>
      </c>
      <c r="D176" s="17">
        <v>98</v>
      </c>
      <c r="E176" s="17">
        <v>88</v>
      </c>
      <c r="F176" s="17">
        <v>80</v>
      </c>
      <c r="G176" s="17">
        <v>88</v>
      </c>
      <c r="H176" s="17">
        <v>61</v>
      </c>
      <c r="I176" s="82"/>
      <c r="J176" s="82"/>
      <c r="K176" s="17" t="s">
        <v>238</v>
      </c>
      <c r="L176" s="17">
        <v>95</v>
      </c>
      <c r="M176" s="17">
        <v>86</v>
      </c>
      <c r="N176" s="17">
        <v>86</v>
      </c>
      <c r="O176" s="17">
        <v>93</v>
      </c>
      <c r="P176" s="17">
        <v>86</v>
      </c>
      <c r="Q176" s="17">
        <v>86</v>
      </c>
      <c r="R176" s="17">
        <v>0</v>
      </c>
      <c r="S176" s="17">
        <v>0</v>
      </c>
      <c r="T176" s="17">
        <v>93</v>
      </c>
      <c r="U176" s="17" t="s">
        <v>237</v>
      </c>
      <c r="V176" s="17">
        <v>75.8</v>
      </c>
      <c r="W176" s="17" t="s">
        <v>237</v>
      </c>
      <c r="X176" s="17">
        <v>71.2</v>
      </c>
      <c r="Y176" s="17" t="s">
        <v>237</v>
      </c>
      <c r="Z176" s="17">
        <v>42.4</v>
      </c>
      <c r="AA176" s="17" t="s">
        <v>237</v>
      </c>
      <c r="AB176" s="17">
        <v>0</v>
      </c>
      <c r="AC176" s="17" t="s">
        <v>237</v>
      </c>
      <c r="AD176" s="17">
        <v>43.4</v>
      </c>
      <c r="AE176" s="17" t="s">
        <v>237</v>
      </c>
      <c r="AF176" s="17">
        <v>60.5</v>
      </c>
      <c r="AG176" s="17" t="s">
        <v>237</v>
      </c>
    </row>
    <row r="177" spans="2:33" ht="13.5" x14ac:dyDescent="0.25">
      <c r="B177" s="45" t="s">
        <v>189</v>
      </c>
      <c r="C177" s="17">
        <v>74</v>
      </c>
      <c r="D177" s="17">
        <v>94</v>
      </c>
      <c r="E177" s="17">
        <v>69</v>
      </c>
      <c r="F177" s="17">
        <v>56.999999999999993</v>
      </c>
      <c r="G177" s="17">
        <v>63</v>
      </c>
      <c r="H177" s="17">
        <v>56.000000000000007</v>
      </c>
      <c r="I177" s="82"/>
      <c r="J177" s="82"/>
      <c r="K177" s="17">
        <v>98</v>
      </c>
      <c r="L177" s="17">
        <v>99</v>
      </c>
      <c r="M177" s="17">
        <v>98</v>
      </c>
      <c r="N177" s="17">
        <v>98</v>
      </c>
      <c r="O177" s="17">
        <v>85</v>
      </c>
      <c r="P177" s="17">
        <v>98</v>
      </c>
      <c r="Q177" s="17">
        <v>98</v>
      </c>
      <c r="R177" s="17">
        <v>0</v>
      </c>
      <c r="S177" s="17">
        <v>0</v>
      </c>
      <c r="T177" s="17">
        <v>86</v>
      </c>
      <c r="U177" s="17" t="s">
        <v>237</v>
      </c>
      <c r="V177" s="17">
        <v>57.6</v>
      </c>
      <c r="W177" s="17" t="s">
        <v>237</v>
      </c>
      <c r="X177" s="17">
        <v>60.5</v>
      </c>
      <c r="Y177" s="17" t="s">
        <v>237</v>
      </c>
      <c r="Z177" s="17">
        <v>57</v>
      </c>
      <c r="AA177" s="17" t="s">
        <v>237</v>
      </c>
      <c r="AB177" s="17">
        <v>1.7</v>
      </c>
      <c r="AC177" s="17" t="s">
        <v>237</v>
      </c>
      <c r="AD177" s="17">
        <v>1.5</v>
      </c>
      <c r="AE177" s="17" t="s">
        <v>237</v>
      </c>
      <c r="AF177" s="17">
        <v>9.9</v>
      </c>
      <c r="AG177" s="17" t="s">
        <v>237</v>
      </c>
    </row>
    <row r="178" spans="2:33" ht="13.5" x14ac:dyDescent="0.25">
      <c r="B178" s="45" t="s">
        <v>190</v>
      </c>
      <c r="C178" s="17">
        <v>100</v>
      </c>
      <c r="D178" s="17">
        <v>100</v>
      </c>
      <c r="E178" s="17">
        <v>100</v>
      </c>
      <c r="F178" s="17">
        <v>100</v>
      </c>
      <c r="G178" s="17">
        <v>100</v>
      </c>
      <c r="H178" s="17">
        <v>100</v>
      </c>
      <c r="I178" s="82"/>
      <c r="J178" s="82"/>
      <c r="K178" s="17">
        <v>27</v>
      </c>
      <c r="L178" s="17">
        <v>99</v>
      </c>
      <c r="M178" s="17">
        <v>98</v>
      </c>
      <c r="N178" s="17">
        <v>98</v>
      </c>
      <c r="O178" s="17">
        <v>97</v>
      </c>
      <c r="P178" s="17">
        <v>0</v>
      </c>
      <c r="Q178" s="17">
        <v>98</v>
      </c>
      <c r="R178" s="17">
        <v>0</v>
      </c>
      <c r="S178" s="17">
        <v>98</v>
      </c>
      <c r="T178" s="17" t="s">
        <v>238</v>
      </c>
      <c r="U178" s="17" t="s">
        <v>237</v>
      </c>
      <c r="V178" s="17" t="s">
        <v>238</v>
      </c>
      <c r="W178" s="17" t="s">
        <v>237</v>
      </c>
      <c r="X178" s="17" t="s">
        <v>238</v>
      </c>
      <c r="Y178" s="17" t="s">
        <v>237</v>
      </c>
      <c r="Z178" s="17" t="s">
        <v>238</v>
      </c>
      <c r="AA178" s="17" t="s">
        <v>237</v>
      </c>
      <c r="AB178" s="17" t="s">
        <v>238</v>
      </c>
      <c r="AC178" s="17" t="s">
        <v>237</v>
      </c>
      <c r="AD178" s="17" t="s">
        <v>238</v>
      </c>
      <c r="AE178" s="17" t="s">
        <v>237</v>
      </c>
      <c r="AF178" s="17" t="s">
        <v>238</v>
      </c>
      <c r="AG178" s="17" t="s">
        <v>237</v>
      </c>
    </row>
    <row r="179" spans="2:33" ht="13.5" x14ac:dyDescent="0.25">
      <c r="B179" s="45" t="s">
        <v>191</v>
      </c>
      <c r="C179" s="17">
        <v>100</v>
      </c>
      <c r="D179" s="17">
        <v>100</v>
      </c>
      <c r="E179" s="17">
        <v>100</v>
      </c>
      <c r="F179" s="17">
        <v>100</v>
      </c>
      <c r="G179" s="17">
        <v>100</v>
      </c>
      <c r="H179" s="17">
        <v>100</v>
      </c>
      <c r="I179" s="82"/>
      <c r="J179" s="82"/>
      <c r="K179" s="17" t="s">
        <v>238</v>
      </c>
      <c r="L179" s="17">
        <v>98</v>
      </c>
      <c r="M179" s="17">
        <v>96</v>
      </c>
      <c r="N179" s="17">
        <v>96</v>
      </c>
      <c r="O179" s="17">
        <v>93</v>
      </c>
      <c r="P179" s="17">
        <v>0</v>
      </c>
      <c r="Q179" s="17">
        <v>95</v>
      </c>
      <c r="R179" s="17">
        <v>0</v>
      </c>
      <c r="S179" s="17">
        <v>75</v>
      </c>
      <c r="T179" s="17" t="s">
        <v>238</v>
      </c>
      <c r="U179" s="17" t="s">
        <v>237</v>
      </c>
      <c r="V179" s="17" t="s">
        <v>238</v>
      </c>
      <c r="W179" s="17" t="s">
        <v>237</v>
      </c>
      <c r="X179" s="17" t="s">
        <v>238</v>
      </c>
      <c r="Y179" s="17" t="s">
        <v>237</v>
      </c>
      <c r="Z179" s="17" t="s">
        <v>238</v>
      </c>
      <c r="AA179" s="17" t="s">
        <v>237</v>
      </c>
      <c r="AB179" s="17" t="s">
        <v>238</v>
      </c>
      <c r="AC179" s="17" t="s">
        <v>237</v>
      </c>
      <c r="AD179" s="17" t="s">
        <v>238</v>
      </c>
      <c r="AE179" s="17" t="s">
        <v>237</v>
      </c>
      <c r="AF179" s="17" t="s">
        <v>238</v>
      </c>
      <c r="AG179" s="17" t="s">
        <v>237</v>
      </c>
    </row>
    <row r="180" spans="2:33" ht="13.5" x14ac:dyDescent="0.25">
      <c r="B180" s="45" t="s">
        <v>192</v>
      </c>
      <c r="C180" s="17">
        <v>90</v>
      </c>
      <c r="D180" s="17">
        <v>92</v>
      </c>
      <c r="E180" s="17">
        <v>87</v>
      </c>
      <c r="F180" s="17">
        <v>96</v>
      </c>
      <c r="G180" s="17">
        <v>96</v>
      </c>
      <c r="H180" s="17">
        <v>95</v>
      </c>
      <c r="I180" s="82"/>
      <c r="J180" s="82"/>
      <c r="K180" s="17">
        <v>84</v>
      </c>
      <c r="L180" s="17">
        <v>55</v>
      </c>
      <c r="M180" s="17">
        <v>41</v>
      </c>
      <c r="N180" s="17">
        <v>52</v>
      </c>
      <c r="O180" s="17">
        <v>61</v>
      </c>
      <c r="P180" s="17">
        <v>71</v>
      </c>
      <c r="Q180" s="17">
        <v>41</v>
      </c>
      <c r="R180" s="17">
        <v>0</v>
      </c>
      <c r="S180" s="17">
        <v>0</v>
      </c>
      <c r="T180" s="17">
        <v>94</v>
      </c>
      <c r="U180" s="17" t="s">
        <v>237</v>
      </c>
      <c r="V180" s="17">
        <v>77</v>
      </c>
      <c r="W180" s="17" t="s">
        <v>239</v>
      </c>
      <c r="X180" s="17">
        <v>71</v>
      </c>
      <c r="Y180" s="17" t="s">
        <v>239</v>
      </c>
      <c r="Z180" s="17">
        <v>49.779893536719499</v>
      </c>
      <c r="AA180" s="17" t="s">
        <v>239</v>
      </c>
      <c r="AB180" s="17" t="s">
        <v>238</v>
      </c>
      <c r="AC180" s="17" t="s">
        <v>237</v>
      </c>
      <c r="AD180" s="17" t="s">
        <v>238</v>
      </c>
      <c r="AE180" s="17" t="s">
        <v>237</v>
      </c>
      <c r="AF180" s="17" t="s">
        <v>238</v>
      </c>
      <c r="AG180" s="17" t="s">
        <v>237</v>
      </c>
    </row>
    <row r="181" spans="2:33" ht="13.5" x14ac:dyDescent="0.25">
      <c r="B181" s="45" t="s">
        <v>193</v>
      </c>
      <c r="C181" s="17">
        <v>72</v>
      </c>
      <c r="D181" s="17">
        <v>93</v>
      </c>
      <c r="E181" s="17">
        <v>64</v>
      </c>
      <c r="F181" s="17">
        <v>94</v>
      </c>
      <c r="G181" s="17">
        <v>94</v>
      </c>
      <c r="H181" s="17">
        <v>95</v>
      </c>
      <c r="I181" s="82"/>
      <c r="J181" s="82"/>
      <c r="K181" s="17">
        <v>98</v>
      </c>
      <c r="L181" s="17">
        <v>98</v>
      </c>
      <c r="M181" s="17">
        <v>96</v>
      </c>
      <c r="N181" s="17">
        <v>97</v>
      </c>
      <c r="O181" s="17">
        <v>92</v>
      </c>
      <c r="P181" s="17">
        <v>96</v>
      </c>
      <c r="Q181" s="17">
        <v>96</v>
      </c>
      <c r="R181" s="17">
        <v>0</v>
      </c>
      <c r="S181" s="17">
        <v>0</v>
      </c>
      <c r="T181" s="17" t="s">
        <v>238</v>
      </c>
      <c r="U181" s="17" t="s">
        <v>237</v>
      </c>
      <c r="V181" s="17">
        <v>63</v>
      </c>
      <c r="W181" s="17" t="s">
        <v>237</v>
      </c>
      <c r="X181" s="17">
        <v>41</v>
      </c>
      <c r="Y181" s="17" t="s">
        <v>239</v>
      </c>
      <c r="Z181" s="17">
        <v>60.3</v>
      </c>
      <c r="AA181" s="17" t="s">
        <v>237</v>
      </c>
      <c r="AB181" s="17">
        <v>2.1</v>
      </c>
      <c r="AC181" s="17" t="s">
        <v>237</v>
      </c>
      <c r="AD181" s="17">
        <v>1</v>
      </c>
      <c r="AE181" s="17" t="s">
        <v>239</v>
      </c>
      <c r="AF181" s="17">
        <v>2</v>
      </c>
      <c r="AG181" s="17" t="s">
        <v>239</v>
      </c>
    </row>
    <row r="182" spans="2:33" ht="13.5" x14ac:dyDescent="0.25">
      <c r="B182" s="45" t="s">
        <v>194</v>
      </c>
      <c r="C182" s="17">
        <v>96</v>
      </c>
      <c r="D182" s="17">
        <v>97</v>
      </c>
      <c r="E182" s="17">
        <v>95</v>
      </c>
      <c r="F182" s="17">
        <v>93</v>
      </c>
      <c r="G182" s="17">
        <v>89</v>
      </c>
      <c r="H182" s="17">
        <v>96</v>
      </c>
      <c r="I182" s="82"/>
      <c r="J182" s="82"/>
      <c r="K182" s="17">
        <v>99</v>
      </c>
      <c r="L182" s="17">
        <v>99</v>
      </c>
      <c r="M182" s="17">
        <v>99</v>
      </c>
      <c r="N182" s="17">
        <v>99</v>
      </c>
      <c r="O182" s="17">
        <v>99</v>
      </c>
      <c r="P182" s="17">
        <v>99</v>
      </c>
      <c r="Q182" s="17">
        <v>0</v>
      </c>
      <c r="R182" s="17">
        <v>0</v>
      </c>
      <c r="S182" s="17">
        <v>0</v>
      </c>
      <c r="T182" s="17">
        <v>91</v>
      </c>
      <c r="U182" s="17" t="s">
        <v>237</v>
      </c>
      <c r="V182" s="17">
        <v>83.3</v>
      </c>
      <c r="W182" s="17" t="s">
        <v>237</v>
      </c>
      <c r="X182" s="17">
        <v>45.4</v>
      </c>
      <c r="Y182" s="17" t="s">
        <v>237</v>
      </c>
      <c r="Z182" s="17">
        <v>57.8</v>
      </c>
      <c r="AA182" s="17" t="s">
        <v>237</v>
      </c>
      <c r="AB182" s="17" t="s">
        <v>238</v>
      </c>
      <c r="AC182" s="17" t="s">
        <v>237</v>
      </c>
      <c r="AD182" s="17" t="s">
        <v>238</v>
      </c>
      <c r="AE182" s="17" t="s">
        <v>237</v>
      </c>
      <c r="AF182" s="17" t="s">
        <v>238</v>
      </c>
      <c r="AG182" s="17" t="s">
        <v>237</v>
      </c>
    </row>
    <row r="183" spans="2:33" ht="13.5" x14ac:dyDescent="0.25">
      <c r="B183" s="45" t="s">
        <v>195</v>
      </c>
      <c r="C183" s="17">
        <v>99</v>
      </c>
      <c r="D183" s="17">
        <v>100</v>
      </c>
      <c r="E183" s="17">
        <v>99</v>
      </c>
      <c r="F183" s="17">
        <v>91</v>
      </c>
      <c r="G183" s="17">
        <v>97</v>
      </c>
      <c r="H183" s="17">
        <v>83</v>
      </c>
      <c r="I183" s="82"/>
      <c r="J183" s="82"/>
      <c r="K183" s="17">
        <v>97</v>
      </c>
      <c r="L183" s="17">
        <v>99</v>
      </c>
      <c r="M183" s="17">
        <v>98</v>
      </c>
      <c r="N183" s="17">
        <v>98</v>
      </c>
      <c r="O183" s="17">
        <v>96</v>
      </c>
      <c r="P183" s="17">
        <v>97</v>
      </c>
      <c r="Q183" s="17">
        <v>97</v>
      </c>
      <c r="R183" s="17">
        <v>0</v>
      </c>
      <c r="S183" s="17">
        <v>0</v>
      </c>
      <c r="T183" s="17" t="s">
        <v>238</v>
      </c>
      <c r="U183" s="17" t="s">
        <v>237</v>
      </c>
      <c r="V183" s="17">
        <v>93</v>
      </c>
      <c r="W183" s="17" t="s">
        <v>239</v>
      </c>
      <c r="X183" s="17">
        <v>74</v>
      </c>
      <c r="Y183" s="17" t="s">
        <v>239</v>
      </c>
      <c r="Z183" s="17">
        <v>62</v>
      </c>
      <c r="AA183" s="17" t="s">
        <v>237</v>
      </c>
      <c r="AB183" s="17" t="s">
        <v>238</v>
      </c>
      <c r="AC183" s="17" t="s">
        <v>237</v>
      </c>
      <c r="AD183" s="17" t="s">
        <v>238</v>
      </c>
      <c r="AE183" s="17" t="s">
        <v>237</v>
      </c>
      <c r="AF183" s="17" t="s">
        <v>238</v>
      </c>
      <c r="AG183" s="17" t="s">
        <v>237</v>
      </c>
    </row>
    <row r="184" spans="2:33" ht="13.5" x14ac:dyDescent="0.25">
      <c r="B184" s="45" t="s">
        <v>196</v>
      </c>
      <c r="C184" s="17">
        <v>70</v>
      </c>
      <c r="D184" s="17">
        <v>95</v>
      </c>
      <c r="E184" s="17">
        <v>61</v>
      </c>
      <c r="F184" s="17">
        <v>39</v>
      </c>
      <c r="G184" s="17">
        <v>69</v>
      </c>
      <c r="H184" s="17">
        <v>27</v>
      </c>
      <c r="I184" s="82"/>
      <c r="J184" s="82"/>
      <c r="K184" s="17">
        <v>82</v>
      </c>
      <c r="L184" s="17">
        <v>86</v>
      </c>
      <c r="M184" s="17">
        <v>82</v>
      </c>
      <c r="N184" s="17">
        <v>82</v>
      </c>
      <c r="O184" s="17">
        <v>70</v>
      </c>
      <c r="P184" s="17">
        <v>82</v>
      </c>
      <c r="Q184" s="17">
        <v>82</v>
      </c>
      <c r="R184" s="17">
        <v>0</v>
      </c>
      <c r="S184" s="17">
        <v>0</v>
      </c>
      <c r="T184" s="17">
        <v>81</v>
      </c>
      <c r="U184" s="17" t="s">
        <v>237</v>
      </c>
      <c r="V184" s="17">
        <v>70.900000000000006</v>
      </c>
      <c r="W184" s="17" t="s">
        <v>237</v>
      </c>
      <c r="X184" s="17">
        <v>44.8</v>
      </c>
      <c r="Y184" s="17" t="s">
        <v>237</v>
      </c>
      <c r="Z184" s="17">
        <v>71</v>
      </c>
      <c r="AA184" s="17" t="s">
        <v>237</v>
      </c>
      <c r="AB184" s="17">
        <v>5.7</v>
      </c>
      <c r="AC184" s="17" t="s">
        <v>237</v>
      </c>
      <c r="AD184" s="17">
        <v>41</v>
      </c>
      <c r="AE184" s="17" t="s">
        <v>237</v>
      </c>
      <c r="AF184" s="17">
        <v>40.9</v>
      </c>
      <c r="AG184" s="17" t="s">
        <v>237</v>
      </c>
    </row>
    <row r="185" spans="2:33" ht="13.5" x14ac:dyDescent="0.25">
      <c r="B185" s="45" t="s">
        <v>197</v>
      </c>
      <c r="C185" s="17">
        <v>61</v>
      </c>
      <c r="D185" s="17">
        <v>92</v>
      </c>
      <c r="E185" s="17">
        <v>41</v>
      </c>
      <c r="F185" s="17">
        <v>11</v>
      </c>
      <c r="G185" s="17">
        <v>25</v>
      </c>
      <c r="H185" s="17">
        <v>2</v>
      </c>
      <c r="I185" s="82"/>
      <c r="J185" s="82"/>
      <c r="K185" s="17">
        <v>97</v>
      </c>
      <c r="L185" s="17">
        <v>94</v>
      </c>
      <c r="M185" s="17">
        <v>84</v>
      </c>
      <c r="N185" s="17">
        <v>84</v>
      </c>
      <c r="O185" s="17">
        <v>72</v>
      </c>
      <c r="P185" s="17">
        <v>84</v>
      </c>
      <c r="Q185" s="17">
        <v>84</v>
      </c>
      <c r="R185" s="17">
        <v>0</v>
      </c>
      <c r="S185" s="17">
        <v>0</v>
      </c>
      <c r="T185" s="17">
        <v>77</v>
      </c>
      <c r="U185" s="17" t="s">
        <v>237</v>
      </c>
      <c r="V185" s="17">
        <v>32.1</v>
      </c>
      <c r="W185" s="17" t="s">
        <v>237</v>
      </c>
      <c r="X185" s="17">
        <v>40.799999999999997</v>
      </c>
      <c r="Y185" s="17" t="s">
        <v>237</v>
      </c>
      <c r="Z185" s="17">
        <v>11.3</v>
      </c>
      <c r="AA185" s="17" t="s">
        <v>237</v>
      </c>
      <c r="AB185" s="17">
        <v>33.799999999999997</v>
      </c>
      <c r="AC185" s="17" t="s">
        <v>237</v>
      </c>
      <c r="AD185" s="17">
        <v>57.1</v>
      </c>
      <c r="AE185" s="17" t="s">
        <v>237</v>
      </c>
      <c r="AF185" s="17">
        <v>56.7</v>
      </c>
      <c r="AG185" s="17" t="s">
        <v>237</v>
      </c>
    </row>
    <row r="186" spans="2:33" ht="13.5" x14ac:dyDescent="0.25">
      <c r="B186" s="45" t="s">
        <v>198</v>
      </c>
      <c r="C186" s="17">
        <v>99</v>
      </c>
      <c r="D186" s="17">
        <v>99</v>
      </c>
      <c r="E186" s="17">
        <v>99</v>
      </c>
      <c r="F186" s="17">
        <v>91</v>
      </c>
      <c r="G186" s="17">
        <v>99</v>
      </c>
      <c r="H186" s="17">
        <v>89</v>
      </c>
      <c r="I186" s="82"/>
      <c r="J186" s="82"/>
      <c r="K186" s="17">
        <v>99</v>
      </c>
      <c r="L186" s="17">
        <v>99</v>
      </c>
      <c r="M186" s="17">
        <v>99</v>
      </c>
      <c r="N186" s="17">
        <v>99</v>
      </c>
      <c r="O186" s="17">
        <v>99</v>
      </c>
      <c r="P186" s="17">
        <v>99</v>
      </c>
      <c r="Q186" s="17">
        <v>99</v>
      </c>
      <c r="R186" s="17">
        <v>0</v>
      </c>
      <c r="S186" s="17">
        <v>0</v>
      </c>
      <c r="T186" s="17" t="s">
        <v>238</v>
      </c>
      <c r="U186" s="17" t="s">
        <v>237</v>
      </c>
      <c r="V186" s="17" t="s">
        <v>238</v>
      </c>
      <c r="W186" s="17" t="s">
        <v>237</v>
      </c>
      <c r="X186" s="17" t="s">
        <v>238</v>
      </c>
      <c r="Y186" s="17" t="s">
        <v>237</v>
      </c>
      <c r="Z186" s="17" t="s">
        <v>238</v>
      </c>
      <c r="AA186" s="17" t="s">
        <v>237</v>
      </c>
      <c r="AB186" s="17" t="s">
        <v>238</v>
      </c>
      <c r="AC186" s="17" t="s">
        <v>237</v>
      </c>
      <c r="AD186" s="17" t="s">
        <v>238</v>
      </c>
      <c r="AE186" s="17" t="s">
        <v>237</v>
      </c>
      <c r="AF186" s="17" t="s">
        <v>238</v>
      </c>
      <c r="AG186" s="17" t="s">
        <v>237</v>
      </c>
    </row>
    <row r="187" spans="2:33" ht="13.5" x14ac:dyDescent="0.25">
      <c r="B187" s="45" t="s">
        <v>199</v>
      </c>
      <c r="C187" s="17" t="s">
        <v>238</v>
      </c>
      <c r="D187" s="17">
        <v>97</v>
      </c>
      <c r="E187" s="17" t="s">
        <v>238</v>
      </c>
      <c r="F187" s="17">
        <v>92</v>
      </c>
      <c r="G187" s="17">
        <v>92</v>
      </c>
      <c r="H187" s="17">
        <v>92</v>
      </c>
      <c r="I187" s="82"/>
      <c r="J187" s="82"/>
      <c r="K187" s="17" t="s">
        <v>238</v>
      </c>
      <c r="L187" s="17">
        <v>94</v>
      </c>
      <c r="M187" s="17">
        <v>92</v>
      </c>
      <c r="N187" s="17">
        <v>94</v>
      </c>
      <c r="O187" s="17">
        <v>91</v>
      </c>
      <c r="P187" s="17">
        <v>92</v>
      </c>
      <c r="Q187" s="17">
        <v>92</v>
      </c>
      <c r="R187" s="17">
        <v>0</v>
      </c>
      <c r="S187" s="17">
        <v>80</v>
      </c>
      <c r="T187" s="17" t="s">
        <v>238</v>
      </c>
      <c r="U187" s="17" t="s">
        <v>237</v>
      </c>
      <c r="V187" s="17">
        <v>74</v>
      </c>
      <c r="W187" s="17" t="s">
        <v>239</v>
      </c>
      <c r="X187" s="17">
        <v>34</v>
      </c>
      <c r="Y187" s="17" t="s">
        <v>239</v>
      </c>
      <c r="Z187" s="17" t="s">
        <v>238</v>
      </c>
      <c r="AA187" s="17" t="s">
        <v>237</v>
      </c>
      <c r="AB187" s="17" t="s">
        <v>238</v>
      </c>
      <c r="AC187" s="17" t="s">
        <v>237</v>
      </c>
      <c r="AD187" s="17" t="s">
        <v>238</v>
      </c>
      <c r="AE187" s="17" t="s">
        <v>237</v>
      </c>
      <c r="AF187" s="17" t="s">
        <v>238</v>
      </c>
      <c r="AG187" s="17" t="s">
        <v>237</v>
      </c>
    </row>
    <row r="188" spans="2:33" ht="13.5" x14ac:dyDescent="0.25">
      <c r="B188" s="45" t="s">
        <v>200</v>
      </c>
      <c r="C188" s="17">
        <v>97</v>
      </c>
      <c r="D188" s="17">
        <v>100</v>
      </c>
      <c r="E188" s="17">
        <v>90</v>
      </c>
      <c r="F188" s="17">
        <v>90</v>
      </c>
      <c r="G188" s="17">
        <v>97</v>
      </c>
      <c r="H188" s="17">
        <v>77</v>
      </c>
      <c r="I188" s="82"/>
      <c r="J188" s="82"/>
      <c r="K188" s="17">
        <v>97</v>
      </c>
      <c r="L188" s="17">
        <v>99</v>
      </c>
      <c r="M188" s="17">
        <v>98</v>
      </c>
      <c r="N188" s="17">
        <v>98</v>
      </c>
      <c r="O188" s="17">
        <v>94</v>
      </c>
      <c r="P188" s="17">
        <v>98</v>
      </c>
      <c r="Q188" s="17">
        <v>98</v>
      </c>
      <c r="R188" s="17">
        <v>0</v>
      </c>
      <c r="S188" s="17">
        <v>0</v>
      </c>
      <c r="T188" s="17">
        <v>96</v>
      </c>
      <c r="U188" s="17" t="s">
        <v>237</v>
      </c>
      <c r="V188" s="17">
        <v>59.5</v>
      </c>
      <c r="W188" s="17" t="s">
        <v>237</v>
      </c>
      <c r="X188" s="17">
        <v>57.4</v>
      </c>
      <c r="Y188" s="17" t="s">
        <v>237</v>
      </c>
      <c r="Z188" s="17">
        <v>65.099999999999994</v>
      </c>
      <c r="AA188" s="17" t="s">
        <v>237</v>
      </c>
      <c r="AB188" s="17" t="s">
        <v>238</v>
      </c>
      <c r="AC188" s="17" t="s">
        <v>237</v>
      </c>
      <c r="AD188" s="17" t="s">
        <v>238</v>
      </c>
      <c r="AE188" s="17" t="s">
        <v>237</v>
      </c>
      <c r="AF188" s="17" t="s">
        <v>238</v>
      </c>
      <c r="AG188" s="17" t="s">
        <v>237</v>
      </c>
    </row>
    <row r="189" spans="2:33" ht="13.5" x14ac:dyDescent="0.25">
      <c r="B189" s="45" t="s">
        <v>201</v>
      </c>
      <c r="C189" s="17">
        <v>100</v>
      </c>
      <c r="D189" s="17">
        <v>100</v>
      </c>
      <c r="E189" s="17">
        <v>99</v>
      </c>
      <c r="F189" s="17">
        <v>91</v>
      </c>
      <c r="G189" s="17">
        <v>97</v>
      </c>
      <c r="H189" s="17">
        <v>75</v>
      </c>
      <c r="I189" s="82"/>
      <c r="J189" s="82"/>
      <c r="K189" s="17">
        <v>96</v>
      </c>
      <c r="L189" s="17">
        <v>99</v>
      </c>
      <c r="M189" s="17">
        <v>98</v>
      </c>
      <c r="N189" s="17">
        <v>98</v>
      </c>
      <c r="O189" s="17">
        <v>98</v>
      </c>
      <c r="P189" s="17">
        <v>97</v>
      </c>
      <c r="Q189" s="17">
        <v>98</v>
      </c>
      <c r="R189" s="17">
        <v>0</v>
      </c>
      <c r="S189" s="17">
        <v>97</v>
      </c>
      <c r="T189" s="17">
        <v>90</v>
      </c>
      <c r="U189" s="17" t="s">
        <v>237</v>
      </c>
      <c r="V189" s="17" t="s">
        <v>238</v>
      </c>
      <c r="W189" s="17" t="s">
        <v>237</v>
      </c>
      <c r="X189" s="17" t="s">
        <v>238</v>
      </c>
      <c r="Y189" s="17" t="s">
        <v>237</v>
      </c>
      <c r="Z189" s="17" t="s">
        <v>238</v>
      </c>
      <c r="AA189" s="17" t="s">
        <v>237</v>
      </c>
      <c r="AB189" s="17" t="s">
        <v>238</v>
      </c>
      <c r="AC189" s="17" t="s">
        <v>237</v>
      </c>
      <c r="AD189" s="17" t="s">
        <v>238</v>
      </c>
      <c r="AE189" s="17" t="s">
        <v>237</v>
      </c>
      <c r="AF189" s="17" t="s">
        <v>238</v>
      </c>
      <c r="AG189" s="17" t="s">
        <v>237</v>
      </c>
    </row>
    <row r="190" spans="2:33" ht="13.5" x14ac:dyDescent="0.25">
      <c r="B190" s="45" t="s">
        <v>202</v>
      </c>
      <c r="C190" s="17">
        <v>71</v>
      </c>
      <c r="D190" s="17">
        <v>89</v>
      </c>
      <c r="E190" s="17">
        <v>54</v>
      </c>
      <c r="F190" s="17">
        <v>99</v>
      </c>
      <c r="G190" s="17">
        <v>100</v>
      </c>
      <c r="H190" s="17">
        <v>98</v>
      </c>
      <c r="I190" s="82"/>
      <c r="J190" s="82"/>
      <c r="K190" s="17">
        <v>98</v>
      </c>
      <c r="L190" s="17">
        <v>99</v>
      </c>
      <c r="M190" s="17">
        <v>98</v>
      </c>
      <c r="N190" s="17">
        <v>98</v>
      </c>
      <c r="O190" s="17">
        <v>99</v>
      </c>
      <c r="P190" s="17">
        <v>98</v>
      </c>
      <c r="Q190" s="17">
        <v>97</v>
      </c>
      <c r="R190" s="17">
        <v>0</v>
      </c>
      <c r="S190" s="17">
        <v>99</v>
      </c>
      <c r="T190" s="17" t="s">
        <v>238</v>
      </c>
      <c r="U190" s="17" t="s">
        <v>237</v>
      </c>
      <c r="V190" s="17">
        <v>51</v>
      </c>
      <c r="W190" s="17" t="s">
        <v>239</v>
      </c>
      <c r="X190" s="17" t="s">
        <v>238</v>
      </c>
      <c r="Y190" s="17" t="s">
        <v>237</v>
      </c>
      <c r="Z190" s="17">
        <v>46.7</v>
      </c>
      <c r="AA190" s="17" t="s">
        <v>239</v>
      </c>
      <c r="AB190" s="17" t="s">
        <v>238</v>
      </c>
      <c r="AC190" s="17" t="s">
        <v>237</v>
      </c>
      <c r="AD190" s="17" t="s">
        <v>238</v>
      </c>
      <c r="AE190" s="17" t="s">
        <v>237</v>
      </c>
      <c r="AF190" s="17" t="s">
        <v>238</v>
      </c>
      <c r="AG190" s="17" t="s">
        <v>237</v>
      </c>
    </row>
    <row r="191" spans="2:33" ht="13.5" x14ac:dyDescent="0.25">
      <c r="B191" s="45" t="s">
        <v>203</v>
      </c>
      <c r="C191" s="17">
        <v>98</v>
      </c>
      <c r="D191" s="17">
        <v>98</v>
      </c>
      <c r="E191" s="17">
        <v>97</v>
      </c>
      <c r="F191" s="17">
        <v>83</v>
      </c>
      <c r="G191" s="17">
        <v>86</v>
      </c>
      <c r="H191" s="17">
        <v>80</v>
      </c>
      <c r="I191" s="82"/>
      <c r="J191" s="82"/>
      <c r="K191" s="17">
        <v>99</v>
      </c>
      <c r="L191" s="17">
        <v>99</v>
      </c>
      <c r="M191" s="17">
        <v>90</v>
      </c>
      <c r="N191" s="17">
        <v>90</v>
      </c>
      <c r="O191" s="17">
        <v>96</v>
      </c>
      <c r="P191" s="17">
        <v>90</v>
      </c>
      <c r="Q191" s="17">
        <v>90</v>
      </c>
      <c r="R191" s="17">
        <v>0</v>
      </c>
      <c r="S191" s="17">
        <v>0</v>
      </c>
      <c r="T191" s="17" t="s">
        <v>238</v>
      </c>
      <c r="U191" s="17" t="s">
        <v>237</v>
      </c>
      <c r="V191" s="17" t="s">
        <v>238</v>
      </c>
      <c r="W191" s="17" t="s">
        <v>237</v>
      </c>
      <c r="X191" s="17" t="s">
        <v>238</v>
      </c>
      <c r="Y191" s="17" t="s">
        <v>237</v>
      </c>
      <c r="Z191" s="17">
        <v>43.5</v>
      </c>
      <c r="AA191" s="17" t="s">
        <v>239</v>
      </c>
      <c r="AB191" s="17" t="s">
        <v>238</v>
      </c>
      <c r="AC191" s="17" t="s">
        <v>237</v>
      </c>
      <c r="AD191" s="17" t="s">
        <v>238</v>
      </c>
      <c r="AE191" s="17" t="s">
        <v>237</v>
      </c>
      <c r="AF191" s="17" t="s">
        <v>238</v>
      </c>
      <c r="AG191" s="17" t="s">
        <v>237</v>
      </c>
    </row>
    <row r="192" spans="2:33" ht="13.5" x14ac:dyDescent="0.25">
      <c r="B192" s="45" t="s">
        <v>204</v>
      </c>
      <c r="C192" s="17">
        <v>75</v>
      </c>
      <c r="D192" s="17">
        <v>95</v>
      </c>
      <c r="E192" s="17">
        <v>71</v>
      </c>
      <c r="F192" s="17">
        <v>34</v>
      </c>
      <c r="G192" s="17">
        <v>33</v>
      </c>
      <c r="H192" s="17">
        <v>34</v>
      </c>
      <c r="I192" s="82"/>
      <c r="J192" s="82"/>
      <c r="K192" s="17">
        <v>93</v>
      </c>
      <c r="L192" s="17">
        <v>89</v>
      </c>
      <c r="M192" s="17">
        <v>78</v>
      </c>
      <c r="N192" s="17">
        <v>82</v>
      </c>
      <c r="O192" s="17">
        <v>82</v>
      </c>
      <c r="P192" s="17">
        <v>78</v>
      </c>
      <c r="Q192" s="17">
        <v>78</v>
      </c>
      <c r="R192" s="17">
        <v>0</v>
      </c>
      <c r="S192" s="17">
        <v>0</v>
      </c>
      <c r="T192" s="17">
        <v>85</v>
      </c>
      <c r="U192" s="17" t="s">
        <v>237</v>
      </c>
      <c r="V192" s="17">
        <v>78.7</v>
      </c>
      <c r="W192" s="17" t="s">
        <v>237</v>
      </c>
      <c r="X192" s="17">
        <v>47.4</v>
      </c>
      <c r="Y192" s="17" t="s">
        <v>237</v>
      </c>
      <c r="Z192" s="17">
        <v>43.5</v>
      </c>
      <c r="AA192" s="17" t="s">
        <v>237</v>
      </c>
      <c r="AB192" s="17">
        <v>64.5</v>
      </c>
      <c r="AC192" s="17" t="s">
        <v>237</v>
      </c>
      <c r="AD192" s="17">
        <v>42.8</v>
      </c>
      <c r="AE192" s="17" t="s">
        <v>237</v>
      </c>
      <c r="AF192" s="17">
        <v>59.8</v>
      </c>
      <c r="AG192" s="17" t="s">
        <v>237</v>
      </c>
    </row>
    <row r="193" spans="2:33" ht="13.5" x14ac:dyDescent="0.25">
      <c r="B193" s="45" t="s">
        <v>205</v>
      </c>
      <c r="C193" s="17">
        <v>98</v>
      </c>
      <c r="D193" s="17">
        <v>98</v>
      </c>
      <c r="E193" s="17">
        <v>98</v>
      </c>
      <c r="F193" s="17">
        <v>94</v>
      </c>
      <c r="G193" s="17">
        <v>96</v>
      </c>
      <c r="H193" s="17">
        <v>89</v>
      </c>
      <c r="I193" s="82"/>
      <c r="J193" s="82"/>
      <c r="K193" s="17">
        <v>95</v>
      </c>
      <c r="L193" s="17">
        <v>90</v>
      </c>
      <c r="M193" s="17">
        <v>76</v>
      </c>
      <c r="N193" s="17">
        <v>74</v>
      </c>
      <c r="O193" s="17">
        <v>79</v>
      </c>
      <c r="P193" s="17">
        <v>46</v>
      </c>
      <c r="Q193" s="17">
        <v>83</v>
      </c>
      <c r="R193" s="17">
        <v>0</v>
      </c>
      <c r="S193" s="17">
        <v>0</v>
      </c>
      <c r="T193" s="17" t="s">
        <v>238</v>
      </c>
      <c r="U193" s="17" t="s">
        <v>237</v>
      </c>
      <c r="V193" s="17">
        <v>92.3</v>
      </c>
      <c r="W193" s="17" t="s">
        <v>237</v>
      </c>
      <c r="X193" s="17">
        <v>88.2</v>
      </c>
      <c r="Y193" s="17" t="s">
        <v>237</v>
      </c>
      <c r="Z193" s="17">
        <v>59.2</v>
      </c>
      <c r="AA193" s="17" t="s">
        <v>237</v>
      </c>
      <c r="AB193" s="17" t="s">
        <v>238</v>
      </c>
      <c r="AC193" s="17" t="s">
        <v>237</v>
      </c>
      <c r="AD193" s="17" t="s">
        <v>238</v>
      </c>
      <c r="AE193" s="17" t="s">
        <v>237</v>
      </c>
      <c r="AF193" s="17" t="s">
        <v>238</v>
      </c>
      <c r="AG193" s="17" t="s">
        <v>237</v>
      </c>
    </row>
    <row r="194" spans="2:33" ht="13.5" x14ac:dyDescent="0.25">
      <c r="B194" s="45" t="s">
        <v>206</v>
      </c>
      <c r="C194" s="17">
        <v>100</v>
      </c>
      <c r="D194" s="17">
        <v>100</v>
      </c>
      <c r="E194" s="17">
        <v>100</v>
      </c>
      <c r="F194" s="17">
        <v>98</v>
      </c>
      <c r="G194" s="17">
        <v>98</v>
      </c>
      <c r="H194" s="17">
        <v>95</v>
      </c>
      <c r="I194" s="82"/>
      <c r="J194" s="82"/>
      <c r="K194" s="17">
        <v>94</v>
      </c>
      <c r="L194" s="17">
        <v>94</v>
      </c>
      <c r="M194" s="17">
        <v>94</v>
      </c>
      <c r="N194" s="17">
        <v>94</v>
      </c>
      <c r="O194" s="17">
        <v>94</v>
      </c>
      <c r="P194" s="17">
        <v>94</v>
      </c>
      <c r="Q194" s="17">
        <v>94</v>
      </c>
      <c r="R194" s="17">
        <v>0</v>
      </c>
      <c r="S194" s="17">
        <v>94</v>
      </c>
      <c r="T194" s="17" t="s">
        <v>238</v>
      </c>
      <c r="U194" s="17" t="s">
        <v>237</v>
      </c>
      <c r="V194" s="17" t="s">
        <v>238</v>
      </c>
      <c r="W194" s="17" t="s">
        <v>237</v>
      </c>
      <c r="X194" s="17" t="s">
        <v>238</v>
      </c>
      <c r="Y194" s="17" t="s">
        <v>237</v>
      </c>
      <c r="Z194" s="17" t="s">
        <v>238</v>
      </c>
      <c r="AA194" s="17" t="s">
        <v>237</v>
      </c>
      <c r="AB194" s="17" t="s">
        <v>238</v>
      </c>
      <c r="AC194" s="17" t="s">
        <v>237</v>
      </c>
      <c r="AD194" s="17" t="s">
        <v>238</v>
      </c>
      <c r="AE194" s="17" t="s">
        <v>237</v>
      </c>
      <c r="AF194" s="17" t="s">
        <v>238</v>
      </c>
      <c r="AG194" s="17" t="s">
        <v>237</v>
      </c>
    </row>
    <row r="195" spans="2:33" ht="13.5" x14ac:dyDescent="0.25">
      <c r="B195" s="45" t="s">
        <v>207</v>
      </c>
      <c r="C195" s="17">
        <v>100</v>
      </c>
      <c r="D195" s="17">
        <v>100</v>
      </c>
      <c r="E195" s="17">
        <v>100</v>
      </c>
      <c r="F195" s="17">
        <v>100</v>
      </c>
      <c r="G195" s="17">
        <v>100</v>
      </c>
      <c r="H195" s="17">
        <v>100</v>
      </c>
      <c r="I195" s="82"/>
      <c r="J195" s="82"/>
      <c r="K195" s="17" t="s">
        <v>238</v>
      </c>
      <c r="L195" s="17">
        <v>98</v>
      </c>
      <c r="M195" s="17">
        <v>96</v>
      </c>
      <c r="N195" s="17">
        <v>96</v>
      </c>
      <c r="O195" s="17">
        <v>95</v>
      </c>
      <c r="P195" s="17">
        <v>0</v>
      </c>
      <c r="Q195" s="17">
        <v>97</v>
      </c>
      <c r="R195" s="17">
        <v>0</v>
      </c>
      <c r="S195" s="17">
        <v>95</v>
      </c>
      <c r="T195" s="17" t="s">
        <v>238</v>
      </c>
      <c r="U195" s="17" t="s">
        <v>237</v>
      </c>
      <c r="V195" s="17" t="s">
        <v>238</v>
      </c>
      <c r="W195" s="17" t="s">
        <v>237</v>
      </c>
      <c r="X195" s="17" t="s">
        <v>238</v>
      </c>
      <c r="Y195" s="17" t="s">
        <v>237</v>
      </c>
      <c r="Z195" s="17" t="s">
        <v>238</v>
      </c>
      <c r="AA195" s="17" t="s">
        <v>237</v>
      </c>
      <c r="AB195" s="17" t="s">
        <v>238</v>
      </c>
      <c r="AC195" s="17" t="s">
        <v>237</v>
      </c>
      <c r="AD195" s="17" t="s">
        <v>238</v>
      </c>
      <c r="AE195" s="17" t="s">
        <v>237</v>
      </c>
      <c r="AF195" s="17" t="s">
        <v>238</v>
      </c>
      <c r="AG195" s="17" t="s">
        <v>237</v>
      </c>
    </row>
    <row r="196" spans="2:33" ht="13.5" x14ac:dyDescent="0.25">
      <c r="B196" s="45" t="s">
        <v>208</v>
      </c>
      <c r="C196" s="17">
        <v>53</v>
      </c>
      <c r="D196" s="17">
        <v>78</v>
      </c>
      <c r="E196" s="17">
        <v>44</v>
      </c>
      <c r="F196" s="17">
        <v>12</v>
      </c>
      <c r="G196" s="17">
        <v>25</v>
      </c>
      <c r="H196" s="17">
        <v>7.0000000000000009</v>
      </c>
      <c r="I196" s="82"/>
      <c r="J196" s="82"/>
      <c r="K196" s="17">
        <v>99</v>
      </c>
      <c r="L196" s="17">
        <v>99</v>
      </c>
      <c r="M196" s="17">
        <v>91</v>
      </c>
      <c r="N196" s="17">
        <v>91</v>
      </c>
      <c r="O196" s="17">
        <v>99</v>
      </c>
      <c r="P196" s="17">
        <v>91</v>
      </c>
      <c r="Q196" s="17">
        <v>91</v>
      </c>
      <c r="R196" s="17">
        <v>85</v>
      </c>
      <c r="S196" s="17">
        <v>80</v>
      </c>
      <c r="T196" s="17">
        <v>88</v>
      </c>
      <c r="U196" s="17" t="s">
        <v>237</v>
      </c>
      <c r="V196" s="17">
        <v>70.599999999999994</v>
      </c>
      <c r="W196" s="17" t="s">
        <v>237</v>
      </c>
      <c r="X196" s="17" t="s">
        <v>238</v>
      </c>
      <c r="Y196" s="17" t="s">
        <v>237</v>
      </c>
      <c r="Z196" s="17">
        <v>44</v>
      </c>
      <c r="AA196" s="17" t="s">
        <v>237</v>
      </c>
      <c r="AB196" s="17">
        <v>53.7</v>
      </c>
      <c r="AC196" s="17" t="s">
        <v>237</v>
      </c>
      <c r="AD196" s="17">
        <v>72</v>
      </c>
      <c r="AE196" s="17" t="s">
        <v>237</v>
      </c>
      <c r="AF196" s="17">
        <v>90.9</v>
      </c>
      <c r="AG196" s="17" t="s">
        <v>237</v>
      </c>
    </row>
    <row r="197" spans="2:33" ht="13.5" x14ac:dyDescent="0.25">
      <c r="B197" s="45" t="s">
        <v>209</v>
      </c>
      <c r="C197" s="17">
        <v>99</v>
      </c>
      <c r="D197" s="17">
        <v>99</v>
      </c>
      <c r="E197" s="17">
        <v>98</v>
      </c>
      <c r="F197" s="17">
        <v>100</v>
      </c>
      <c r="G197" s="17">
        <v>100</v>
      </c>
      <c r="H197" s="17">
        <v>100</v>
      </c>
      <c r="I197" s="82"/>
      <c r="J197" s="82"/>
      <c r="K197" s="17" t="s">
        <v>238</v>
      </c>
      <c r="L197" s="17">
        <v>98</v>
      </c>
      <c r="M197" s="17">
        <v>94</v>
      </c>
      <c r="N197" s="17">
        <v>93</v>
      </c>
      <c r="O197" s="17">
        <v>91</v>
      </c>
      <c r="P197" s="17">
        <v>90</v>
      </c>
      <c r="Q197" s="17">
        <v>93</v>
      </c>
      <c r="R197" s="17">
        <v>69</v>
      </c>
      <c r="S197" s="17">
        <v>92</v>
      </c>
      <c r="T197" s="17" t="s">
        <v>238</v>
      </c>
      <c r="U197" s="17" t="s">
        <v>237</v>
      </c>
      <c r="V197" s="17" t="s">
        <v>238</v>
      </c>
      <c r="W197" s="17" t="s">
        <v>237</v>
      </c>
      <c r="X197" s="17" t="s">
        <v>238</v>
      </c>
      <c r="Y197" s="17" t="s">
        <v>237</v>
      </c>
      <c r="Z197" s="17" t="s">
        <v>238</v>
      </c>
      <c r="AA197" s="17" t="s">
        <v>237</v>
      </c>
      <c r="AB197" s="17" t="s">
        <v>238</v>
      </c>
      <c r="AC197" s="17" t="s">
        <v>237</v>
      </c>
      <c r="AD197" s="17" t="s">
        <v>238</v>
      </c>
      <c r="AE197" s="17" t="s">
        <v>237</v>
      </c>
      <c r="AF197" s="17" t="s">
        <v>238</v>
      </c>
      <c r="AG197" s="17" t="s">
        <v>237</v>
      </c>
    </row>
    <row r="198" spans="2:33" ht="13.5" x14ac:dyDescent="0.25">
      <c r="B198" s="45" t="s">
        <v>210</v>
      </c>
      <c r="C198" s="17">
        <v>99</v>
      </c>
      <c r="D198" s="17">
        <v>100</v>
      </c>
      <c r="E198" s="17">
        <v>95</v>
      </c>
      <c r="F198" s="17">
        <v>96</v>
      </c>
      <c r="G198" s="17">
        <v>96</v>
      </c>
      <c r="H198" s="17">
        <v>96</v>
      </c>
      <c r="I198" s="82"/>
      <c r="J198" s="82"/>
      <c r="K198" s="17">
        <v>98</v>
      </c>
      <c r="L198" s="17">
        <v>98</v>
      </c>
      <c r="M198" s="17">
        <v>94</v>
      </c>
      <c r="N198" s="17">
        <v>94</v>
      </c>
      <c r="O198" s="17">
        <v>96</v>
      </c>
      <c r="P198" s="17">
        <v>94</v>
      </c>
      <c r="Q198" s="17">
        <v>94</v>
      </c>
      <c r="R198" s="17">
        <v>0</v>
      </c>
      <c r="S198" s="17">
        <v>93</v>
      </c>
      <c r="T198" s="17" t="s">
        <v>238</v>
      </c>
      <c r="U198" s="17" t="s">
        <v>237</v>
      </c>
      <c r="V198" s="17" t="s">
        <v>238</v>
      </c>
      <c r="W198" s="17" t="s">
        <v>237</v>
      </c>
      <c r="X198" s="17" t="s">
        <v>238</v>
      </c>
      <c r="Y198" s="17" t="s">
        <v>237</v>
      </c>
      <c r="Z198" s="17" t="s">
        <v>238</v>
      </c>
      <c r="AA198" s="17" t="s">
        <v>237</v>
      </c>
      <c r="AB198" s="17" t="s">
        <v>238</v>
      </c>
      <c r="AC198" s="17" t="s">
        <v>237</v>
      </c>
      <c r="AD198" s="17" t="s">
        <v>238</v>
      </c>
      <c r="AE198" s="17" t="s">
        <v>237</v>
      </c>
      <c r="AF198" s="17" t="s">
        <v>238</v>
      </c>
      <c r="AG198" s="17" t="s">
        <v>237</v>
      </c>
    </row>
    <row r="199" spans="2:33" ht="13.5" x14ac:dyDescent="0.25">
      <c r="B199" s="45" t="s">
        <v>211</v>
      </c>
      <c r="C199" s="17">
        <v>87</v>
      </c>
      <c r="D199" s="17">
        <v>98</v>
      </c>
      <c r="E199" s="17">
        <v>81</v>
      </c>
      <c r="F199" s="17">
        <v>100</v>
      </c>
      <c r="G199" s="17">
        <v>100</v>
      </c>
      <c r="H199" s="17">
        <v>100</v>
      </c>
      <c r="I199" s="82"/>
      <c r="J199" s="82"/>
      <c r="K199" s="17">
        <v>99</v>
      </c>
      <c r="L199" s="17">
        <v>99</v>
      </c>
      <c r="M199" s="17">
        <v>99</v>
      </c>
      <c r="N199" s="17">
        <v>99</v>
      </c>
      <c r="O199" s="17">
        <v>97</v>
      </c>
      <c r="P199" s="17">
        <v>99</v>
      </c>
      <c r="Q199" s="17">
        <v>99</v>
      </c>
      <c r="R199" s="17">
        <v>0</v>
      </c>
      <c r="S199" s="17">
        <v>0</v>
      </c>
      <c r="T199" s="17" t="s">
        <v>238</v>
      </c>
      <c r="U199" s="17" t="s">
        <v>237</v>
      </c>
      <c r="V199" s="17">
        <v>68</v>
      </c>
      <c r="W199" s="17" t="s">
        <v>239</v>
      </c>
      <c r="X199" s="17">
        <v>56</v>
      </c>
      <c r="Y199" s="17" t="s">
        <v>239</v>
      </c>
      <c r="Z199" s="17">
        <v>27.8</v>
      </c>
      <c r="AA199" s="17" t="s">
        <v>239</v>
      </c>
      <c r="AB199" s="17" t="s">
        <v>238</v>
      </c>
      <c r="AC199" s="17" t="s">
        <v>237</v>
      </c>
      <c r="AD199" s="17" t="s">
        <v>238</v>
      </c>
      <c r="AE199" s="17" t="s">
        <v>237</v>
      </c>
      <c r="AF199" s="17" t="s">
        <v>238</v>
      </c>
      <c r="AG199" s="17" t="s">
        <v>237</v>
      </c>
    </row>
    <row r="200" spans="2:33" ht="13.5" x14ac:dyDescent="0.25">
      <c r="B200" s="45" t="s">
        <v>212</v>
      </c>
      <c r="C200" s="17">
        <v>91</v>
      </c>
      <c r="D200" s="17">
        <v>98</v>
      </c>
      <c r="E200" s="17">
        <v>88</v>
      </c>
      <c r="F200" s="17">
        <v>57.999999999999993</v>
      </c>
      <c r="G200" s="17">
        <v>65</v>
      </c>
      <c r="H200" s="17">
        <v>55.000000000000007</v>
      </c>
      <c r="I200" s="82"/>
      <c r="J200" s="82"/>
      <c r="K200" s="17">
        <v>81</v>
      </c>
      <c r="L200" s="17">
        <v>78</v>
      </c>
      <c r="M200" s="17">
        <v>68</v>
      </c>
      <c r="N200" s="17">
        <v>67</v>
      </c>
      <c r="O200" s="17">
        <v>52</v>
      </c>
      <c r="P200" s="17">
        <v>59</v>
      </c>
      <c r="Q200" s="17">
        <v>68</v>
      </c>
      <c r="R200" s="17">
        <v>0</v>
      </c>
      <c r="S200" s="17">
        <v>0</v>
      </c>
      <c r="T200" s="17">
        <v>75</v>
      </c>
      <c r="U200" s="17" t="s">
        <v>237</v>
      </c>
      <c r="V200" s="17">
        <v>72.099999999999994</v>
      </c>
      <c r="W200" s="17" t="s">
        <v>237</v>
      </c>
      <c r="X200" s="17">
        <v>28.5</v>
      </c>
      <c r="Y200" s="17" t="s">
        <v>237</v>
      </c>
      <c r="Z200" s="17">
        <v>47.6</v>
      </c>
      <c r="AA200" s="17" t="s">
        <v>237</v>
      </c>
      <c r="AB200" s="17">
        <v>5.0999999999999996</v>
      </c>
      <c r="AC200" s="17" t="s">
        <v>237</v>
      </c>
      <c r="AD200" s="17">
        <v>51</v>
      </c>
      <c r="AE200" s="17" t="s">
        <v>237</v>
      </c>
      <c r="AF200" s="17">
        <v>83</v>
      </c>
      <c r="AG200" s="17" t="s">
        <v>237</v>
      </c>
    </row>
    <row r="201" spans="2:33" ht="13.5" x14ac:dyDescent="0.25">
      <c r="B201" s="45" t="s">
        <v>213</v>
      </c>
      <c r="C201" s="17" t="s">
        <v>238</v>
      </c>
      <c r="D201" s="17" t="s">
        <v>238</v>
      </c>
      <c r="E201" s="17" t="s">
        <v>238</v>
      </c>
      <c r="F201" s="17" t="s">
        <v>238</v>
      </c>
      <c r="G201" s="17" t="s">
        <v>238</v>
      </c>
      <c r="H201" s="17" t="s">
        <v>238</v>
      </c>
      <c r="I201" s="82"/>
      <c r="J201" s="82"/>
      <c r="K201" s="17">
        <v>95</v>
      </c>
      <c r="L201" s="17">
        <v>90</v>
      </c>
      <c r="M201" s="17">
        <v>82</v>
      </c>
      <c r="N201" s="17">
        <v>82</v>
      </c>
      <c r="O201" s="17">
        <v>85</v>
      </c>
      <c r="P201" s="17">
        <v>82</v>
      </c>
      <c r="Q201" s="17">
        <v>82</v>
      </c>
      <c r="R201" s="17">
        <v>77</v>
      </c>
      <c r="S201" s="17">
        <v>0</v>
      </c>
      <c r="T201" s="17">
        <v>75</v>
      </c>
      <c r="U201" s="17" t="s">
        <v>237</v>
      </c>
      <c r="V201" s="17">
        <v>72</v>
      </c>
      <c r="W201" s="17" t="s">
        <v>239</v>
      </c>
      <c r="X201" s="17" t="s">
        <v>238</v>
      </c>
      <c r="Y201" s="17" t="s">
        <v>237</v>
      </c>
      <c r="Z201" s="17">
        <v>37.700000000000003</v>
      </c>
      <c r="AA201" s="17" t="s">
        <v>239</v>
      </c>
      <c r="AB201" s="17" t="s">
        <v>238</v>
      </c>
      <c r="AC201" s="17" t="s">
        <v>237</v>
      </c>
      <c r="AD201" s="17" t="s">
        <v>238</v>
      </c>
      <c r="AE201" s="17" t="s">
        <v>237</v>
      </c>
      <c r="AF201" s="17" t="s">
        <v>238</v>
      </c>
      <c r="AG201" s="17" t="s">
        <v>237</v>
      </c>
    </row>
    <row r="202" spans="2:33" ht="13.5" x14ac:dyDescent="0.25">
      <c r="B202" s="45" t="s">
        <v>214</v>
      </c>
      <c r="C202" s="17">
        <v>95</v>
      </c>
      <c r="D202" s="17">
        <v>98</v>
      </c>
      <c r="E202" s="17">
        <v>94</v>
      </c>
      <c r="F202" s="17">
        <v>75</v>
      </c>
      <c r="G202" s="17">
        <v>93</v>
      </c>
      <c r="H202" s="17">
        <v>67</v>
      </c>
      <c r="I202" s="82"/>
      <c r="J202" s="82"/>
      <c r="K202" s="17">
        <v>95</v>
      </c>
      <c r="L202" s="17">
        <v>83</v>
      </c>
      <c r="M202" s="17">
        <v>59</v>
      </c>
      <c r="N202" s="17">
        <v>93</v>
      </c>
      <c r="O202" s="17">
        <v>98</v>
      </c>
      <c r="P202" s="17">
        <v>59</v>
      </c>
      <c r="Q202" s="17">
        <v>59</v>
      </c>
      <c r="R202" s="17">
        <v>0</v>
      </c>
      <c r="S202" s="17">
        <v>0</v>
      </c>
      <c r="T202" s="17">
        <v>91</v>
      </c>
      <c r="U202" s="17" t="s">
        <v>237</v>
      </c>
      <c r="V202" s="17">
        <v>73</v>
      </c>
      <c r="W202" s="17" t="s">
        <v>237</v>
      </c>
      <c r="X202" s="17">
        <v>68.3</v>
      </c>
      <c r="Y202" s="17" t="s">
        <v>237</v>
      </c>
      <c r="Z202" s="17">
        <v>46.5</v>
      </c>
      <c r="AA202" s="17" t="s">
        <v>237</v>
      </c>
      <c r="AB202" s="17">
        <v>1.2</v>
      </c>
      <c r="AC202" s="17" t="s">
        <v>237</v>
      </c>
      <c r="AD202" s="17">
        <v>9.4</v>
      </c>
      <c r="AE202" s="17" t="s">
        <v>237</v>
      </c>
      <c r="AF202" s="17">
        <v>9.5</v>
      </c>
      <c r="AG202" s="17" t="s">
        <v>237</v>
      </c>
    </row>
    <row r="203" spans="2:33" ht="13.5" x14ac:dyDescent="0.25">
      <c r="B203" s="45" t="s">
        <v>215</v>
      </c>
      <c r="C203" s="17">
        <v>55.000000000000007</v>
      </c>
      <c r="D203" s="17">
        <v>72</v>
      </c>
      <c r="E203" s="17">
        <v>47</v>
      </c>
      <c r="F203" s="17">
        <v>53</v>
      </c>
      <c r="G203" s="17">
        <v>93</v>
      </c>
      <c r="H203" s="17">
        <v>34</v>
      </c>
      <c r="I203" s="82"/>
      <c r="J203" s="82"/>
      <c r="K203" s="17">
        <v>71</v>
      </c>
      <c r="L203" s="17">
        <v>94</v>
      </c>
      <c r="M203" s="17">
        <v>88</v>
      </c>
      <c r="N203" s="17">
        <v>88</v>
      </c>
      <c r="O203" s="17">
        <v>78</v>
      </c>
      <c r="P203" s="17">
        <v>88</v>
      </c>
      <c r="Q203" s="17">
        <v>88</v>
      </c>
      <c r="R203" s="17">
        <v>71</v>
      </c>
      <c r="S203" s="17">
        <v>88</v>
      </c>
      <c r="T203" s="17">
        <v>70</v>
      </c>
      <c r="U203" s="17" t="s">
        <v>237</v>
      </c>
      <c r="V203" s="17">
        <v>43.7</v>
      </c>
      <c r="W203" s="17" t="s">
        <v>239</v>
      </c>
      <c r="X203" s="17">
        <v>37.9</v>
      </c>
      <c r="Y203" s="17" t="s">
        <v>239</v>
      </c>
      <c r="Z203" s="17">
        <v>32.700000000000003</v>
      </c>
      <c r="AA203" s="17" t="s">
        <v>239</v>
      </c>
      <c r="AB203" s="17" t="s">
        <v>238</v>
      </c>
      <c r="AC203" s="17" t="s">
        <v>237</v>
      </c>
      <c r="AD203" s="17" t="s">
        <v>238</v>
      </c>
      <c r="AE203" s="17" t="s">
        <v>237</v>
      </c>
      <c r="AF203" s="17" t="s">
        <v>238</v>
      </c>
      <c r="AG203" s="17" t="s">
        <v>237</v>
      </c>
    </row>
    <row r="204" spans="2:33" ht="13.5" x14ac:dyDescent="0.25">
      <c r="B204" s="45" t="s">
        <v>216</v>
      </c>
      <c r="C204" s="17">
        <v>63</v>
      </c>
      <c r="D204" s="17">
        <v>85</v>
      </c>
      <c r="E204" s="17">
        <v>49</v>
      </c>
      <c r="F204" s="17">
        <v>43</v>
      </c>
      <c r="G204" s="17">
        <v>56.000000000000007</v>
      </c>
      <c r="H204" s="17">
        <v>34</v>
      </c>
      <c r="I204" s="82"/>
      <c r="J204" s="82"/>
      <c r="K204" s="17">
        <v>82</v>
      </c>
      <c r="L204" s="17">
        <v>86</v>
      </c>
      <c r="M204" s="17">
        <v>79</v>
      </c>
      <c r="N204" s="17">
        <v>74</v>
      </c>
      <c r="O204" s="17">
        <v>80</v>
      </c>
      <c r="P204" s="17">
        <v>79</v>
      </c>
      <c r="Q204" s="17">
        <v>79</v>
      </c>
      <c r="R204" s="17">
        <v>0</v>
      </c>
      <c r="S204" s="17">
        <v>0</v>
      </c>
      <c r="T204" s="17">
        <v>81</v>
      </c>
      <c r="U204" s="17" t="s">
        <v>237</v>
      </c>
      <c r="V204" s="17">
        <v>68</v>
      </c>
      <c r="W204" s="17" t="s">
        <v>239</v>
      </c>
      <c r="X204" s="17">
        <v>47</v>
      </c>
      <c r="Y204" s="17" t="s">
        <v>239</v>
      </c>
      <c r="Z204" s="17">
        <v>59.9</v>
      </c>
      <c r="AA204" s="17" t="s">
        <v>239</v>
      </c>
      <c r="AB204" s="17">
        <v>36.9</v>
      </c>
      <c r="AC204" s="17" t="s">
        <v>237</v>
      </c>
      <c r="AD204" s="17">
        <v>57</v>
      </c>
      <c r="AE204" s="17" t="s">
        <v>237</v>
      </c>
      <c r="AF204" s="17">
        <v>68.099999999999994</v>
      </c>
      <c r="AG204" s="17" t="s">
        <v>237</v>
      </c>
    </row>
    <row r="205" spans="2:33" ht="13.5" x14ac:dyDescent="0.25">
      <c r="B205" s="45" t="s">
        <v>217</v>
      </c>
      <c r="C205" s="17">
        <v>80</v>
      </c>
      <c r="D205" s="17">
        <v>97</v>
      </c>
      <c r="E205" s="17">
        <v>69</v>
      </c>
      <c r="F205" s="17">
        <v>40</v>
      </c>
      <c r="G205" s="17">
        <v>52</v>
      </c>
      <c r="H205" s="17">
        <v>32</v>
      </c>
      <c r="I205" s="145"/>
      <c r="J205" s="145"/>
      <c r="K205" s="17">
        <v>95</v>
      </c>
      <c r="L205" s="17">
        <v>98</v>
      </c>
      <c r="M205" s="17">
        <v>95</v>
      </c>
      <c r="N205" s="17">
        <v>95</v>
      </c>
      <c r="O205" s="17">
        <v>93</v>
      </c>
      <c r="P205" s="17">
        <v>95</v>
      </c>
      <c r="Q205" s="17">
        <v>95</v>
      </c>
      <c r="R205" s="17">
        <v>0</v>
      </c>
      <c r="S205" s="17">
        <v>95</v>
      </c>
      <c r="T205" s="17">
        <v>66</v>
      </c>
      <c r="U205" s="17" t="s">
        <v>237</v>
      </c>
      <c r="V205" s="17">
        <v>48</v>
      </c>
      <c r="W205" s="17" t="s">
        <v>237</v>
      </c>
      <c r="X205" s="17">
        <v>31</v>
      </c>
      <c r="Y205" s="17" t="s">
        <v>237</v>
      </c>
      <c r="Z205" s="17">
        <v>20.9</v>
      </c>
      <c r="AA205" s="17" t="s">
        <v>237</v>
      </c>
      <c r="AB205" s="17">
        <v>2.2999999999999998</v>
      </c>
      <c r="AC205" s="17" t="s">
        <v>237</v>
      </c>
      <c r="AD205" s="17">
        <v>9.6999999999999993</v>
      </c>
      <c r="AE205" s="17" t="s">
        <v>237</v>
      </c>
      <c r="AF205" s="17">
        <v>28.8</v>
      </c>
      <c r="AG205" s="17" t="s">
        <v>237</v>
      </c>
    </row>
    <row r="206" spans="2:33" ht="13.5" x14ac:dyDescent="0.25">
      <c r="C206" s="146"/>
      <c r="D206" s="146"/>
      <c r="E206" s="146"/>
      <c r="F206" s="146"/>
      <c r="G206" s="146"/>
      <c r="H206" s="146"/>
      <c r="I206" s="146"/>
      <c r="J206" s="146"/>
      <c r="K206" s="146"/>
      <c r="L206" s="146"/>
      <c r="M206" s="146"/>
      <c r="N206" s="146"/>
      <c r="O206" s="146"/>
      <c r="P206" s="146"/>
      <c r="Q206" s="146"/>
      <c r="R206" s="146"/>
      <c r="S206" s="146"/>
      <c r="T206" s="146"/>
      <c r="U206" s="146"/>
      <c r="V206" s="82"/>
      <c r="W206" s="82"/>
      <c r="X206" s="82"/>
      <c r="Y206" s="82"/>
      <c r="Z206" s="82"/>
      <c r="AA206" s="82"/>
      <c r="AB206" s="82"/>
      <c r="AC206" s="82"/>
      <c r="AD206" s="82"/>
      <c r="AE206" s="82"/>
      <c r="AF206" s="82"/>
      <c r="AG206" s="82"/>
    </row>
    <row r="207" spans="2:33" ht="13.5" x14ac:dyDescent="0.25">
      <c r="B207" s="76" t="s">
        <v>243</v>
      </c>
      <c r="C207" s="146"/>
      <c r="D207" s="146"/>
      <c r="E207" s="146"/>
      <c r="F207" s="146"/>
      <c r="G207" s="146"/>
      <c r="H207" s="146"/>
      <c r="I207" s="146"/>
      <c r="J207" s="146"/>
      <c r="K207" s="146"/>
      <c r="L207" s="146"/>
      <c r="M207" s="146"/>
      <c r="N207" s="146"/>
      <c r="O207" s="146"/>
      <c r="P207" s="146"/>
      <c r="Q207" s="146"/>
      <c r="R207" s="146"/>
      <c r="S207" s="146"/>
      <c r="T207" s="146"/>
      <c r="U207" s="146"/>
      <c r="V207" s="82"/>
      <c r="W207" s="82"/>
      <c r="X207" s="82"/>
      <c r="Y207" s="82"/>
      <c r="Z207" s="82"/>
      <c r="AA207" s="82"/>
      <c r="AB207" s="82"/>
      <c r="AC207" s="82"/>
      <c r="AD207" s="82"/>
      <c r="AE207" s="82"/>
      <c r="AF207" s="82"/>
      <c r="AG207" s="82"/>
    </row>
    <row r="208" spans="2:33" ht="13.5" x14ac:dyDescent="0.25">
      <c r="B208" s="78" t="s">
        <v>218</v>
      </c>
      <c r="C208" s="17">
        <v>64.462919614003468</v>
      </c>
      <c r="D208" s="17">
        <v>84.92333445013233</v>
      </c>
      <c r="E208" s="17">
        <v>52.526844483176738</v>
      </c>
      <c r="F208" s="17">
        <v>29</v>
      </c>
      <c r="G208" s="17">
        <v>41</v>
      </c>
      <c r="H208" s="17">
        <v>23</v>
      </c>
      <c r="I208" s="82"/>
      <c r="J208" s="82"/>
      <c r="K208" s="17">
        <v>82.231238028677879</v>
      </c>
      <c r="L208" s="17">
        <v>82.296400969654982</v>
      </c>
      <c r="M208" s="17">
        <v>74.315275528466699</v>
      </c>
      <c r="N208" s="17">
        <v>76.490728413471487</v>
      </c>
      <c r="O208" s="17">
        <v>73.625204685914284</v>
      </c>
      <c r="P208" s="17">
        <v>75.1063009497244</v>
      </c>
      <c r="Q208" s="17">
        <v>71.679994911197937</v>
      </c>
      <c r="R208" s="17">
        <v>14.69194256907771</v>
      </c>
      <c r="S208" s="17">
        <v>35.203615935301741</v>
      </c>
      <c r="T208" s="17">
        <v>75.111127302090992</v>
      </c>
      <c r="U208" s="17" t="s">
        <v>237</v>
      </c>
      <c r="V208" s="17">
        <v>45.125961699273311</v>
      </c>
      <c r="W208" s="17" t="s">
        <v>237</v>
      </c>
      <c r="X208" s="17">
        <v>35.858329114316248</v>
      </c>
      <c r="Y208" s="17" t="s">
        <v>237</v>
      </c>
      <c r="Z208" s="17">
        <v>32.502237433037287</v>
      </c>
      <c r="AA208" s="17" t="s">
        <v>237</v>
      </c>
      <c r="AB208" s="17">
        <v>34.371773429594434</v>
      </c>
      <c r="AC208" s="17" t="s">
        <v>237</v>
      </c>
      <c r="AD208" s="17">
        <v>35.926783320037984</v>
      </c>
      <c r="AE208" s="17" t="s">
        <v>237</v>
      </c>
      <c r="AF208" s="17">
        <v>53.852949377839018</v>
      </c>
      <c r="AG208" s="17" t="s">
        <v>237</v>
      </c>
    </row>
    <row r="209" spans="2:40" ht="13.5" x14ac:dyDescent="0.25">
      <c r="B209" s="79" t="s">
        <v>320</v>
      </c>
      <c r="C209" s="17">
        <v>64.631274460763038</v>
      </c>
      <c r="D209" s="17">
        <v>87.907728929708853</v>
      </c>
      <c r="E209" s="17">
        <v>54.55613550214521</v>
      </c>
      <c r="F209" s="17">
        <v>33</v>
      </c>
      <c r="G209" s="17">
        <v>52</v>
      </c>
      <c r="H209" s="17">
        <v>26</v>
      </c>
      <c r="I209" s="82"/>
      <c r="J209" s="82"/>
      <c r="K209" s="17">
        <v>83.443834160347208</v>
      </c>
      <c r="L209" s="17">
        <v>86.708318950547124</v>
      </c>
      <c r="M209" s="17">
        <v>78.565125818990794</v>
      </c>
      <c r="N209" s="17">
        <v>78.509513968807084</v>
      </c>
      <c r="O209" s="17">
        <v>79.130818669184393</v>
      </c>
      <c r="P209" s="17">
        <v>77.903718234246313</v>
      </c>
      <c r="Q209" s="17">
        <v>77.903617281494761</v>
      </c>
      <c r="R209" s="17">
        <v>20.855231104629116</v>
      </c>
      <c r="S209" s="17">
        <v>53.338741592156055</v>
      </c>
      <c r="T209" s="17">
        <v>78.542529628135455</v>
      </c>
      <c r="U209" s="17" t="s">
        <v>237</v>
      </c>
      <c r="V209" s="17">
        <v>52.108768588661285</v>
      </c>
      <c r="W209" s="17" t="s">
        <v>237</v>
      </c>
      <c r="X209" s="17">
        <v>27.587025738320055</v>
      </c>
      <c r="Y209" s="17" t="s">
        <v>237</v>
      </c>
      <c r="Z209" s="17">
        <v>37.479927423093741</v>
      </c>
      <c r="AA209" s="17" t="s">
        <v>237</v>
      </c>
      <c r="AB209" s="17">
        <v>33.61181273614929</v>
      </c>
      <c r="AC209" s="17" t="s">
        <v>237</v>
      </c>
      <c r="AD209" s="17">
        <v>45.09281764960793</v>
      </c>
      <c r="AE209" s="17" t="s">
        <v>237</v>
      </c>
      <c r="AF209" s="17">
        <v>58.178478530555395</v>
      </c>
      <c r="AG209" s="17" t="s">
        <v>237</v>
      </c>
    </row>
    <row r="210" spans="2:40" ht="13.5" x14ac:dyDescent="0.25">
      <c r="B210" s="79" t="s">
        <v>321</v>
      </c>
      <c r="C210" s="17">
        <v>65.09577187281468</v>
      </c>
      <c r="D210" s="17">
        <v>84.09387930677741</v>
      </c>
      <c r="E210" s="17">
        <v>50.276151281109826</v>
      </c>
      <c r="F210" s="17">
        <v>26</v>
      </c>
      <c r="G210" s="17">
        <v>34</v>
      </c>
      <c r="H210" s="17">
        <v>20</v>
      </c>
      <c r="I210" s="82"/>
      <c r="J210" s="82"/>
      <c r="K210" s="17">
        <v>80.384990696921903</v>
      </c>
      <c r="L210" s="17">
        <v>77.063016631204974</v>
      </c>
      <c r="M210" s="17">
        <v>69.081320760867996</v>
      </c>
      <c r="N210" s="17">
        <v>73.447363643107238</v>
      </c>
      <c r="O210" s="17">
        <v>67.781740028511194</v>
      </c>
      <c r="P210" s="17">
        <v>71.252155166569651</v>
      </c>
      <c r="Q210" s="17">
        <v>64.455471802191639</v>
      </c>
      <c r="R210" s="17">
        <v>4.3608621305029533</v>
      </c>
      <c r="S210" s="17">
        <v>19.020350000533298</v>
      </c>
      <c r="T210" s="17">
        <v>72.13258574486629</v>
      </c>
      <c r="U210" s="17" t="s">
        <v>237</v>
      </c>
      <c r="V210" s="17">
        <v>38.993324426261928</v>
      </c>
      <c r="W210" s="17" t="s">
        <v>237</v>
      </c>
      <c r="X210" s="17">
        <v>38.216328619170703</v>
      </c>
      <c r="Y210" s="17" t="s">
        <v>237</v>
      </c>
      <c r="Z210" s="17">
        <v>29.457306599941454</v>
      </c>
      <c r="AA210" s="17" t="s">
        <v>237</v>
      </c>
      <c r="AB210" s="17">
        <v>32.766919926787502</v>
      </c>
      <c r="AC210" s="17" t="s">
        <v>237</v>
      </c>
      <c r="AD210" s="17">
        <v>28.308189582977441</v>
      </c>
      <c r="AE210" s="17" t="s">
        <v>237</v>
      </c>
      <c r="AF210" s="17">
        <v>52.682282320637057</v>
      </c>
      <c r="AG210" s="17" t="s">
        <v>237</v>
      </c>
    </row>
    <row r="211" spans="2:40" ht="13.5" x14ac:dyDescent="0.25">
      <c r="B211" s="78" t="s">
        <v>221</v>
      </c>
      <c r="C211" s="17">
        <v>87.598076460346803</v>
      </c>
      <c r="D211" s="17">
        <v>93.643255940596973</v>
      </c>
      <c r="E211" s="17">
        <v>78.511205857740634</v>
      </c>
      <c r="F211" s="17">
        <v>84</v>
      </c>
      <c r="G211" s="17">
        <v>92</v>
      </c>
      <c r="H211" s="17">
        <v>71</v>
      </c>
      <c r="I211" s="82"/>
      <c r="J211" s="82"/>
      <c r="K211" s="17">
        <v>94.115419439023213</v>
      </c>
      <c r="L211" s="17">
        <v>93.851905530169461</v>
      </c>
      <c r="M211" s="17">
        <v>90.081448264232122</v>
      </c>
      <c r="N211" s="17">
        <v>90.828983276271643</v>
      </c>
      <c r="O211" s="17">
        <v>88.644843146841737</v>
      </c>
      <c r="P211" s="17">
        <v>91</v>
      </c>
      <c r="Q211" s="17">
        <v>57</v>
      </c>
      <c r="R211" s="17">
        <v>31.641662961675731</v>
      </c>
      <c r="S211" s="17">
        <v>25</v>
      </c>
      <c r="T211" s="17">
        <v>84.363729702526825</v>
      </c>
      <c r="U211" s="17" t="s">
        <v>237</v>
      </c>
      <c r="V211" s="17">
        <v>70.261029979477144</v>
      </c>
      <c r="W211" s="17" t="s">
        <v>237</v>
      </c>
      <c r="X211" s="17">
        <v>62.272900767107473</v>
      </c>
      <c r="Y211" s="17" t="s">
        <v>237</v>
      </c>
      <c r="Z211" s="17">
        <v>35.701162848440717</v>
      </c>
      <c r="AA211" s="17" t="s">
        <v>237</v>
      </c>
      <c r="AB211" s="17" t="s">
        <v>238</v>
      </c>
      <c r="AC211" s="17" t="s">
        <v>237</v>
      </c>
      <c r="AD211" s="17" t="s">
        <v>238</v>
      </c>
      <c r="AE211" s="17" t="s">
        <v>237</v>
      </c>
      <c r="AF211" s="17" t="s">
        <v>238</v>
      </c>
      <c r="AG211" s="17" t="s">
        <v>237</v>
      </c>
    </row>
    <row r="212" spans="2:40" ht="13.5" x14ac:dyDescent="0.25">
      <c r="B212" s="80" t="s">
        <v>222</v>
      </c>
      <c r="C212" s="17">
        <v>91.177255542798235</v>
      </c>
      <c r="D212" s="17">
        <v>95.481903887119259</v>
      </c>
      <c r="E212" s="17">
        <v>89.214651649894918</v>
      </c>
      <c r="F212" s="17">
        <v>40</v>
      </c>
      <c r="G212" s="17">
        <v>61</v>
      </c>
      <c r="H212" s="17">
        <v>30</v>
      </c>
      <c r="I212" s="82"/>
      <c r="J212" s="82"/>
      <c r="K212" s="17">
        <v>87.751708019832151</v>
      </c>
      <c r="L212" s="17">
        <v>88.014555388163188</v>
      </c>
      <c r="M212" s="17">
        <v>74.872438530187978</v>
      </c>
      <c r="N212" s="17">
        <v>73.421875901790443</v>
      </c>
      <c r="O212" s="17">
        <v>74.60870208064199</v>
      </c>
      <c r="P212" s="17">
        <v>71.246031959194084</v>
      </c>
      <c r="Q212" s="17">
        <v>37.148704375603813</v>
      </c>
      <c r="R212" s="17">
        <v>0</v>
      </c>
      <c r="S212" s="17">
        <v>8.4095898014858026</v>
      </c>
      <c r="T212" s="17">
        <v>85.415183155148668</v>
      </c>
      <c r="U212" s="17" t="s">
        <v>237</v>
      </c>
      <c r="V212" s="17">
        <v>65.465131970231994</v>
      </c>
      <c r="W212" s="17" t="s">
        <v>237</v>
      </c>
      <c r="X212" s="17">
        <v>24.523705250855844</v>
      </c>
      <c r="Y212" s="17" t="s">
        <v>237</v>
      </c>
      <c r="Z212" s="17">
        <v>33.327237414002347</v>
      </c>
      <c r="AA212" s="17" t="s">
        <v>237</v>
      </c>
      <c r="AB212" s="17">
        <v>6.7005555463959228</v>
      </c>
      <c r="AC212" s="17" t="s">
        <v>237</v>
      </c>
      <c r="AD212" s="17" t="s">
        <v>238</v>
      </c>
      <c r="AE212" s="17" t="s">
        <v>237</v>
      </c>
      <c r="AF212" s="17" t="s">
        <v>238</v>
      </c>
      <c r="AG212" s="17" t="s">
        <v>237</v>
      </c>
    </row>
    <row r="213" spans="2:40" ht="13.5" x14ac:dyDescent="0.25">
      <c r="B213" s="80" t="s">
        <v>223</v>
      </c>
      <c r="C213" s="17">
        <v>91.078185723373991</v>
      </c>
      <c r="D213" s="17">
        <v>97.381155585312769</v>
      </c>
      <c r="E213" s="17">
        <v>84.610406776236928</v>
      </c>
      <c r="F213" s="17">
        <v>68</v>
      </c>
      <c r="G213" s="17">
        <v>77</v>
      </c>
      <c r="H213" s="17">
        <v>58</v>
      </c>
      <c r="I213" s="147"/>
      <c r="J213" s="82"/>
      <c r="K213" s="17">
        <v>97.355091787388403</v>
      </c>
      <c r="L213" s="17">
        <v>97.505317745540836</v>
      </c>
      <c r="M213" s="17">
        <v>93.458548840508058</v>
      </c>
      <c r="N213" s="17">
        <v>94.630178682606783</v>
      </c>
      <c r="O213" s="17">
        <v>95.082365067950334</v>
      </c>
      <c r="P213" s="17">
        <v>93.355386574146365</v>
      </c>
      <c r="Q213" s="17">
        <v>16.90445420226941</v>
      </c>
      <c r="R213" s="17">
        <v>2.2206701783035805</v>
      </c>
      <c r="S213" s="17">
        <v>5.5406969878836074E-2</v>
      </c>
      <c r="T213" s="17">
        <v>85.586782537109286</v>
      </c>
      <c r="U213" s="17" t="s">
        <v>285</v>
      </c>
      <c r="V213" s="17">
        <v>74.372407096560352</v>
      </c>
      <c r="W213" s="17" t="s">
        <v>285</v>
      </c>
      <c r="X213" s="17">
        <v>46.261753818400493</v>
      </c>
      <c r="Y213" s="17" t="s">
        <v>285</v>
      </c>
      <c r="Z213" s="17">
        <v>47.237867154331248</v>
      </c>
      <c r="AA213" s="17" t="s">
        <v>285</v>
      </c>
      <c r="AB213" s="17">
        <v>0.91912502997726109</v>
      </c>
      <c r="AC213" s="17" t="s">
        <v>285</v>
      </c>
      <c r="AD213" s="17" t="s">
        <v>238</v>
      </c>
      <c r="AE213" s="17" t="s">
        <v>237</v>
      </c>
      <c r="AF213" s="17" t="s">
        <v>238</v>
      </c>
      <c r="AG213" s="17" t="s">
        <v>237</v>
      </c>
    </row>
    <row r="214" spans="2:40" ht="13.5" x14ac:dyDescent="0.25">
      <c r="B214" s="78" t="s">
        <v>224</v>
      </c>
      <c r="C214" s="17">
        <v>94.139440801974288</v>
      </c>
      <c r="D214" s="17">
        <v>97.194283829317158</v>
      </c>
      <c r="E214" s="17">
        <v>82.466094853551652</v>
      </c>
      <c r="F214" s="17">
        <v>82</v>
      </c>
      <c r="G214" s="17">
        <v>87</v>
      </c>
      <c r="H214" s="17">
        <v>63</v>
      </c>
      <c r="I214" s="82"/>
      <c r="J214" s="82"/>
      <c r="K214" s="17">
        <v>94.137673116085836</v>
      </c>
      <c r="L214" s="17">
        <v>94.832139804022262</v>
      </c>
      <c r="M214" s="17">
        <v>88.863564198968362</v>
      </c>
      <c r="N214" s="17">
        <v>88.863309135216397</v>
      </c>
      <c r="O214" s="17">
        <v>91.600714290375521</v>
      </c>
      <c r="P214" s="17">
        <v>88.537788030462195</v>
      </c>
      <c r="Q214" s="17">
        <v>88.683495809067622</v>
      </c>
      <c r="R214" s="17">
        <v>73.36868905994649</v>
      </c>
      <c r="S214" s="17">
        <v>71.247806274605566</v>
      </c>
      <c r="T214" s="17">
        <v>86.811042268138195</v>
      </c>
      <c r="U214" s="17" t="s">
        <v>237</v>
      </c>
      <c r="V214" s="17">
        <v>60.18865480434301</v>
      </c>
      <c r="W214" s="17" t="s">
        <v>237</v>
      </c>
      <c r="X214" s="17" t="s">
        <v>238</v>
      </c>
      <c r="Y214" s="17" t="s">
        <v>237</v>
      </c>
      <c r="Z214" s="17">
        <v>45.588752175495159</v>
      </c>
      <c r="AA214" s="17" t="s">
        <v>237</v>
      </c>
      <c r="AB214" s="17" t="s">
        <v>238</v>
      </c>
      <c r="AC214" s="17" t="s">
        <v>237</v>
      </c>
      <c r="AD214" s="17" t="s">
        <v>238</v>
      </c>
      <c r="AE214" s="17" t="s">
        <v>237</v>
      </c>
      <c r="AF214" s="17" t="s">
        <v>238</v>
      </c>
      <c r="AG214" s="17" t="s">
        <v>237</v>
      </c>
    </row>
    <row r="215" spans="2:40" ht="13.5" x14ac:dyDescent="0.25">
      <c r="B215" s="78" t="s">
        <v>225</v>
      </c>
      <c r="C215" s="17">
        <v>95.526210185755048</v>
      </c>
      <c r="D215" s="17">
        <v>98.666548237076583</v>
      </c>
      <c r="E215" s="17">
        <v>89.74102305610468</v>
      </c>
      <c r="F215" s="17">
        <v>85</v>
      </c>
      <c r="G215" s="17">
        <v>87</v>
      </c>
      <c r="H215" s="17">
        <v>81</v>
      </c>
      <c r="I215" s="82"/>
      <c r="J215" s="82"/>
      <c r="K215" s="17">
        <v>96.624559888394344</v>
      </c>
      <c r="L215" s="17">
        <v>97.247045974466815</v>
      </c>
      <c r="M215" s="17">
        <v>95.153483788910705</v>
      </c>
      <c r="N215" s="17">
        <v>95.349341181679648</v>
      </c>
      <c r="O215" s="17">
        <v>95.634784843315231</v>
      </c>
      <c r="P215" s="17">
        <v>92.624183324868554</v>
      </c>
      <c r="Q215" s="17">
        <v>71.459253625736309</v>
      </c>
      <c r="R215" s="17">
        <v>1.1046144630090247</v>
      </c>
      <c r="S215" s="17">
        <v>27.597206370704132</v>
      </c>
      <c r="T215" s="17">
        <v>90</v>
      </c>
      <c r="U215" s="17" t="s">
        <v>237</v>
      </c>
      <c r="V215" s="17" t="s">
        <v>238</v>
      </c>
      <c r="W215" s="17" t="s">
        <v>237</v>
      </c>
      <c r="X215" s="17" t="s">
        <v>238</v>
      </c>
      <c r="Y215" s="17" t="s">
        <v>237</v>
      </c>
      <c r="Z215" s="17" t="s">
        <v>238</v>
      </c>
      <c r="AA215" s="17" t="s">
        <v>237</v>
      </c>
      <c r="AB215" s="17" t="s">
        <v>238</v>
      </c>
      <c r="AC215" s="17" t="s">
        <v>237</v>
      </c>
      <c r="AD215" s="17" t="s">
        <v>238</v>
      </c>
      <c r="AE215" s="17" t="s">
        <v>237</v>
      </c>
      <c r="AF215" s="17" t="s">
        <v>238</v>
      </c>
      <c r="AG215" s="17" t="s">
        <v>237</v>
      </c>
    </row>
    <row r="216" spans="2:40" ht="13.5" x14ac:dyDescent="0.25">
      <c r="B216" s="55" t="s">
        <v>226</v>
      </c>
      <c r="C216" s="17">
        <v>66.654820867790505</v>
      </c>
      <c r="D216" s="17">
        <v>84.100333403343413</v>
      </c>
      <c r="E216" s="17">
        <v>59.549900445837231</v>
      </c>
      <c r="F216" s="17">
        <v>36</v>
      </c>
      <c r="G216" s="17">
        <v>48</v>
      </c>
      <c r="H216" s="17">
        <v>31</v>
      </c>
      <c r="I216" s="82"/>
      <c r="J216" s="82"/>
      <c r="K216" s="17">
        <v>83.85777919350879</v>
      </c>
      <c r="L216" s="17">
        <v>89.12314948195376</v>
      </c>
      <c r="M216" s="17">
        <v>80.273077197308695</v>
      </c>
      <c r="N216" s="17">
        <v>80.201006525035766</v>
      </c>
      <c r="O216" s="17">
        <v>78.520387142068458</v>
      </c>
      <c r="P216" s="17">
        <v>79.549475129651483</v>
      </c>
      <c r="Q216" s="17">
        <v>79.551605931332418</v>
      </c>
      <c r="R216" s="17">
        <v>14.300591684201096</v>
      </c>
      <c r="S216" s="17">
        <v>30.821016006063079</v>
      </c>
      <c r="T216" s="17">
        <v>80.358446817457491</v>
      </c>
      <c r="U216" s="17" t="s">
        <v>237</v>
      </c>
      <c r="V216" s="17">
        <v>49.558313018767379</v>
      </c>
      <c r="W216" s="17" t="s">
        <v>237</v>
      </c>
      <c r="X216" s="17">
        <v>42.180264810591929</v>
      </c>
      <c r="Y216" s="17" t="s">
        <v>237</v>
      </c>
      <c r="Z216" s="17">
        <v>40.99462084812815</v>
      </c>
      <c r="AA216" s="17" t="s">
        <v>237</v>
      </c>
      <c r="AB216" s="17">
        <v>30.08990797977496</v>
      </c>
      <c r="AC216" s="17" t="s">
        <v>237</v>
      </c>
      <c r="AD216" s="17">
        <v>41.01841962549944</v>
      </c>
      <c r="AE216" s="17" t="s">
        <v>237</v>
      </c>
      <c r="AF216" s="17">
        <v>55.781098178257238</v>
      </c>
      <c r="AG216" s="17" t="s">
        <v>237</v>
      </c>
    </row>
    <row r="217" spans="2:40" ht="13.5" x14ac:dyDescent="0.25">
      <c r="B217" s="78" t="s">
        <v>227</v>
      </c>
      <c r="C217" s="17">
        <v>89.406478505452625</v>
      </c>
      <c r="D217" s="17">
        <v>96.432083976007675</v>
      </c>
      <c r="E217" s="17">
        <v>81.614057538740454</v>
      </c>
      <c r="F217" s="17">
        <v>64</v>
      </c>
      <c r="G217" s="17">
        <v>80</v>
      </c>
      <c r="H217" s="17">
        <v>47</v>
      </c>
      <c r="I217" s="82"/>
      <c r="J217" s="82"/>
      <c r="K217" s="17">
        <v>89.936333435644016</v>
      </c>
      <c r="L217" s="17">
        <v>90.898679255502643</v>
      </c>
      <c r="M217" s="17">
        <v>83.696595975481245</v>
      </c>
      <c r="N217" s="17">
        <v>84.155624809456228</v>
      </c>
      <c r="O217" s="17">
        <v>83.806901075638265</v>
      </c>
      <c r="P217" s="17">
        <v>80.837979518245007</v>
      </c>
      <c r="Q217" s="17">
        <v>51.839354421542048</v>
      </c>
      <c r="R217" s="17">
        <v>14.235210987246107</v>
      </c>
      <c r="S217" s="17">
        <v>25.127881034324101</v>
      </c>
      <c r="T217" s="17">
        <v>82.089105334179152</v>
      </c>
      <c r="U217" s="17" t="s">
        <v>285</v>
      </c>
      <c r="V217" s="17">
        <v>59.879054675262935</v>
      </c>
      <c r="W217" s="17" t="s">
        <v>285</v>
      </c>
      <c r="X217" s="17">
        <v>34.804957708055568</v>
      </c>
      <c r="Y217" s="17" t="s">
        <v>285</v>
      </c>
      <c r="Z217" s="17">
        <v>36.43801099870231</v>
      </c>
      <c r="AA217" s="17" t="s">
        <v>285</v>
      </c>
      <c r="AB217" s="17">
        <v>17.82422615442627</v>
      </c>
      <c r="AC217" s="17" t="s">
        <v>285</v>
      </c>
      <c r="AD217" s="17" t="s">
        <v>238</v>
      </c>
      <c r="AE217" s="17" t="s">
        <v>237</v>
      </c>
      <c r="AF217" s="17" t="s">
        <v>238</v>
      </c>
      <c r="AG217" s="17" t="s">
        <v>237</v>
      </c>
    </row>
    <row r="218" spans="2:40" x14ac:dyDescent="0.2">
      <c r="AA218" s="148"/>
      <c r="AC218" s="148"/>
    </row>
    <row r="219" spans="2:40" ht="13.5" x14ac:dyDescent="0.25">
      <c r="B219" s="57" t="s">
        <v>259</v>
      </c>
      <c r="C219" s="149"/>
      <c r="D219" s="149"/>
      <c r="E219" s="149"/>
      <c r="F219" s="150"/>
      <c r="G219" s="150"/>
      <c r="H219" s="149"/>
      <c r="I219" s="149"/>
      <c r="J219" s="149"/>
      <c r="K219" s="149"/>
      <c r="L219" s="149"/>
      <c r="M219" s="149"/>
      <c r="N219" s="149"/>
      <c r="O219" s="149"/>
      <c r="P219" s="149"/>
      <c r="Q219" s="149"/>
      <c r="R219" s="149"/>
      <c r="S219" s="149"/>
      <c r="T219" s="151"/>
      <c r="U219" s="1"/>
      <c r="V219" s="1"/>
      <c r="W219" s="1"/>
      <c r="X219" s="1"/>
      <c r="Y219" s="1"/>
      <c r="Z219" s="149"/>
      <c r="AA219" s="149"/>
      <c r="AB219" s="149"/>
      <c r="AC219" s="152"/>
      <c r="AD219" s="149"/>
      <c r="AE219" s="149"/>
      <c r="AF219" s="149"/>
      <c r="AG219" s="62"/>
    </row>
    <row r="220" spans="2:40" ht="13.5" x14ac:dyDescent="0.25">
      <c r="B220" s="3" t="s">
        <v>242</v>
      </c>
      <c r="C220" s="149"/>
      <c r="D220" s="149"/>
      <c r="E220" s="149"/>
      <c r="F220" s="150"/>
      <c r="G220" s="150"/>
      <c r="H220" s="149"/>
      <c r="I220" s="149"/>
      <c r="J220" s="149"/>
      <c r="K220" s="149"/>
      <c r="L220" s="149"/>
      <c r="M220" s="149"/>
      <c r="N220" s="149"/>
      <c r="O220" s="149"/>
      <c r="P220" s="149"/>
      <c r="Q220" s="149"/>
      <c r="R220" s="149"/>
      <c r="S220" s="149"/>
      <c r="T220" s="151"/>
      <c r="U220" s="1"/>
      <c r="V220" s="1"/>
      <c r="W220" s="1"/>
      <c r="X220" s="1"/>
      <c r="Y220" s="1"/>
      <c r="Z220" s="149"/>
      <c r="AA220" s="149"/>
      <c r="AB220" s="149"/>
      <c r="AC220" s="149"/>
      <c r="AD220" s="149"/>
      <c r="AE220" s="149"/>
      <c r="AF220" s="149"/>
      <c r="AG220" s="62"/>
    </row>
    <row r="221" spans="2:40" ht="13.5" x14ac:dyDescent="0.25">
      <c r="B221" s="3"/>
      <c r="C221" s="149"/>
      <c r="D221" s="149"/>
      <c r="E221" s="149"/>
      <c r="F221" s="150"/>
      <c r="G221" s="150"/>
      <c r="H221" s="149"/>
      <c r="I221" s="149"/>
      <c r="J221" s="149"/>
      <c r="K221" s="149"/>
      <c r="L221" s="149"/>
      <c r="M221" s="149"/>
      <c r="N221" s="149"/>
      <c r="O221" s="149"/>
      <c r="P221" s="149"/>
      <c r="Q221" s="149"/>
      <c r="R221" s="149"/>
      <c r="S221" s="149"/>
      <c r="T221" s="151"/>
      <c r="U221" s="1"/>
      <c r="V221" s="1"/>
      <c r="W221" s="1"/>
      <c r="X221" s="1"/>
      <c r="Y221" s="1"/>
      <c r="Z221" s="149"/>
      <c r="AA221" s="149"/>
      <c r="AB221" s="149"/>
      <c r="AC221" s="149"/>
      <c r="AD221" s="149"/>
      <c r="AE221" s="149"/>
      <c r="AF221" s="149"/>
      <c r="AG221" s="62"/>
    </row>
    <row r="222" spans="2:40" ht="13.5" x14ac:dyDescent="0.25">
      <c r="B222" s="153" t="s">
        <v>228</v>
      </c>
      <c r="C222" s="62"/>
      <c r="D222" s="62"/>
      <c r="E222" s="62"/>
      <c r="F222" s="146"/>
      <c r="G222" s="146"/>
      <c r="H222" s="62"/>
      <c r="I222" s="62"/>
      <c r="J222" s="62"/>
      <c r="K222" s="62"/>
      <c r="L222" s="62"/>
      <c r="M222" s="62"/>
      <c r="N222" s="62"/>
      <c r="O222" s="62"/>
      <c r="P222" s="62"/>
      <c r="Q222" s="62"/>
      <c r="R222" s="62"/>
      <c r="S222" s="62"/>
      <c r="T222" s="154"/>
      <c r="U222" s="3"/>
      <c r="V222" s="3"/>
      <c r="W222" s="3"/>
      <c r="X222" s="3"/>
      <c r="Y222" s="3"/>
      <c r="Z222" s="62"/>
      <c r="AA222" s="62"/>
      <c r="AB222" s="62"/>
      <c r="AC222" s="62"/>
      <c r="AD222" s="62"/>
      <c r="AE222" s="62"/>
      <c r="AF222" s="62"/>
      <c r="AG222" s="62"/>
    </row>
    <row r="223" spans="2:40" ht="13.5" x14ac:dyDescent="0.25">
      <c r="B223" s="153" t="s">
        <v>322</v>
      </c>
      <c r="C223" s="62"/>
      <c r="D223" s="62"/>
      <c r="E223" s="62"/>
      <c r="F223" s="146"/>
      <c r="G223" s="146"/>
      <c r="H223" s="62"/>
      <c r="I223" s="62"/>
      <c r="J223" s="62"/>
      <c r="K223" s="62"/>
      <c r="L223" s="62"/>
      <c r="M223" s="62"/>
      <c r="N223" s="62"/>
      <c r="O223" s="62"/>
      <c r="P223" s="62"/>
      <c r="Q223" s="62"/>
      <c r="R223" s="62"/>
      <c r="S223" s="62"/>
      <c r="T223" s="154"/>
      <c r="U223" s="3"/>
      <c r="V223" s="3"/>
      <c r="W223" s="3"/>
      <c r="X223" s="3"/>
      <c r="Y223" s="3"/>
      <c r="Z223" s="62"/>
      <c r="AA223" s="62"/>
      <c r="AB223" s="62"/>
      <c r="AC223" s="62"/>
      <c r="AD223" s="62"/>
      <c r="AE223" s="62"/>
      <c r="AF223" s="62"/>
      <c r="AG223" s="62"/>
    </row>
    <row r="224" spans="2:40" x14ac:dyDescent="0.2">
      <c r="B224" s="153" t="s">
        <v>323</v>
      </c>
      <c r="C224" s="40"/>
      <c r="D224" s="40"/>
      <c r="E224" s="40"/>
      <c r="F224" s="40"/>
      <c r="G224" s="40"/>
      <c r="H224" s="40"/>
      <c r="I224" s="62"/>
      <c r="J224" s="62"/>
      <c r="K224" s="62"/>
      <c r="L224" s="39"/>
      <c r="M224" s="39"/>
      <c r="N224" s="39"/>
      <c r="O224" s="39"/>
      <c r="P224" s="39"/>
      <c r="Q224" s="39"/>
      <c r="R224" s="39"/>
      <c r="S224" s="39"/>
      <c r="T224" s="39"/>
      <c r="U224" s="39"/>
      <c r="V224" s="39"/>
      <c r="W224" s="39"/>
      <c r="X224" s="39"/>
      <c r="Y224" s="39"/>
      <c r="Z224" s="40"/>
      <c r="AA224" s="40"/>
      <c r="AB224" s="39"/>
      <c r="AC224" s="39"/>
      <c r="AD224" s="40"/>
      <c r="AE224" s="40"/>
      <c r="AF224" s="39"/>
      <c r="AG224" s="38"/>
      <c r="AH224" s="37"/>
      <c r="AI224" s="62"/>
      <c r="AJ224" s="62"/>
      <c r="AK224" s="62"/>
      <c r="AL224" s="62"/>
      <c r="AM224" s="62"/>
      <c r="AN224" s="62"/>
    </row>
    <row r="225" spans="2:40" ht="12.75" customHeight="1" x14ac:dyDescent="0.2">
      <c r="B225" s="153" t="s">
        <v>324</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row>
    <row r="226" spans="2:40" ht="24" customHeight="1" x14ac:dyDescent="0.2">
      <c r="B226" s="729" t="s">
        <v>325</v>
      </c>
      <c r="C226" s="729"/>
      <c r="D226" s="729"/>
      <c r="E226" s="729"/>
      <c r="F226" s="729"/>
      <c r="G226" s="729"/>
      <c r="H226" s="729"/>
      <c r="I226" s="729"/>
      <c r="J226" s="729"/>
      <c r="K226" s="729"/>
      <c r="L226" s="729"/>
      <c r="M226" s="729"/>
      <c r="N226" s="729"/>
      <c r="O226" s="729"/>
      <c r="P226" s="729"/>
      <c r="Q226" s="729"/>
      <c r="R226" s="729"/>
      <c r="S226" s="729"/>
      <c r="T226" s="729"/>
      <c r="U226" s="729"/>
      <c r="V226" s="729"/>
      <c r="W226" s="729"/>
      <c r="X226" s="729"/>
      <c r="Y226" s="729"/>
      <c r="Z226" s="729"/>
      <c r="AA226" s="729"/>
      <c r="AB226" s="729"/>
      <c r="AC226" s="729"/>
      <c r="AD226" s="729"/>
      <c r="AE226" s="729"/>
      <c r="AF226" s="729"/>
      <c r="AG226" s="155"/>
      <c r="AH226" s="153"/>
      <c r="AI226" s="153"/>
      <c r="AJ226" s="153"/>
      <c r="AK226" s="153"/>
      <c r="AL226" s="153"/>
      <c r="AM226" s="153"/>
      <c r="AN226" s="153"/>
    </row>
    <row r="227" spans="2:40" ht="15" x14ac:dyDescent="0.2">
      <c r="B227" s="153" t="s">
        <v>326</v>
      </c>
      <c r="C227" s="40"/>
      <c r="D227" s="40"/>
      <c r="E227" s="40"/>
      <c r="F227" s="40"/>
      <c r="G227" s="40"/>
      <c r="H227" s="40"/>
      <c r="I227" s="62"/>
      <c r="J227" s="62"/>
      <c r="K227" s="62"/>
      <c r="L227" s="39"/>
      <c r="M227" s="39"/>
      <c r="N227" s="39"/>
      <c r="O227" s="39"/>
      <c r="P227" s="39"/>
      <c r="Q227" s="39"/>
      <c r="R227" s="39"/>
      <c r="S227" s="39"/>
      <c r="T227" s="39"/>
      <c r="U227" s="39"/>
      <c r="V227" s="39"/>
      <c r="W227" s="39"/>
      <c r="X227" s="39"/>
      <c r="Y227" s="39"/>
      <c r="Z227" s="40"/>
      <c r="AA227" s="40"/>
      <c r="AB227" s="39"/>
      <c r="AC227" s="39"/>
      <c r="AD227" s="40"/>
      <c r="AE227" s="40"/>
      <c r="AF227" s="39"/>
      <c r="AG227" s="38"/>
      <c r="AH227" s="37"/>
      <c r="AI227" s="62"/>
      <c r="AJ227" s="62"/>
      <c r="AK227" s="62"/>
      <c r="AL227" s="62"/>
      <c r="AM227" s="62"/>
      <c r="AN227" s="62"/>
    </row>
    <row r="228" spans="2:40" ht="15" x14ac:dyDescent="0.2">
      <c r="B228" s="153" t="s">
        <v>327</v>
      </c>
      <c r="C228" s="40"/>
      <c r="D228" s="40"/>
      <c r="E228" s="40"/>
      <c r="F228" s="40"/>
      <c r="G228" s="40"/>
      <c r="H228" s="40"/>
      <c r="I228" s="62"/>
      <c r="J228" s="62"/>
      <c r="K228" s="62"/>
      <c r="L228" s="39"/>
      <c r="M228" s="39"/>
      <c r="N228" s="39"/>
      <c r="O228" s="39"/>
      <c r="P228" s="39"/>
      <c r="Q228" s="39"/>
      <c r="R228" s="39"/>
      <c r="S228" s="39"/>
      <c r="T228" s="39"/>
      <c r="U228" s="39"/>
      <c r="V228" s="39"/>
      <c r="W228" s="39"/>
      <c r="X228" s="39"/>
      <c r="Y228" s="39"/>
      <c r="Z228" s="40"/>
      <c r="AA228" s="40"/>
      <c r="AB228" s="39"/>
      <c r="AC228" s="39"/>
      <c r="AD228" s="40"/>
      <c r="AE228" s="40"/>
      <c r="AF228" s="39"/>
      <c r="AG228" s="38"/>
      <c r="AH228" s="37"/>
      <c r="AI228" s="62"/>
      <c r="AJ228" s="62"/>
      <c r="AK228" s="62"/>
      <c r="AL228" s="62"/>
      <c r="AM228" s="62"/>
      <c r="AN228" s="62"/>
    </row>
  </sheetData>
  <mergeCells count="30">
    <mergeCell ref="I7:J7"/>
    <mergeCell ref="K7:U7"/>
    <mergeCell ref="V7:AG7"/>
    <mergeCell ref="B226:AF226"/>
    <mergeCell ref="Z5:AA6"/>
    <mergeCell ref="AB5:AC6"/>
    <mergeCell ref="AD5:AE6"/>
    <mergeCell ref="AF5:AG6"/>
    <mergeCell ref="C6:E6"/>
    <mergeCell ref="F6:H6"/>
    <mergeCell ref="B4:B7"/>
    <mergeCell ref="C4:E5"/>
    <mergeCell ref="F4:H5"/>
    <mergeCell ref="I4:J6"/>
    <mergeCell ref="Z4:AA4"/>
    <mergeCell ref="AB4:AG4"/>
    <mergeCell ref="P5:P6"/>
    <mergeCell ref="Q5:Q6"/>
    <mergeCell ref="R5:R6"/>
    <mergeCell ref="K4:U4"/>
    <mergeCell ref="V4:Y4"/>
    <mergeCell ref="S5:S6"/>
    <mergeCell ref="T5:U6"/>
    <mergeCell ref="V5:W6"/>
    <mergeCell ref="X5:Y6"/>
    <mergeCell ref="K5:K6"/>
    <mergeCell ref="L5:L6"/>
    <mergeCell ref="M5:M6"/>
    <mergeCell ref="N5:N6"/>
    <mergeCell ref="O5:O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231"/>
  <sheetViews>
    <sheetView topLeftCell="A64" workbookViewId="0">
      <selection activeCell="A92" sqref="A92:XFD92"/>
    </sheetView>
  </sheetViews>
  <sheetFormatPr defaultRowHeight="13.5" x14ac:dyDescent="0.25"/>
  <cols>
    <col min="1" max="1" width="2.85546875" style="3" customWidth="1"/>
    <col min="2" max="2" width="28.42578125" style="3" customWidth="1"/>
    <col min="3" max="3" width="7.85546875" style="3" customWidth="1"/>
    <col min="4" max="4" width="7" style="3" customWidth="1"/>
    <col min="5" max="6" width="6.28515625" style="3" customWidth="1"/>
    <col min="7" max="7" width="11.28515625" style="3" customWidth="1"/>
    <col min="8" max="8" width="9.85546875" style="3" customWidth="1"/>
    <col min="9" max="11" width="5.5703125" style="3" customWidth="1"/>
    <col min="12" max="12" width="4.28515625" style="3" customWidth="1"/>
    <col min="13" max="13" width="2.5703125" style="3" customWidth="1"/>
    <col min="14" max="14" width="4.42578125" style="3" customWidth="1"/>
    <col min="15" max="15" width="2.85546875" style="3" customWidth="1"/>
    <col min="16" max="16" width="5.140625" style="3" customWidth="1"/>
    <col min="17" max="17" width="2.7109375" style="3" customWidth="1"/>
    <col min="18" max="18" width="4.5703125" style="3" customWidth="1"/>
    <col min="19" max="19" width="3.140625" style="3" customWidth="1"/>
    <col min="20" max="20" width="6" style="3" customWidth="1"/>
    <col min="21" max="21" width="2.140625" style="3" customWidth="1"/>
    <col min="22" max="22" width="6" style="3" customWidth="1"/>
    <col min="23" max="23" width="2.5703125" style="3" customWidth="1"/>
    <col min="24" max="24" width="12.7109375" style="3" customWidth="1"/>
    <col min="25" max="25" width="11.7109375" style="3" customWidth="1"/>
    <col min="26" max="26" width="7.42578125" style="3" customWidth="1"/>
    <col min="27" max="27" width="2.5703125" style="3" customWidth="1"/>
    <col min="28" max="16384" width="9.140625" style="3"/>
  </cols>
  <sheetData>
    <row r="1" spans="1:27" x14ac:dyDescent="0.25">
      <c r="L1" s="1"/>
      <c r="M1" s="1"/>
      <c r="N1" s="1"/>
      <c r="P1" s="1"/>
      <c r="Q1" s="1"/>
      <c r="R1" s="1"/>
      <c r="X1" s="1"/>
      <c r="Z1" s="1"/>
    </row>
    <row r="2" spans="1:27" ht="20.25" x14ac:dyDescent="0.3">
      <c r="B2" s="100" t="s">
        <v>328</v>
      </c>
      <c r="C2" s="156"/>
      <c r="D2" s="157"/>
      <c r="E2" s="157"/>
      <c r="F2" s="157"/>
      <c r="G2" s="157"/>
      <c r="H2" s="157"/>
      <c r="I2" s="157"/>
      <c r="J2" s="158"/>
      <c r="K2" s="158"/>
      <c r="L2" s="159"/>
      <c r="M2" s="160"/>
      <c r="N2" s="161"/>
      <c r="O2" s="160"/>
      <c r="P2" s="160"/>
      <c r="Q2" s="160"/>
      <c r="R2" s="160"/>
      <c r="S2" s="160"/>
      <c r="T2" s="160"/>
      <c r="U2" s="160"/>
      <c r="V2" s="160"/>
      <c r="W2" s="160"/>
      <c r="X2" s="162"/>
      <c r="Y2" s="163"/>
      <c r="Z2" s="159"/>
      <c r="AA2" s="157"/>
    </row>
    <row r="3" spans="1:27" x14ac:dyDescent="0.25">
      <c r="B3" s="164"/>
      <c r="C3" s="165"/>
      <c r="D3" s="166"/>
      <c r="E3" s="166"/>
      <c r="F3" s="166"/>
      <c r="G3" s="166"/>
      <c r="H3" s="166"/>
      <c r="I3" s="166"/>
      <c r="J3" s="166"/>
      <c r="K3" s="166"/>
      <c r="L3" s="167"/>
      <c r="M3" s="168"/>
      <c r="N3" s="169"/>
      <c r="O3" s="168"/>
      <c r="P3" s="167"/>
      <c r="Q3" s="168"/>
      <c r="R3" s="168"/>
      <c r="S3" s="168"/>
      <c r="T3" s="168"/>
      <c r="U3" s="168"/>
      <c r="V3" s="168"/>
      <c r="W3" s="168"/>
      <c r="X3" s="165"/>
      <c r="Y3" s="170"/>
      <c r="Z3" s="167"/>
      <c r="AA3" s="157"/>
    </row>
    <row r="4" spans="1:27" ht="27" x14ac:dyDescent="0.25">
      <c r="B4" s="744" t="s">
        <v>1</v>
      </c>
      <c r="C4" s="510" t="s">
        <v>329</v>
      </c>
      <c r="D4" s="747" t="s">
        <v>330</v>
      </c>
      <c r="E4" s="748"/>
      <c r="F4" s="749"/>
      <c r="G4" s="171" t="s">
        <v>331</v>
      </c>
      <c r="H4" s="171" t="s">
        <v>332</v>
      </c>
      <c r="I4" s="753" t="s">
        <v>333</v>
      </c>
      <c r="J4" s="754"/>
      <c r="K4" s="754"/>
      <c r="L4" s="754"/>
      <c r="M4" s="754"/>
      <c r="N4" s="754"/>
      <c r="O4" s="754"/>
      <c r="P4" s="754"/>
      <c r="Q4" s="754"/>
      <c r="R4" s="754"/>
      <c r="S4" s="755"/>
      <c r="T4" s="753" t="s">
        <v>334</v>
      </c>
      <c r="U4" s="756"/>
      <c r="V4" s="756"/>
      <c r="W4" s="757"/>
      <c r="X4" s="760" t="s">
        <v>335</v>
      </c>
      <c r="Y4" s="760"/>
      <c r="Z4" s="760"/>
      <c r="AA4" s="760"/>
    </row>
    <row r="5" spans="1:27" ht="67.5" x14ac:dyDescent="0.25">
      <c r="B5" s="745"/>
      <c r="C5" s="511"/>
      <c r="D5" s="750"/>
      <c r="E5" s="751"/>
      <c r="F5" s="752"/>
      <c r="G5" s="172" t="s">
        <v>336</v>
      </c>
      <c r="H5" s="172" t="s">
        <v>337</v>
      </c>
      <c r="I5" s="512" t="s">
        <v>338</v>
      </c>
      <c r="J5" s="513"/>
      <c r="K5" s="514"/>
      <c r="L5" s="739" t="s">
        <v>339</v>
      </c>
      <c r="M5" s="740"/>
      <c r="N5" s="740"/>
      <c r="O5" s="650"/>
      <c r="P5" s="739" t="s">
        <v>340</v>
      </c>
      <c r="Q5" s="740"/>
      <c r="R5" s="740"/>
      <c r="S5" s="650"/>
      <c r="T5" s="739" t="s">
        <v>341</v>
      </c>
      <c r="U5" s="740"/>
      <c r="V5" s="740"/>
      <c r="W5" s="650"/>
      <c r="X5" s="173" t="s">
        <v>342</v>
      </c>
      <c r="Y5" s="174" t="s">
        <v>343</v>
      </c>
      <c r="Z5" s="739" t="s">
        <v>344</v>
      </c>
      <c r="AA5" s="741"/>
    </row>
    <row r="6" spans="1:27" s="106" customFormat="1" x14ac:dyDescent="0.2">
      <c r="B6" s="746"/>
      <c r="C6" s="175" t="s">
        <v>345</v>
      </c>
      <c r="D6" s="176" t="s">
        <v>346</v>
      </c>
      <c r="E6" s="176" t="s">
        <v>347</v>
      </c>
      <c r="F6" s="176" t="s">
        <v>348</v>
      </c>
      <c r="G6" s="177" t="s">
        <v>345</v>
      </c>
      <c r="H6" s="177" t="s">
        <v>345</v>
      </c>
      <c r="I6" s="177" t="s">
        <v>317</v>
      </c>
      <c r="J6" s="178" t="s">
        <v>14</v>
      </c>
      <c r="K6" s="178" t="s">
        <v>15</v>
      </c>
      <c r="L6" s="758" t="s">
        <v>14</v>
      </c>
      <c r="M6" s="759"/>
      <c r="N6" s="758" t="s">
        <v>15</v>
      </c>
      <c r="O6" s="759"/>
      <c r="P6" s="758" t="s">
        <v>14</v>
      </c>
      <c r="Q6" s="759"/>
      <c r="R6" s="758" t="s">
        <v>15</v>
      </c>
      <c r="S6" s="759"/>
      <c r="T6" s="758" t="s">
        <v>14</v>
      </c>
      <c r="U6" s="759"/>
      <c r="V6" s="758" t="s">
        <v>15</v>
      </c>
      <c r="W6" s="759"/>
      <c r="X6" s="171" t="s">
        <v>345</v>
      </c>
      <c r="Y6" s="179" t="s">
        <v>345</v>
      </c>
      <c r="Z6" s="742" t="s">
        <v>276</v>
      </c>
      <c r="AA6" s="743"/>
    </row>
    <row r="8" spans="1:27" x14ac:dyDescent="0.25">
      <c r="A8" s="15"/>
      <c r="B8" s="15" t="s">
        <v>17</v>
      </c>
      <c r="C8" s="4" t="str">
        <f>IF('[1]regional estimates'!R7&lt;&gt;"", '[1]regional estimates'!R7, "–")</f>
        <v>&lt;0.1</v>
      </c>
      <c r="D8" s="180">
        <f>IF('[1]regional estimates'!S7&lt;&gt;"", '[1]regional estimates'!S7, "–")</f>
        <v>4.5</v>
      </c>
      <c r="E8" s="180">
        <f>IF('[1]regional estimates'!T7&lt;&gt;"", '[1]regional estimates'!T7, "–")</f>
        <v>1.7</v>
      </c>
      <c r="F8" s="180">
        <f>IF('[1]regional estimates'!U7&lt;&gt;"", '[1]regional estimates'!U7, "–")</f>
        <v>17</v>
      </c>
      <c r="G8" s="180">
        <v>1.5</v>
      </c>
      <c r="H8" s="82" t="s">
        <v>349</v>
      </c>
      <c r="I8" s="4" t="s">
        <v>350</v>
      </c>
      <c r="J8" s="4" t="s">
        <v>350</v>
      </c>
      <c r="K8" s="4" t="s">
        <v>350</v>
      </c>
      <c r="L8" s="82" t="s">
        <v>238</v>
      </c>
      <c r="M8" s="82" t="s">
        <v>237</v>
      </c>
      <c r="N8" s="82">
        <v>1.8</v>
      </c>
      <c r="O8" s="82" t="s">
        <v>237</v>
      </c>
      <c r="P8" s="82" t="s">
        <v>238</v>
      </c>
      <c r="Q8" s="82" t="s">
        <v>237</v>
      </c>
      <c r="R8" s="82" t="s">
        <v>238</v>
      </c>
      <c r="S8" s="82" t="s">
        <v>237</v>
      </c>
      <c r="T8" s="82" t="s">
        <v>238</v>
      </c>
      <c r="U8" s="82" t="s">
        <v>237</v>
      </c>
      <c r="V8" s="82" t="s">
        <v>238</v>
      </c>
      <c r="W8" s="82" t="s">
        <v>237</v>
      </c>
      <c r="X8" s="180" t="s">
        <v>238</v>
      </c>
      <c r="Y8" s="4" t="s">
        <v>238</v>
      </c>
      <c r="Z8" s="82" t="s">
        <v>238</v>
      </c>
      <c r="AA8" s="82" t="s">
        <v>237</v>
      </c>
    </row>
    <row r="9" spans="1:27" x14ac:dyDescent="0.25">
      <c r="A9" s="15"/>
      <c r="B9" s="15" t="s">
        <v>18</v>
      </c>
      <c r="C9" s="4" t="str">
        <f>IF('[1]regional estimates'!R8&lt;&gt;"", '[1]regional estimates'!R8, "–")</f>
        <v>&lt;0.1</v>
      </c>
      <c r="D9" s="180" t="str">
        <f>IF('[1]regional estimates'!S8&lt;&gt;"", '[1]regional estimates'!S8, "–")</f>
        <v>&lt;1.0</v>
      </c>
      <c r="E9" s="180" t="str">
        <f>IF('[1]regional estimates'!T8&lt;&gt;"", '[1]regional estimates'!T8, "–")</f>
        <v>&lt;0.5</v>
      </c>
      <c r="F9" s="180">
        <f>IF('[1]regional estimates'!U8&lt;&gt;"", '[1]regional estimates'!U8, "–")</f>
        <v>1.1000000000000001</v>
      </c>
      <c r="G9" s="180" t="s">
        <v>351</v>
      </c>
      <c r="H9" s="82" t="s">
        <v>238</v>
      </c>
      <c r="I9" s="4" t="s">
        <v>350</v>
      </c>
      <c r="J9" s="4" t="s">
        <v>350</v>
      </c>
      <c r="K9" s="4" t="s">
        <v>350</v>
      </c>
      <c r="L9" s="82">
        <v>22</v>
      </c>
      <c r="M9" s="82" t="s">
        <v>237</v>
      </c>
      <c r="N9" s="82">
        <v>35.9</v>
      </c>
      <c r="O9" s="82" t="s">
        <v>237</v>
      </c>
      <c r="P9" s="82">
        <v>54.9</v>
      </c>
      <c r="Q9" s="82" t="s">
        <v>237</v>
      </c>
      <c r="R9" s="82" t="s">
        <v>238</v>
      </c>
      <c r="S9" s="82" t="s">
        <v>237</v>
      </c>
      <c r="T9" s="82">
        <v>0.5</v>
      </c>
      <c r="U9" s="82" t="s">
        <v>237</v>
      </c>
      <c r="V9" s="82">
        <v>0.3</v>
      </c>
      <c r="W9" s="82" t="s">
        <v>237</v>
      </c>
      <c r="X9" s="180" t="s">
        <v>238</v>
      </c>
      <c r="Y9" s="4" t="s">
        <v>238</v>
      </c>
      <c r="Z9" s="82" t="s">
        <v>238</v>
      </c>
      <c r="AA9" s="82" t="s">
        <v>237</v>
      </c>
    </row>
    <row r="10" spans="1:27" x14ac:dyDescent="0.25">
      <c r="A10" s="15"/>
      <c r="B10" s="15" t="s">
        <v>19</v>
      </c>
      <c r="C10" s="4">
        <f>IF('[1]regional estimates'!R9&lt;&gt;"", '[1]regional estimates'!R9, "–")</f>
        <v>0.1</v>
      </c>
      <c r="D10" s="180">
        <f>IF('[1]regional estimates'!S9&lt;&gt;"", '[1]regional estimates'!S9, "–")</f>
        <v>25</v>
      </c>
      <c r="E10" s="180">
        <f>IF('[1]regional estimates'!T9&lt;&gt;"", '[1]regional estimates'!T9, "–")</f>
        <v>13</v>
      </c>
      <c r="F10" s="180">
        <f>IF('[1]regional estimates'!U9&lt;&gt;"", '[1]regional estimates'!U9, "–")</f>
        <v>43</v>
      </c>
      <c r="G10" s="180">
        <v>12</v>
      </c>
      <c r="H10" s="82">
        <v>1.1000000000000001</v>
      </c>
      <c r="I10" s="4" t="s">
        <v>350</v>
      </c>
      <c r="J10" s="4" t="s">
        <v>350</v>
      </c>
      <c r="K10" s="4" t="s">
        <v>350</v>
      </c>
      <c r="L10" s="82" t="s">
        <v>238</v>
      </c>
      <c r="M10" s="82" t="s">
        <v>237</v>
      </c>
      <c r="N10" s="82">
        <v>13.1</v>
      </c>
      <c r="O10" s="82" t="s">
        <v>239</v>
      </c>
      <c r="P10" s="82" t="s">
        <v>238</v>
      </c>
      <c r="Q10" s="82" t="s">
        <v>237</v>
      </c>
      <c r="R10" s="82" t="s">
        <v>238</v>
      </c>
      <c r="S10" s="82" t="s">
        <v>237</v>
      </c>
      <c r="T10" s="82" t="s">
        <v>238</v>
      </c>
      <c r="U10" s="82" t="s">
        <v>237</v>
      </c>
      <c r="V10" s="82" t="s">
        <v>238</v>
      </c>
      <c r="W10" s="82" t="s">
        <v>237</v>
      </c>
      <c r="X10" s="180" t="s">
        <v>238</v>
      </c>
      <c r="Y10" s="4" t="s">
        <v>238</v>
      </c>
      <c r="Z10" s="82" t="s">
        <v>238</v>
      </c>
      <c r="AA10" s="82" t="s">
        <v>237</v>
      </c>
    </row>
    <row r="11" spans="1:27" x14ac:dyDescent="0.25">
      <c r="A11" s="15"/>
      <c r="B11" s="15" t="s">
        <v>20</v>
      </c>
      <c r="C11" s="4" t="e">
        <f>IF('[1]regional estimates'!R10&lt;&gt;"", '[1]regional estimates'!R10, "–")</f>
        <v>#REF!</v>
      </c>
      <c r="D11" s="180" t="e">
        <f>IF('[1]regional estimates'!S10&lt;&gt;"", '[1]regional estimates'!S10, "–")</f>
        <v>#REF!</v>
      </c>
      <c r="E11" s="180" t="e">
        <f>IF('[1]regional estimates'!T10&lt;&gt;"", '[1]regional estimates'!T10, "–")</f>
        <v>#REF!</v>
      </c>
      <c r="F11" s="180" t="e">
        <f>IF('[1]regional estimates'!U10&lt;&gt;"", '[1]regional estimates'!U10, "–")</f>
        <v>#REF!</v>
      </c>
      <c r="G11" s="180" t="s">
        <v>238</v>
      </c>
      <c r="H11" s="82" t="s">
        <v>238</v>
      </c>
      <c r="I11" s="4" t="s">
        <v>238</v>
      </c>
      <c r="J11" s="4" t="s">
        <v>238</v>
      </c>
      <c r="K11" s="4" t="s">
        <v>238</v>
      </c>
      <c r="L11" s="82" t="s">
        <v>238</v>
      </c>
      <c r="M11" s="82" t="s">
        <v>237</v>
      </c>
      <c r="N11" s="82" t="s">
        <v>238</v>
      </c>
      <c r="O11" s="82" t="s">
        <v>237</v>
      </c>
      <c r="P11" s="82" t="s">
        <v>238</v>
      </c>
      <c r="Q11" s="82" t="s">
        <v>237</v>
      </c>
      <c r="R11" s="82" t="s">
        <v>238</v>
      </c>
      <c r="S11" s="82" t="s">
        <v>237</v>
      </c>
      <c r="T11" s="82" t="s">
        <v>238</v>
      </c>
      <c r="U11" s="82" t="s">
        <v>237</v>
      </c>
      <c r="V11" s="82" t="s">
        <v>238</v>
      </c>
      <c r="W11" s="82" t="s">
        <v>237</v>
      </c>
      <c r="X11" s="180" t="s">
        <v>238</v>
      </c>
      <c r="Y11" s="4" t="s">
        <v>238</v>
      </c>
      <c r="Z11" s="82" t="s">
        <v>238</v>
      </c>
      <c r="AA11" s="82" t="s">
        <v>237</v>
      </c>
    </row>
    <row r="12" spans="1:27" x14ac:dyDescent="0.25">
      <c r="A12" s="15"/>
      <c r="B12" s="15" t="s">
        <v>22</v>
      </c>
      <c r="C12" s="4">
        <f>IF('[1]regional estimates'!R11&lt;&gt;"", '[1]regional estimates'!R11, "–")</f>
        <v>2.4</v>
      </c>
      <c r="D12" s="180">
        <f>IF('[1]regional estimates'!S11&lt;&gt;"", '[1]regional estimates'!S11, "–")</f>
        <v>250</v>
      </c>
      <c r="E12" s="180">
        <f>IF('[1]regional estimates'!T11&lt;&gt;"", '[1]regional estimates'!T11, "–")</f>
        <v>180</v>
      </c>
      <c r="F12" s="180">
        <f>IF('[1]regional estimates'!U11&lt;&gt;"", '[1]regional estimates'!U11, "–")</f>
        <v>340</v>
      </c>
      <c r="G12" s="180">
        <v>130</v>
      </c>
      <c r="H12" s="82">
        <v>29</v>
      </c>
      <c r="I12" s="4">
        <v>0.9</v>
      </c>
      <c r="J12" s="4">
        <v>0.6</v>
      </c>
      <c r="K12" s="4">
        <v>1.2</v>
      </c>
      <c r="L12" s="82">
        <v>32.1</v>
      </c>
      <c r="M12" s="82" t="s">
        <v>237</v>
      </c>
      <c r="N12" s="82">
        <v>25.3</v>
      </c>
      <c r="O12" s="82" t="s">
        <v>237</v>
      </c>
      <c r="P12" s="82" t="s">
        <v>238</v>
      </c>
      <c r="Q12" s="82" t="s">
        <v>237</v>
      </c>
      <c r="R12" s="82" t="s">
        <v>238</v>
      </c>
      <c r="S12" s="82" t="s">
        <v>237</v>
      </c>
      <c r="T12" s="82" t="s">
        <v>238</v>
      </c>
      <c r="U12" s="82" t="s">
        <v>237</v>
      </c>
      <c r="V12" s="82" t="s">
        <v>238</v>
      </c>
      <c r="W12" s="82" t="s">
        <v>237</v>
      </c>
      <c r="X12" s="180">
        <v>120</v>
      </c>
      <c r="Y12" s="180">
        <v>1100</v>
      </c>
      <c r="Z12" s="82">
        <v>85</v>
      </c>
      <c r="AA12" s="82" t="s">
        <v>237</v>
      </c>
    </row>
    <row r="13" spans="1:27" x14ac:dyDescent="0.25">
      <c r="A13" s="15"/>
      <c r="B13" s="15" t="s">
        <v>23</v>
      </c>
      <c r="C13" s="4" t="e">
        <f>IF('[1]regional estimates'!R12&lt;&gt;"", '[1]regional estimates'!R12, "–")</f>
        <v>#REF!</v>
      </c>
      <c r="D13" s="180" t="e">
        <f>IF('[1]regional estimates'!S12&lt;&gt;"", '[1]regional estimates'!S12, "–")</f>
        <v>#REF!</v>
      </c>
      <c r="E13" s="180" t="e">
        <f>IF('[1]regional estimates'!T12&lt;&gt;"", '[1]regional estimates'!T12, "–")</f>
        <v>#REF!</v>
      </c>
      <c r="F13" s="180" t="e">
        <f>IF('[1]regional estimates'!U12&lt;&gt;"", '[1]regional estimates'!U12, "–")</f>
        <v>#REF!</v>
      </c>
      <c r="G13" s="180" t="s">
        <v>238</v>
      </c>
      <c r="H13" s="82" t="s">
        <v>238</v>
      </c>
      <c r="I13" s="4" t="s">
        <v>238</v>
      </c>
      <c r="J13" s="4" t="s">
        <v>238</v>
      </c>
      <c r="K13" s="4" t="s">
        <v>238</v>
      </c>
      <c r="L13" s="82">
        <v>53.1</v>
      </c>
      <c r="M13" s="82" t="s">
        <v>237</v>
      </c>
      <c r="N13" s="82">
        <v>45.7</v>
      </c>
      <c r="O13" s="82" t="s">
        <v>237</v>
      </c>
      <c r="P13" s="82" t="s">
        <v>238</v>
      </c>
      <c r="Q13" s="82" t="s">
        <v>237</v>
      </c>
      <c r="R13" s="82" t="s">
        <v>238</v>
      </c>
      <c r="S13" s="82" t="s">
        <v>237</v>
      </c>
      <c r="T13" s="82" t="s">
        <v>238</v>
      </c>
      <c r="U13" s="82" t="s">
        <v>237</v>
      </c>
      <c r="V13" s="82" t="s">
        <v>238</v>
      </c>
      <c r="W13" s="82" t="s">
        <v>237</v>
      </c>
      <c r="X13" s="180" t="s">
        <v>238</v>
      </c>
      <c r="Y13" s="4" t="s">
        <v>238</v>
      </c>
      <c r="Z13" s="82" t="s">
        <v>238</v>
      </c>
      <c r="AA13" s="82" t="s">
        <v>237</v>
      </c>
    </row>
    <row r="14" spans="1:27" x14ac:dyDescent="0.25">
      <c r="A14" s="15"/>
      <c r="B14" s="15" t="s">
        <v>24</v>
      </c>
      <c r="C14" s="4" t="e">
        <f>IF('[1]regional estimates'!R13&lt;&gt;"", '[1]regional estimates'!R13, "–")</f>
        <v>#REF!</v>
      </c>
      <c r="D14" s="180" t="e">
        <f>IF('[1]regional estimates'!S13&lt;&gt;"", '[1]regional estimates'!S13, "–")</f>
        <v>#REF!</v>
      </c>
      <c r="E14" s="180" t="e">
        <f>IF('[1]regional estimates'!T13&lt;&gt;"", '[1]regional estimates'!T13, "–")</f>
        <v>#REF!</v>
      </c>
      <c r="F14" s="180" t="e">
        <f>IF('[1]regional estimates'!U13&lt;&gt;"", '[1]regional estimates'!U13, "–")</f>
        <v>#REF!</v>
      </c>
      <c r="G14" s="180" t="s">
        <v>238</v>
      </c>
      <c r="H14" s="82" t="s">
        <v>238</v>
      </c>
      <c r="I14" s="4" t="s">
        <v>238</v>
      </c>
      <c r="J14" s="4" t="s">
        <v>238</v>
      </c>
      <c r="K14" s="4" t="s">
        <v>238</v>
      </c>
      <c r="L14" s="82" t="s">
        <v>238</v>
      </c>
      <c r="M14" s="82" t="s">
        <v>237</v>
      </c>
      <c r="N14" s="82">
        <v>40.299999999999997</v>
      </c>
      <c r="O14" s="82" t="s">
        <v>237</v>
      </c>
      <c r="P14" s="82" t="s">
        <v>238</v>
      </c>
      <c r="Q14" s="82" t="s">
        <v>237</v>
      </c>
      <c r="R14" s="82" t="s">
        <v>238</v>
      </c>
      <c r="S14" s="82" t="s">
        <v>237</v>
      </c>
      <c r="T14" s="82" t="s">
        <v>238</v>
      </c>
      <c r="U14" s="82" t="s">
        <v>237</v>
      </c>
      <c r="V14" s="82" t="s">
        <v>238</v>
      </c>
      <c r="W14" s="82" t="s">
        <v>237</v>
      </c>
      <c r="X14" s="180" t="s">
        <v>238</v>
      </c>
      <c r="Y14" s="4" t="s">
        <v>238</v>
      </c>
      <c r="Z14" s="82" t="s">
        <v>238</v>
      </c>
      <c r="AA14" s="82" t="s">
        <v>237</v>
      </c>
    </row>
    <row r="15" spans="1:27" x14ac:dyDescent="0.25">
      <c r="A15" s="15"/>
      <c r="B15" s="15" t="s">
        <v>26</v>
      </c>
      <c r="C15" s="4">
        <f>IF('[1]regional estimates'!R14&lt;&gt;"", '[1]regional estimates'!R14, "–")</f>
        <v>0.2</v>
      </c>
      <c r="D15" s="180">
        <f>IF('[1]regional estimates'!S14&lt;&gt;"", '[1]regional estimates'!S14, "–")</f>
        <v>3.7</v>
      </c>
      <c r="E15" s="180">
        <f>IF('[1]regional estimates'!T14&lt;&gt;"", '[1]regional estimates'!T14, "–")</f>
        <v>2.4</v>
      </c>
      <c r="F15" s="180">
        <f>IF('[1]regional estimates'!U14&lt;&gt;"", '[1]regional estimates'!U14, "–")</f>
        <v>5.9</v>
      </c>
      <c r="G15" s="180" t="s">
        <v>352</v>
      </c>
      <c r="H15" s="82" t="s">
        <v>238</v>
      </c>
      <c r="I15" s="4" t="s">
        <v>350</v>
      </c>
      <c r="J15" s="4" t="s">
        <v>350</v>
      </c>
      <c r="K15" s="4" t="s">
        <v>350</v>
      </c>
      <c r="L15" s="82">
        <v>8.9</v>
      </c>
      <c r="M15" s="82" t="s">
        <v>237</v>
      </c>
      <c r="N15" s="82">
        <v>15.8</v>
      </c>
      <c r="O15" s="82" t="s">
        <v>237</v>
      </c>
      <c r="P15" s="82">
        <v>85.9</v>
      </c>
      <c r="Q15" s="82" t="s">
        <v>237</v>
      </c>
      <c r="R15" s="82" t="s">
        <v>238</v>
      </c>
      <c r="S15" s="82" t="s">
        <v>237</v>
      </c>
      <c r="T15" s="82">
        <v>0</v>
      </c>
      <c r="U15" s="82" t="s">
        <v>237</v>
      </c>
      <c r="V15" s="82">
        <v>2.6</v>
      </c>
      <c r="W15" s="82" t="s">
        <v>237</v>
      </c>
      <c r="X15" s="180" t="s">
        <v>238</v>
      </c>
      <c r="Y15" s="4" t="s">
        <v>238</v>
      </c>
      <c r="Z15" s="82" t="s">
        <v>238</v>
      </c>
      <c r="AA15" s="82" t="s">
        <v>237</v>
      </c>
    </row>
    <row r="16" spans="1:27" x14ac:dyDescent="0.25">
      <c r="A16" s="15"/>
      <c r="B16" s="15" t="s">
        <v>27</v>
      </c>
      <c r="C16" s="4">
        <f>IF('[1]regional estimates'!R15&lt;&gt;"", '[1]regional estimates'!R15, "–")</f>
        <v>0.2</v>
      </c>
      <c r="D16" s="180">
        <f>IF('[1]regional estimates'!S15&lt;&gt;"", '[1]regional estimates'!S15, "–")</f>
        <v>28</v>
      </c>
      <c r="E16" s="180">
        <f>IF('[1]regional estimates'!T15&lt;&gt;"", '[1]regional estimates'!T15, "–")</f>
        <v>26</v>
      </c>
      <c r="F16" s="180">
        <f>IF('[1]regional estimates'!U15&lt;&gt;"", '[1]regional estimates'!U15, "–")</f>
        <v>34</v>
      </c>
      <c r="G16" s="180">
        <v>2.8</v>
      </c>
      <c r="H16" s="82" t="s">
        <v>238</v>
      </c>
      <c r="I16" s="4" t="s">
        <v>350</v>
      </c>
      <c r="J16" s="4" t="s">
        <v>350</v>
      </c>
      <c r="K16" s="4" t="s">
        <v>350</v>
      </c>
      <c r="L16" s="82" t="s">
        <v>238</v>
      </c>
      <c r="M16" s="82" t="s">
        <v>237</v>
      </c>
      <c r="N16" s="82" t="s">
        <v>238</v>
      </c>
      <c r="O16" s="82" t="s">
        <v>237</v>
      </c>
      <c r="P16" s="82" t="s">
        <v>238</v>
      </c>
      <c r="Q16" s="82" t="s">
        <v>237</v>
      </c>
      <c r="R16" s="82" t="s">
        <v>238</v>
      </c>
      <c r="S16" s="82" t="s">
        <v>237</v>
      </c>
      <c r="T16" s="82" t="s">
        <v>238</v>
      </c>
      <c r="U16" s="82" t="s">
        <v>237</v>
      </c>
      <c r="V16" s="82" t="s">
        <v>238</v>
      </c>
      <c r="W16" s="82" t="s">
        <v>237</v>
      </c>
      <c r="X16" s="180" t="s">
        <v>238</v>
      </c>
      <c r="Y16" s="4" t="s">
        <v>238</v>
      </c>
      <c r="Z16" s="82" t="s">
        <v>238</v>
      </c>
      <c r="AA16" s="82" t="s">
        <v>237</v>
      </c>
    </row>
    <row r="17" spans="1:27" x14ac:dyDescent="0.25">
      <c r="A17" s="15"/>
      <c r="B17" s="15" t="s">
        <v>28</v>
      </c>
      <c r="C17" s="4" t="e">
        <f>IF('[1]regional estimates'!R16&lt;&gt;"", '[1]regional estimates'!R16, "–")</f>
        <v>#REF!</v>
      </c>
      <c r="D17" s="180" t="e">
        <f>IF('[1]regional estimates'!S16&lt;&gt;"", '[1]regional estimates'!S16, "–")</f>
        <v>#REF!</v>
      </c>
      <c r="E17" s="180" t="e">
        <f>IF('[1]regional estimates'!T16&lt;&gt;"", '[1]regional estimates'!T16, "–")</f>
        <v>#REF!</v>
      </c>
      <c r="F17" s="180" t="e">
        <f>IF('[1]regional estimates'!U16&lt;&gt;"", '[1]regional estimates'!U16, "–")</f>
        <v>#REF!</v>
      </c>
      <c r="G17" s="180" t="s">
        <v>238</v>
      </c>
      <c r="H17" s="82" t="s">
        <v>238</v>
      </c>
      <c r="I17" s="4" t="s">
        <v>238</v>
      </c>
      <c r="J17" s="4" t="s">
        <v>238</v>
      </c>
      <c r="K17" s="4" t="s">
        <v>238</v>
      </c>
      <c r="L17" s="82" t="s">
        <v>238</v>
      </c>
      <c r="M17" s="82" t="s">
        <v>237</v>
      </c>
      <c r="N17" s="82" t="s">
        <v>238</v>
      </c>
      <c r="O17" s="82" t="s">
        <v>237</v>
      </c>
      <c r="P17" s="82" t="s">
        <v>238</v>
      </c>
      <c r="Q17" s="82" t="s">
        <v>237</v>
      </c>
      <c r="R17" s="82" t="s">
        <v>238</v>
      </c>
      <c r="S17" s="82" t="s">
        <v>237</v>
      </c>
      <c r="T17" s="82" t="s">
        <v>238</v>
      </c>
      <c r="U17" s="82" t="s">
        <v>237</v>
      </c>
      <c r="V17" s="82" t="s">
        <v>238</v>
      </c>
      <c r="W17" s="82" t="s">
        <v>237</v>
      </c>
      <c r="X17" s="180" t="s">
        <v>238</v>
      </c>
      <c r="Y17" s="4" t="s">
        <v>238</v>
      </c>
      <c r="Z17" s="82" t="s">
        <v>238</v>
      </c>
      <c r="AA17" s="82" t="s">
        <v>237</v>
      </c>
    </row>
    <row r="18" spans="1:27" x14ac:dyDescent="0.25">
      <c r="A18" s="15"/>
      <c r="B18" s="15" t="s">
        <v>29</v>
      </c>
      <c r="C18" s="4">
        <f>IF('[1]regional estimates'!R17&lt;&gt;"", '[1]regional estimates'!R17, "–")</f>
        <v>0.2</v>
      </c>
      <c r="D18" s="180">
        <f>IF('[1]regional estimates'!S17&lt;&gt;"", '[1]regional estimates'!S17, "–")</f>
        <v>9.1999999999999993</v>
      </c>
      <c r="E18" s="180">
        <f>IF('[1]regional estimates'!T17&lt;&gt;"", '[1]regional estimates'!T17, "–")</f>
        <v>6.7</v>
      </c>
      <c r="F18" s="180">
        <f>IF('[1]regional estimates'!U17&lt;&gt;"", '[1]regional estimates'!U17, "–")</f>
        <v>12</v>
      </c>
      <c r="G18" s="180">
        <v>2.7</v>
      </c>
      <c r="H18" s="82" t="s">
        <v>351</v>
      </c>
      <c r="I18" s="4">
        <v>0.1</v>
      </c>
      <c r="J18" s="4">
        <v>0.1</v>
      </c>
      <c r="K18" s="4" t="s">
        <v>350</v>
      </c>
      <c r="L18" s="82">
        <v>5.3</v>
      </c>
      <c r="M18" s="82" t="s">
        <v>239</v>
      </c>
      <c r="N18" s="82">
        <v>4.8</v>
      </c>
      <c r="O18" s="82" t="s">
        <v>239</v>
      </c>
      <c r="P18" s="82">
        <v>28.6</v>
      </c>
      <c r="Q18" s="82" t="s">
        <v>239</v>
      </c>
      <c r="R18" s="82" t="s">
        <v>238</v>
      </c>
      <c r="S18" s="82" t="s">
        <v>237</v>
      </c>
      <c r="T18" s="82" t="s">
        <v>238</v>
      </c>
      <c r="U18" s="82" t="s">
        <v>237</v>
      </c>
      <c r="V18" s="82" t="s">
        <v>238</v>
      </c>
      <c r="W18" s="82" t="s">
        <v>237</v>
      </c>
      <c r="X18" s="180" t="s">
        <v>238</v>
      </c>
      <c r="Y18" s="4" t="s">
        <v>238</v>
      </c>
      <c r="Z18" s="82" t="s">
        <v>238</v>
      </c>
      <c r="AA18" s="82" t="s">
        <v>237</v>
      </c>
    </row>
    <row r="19" spans="1:27" x14ac:dyDescent="0.25">
      <c r="A19" s="15"/>
      <c r="B19" s="15" t="s">
        <v>30</v>
      </c>
      <c r="C19" s="4">
        <f>IF('[1]regional estimates'!R18&lt;&gt;"", '[1]regional estimates'!R18, "–")</f>
        <v>3.2</v>
      </c>
      <c r="D19" s="180">
        <f>IF('[1]regional estimates'!S18&lt;&gt;"", '[1]regional estimates'!S18, "–")</f>
        <v>7.7</v>
      </c>
      <c r="E19" s="180">
        <f>IF('[1]regional estimates'!T18&lt;&gt;"", '[1]regional estimates'!T18, "–")</f>
        <v>7.3</v>
      </c>
      <c r="F19" s="180">
        <f>IF('[1]regional estimates'!U18&lt;&gt;"", '[1]regional estimates'!U18, "–")</f>
        <v>8.3000000000000007</v>
      </c>
      <c r="G19" s="180">
        <v>3.7</v>
      </c>
      <c r="H19" s="82" t="s">
        <v>351</v>
      </c>
      <c r="I19" s="4">
        <v>1.6</v>
      </c>
      <c r="J19" s="4">
        <v>1.4</v>
      </c>
      <c r="K19" s="4">
        <v>1.9</v>
      </c>
      <c r="L19" s="82" t="s">
        <v>238</v>
      </c>
      <c r="M19" s="82" t="s">
        <v>237</v>
      </c>
      <c r="N19" s="82" t="s">
        <v>238</v>
      </c>
      <c r="O19" s="82" t="s">
        <v>237</v>
      </c>
      <c r="P19" s="82" t="s">
        <v>238</v>
      </c>
      <c r="Q19" s="82" t="s">
        <v>237</v>
      </c>
      <c r="R19" s="82" t="s">
        <v>238</v>
      </c>
      <c r="S19" s="82" t="s">
        <v>237</v>
      </c>
      <c r="T19" s="82" t="s">
        <v>238</v>
      </c>
      <c r="U19" s="82" t="s">
        <v>237</v>
      </c>
      <c r="V19" s="82" t="s">
        <v>238</v>
      </c>
      <c r="W19" s="82" t="s">
        <v>237</v>
      </c>
      <c r="X19" s="180" t="s">
        <v>238</v>
      </c>
      <c r="Y19" s="4" t="s">
        <v>238</v>
      </c>
      <c r="Z19" s="82" t="s">
        <v>238</v>
      </c>
      <c r="AA19" s="82" t="s">
        <v>237</v>
      </c>
    </row>
    <row r="20" spans="1:27" x14ac:dyDescent="0.25">
      <c r="A20" s="15"/>
      <c r="B20" s="15" t="s">
        <v>31</v>
      </c>
      <c r="C20" s="4" t="e">
        <f>IF('[1]regional estimates'!R19&lt;&gt;"", '[1]regional estimates'!R19, "–")</f>
        <v>#REF!</v>
      </c>
      <c r="D20" s="180" t="e">
        <f>IF('[1]regional estimates'!S19&lt;&gt;"", '[1]regional estimates'!S19, "–")</f>
        <v>#REF!</v>
      </c>
      <c r="E20" s="180" t="e">
        <f>IF('[1]regional estimates'!T19&lt;&gt;"", '[1]regional estimates'!T19, "–")</f>
        <v>#REF!</v>
      </c>
      <c r="F20" s="180" t="e">
        <f>IF('[1]regional estimates'!U19&lt;&gt;"", '[1]regional estimates'!U19, "–")</f>
        <v>#REF!</v>
      </c>
      <c r="G20" s="180" t="s">
        <v>238</v>
      </c>
      <c r="H20" s="82" t="s">
        <v>238</v>
      </c>
      <c r="I20" s="4" t="s">
        <v>238</v>
      </c>
      <c r="J20" s="4" t="s">
        <v>238</v>
      </c>
      <c r="K20" s="4" t="s">
        <v>238</v>
      </c>
      <c r="L20" s="82" t="s">
        <v>238</v>
      </c>
      <c r="M20" s="82" t="s">
        <v>237</v>
      </c>
      <c r="N20" s="82" t="s">
        <v>238</v>
      </c>
      <c r="O20" s="82" t="s">
        <v>237</v>
      </c>
      <c r="P20" s="82" t="s">
        <v>238</v>
      </c>
      <c r="Q20" s="82" t="s">
        <v>237</v>
      </c>
      <c r="R20" s="82" t="s">
        <v>238</v>
      </c>
      <c r="S20" s="82" t="s">
        <v>237</v>
      </c>
      <c r="T20" s="82" t="s">
        <v>238</v>
      </c>
      <c r="U20" s="82" t="s">
        <v>237</v>
      </c>
      <c r="V20" s="82" t="s">
        <v>238</v>
      </c>
      <c r="W20" s="82" t="s">
        <v>237</v>
      </c>
      <c r="X20" s="180" t="s">
        <v>238</v>
      </c>
      <c r="Y20" s="4" t="s">
        <v>238</v>
      </c>
      <c r="Z20" s="82" t="s">
        <v>238</v>
      </c>
      <c r="AA20" s="82" t="s">
        <v>237</v>
      </c>
    </row>
    <row r="21" spans="1:27" x14ac:dyDescent="0.25">
      <c r="A21" s="15"/>
      <c r="B21" s="15" t="s">
        <v>32</v>
      </c>
      <c r="C21" s="4" t="str">
        <f>IF('[1]regional estimates'!R20&lt;&gt;"", '[1]regional estimates'!R20, "–")</f>
        <v>&lt;0.1</v>
      </c>
      <c r="D21" s="180">
        <f>IF('[1]regional estimates'!S20&lt;&gt;"", '[1]regional estimates'!S20, "–")</f>
        <v>9.5</v>
      </c>
      <c r="E21" s="180">
        <f>IF('[1]regional estimates'!T20&lt;&gt;"", '[1]regional estimates'!T20, "–")</f>
        <v>4.0999999999999996</v>
      </c>
      <c r="F21" s="180">
        <f>IF('[1]regional estimates'!U20&lt;&gt;"", '[1]regional estimates'!U20, "–")</f>
        <v>97</v>
      </c>
      <c r="G21" s="180">
        <v>3.3</v>
      </c>
      <c r="H21" s="82" t="s">
        <v>349</v>
      </c>
      <c r="I21" s="4" t="s">
        <v>350</v>
      </c>
      <c r="J21" s="4" t="s">
        <v>350</v>
      </c>
      <c r="K21" s="4" t="s">
        <v>350</v>
      </c>
      <c r="L21" s="82">
        <v>14.4</v>
      </c>
      <c r="M21" s="82" t="s">
        <v>237</v>
      </c>
      <c r="N21" s="82">
        <v>11.9</v>
      </c>
      <c r="O21" s="82" t="s">
        <v>237</v>
      </c>
      <c r="P21" s="82" t="s">
        <v>238</v>
      </c>
      <c r="Q21" s="82" t="s">
        <v>237</v>
      </c>
      <c r="R21" s="82" t="s">
        <v>238</v>
      </c>
      <c r="S21" s="82" t="s">
        <v>237</v>
      </c>
      <c r="T21" s="82" t="s">
        <v>238</v>
      </c>
      <c r="U21" s="82" t="s">
        <v>237</v>
      </c>
      <c r="V21" s="82" t="s">
        <v>238</v>
      </c>
      <c r="W21" s="82" t="s">
        <v>237</v>
      </c>
      <c r="X21" s="180" t="s">
        <v>238</v>
      </c>
      <c r="Y21" s="4" t="s">
        <v>238</v>
      </c>
      <c r="Z21" s="82">
        <v>84</v>
      </c>
      <c r="AA21" s="82" t="s">
        <v>239</v>
      </c>
    </row>
    <row r="22" spans="1:27" x14ac:dyDescent="0.25">
      <c r="A22" s="15"/>
      <c r="B22" s="15" t="s">
        <v>33</v>
      </c>
      <c r="C22" s="4">
        <f>IF('[1]regional estimates'!R21&lt;&gt;"", '[1]regional estimates'!R21, "–")</f>
        <v>0.9</v>
      </c>
      <c r="D22" s="180">
        <f>IF('[1]regional estimates'!S21&lt;&gt;"", '[1]regional estimates'!S21, "–")</f>
        <v>1.7</v>
      </c>
      <c r="E22" s="180">
        <f>IF('[1]regional estimates'!T21&lt;&gt;"", '[1]regional estimates'!T21, "–")</f>
        <v>1.3</v>
      </c>
      <c r="F22" s="180">
        <f>IF('[1]regional estimates'!U21&lt;&gt;"", '[1]regional estimates'!U21, "–")</f>
        <v>2.2000000000000002</v>
      </c>
      <c r="G22" s="180" t="s">
        <v>349</v>
      </c>
      <c r="H22" s="82" t="s">
        <v>238</v>
      </c>
      <c r="I22" s="4">
        <v>0.3</v>
      </c>
      <c r="J22" s="4">
        <v>0.4</v>
      </c>
      <c r="K22" s="4">
        <v>0.3</v>
      </c>
      <c r="L22" s="82" t="s">
        <v>238</v>
      </c>
      <c r="M22" s="82" t="s">
        <v>237</v>
      </c>
      <c r="N22" s="82" t="s">
        <v>238</v>
      </c>
      <c r="O22" s="82" t="s">
        <v>237</v>
      </c>
      <c r="P22" s="82" t="s">
        <v>238</v>
      </c>
      <c r="Q22" s="82" t="s">
        <v>237</v>
      </c>
      <c r="R22" s="82" t="s">
        <v>238</v>
      </c>
      <c r="S22" s="82" t="s">
        <v>237</v>
      </c>
      <c r="T22" s="82" t="s">
        <v>238</v>
      </c>
      <c r="U22" s="82" t="s">
        <v>237</v>
      </c>
      <c r="V22" s="82" t="s">
        <v>238</v>
      </c>
      <c r="W22" s="82" t="s">
        <v>237</v>
      </c>
      <c r="X22" s="180" t="s">
        <v>238</v>
      </c>
      <c r="Y22" s="4" t="s">
        <v>238</v>
      </c>
      <c r="Z22" s="82" t="s">
        <v>238</v>
      </c>
      <c r="AA22" s="82" t="s">
        <v>237</v>
      </c>
    </row>
    <row r="23" spans="1:27" x14ac:dyDescent="0.25">
      <c r="A23" s="15"/>
      <c r="B23" s="15" t="s">
        <v>34</v>
      </c>
      <c r="C23" s="4">
        <f>IF('[1]regional estimates'!R22&lt;&gt;"", '[1]regional estimates'!R22, "–")</f>
        <v>0.5</v>
      </c>
      <c r="D23" s="180">
        <f>IF('[1]regional estimates'!S22&lt;&gt;"", '[1]regional estimates'!S22, "–")</f>
        <v>25</v>
      </c>
      <c r="E23" s="180">
        <f>IF('[1]regional estimates'!T22&lt;&gt;"", '[1]regional estimates'!T22, "–")</f>
        <v>24</v>
      </c>
      <c r="F23" s="180">
        <f>IF('[1]regional estimates'!U22&lt;&gt;"", '[1]regional estimates'!U22, "–")</f>
        <v>27</v>
      </c>
      <c r="G23" s="180">
        <v>11</v>
      </c>
      <c r="H23" s="82" t="s">
        <v>238</v>
      </c>
      <c r="I23" s="4">
        <v>0.4</v>
      </c>
      <c r="J23" s="4">
        <v>0.3</v>
      </c>
      <c r="K23" s="4">
        <v>0.5</v>
      </c>
      <c r="L23" s="82">
        <v>50.9</v>
      </c>
      <c r="M23" s="82" t="s">
        <v>237</v>
      </c>
      <c r="N23" s="82">
        <v>56.1</v>
      </c>
      <c r="O23" s="82" t="s">
        <v>237</v>
      </c>
      <c r="P23" s="82">
        <v>72.8</v>
      </c>
      <c r="Q23" s="82" t="s">
        <v>237</v>
      </c>
      <c r="R23" s="82">
        <v>63.8</v>
      </c>
      <c r="S23" s="82" t="s">
        <v>353</v>
      </c>
      <c r="T23" s="82">
        <v>18.8</v>
      </c>
      <c r="U23" s="82" t="s">
        <v>237</v>
      </c>
      <c r="V23" s="82">
        <v>24.4</v>
      </c>
      <c r="W23" s="82" t="s">
        <v>237</v>
      </c>
      <c r="X23" s="180" t="s">
        <v>238</v>
      </c>
      <c r="Y23" s="4" t="s">
        <v>238</v>
      </c>
      <c r="Z23" s="82" t="s">
        <v>238</v>
      </c>
      <c r="AA23" s="82" t="s">
        <v>237</v>
      </c>
    </row>
    <row r="24" spans="1:27" x14ac:dyDescent="0.25">
      <c r="A24" s="15"/>
      <c r="B24" s="15" t="s">
        <v>35</v>
      </c>
      <c r="C24" s="4" t="e">
        <f>IF('[1]regional estimates'!R23&lt;&gt;"", '[1]regional estimates'!R23, "–")</f>
        <v>#REF!</v>
      </c>
      <c r="D24" s="180" t="e">
        <f>IF('[1]regional estimates'!S23&lt;&gt;"", '[1]regional estimates'!S23, "–")</f>
        <v>#REF!</v>
      </c>
      <c r="E24" s="180" t="e">
        <f>IF('[1]regional estimates'!T23&lt;&gt;"", '[1]regional estimates'!T23, "–")</f>
        <v>#REF!</v>
      </c>
      <c r="F24" s="180" t="e">
        <f>IF('[1]regional estimates'!U23&lt;&gt;"", '[1]regional estimates'!U23, "–")</f>
        <v>#REF!</v>
      </c>
      <c r="G24" s="180" t="s">
        <v>238</v>
      </c>
      <c r="H24" s="82" t="s">
        <v>238</v>
      </c>
      <c r="I24" s="4" t="s">
        <v>238</v>
      </c>
      <c r="J24" s="4" t="s">
        <v>238</v>
      </c>
      <c r="K24" s="4" t="s">
        <v>238</v>
      </c>
      <c r="L24" s="82" t="s">
        <v>238</v>
      </c>
      <c r="M24" s="82" t="s">
        <v>237</v>
      </c>
      <c r="N24" s="82" t="s">
        <v>238</v>
      </c>
      <c r="O24" s="82" t="s">
        <v>237</v>
      </c>
      <c r="P24" s="82" t="s">
        <v>238</v>
      </c>
      <c r="Q24" s="82" t="s">
        <v>237</v>
      </c>
      <c r="R24" s="82" t="s">
        <v>238</v>
      </c>
      <c r="S24" s="82" t="s">
        <v>237</v>
      </c>
      <c r="T24" s="82" t="s">
        <v>238</v>
      </c>
      <c r="U24" s="82" t="s">
        <v>237</v>
      </c>
      <c r="V24" s="82" t="s">
        <v>238</v>
      </c>
      <c r="W24" s="82" t="s">
        <v>237</v>
      </c>
      <c r="X24" s="180" t="s">
        <v>238</v>
      </c>
      <c r="Y24" s="4" t="s">
        <v>238</v>
      </c>
      <c r="Z24" s="82" t="s">
        <v>238</v>
      </c>
      <c r="AA24" s="82" t="s">
        <v>237</v>
      </c>
    </row>
    <row r="25" spans="1:27" x14ac:dyDescent="0.25">
      <c r="A25" s="15"/>
      <c r="B25" s="15" t="s">
        <v>36</v>
      </c>
      <c r="C25" s="4">
        <f>IF('[1]regional estimates'!R24&lt;&gt;"", '[1]regional estimates'!R24, "–")</f>
        <v>1.5</v>
      </c>
      <c r="D25" s="180">
        <f>IF('[1]regional estimates'!S24&lt;&gt;"", '[1]regional estimates'!S24, "–")</f>
        <v>3.3</v>
      </c>
      <c r="E25" s="180">
        <f>IF('[1]regional estimates'!T24&lt;&gt;"", '[1]regional estimates'!T24, "–")</f>
        <v>2.9</v>
      </c>
      <c r="F25" s="180">
        <f>IF('[1]regional estimates'!U24&lt;&gt;"", '[1]regional estimates'!U24, "–")</f>
        <v>3.6</v>
      </c>
      <c r="G25" s="180">
        <v>1.4</v>
      </c>
      <c r="H25" s="82" t="s">
        <v>349</v>
      </c>
      <c r="I25" s="4">
        <v>0.6</v>
      </c>
      <c r="J25" s="4">
        <v>0.6</v>
      </c>
      <c r="K25" s="4">
        <v>0.6</v>
      </c>
      <c r="L25" s="82" t="s">
        <v>238</v>
      </c>
      <c r="M25" s="82" t="s">
        <v>237</v>
      </c>
      <c r="N25" s="82">
        <v>42.9</v>
      </c>
      <c r="O25" s="82" t="s">
        <v>237</v>
      </c>
      <c r="P25" s="82" t="s">
        <v>238</v>
      </c>
      <c r="Q25" s="82" t="s">
        <v>237</v>
      </c>
      <c r="R25" s="82">
        <v>25.5</v>
      </c>
      <c r="S25" s="82" t="s">
        <v>354</v>
      </c>
      <c r="T25" s="82" t="s">
        <v>238</v>
      </c>
      <c r="U25" s="82" t="s">
        <v>237</v>
      </c>
      <c r="V25" s="82">
        <v>25.1</v>
      </c>
      <c r="W25" s="82" t="s">
        <v>237</v>
      </c>
      <c r="X25" s="180" t="s">
        <v>238</v>
      </c>
      <c r="Y25" s="4" t="s">
        <v>238</v>
      </c>
      <c r="Z25" s="82" t="s">
        <v>238</v>
      </c>
      <c r="AA25" s="82" t="s">
        <v>237</v>
      </c>
    </row>
    <row r="26" spans="1:27" x14ac:dyDescent="0.25">
      <c r="A26" s="15"/>
      <c r="B26" s="15" t="s">
        <v>37</v>
      </c>
      <c r="C26" s="4">
        <f>IF('[1]regional estimates'!R25&lt;&gt;"", '[1]regional estimates'!R25, "–")</f>
        <v>1.1000000000000001</v>
      </c>
      <c r="D26" s="180">
        <f>IF('[1]regional estimates'!S25&lt;&gt;"", '[1]regional estimates'!S25, "–")</f>
        <v>74</v>
      </c>
      <c r="E26" s="180">
        <f>IF('[1]regional estimates'!T25&lt;&gt;"", '[1]regional estimates'!T25, "–")</f>
        <v>69</v>
      </c>
      <c r="F26" s="180">
        <f>IF('[1]regional estimates'!U25&lt;&gt;"", '[1]regional estimates'!U25, "–")</f>
        <v>80</v>
      </c>
      <c r="G26" s="180">
        <v>39</v>
      </c>
      <c r="H26" s="82">
        <v>8.4</v>
      </c>
      <c r="I26" s="4">
        <v>0.3</v>
      </c>
      <c r="J26" s="4">
        <v>0.2</v>
      </c>
      <c r="K26" s="4">
        <v>0.4</v>
      </c>
      <c r="L26" s="82">
        <v>31</v>
      </c>
      <c r="M26" s="82" t="s">
        <v>237</v>
      </c>
      <c r="N26" s="82">
        <v>24.5</v>
      </c>
      <c r="O26" s="82" t="s">
        <v>237</v>
      </c>
      <c r="P26" s="82">
        <v>43.8</v>
      </c>
      <c r="Q26" s="82" t="s">
        <v>237</v>
      </c>
      <c r="R26" s="82">
        <v>34.6</v>
      </c>
      <c r="S26" s="82" t="s">
        <v>237</v>
      </c>
      <c r="T26" s="82">
        <v>5.3</v>
      </c>
      <c r="U26" s="82" t="s">
        <v>237</v>
      </c>
      <c r="V26" s="82">
        <v>13.7</v>
      </c>
      <c r="W26" s="82" t="s">
        <v>237</v>
      </c>
      <c r="X26" s="180">
        <v>40</v>
      </c>
      <c r="Y26" s="180">
        <v>450</v>
      </c>
      <c r="Z26" s="82">
        <v>84</v>
      </c>
      <c r="AA26" s="82" t="s">
        <v>237</v>
      </c>
    </row>
    <row r="27" spans="1:27" x14ac:dyDescent="0.25">
      <c r="A27" s="15"/>
      <c r="B27" s="15" t="s">
        <v>38</v>
      </c>
      <c r="C27" s="4">
        <f>IF('[1]regional estimates'!R26&lt;&gt;"", '[1]regional estimates'!R26, "–")</f>
        <v>0.1</v>
      </c>
      <c r="D27" s="180" t="str">
        <f>IF('[1]regional estimates'!S26&lt;&gt;"", '[1]regional estimates'!S26, "–")</f>
        <v>&lt;1.0</v>
      </c>
      <c r="E27" s="180" t="str">
        <f>IF('[1]regional estimates'!T26&lt;&gt;"", '[1]regional estimates'!T26, "–")</f>
        <v>&lt;0.5</v>
      </c>
      <c r="F27" s="180">
        <f>IF('[1]regional estimates'!U26&lt;&gt;"", '[1]regional estimates'!U26, "–")</f>
        <v>2.1</v>
      </c>
      <c r="G27" s="180" t="s">
        <v>349</v>
      </c>
      <c r="H27" s="82" t="s">
        <v>238</v>
      </c>
      <c r="I27" s="4" t="s">
        <v>350</v>
      </c>
      <c r="J27" s="4" t="s">
        <v>350</v>
      </c>
      <c r="K27" s="4">
        <v>0.1</v>
      </c>
      <c r="L27" s="82" t="s">
        <v>238</v>
      </c>
      <c r="M27" s="82" t="s">
        <v>237</v>
      </c>
      <c r="N27" s="82">
        <v>21</v>
      </c>
      <c r="O27" s="82" t="s">
        <v>237</v>
      </c>
      <c r="P27" s="82" t="s">
        <v>238</v>
      </c>
      <c r="Q27" s="82" t="s">
        <v>237</v>
      </c>
      <c r="R27" s="82" t="s">
        <v>238</v>
      </c>
      <c r="S27" s="82" t="s">
        <v>237</v>
      </c>
      <c r="T27" s="82" t="s">
        <v>238</v>
      </c>
      <c r="U27" s="82" t="s">
        <v>237</v>
      </c>
      <c r="V27" s="82">
        <v>8.4</v>
      </c>
      <c r="W27" s="82" t="s">
        <v>237</v>
      </c>
      <c r="X27" s="180" t="s">
        <v>238</v>
      </c>
      <c r="Y27" s="4" t="s">
        <v>238</v>
      </c>
      <c r="Z27" s="82" t="s">
        <v>238</v>
      </c>
      <c r="AA27" s="82" t="s">
        <v>237</v>
      </c>
    </row>
    <row r="28" spans="1:27" x14ac:dyDescent="0.25">
      <c r="A28" s="15"/>
      <c r="B28" s="15" t="s">
        <v>39</v>
      </c>
      <c r="C28" s="4">
        <f>IF('[1]regional estimates'!R27&lt;&gt;"", '[1]regional estimates'!R27, "–")</f>
        <v>0.3</v>
      </c>
      <c r="D28" s="180">
        <f>IF('[1]regional estimates'!S27&lt;&gt;"", '[1]regional estimates'!S27, "–")</f>
        <v>15</v>
      </c>
      <c r="E28" s="180">
        <f>IF('[1]regional estimates'!T27&lt;&gt;"", '[1]regional estimates'!T27, "–")</f>
        <v>7.9</v>
      </c>
      <c r="F28" s="180">
        <f>IF('[1]regional estimates'!U27&lt;&gt;"", '[1]regional estimates'!U27, "–")</f>
        <v>33</v>
      </c>
      <c r="G28" s="180">
        <v>4.5999999999999996</v>
      </c>
      <c r="H28" s="82">
        <v>1</v>
      </c>
      <c r="I28" s="4">
        <v>0.1</v>
      </c>
      <c r="J28" s="4">
        <v>0.1</v>
      </c>
      <c r="K28" s="4" t="s">
        <v>350</v>
      </c>
      <c r="L28" s="82">
        <v>27.7</v>
      </c>
      <c r="M28" s="82" t="s">
        <v>239</v>
      </c>
      <c r="N28" s="82">
        <v>22.4</v>
      </c>
      <c r="O28" s="82" t="s">
        <v>239</v>
      </c>
      <c r="P28" s="82">
        <v>40.700000000000003</v>
      </c>
      <c r="Q28" s="82" t="s">
        <v>239</v>
      </c>
      <c r="R28" s="82" t="s">
        <v>238</v>
      </c>
      <c r="S28" s="82" t="s">
        <v>237</v>
      </c>
      <c r="T28" s="82">
        <v>1.9</v>
      </c>
      <c r="U28" s="82" t="s">
        <v>237</v>
      </c>
      <c r="V28" s="82" t="s">
        <v>238</v>
      </c>
      <c r="W28" s="82" t="s">
        <v>237</v>
      </c>
      <c r="X28" s="180" t="s">
        <v>238</v>
      </c>
      <c r="Y28" s="4" t="s">
        <v>238</v>
      </c>
      <c r="Z28" s="82" t="s">
        <v>238</v>
      </c>
      <c r="AA28" s="82" t="s">
        <v>237</v>
      </c>
    </row>
    <row r="29" spans="1:27" x14ac:dyDescent="0.25">
      <c r="A29" s="15"/>
      <c r="B29" s="15" t="s">
        <v>40</v>
      </c>
      <c r="C29" s="4" t="e">
        <f>IF('[1]regional estimates'!R28&lt;&gt;"", '[1]regional estimates'!R28, "–")</f>
        <v>#REF!</v>
      </c>
      <c r="D29" s="180" t="e">
        <f>IF('[1]regional estimates'!S28&lt;&gt;"", '[1]regional estimates'!S28, "–")</f>
        <v>#REF!</v>
      </c>
      <c r="E29" s="180" t="e">
        <f>IF('[1]regional estimates'!T28&lt;&gt;"", '[1]regional estimates'!T28, "–")</f>
        <v>#REF!</v>
      </c>
      <c r="F29" s="180" t="e">
        <f>IF('[1]regional estimates'!U28&lt;&gt;"", '[1]regional estimates'!U28, "–")</f>
        <v>#REF!</v>
      </c>
      <c r="G29" s="180" t="s">
        <v>238</v>
      </c>
      <c r="H29" s="82" t="s">
        <v>238</v>
      </c>
      <c r="I29" s="4" t="s">
        <v>238</v>
      </c>
      <c r="J29" s="4" t="s">
        <v>238</v>
      </c>
      <c r="K29" s="4" t="s">
        <v>238</v>
      </c>
      <c r="L29" s="82">
        <v>47.4</v>
      </c>
      <c r="M29" s="82" t="s">
        <v>237</v>
      </c>
      <c r="N29" s="82">
        <v>47.6</v>
      </c>
      <c r="O29" s="82" t="s">
        <v>237</v>
      </c>
      <c r="P29" s="82">
        <v>67.400000000000006</v>
      </c>
      <c r="Q29" s="82" t="s">
        <v>237</v>
      </c>
      <c r="R29" s="82" t="s">
        <v>238</v>
      </c>
      <c r="S29" s="82" t="s">
        <v>237</v>
      </c>
      <c r="T29" s="82">
        <v>0.6</v>
      </c>
      <c r="U29" s="82" t="s">
        <v>237</v>
      </c>
      <c r="V29" s="82">
        <v>0</v>
      </c>
      <c r="W29" s="82" t="s">
        <v>237</v>
      </c>
      <c r="X29" s="180" t="s">
        <v>238</v>
      </c>
      <c r="Y29" s="4" t="s">
        <v>238</v>
      </c>
      <c r="Z29" s="82" t="s">
        <v>238</v>
      </c>
      <c r="AA29" s="82" t="s">
        <v>237</v>
      </c>
    </row>
    <row r="30" spans="1:27" x14ac:dyDescent="0.25">
      <c r="A30" s="15"/>
      <c r="B30" s="15" t="s">
        <v>41</v>
      </c>
      <c r="C30" s="4">
        <f>IF('[1]regional estimates'!R29&lt;&gt;"", '[1]regional estimates'!R29, "–")</f>
        <v>21.9</v>
      </c>
      <c r="D30" s="180">
        <f>IF('[1]regional estimates'!S29&lt;&gt;"", '[1]regional estimates'!S29, "–")</f>
        <v>320</v>
      </c>
      <c r="E30" s="180">
        <f>IF('[1]regional estimates'!T29&lt;&gt;"", '[1]regional estimates'!T29, "–")</f>
        <v>310</v>
      </c>
      <c r="F30" s="180">
        <f>IF('[1]regional estimates'!U29&lt;&gt;"", '[1]regional estimates'!U29, "–")</f>
        <v>340</v>
      </c>
      <c r="G30" s="180">
        <v>180</v>
      </c>
      <c r="H30" s="82">
        <v>11</v>
      </c>
      <c r="I30" s="4">
        <v>4.7</v>
      </c>
      <c r="J30" s="4">
        <v>3.5</v>
      </c>
      <c r="K30" s="72">
        <v>6</v>
      </c>
      <c r="L30" s="82" t="s">
        <v>238</v>
      </c>
      <c r="M30" s="82" t="s">
        <v>237</v>
      </c>
      <c r="N30" s="82" t="s">
        <v>238</v>
      </c>
      <c r="O30" s="82" t="s">
        <v>237</v>
      </c>
      <c r="P30" s="82" t="s">
        <v>238</v>
      </c>
      <c r="Q30" s="82" t="s">
        <v>237</v>
      </c>
      <c r="R30" s="82" t="s">
        <v>238</v>
      </c>
      <c r="S30" s="82" t="s">
        <v>237</v>
      </c>
      <c r="T30" s="82" t="s">
        <v>238</v>
      </c>
      <c r="U30" s="82" t="s">
        <v>237</v>
      </c>
      <c r="V30" s="82" t="s">
        <v>238</v>
      </c>
      <c r="W30" s="82" t="s">
        <v>237</v>
      </c>
      <c r="X30" s="180">
        <v>96</v>
      </c>
      <c r="Y30" s="180">
        <v>130</v>
      </c>
      <c r="Z30" s="82" t="s">
        <v>238</v>
      </c>
      <c r="AA30" s="82" t="s">
        <v>237</v>
      </c>
    </row>
    <row r="31" spans="1:27" x14ac:dyDescent="0.25">
      <c r="A31" s="15"/>
      <c r="B31" s="15" t="s">
        <v>42</v>
      </c>
      <c r="C31" s="4">
        <f>IF('[1]regional estimates'!R30&lt;&gt;"", '[1]regional estimates'!R30, "–")</f>
        <v>0.6</v>
      </c>
      <c r="D31" s="180">
        <f>IF('[1]regional estimates'!S30&lt;&gt;"", '[1]regional estimates'!S30, "–")</f>
        <v>730</v>
      </c>
      <c r="E31" s="180">
        <f>IF('[1]regional estimates'!T30&lt;&gt;"", '[1]regional estimates'!T30, "–")</f>
        <v>660</v>
      </c>
      <c r="F31" s="180">
        <f>IF('[1]regional estimates'!U30&lt;&gt;"", '[1]regional estimates'!U30, "–")</f>
        <v>810</v>
      </c>
      <c r="G31" s="180">
        <v>210</v>
      </c>
      <c r="H31" s="82" t="s">
        <v>238</v>
      </c>
      <c r="I31" s="4">
        <v>0.3</v>
      </c>
      <c r="J31" s="4">
        <v>0.4</v>
      </c>
      <c r="K31" s="4">
        <v>0.2</v>
      </c>
      <c r="L31" s="82" t="s">
        <v>238</v>
      </c>
      <c r="M31" s="82" t="s">
        <v>237</v>
      </c>
      <c r="N31" s="82" t="s">
        <v>238</v>
      </c>
      <c r="O31" s="82" t="s">
        <v>237</v>
      </c>
      <c r="P31" s="82" t="s">
        <v>238</v>
      </c>
      <c r="Q31" s="82" t="s">
        <v>237</v>
      </c>
      <c r="R31" s="82" t="s">
        <v>238</v>
      </c>
      <c r="S31" s="82" t="s">
        <v>237</v>
      </c>
      <c r="T31" s="82" t="s">
        <v>238</v>
      </c>
      <c r="U31" s="82" t="s">
        <v>237</v>
      </c>
      <c r="V31" s="82" t="s">
        <v>238</v>
      </c>
      <c r="W31" s="82" t="s">
        <v>237</v>
      </c>
      <c r="X31" s="180" t="s">
        <v>238</v>
      </c>
      <c r="Y31" s="4" t="s">
        <v>238</v>
      </c>
      <c r="Z31" s="82" t="s">
        <v>238</v>
      </c>
      <c r="AA31" s="82" t="s">
        <v>237</v>
      </c>
    </row>
    <row r="32" spans="1:27" x14ac:dyDescent="0.25">
      <c r="A32" s="15"/>
      <c r="B32" s="15" t="s">
        <v>43</v>
      </c>
      <c r="C32" s="4" t="e">
        <f>IF('[1]regional estimates'!R31&lt;&gt;"", '[1]regional estimates'!R31, "–")</f>
        <v>#REF!</v>
      </c>
      <c r="D32" s="180" t="e">
        <f>IF('[1]regional estimates'!S31&lt;&gt;"", '[1]regional estimates'!S31, "–")</f>
        <v>#REF!</v>
      </c>
      <c r="E32" s="180" t="e">
        <f>IF('[1]regional estimates'!T31&lt;&gt;"", '[1]regional estimates'!T31, "–")</f>
        <v>#REF!</v>
      </c>
      <c r="F32" s="180" t="e">
        <f>IF('[1]regional estimates'!U31&lt;&gt;"", '[1]regional estimates'!U31, "–")</f>
        <v>#REF!</v>
      </c>
      <c r="G32" s="180" t="s">
        <v>238</v>
      </c>
      <c r="H32" s="82" t="s">
        <v>238</v>
      </c>
      <c r="I32" s="4" t="s">
        <v>238</v>
      </c>
      <c r="J32" s="4" t="s">
        <v>238</v>
      </c>
      <c r="K32" s="4" t="s">
        <v>238</v>
      </c>
      <c r="L32" s="82" t="s">
        <v>238</v>
      </c>
      <c r="M32" s="82" t="s">
        <v>237</v>
      </c>
      <c r="N32" s="82" t="s">
        <v>238</v>
      </c>
      <c r="O32" s="82" t="s">
        <v>237</v>
      </c>
      <c r="P32" s="82" t="s">
        <v>238</v>
      </c>
      <c r="Q32" s="82" t="s">
        <v>237</v>
      </c>
      <c r="R32" s="82" t="s">
        <v>238</v>
      </c>
      <c r="S32" s="82" t="s">
        <v>237</v>
      </c>
      <c r="T32" s="82" t="s">
        <v>238</v>
      </c>
      <c r="U32" s="82" t="s">
        <v>237</v>
      </c>
      <c r="V32" s="82" t="s">
        <v>238</v>
      </c>
      <c r="W32" s="82" t="s">
        <v>237</v>
      </c>
      <c r="X32" s="180" t="s">
        <v>238</v>
      </c>
      <c r="Y32" s="4" t="s">
        <v>238</v>
      </c>
      <c r="Z32" s="82" t="s">
        <v>238</v>
      </c>
      <c r="AA32" s="82" t="s">
        <v>237</v>
      </c>
    </row>
    <row r="33" spans="1:27" x14ac:dyDescent="0.25">
      <c r="A33" s="15"/>
      <c r="B33" s="15" t="s">
        <v>44</v>
      </c>
      <c r="C33" s="4" t="e">
        <f>IF('[1]regional estimates'!R32&lt;&gt;"", '[1]regional estimates'!R32, "–")</f>
        <v>#REF!</v>
      </c>
      <c r="D33" s="180" t="e">
        <f>IF('[1]regional estimates'!S32&lt;&gt;"", '[1]regional estimates'!S32, "–")</f>
        <v>#REF!</v>
      </c>
      <c r="E33" s="180" t="e">
        <f>IF('[1]regional estimates'!T32&lt;&gt;"", '[1]regional estimates'!T32, "–")</f>
        <v>#REF!</v>
      </c>
      <c r="F33" s="180" t="e">
        <f>IF('[1]regional estimates'!U32&lt;&gt;"", '[1]regional estimates'!U32, "–")</f>
        <v>#REF!</v>
      </c>
      <c r="G33" s="180" t="s">
        <v>238</v>
      </c>
      <c r="H33" s="82" t="s">
        <v>238</v>
      </c>
      <c r="I33" s="4" t="s">
        <v>238</v>
      </c>
      <c r="J33" s="4" t="s">
        <v>238</v>
      </c>
      <c r="K33" s="4" t="s">
        <v>238</v>
      </c>
      <c r="L33" s="82" t="s">
        <v>238</v>
      </c>
      <c r="M33" s="82" t="s">
        <v>237</v>
      </c>
      <c r="N33" s="82" t="s">
        <v>238</v>
      </c>
      <c r="O33" s="82" t="s">
        <v>237</v>
      </c>
      <c r="P33" s="82" t="s">
        <v>238</v>
      </c>
      <c r="Q33" s="82" t="s">
        <v>237</v>
      </c>
      <c r="R33" s="82" t="s">
        <v>238</v>
      </c>
      <c r="S33" s="82" t="s">
        <v>237</v>
      </c>
      <c r="T33" s="82" t="s">
        <v>238</v>
      </c>
      <c r="U33" s="82" t="s">
        <v>237</v>
      </c>
      <c r="V33" s="82" t="s">
        <v>238</v>
      </c>
      <c r="W33" s="82" t="s">
        <v>237</v>
      </c>
      <c r="X33" s="180" t="s">
        <v>238</v>
      </c>
      <c r="Y33" s="4" t="s">
        <v>238</v>
      </c>
      <c r="Z33" s="82" t="s">
        <v>238</v>
      </c>
      <c r="AA33" s="82" t="s">
        <v>237</v>
      </c>
    </row>
    <row r="34" spans="1:27" x14ac:dyDescent="0.25">
      <c r="A34" s="15"/>
      <c r="B34" s="15" t="s">
        <v>45</v>
      </c>
      <c r="C34" s="4">
        <f>IF('[1]regional estimates'!R33&lt;&gt;"", '[1]regional estimates'!R33, "–")</f>
        <v>0.9</v>
      </c>
      <c r="D34" s="180">
        <f>IF('[1]regional estimates'!S33&lt;&gt;"", '[1]regional estimates'!S33, "–")</f>
        <v>110</v>
      </c>
      <c r="E34" s="180">
        <f>IF('[1]regional estimates'!T33&lt;&gt;"", '[1]regional estimates'!T33, "–")</f>
        <v>100</v>
      </c>
      <c r="F34" s="180">
        <f>IF('[1]regional estimates'!U33&lt;&gt;"", '[1]regional estimates'!U33, "–")</f>
        <v>130</v>
      </c>
      <c r="G34" s="180">
        <v>56</v>
      </c>
      <c r="H34" s="82">
        <v>18</v>
      </c>
      <c r="I34" s="4">
        <v>0.4</v>
      </c>
      <c r="J34" s="4">
        <v>0.4</v>
      </c>
      <c r="K34" s="4">
        <v>0.5</v>
      </c>
      <c r="L34" s="82">
        <v>35.700000000000003</v>
      </c>
      <c r="M34" s="82" t="s">
        <v>237</v>
      </c>
      <c r="N34" s="82">
        <v>31.1</v>
      </c>
      <c r="O34" s="82" t="s">
        <v>237</v>
      </c>
      <c r="P34" s="82">
        <v>74.7</v>
      </c>
      <c r="Q34" s="82" t="s">
        <v>237</v>
      </c>
      <c r="R34" s="82">
        <v>65.3</v>
      </c>
      <c r="S34" s="82" t="s">
        <v>237</v>
      </c>
      <c r="T34" s="82">
        <v>6.9</v>
      </c>
      <c r="U34" s="82" t="s">
        <v>237</v>
      </c>
      <c r="V34" s="82">
        <v>12.2</v>
      </c>
      <c r="W34" s="82" t="s">
        <v>237</v>
      </c>
      <c r="X34" s="180">
        <v>120</v>
      </c>
      <c r="Y34" s="180">
        <v>990</v>
      </c>
      <c r="Z34" s="82">
        <v>101</v>
      </c>
      <c r="AA34" s="82" t="s">
        <v>237</v>
      </c>
    </row>
    <row r="35" spans="1:27" x14ac:dyDescent="0.25">
      <c r="A35" s="15"/>
      <c r="B35" s="15" t="s">
        <v>46</v>
      </c>
      <c r="C35" s="4">
        <f>IF('[1]regional estimates'!R34&lt;&gt;"", '[1]regional estimates'!R34, "–")</f>
        <v>1</v>
      </c>
      <c r="D35" s="180">
        <f>IF('[1]regional estimates'!S34&lt;&gt;"", '[1]regional estimates'!S34, "–")</f>
        <v>83</v>
      </c>
      <c r="E35" s="180">
        <f>IF('[1]regional estimates'!T34&lt;&gt;"", '[1]regional estimates'!T34, "–")</f>
        <v>76</v>
      </c>
      <c r="F35" s="180">
        <f>IF('[1]regional estimates'!U34&lt;&gt;"", '[1]regional estimates'!U34, "–")</f>
        <v>91</v>
      </c>
      <c r="G35" s="180">
        <v>39</v>
      </c>
      <c r="H35" s="82">
        <v>18</v>
      </c>
      <c r="I35" s="4">
        <v>0.2</v>
      </c>
      <c r="J35" s="4">
        <v>0.1</v>
      </c>
      <c r="K35" s="4">
        <v>0.2</v>
      </c>
      <c r="L35" s="82">
        <v>46.5</v>
      </c>
      <c r="M35" s="82" t="s">
        <v>237</v>
      </c>
      <c r="N35" s="82">
        <v>44.5</v>
      </c>
      <c r="O35" s="82" t="s">
        <v>237</v>
      </c>
      <c r="P35" s="82" t="s">
        <v>238</v>
      </c>
      <c r="Q35" s="82" t="s">
        <v>237</v>
      </c>
      <c r="R35" s="82" t="s">
        <v>238</v>
      </c>
      <c r="S35" s="82" t="s">
        <v>237</v>
      </c>
      <c r="T35" s="82">
        <v>11</v>
      </c>
      <c r="U35" s="82" t="s">
        <v>237</v>
      </c>
      <c r="V35" s="82">
        <v>17.600000000000001</v>
      </c>
      <c r="W35" s="82" t="s">
        <v>237</v>
      </c>
      <c r="X35" s="180">
        <v>73</v>
      </c>
      <c r="Y35" s="180">
        <v>740</v>
      </c>
      <c r="Z35" s="82">
        <v>82</v>
      </c>
      <c r="AA35" s="82" t="s">
        <v>237</v>
      </c>
    </row>
    <row r="36" spans="1:27" x14ac:dyDescent="0.25">
      <c r="A36" s="15"/>
      <c r="B36" s="15" t="s">
        <v>47</v>
      </c>
      <c r="C36" s="4">
        <f>IF('[1]regional estimates'!R35&lt;&gt;"", '[1]regional estimates'!R35, "–")</f>
        <v>0.5</v>
      </c>
      <c r="D36" s="180">
        <f>IF('[1]regional estimates'!S35&lt;&gt;"", '[1]regional estimates'!S35, "–")</f>
        <v>1.5</v>
      </c>
      <c r="E36" s="180">
        <f>IF('[1]regional estimates'!T35&lt;&gt;"", '[1]regional estimates'!T35, "–")</f>
        <v>1.3</v>
      </c>
      <c r="F36" s="180">
        <f>IF('[1]regional estimates'!U35&lt;&gt;"", '[1]regional estimates'!U35, "–")</f>
        <v>1.8</v>
      </c>
      <c r="G36" s="180" t="s">
        <v>352</v>
      </c>
      <c r="H36" s="82" t="s">
        <v>351</v>
      </c>
      <c r="I36" s="4">
        <v>0.3</v>
      </c>
      <c r="J36" s="4">
        <v>0.2</v>
      </c>
      <c r="K36" s="4">
        <v>0.3</v>
      </c>
      <c r="L36" s="82" t="s">
        <v>238</v>
      </c>
      <c r="M36" s="82" t="s">
        <v>237</v>
      </c>
      <c r="N36" s="82" t="s">
        <v>238</v>
      </c>
      <c r="O36" s="82" t="s">
        <v>237</v>
      </c>
      <c r="P36" s="82" t="s">
        <v>238</v>
      </c>
      <c r="Q36" s="82" t="s">
        <v>237</v>
      </c>
      <c r="R36" s="82" t="s">
        <v>238</v>
      </c>
      <c r="S36" s="82" t="s">
        <v>237</v>
      </c>
      <c r="T36" s="82" t="s">
        <v>238</v>
      </c>
      <c r="U36" s="82" t="s">
        <v>237</v>
      </c>
      <c r="V36" s="82" t="s">
        <v>238</v>
      </c>
      <c r="W36" s="82" t="s">
        <v>237</v>
      </c>
      <c r="X36" s="180" t="s">
        <v>238</v>
      </c>
      <c r="Y36" s="4" t="s">
        <v>238</v>
      </c>
      <c r="Z36" s="82" t="s">
        <v>238</v>
      </c>
      <c r="AA36" s="82" t="s">
        <v>237</v>
      </c>
    </row>
    <row r="37" spans="1:27" x14ac:dyDescent="0.25">
      <c r="A37" s="15"/>
      <c r="B37" s="15" t="s">
        <v>48</v>
      </c>
      <c r="C37" s="4">
        <f>IF('[1]regional estimates'!R36&lt;&gt;"", '[1]regional estimates'!R36, "–")</f>
        <v>0.7</v>
      </c>
      <c r="D37" s="180">
        <f>IF('[1]regional estimates'!S36&lt;&gt;"", '[1]regional estimates'!S36, "–")</f>
        <v>75</v>
      </c>
      <c r="E37" s="180">
        <f>IF('[1]regional estimates'!T36&lt;&gt;"", '[1]regional estimates'!T36, "–")</f>
        <v>41</v>
      </c>
      <c r="F37" s="180">
        <f>IF('[1]regional estimates'!U36&lt;&gt;"", '[1]regional estimates'!U36, "–")</f>
        <v>130</v>
      </c>
      <c r="G37" s="180">
        <v>39</v>
      </c>
      <c r="H37" s="82">
        <v>5.2</v>
      </c>
      <c r="I37" s="4">
        <v>0.2</v>
      </c>
      <c r="J37" s="4">
        <v>0.2</v>
      </c>
      <c r="K37" s="4">
        <v>0.2</v>
      </c>
      <c r="L37" s="82">
        <v>43.7</v>
      </c>
      <c r="M37" s="82" t="s">
        <v>237</v>
      </c>
      <c r="N37" s="82">
        <v>44.4</v>
      </c>
      <c r="O37" s="82" t="s">
        <v>237</v>
      </c>
      <c r="P37" s="82" t="s">
        <v>238</v>
      </c>
      <c r="Q37" s="82" t="s">
        <v>237</v>
      </c>
      <c r="R37" s="82" t="s">
        <v>238</v>
      </c>
      <c r="S37" s="82" t="s">
        <v>237</v>
      </c>
      <c r="T37" s="82">
        <v>5.2</v>
      </c>
      <c r="U37" s="82" t="s">
        <v>237</v>
      </c>
      <c r="V37" s="82">
        <v>8.1999999999999993</v>
      </c>
      <c r="W37" s="82" t="s">
        <v>237</v>
      </c>
      <c r="X37" s="180" t="s">
        <v>238</v>
      </c>
      <c r="Y37" s="4" t="s">
        <v>238</v>
      </c>
      <c r="Z37" s="82">
        <v>86</v>
      </c>
      <c r="AA37" s="82" t="s">
        <v>237</v>
      </c>
    </row>
    <row r="38" spans="1:27" x14ac:dyDescent="0.25">
      <c r="A38" s="15"/>
      <c r="B38" s="15" t="s">
        <v>49</v>
      </c>
      <c r="C38" s="4">
        <f>IF('[1]regional estimates'!R37&lt;&gt;"", '[1]regional estimates'!R37, "–")</f>
        <v>4.3</v>
      </c>
      <c r="D38" s="180">
        <f>IF('[1]regional estimates'!S37&lt;&gt;"", '[1]regional estimates'!S37, "–")</f>
        <v>600</v>
      </c>
      <c r="E38" s="180">
        <f>IF('[1]regional estimates'!T37&lt;&gt;"", '[1]regional estimates'!T37, "–")</f>
        <v>560</v>
      </c>
      <c r="F38" s="180">
        <f>IF('[1]regional estimates'!U37&lt;&gt;"", '[1]regional estimates'!U37, "–")</f>
        <v>650</v>
      </c>
      <c r="G38" s="180">
        <v>300</v>
      </c>
      <c r="H38" s="82">
        <v>94</v>
      </c>
      <c r="I38" s="4">
        <v>1.5</v>
      </c>
      <c r="J38" s="72">
        <v>1</v>
      </c>
      <c r="K38" s="4">
        <v>1.9</v>
      </c>
      <c r="L38" s="82">
        <v>33.5</v>
      </c>
      <c r="M38" s="82" t="s">
        <v>237</v>
      </c>
      <c r="N38" s="82">
        <v>28.7</v>
      </c>
      <c r="O38" s="82" t="s">
        <v>237</v>
      </c>
      <c r="P38" s="82">
        <v>66.5</v>
      </c>
      <c r="Q38" s="82" t="s">
        <v>237</v>
      </c>
      <c r="R38" s="82">
        <v>46.5</v>
      </c>
      <c r="S38" s="82" t="s">
        <v>237</v>
      </c>
      <c r="T38" s="82">
        <v>13.3</v>
      </c>
      <c r="U38" s="82" t="s">
        <v>237</v>
      </c>
      <c r="V38" s="82">
        <v>21.4</v>
      </c>
      <c r="W38" s="82" t="s">
        <v>237</v>
      </c>
      <c r="X38" s="180">
        <v>510</v>
      </c>
      <c r="Y38" s="180">
        <v>1500</v>
      </c>
      <c r="Z38" s="82">
        <v>91</v>
      </c>
      <c r="AA38" s="82" t="s">
        <v>239</v>
      </c>
    </row>
    <row r="39" spans="1:27" x14ac:dyDescent="0.25">
      <c r="A39" s="15"/>
      <c r="B39" s="15" t="s">
        <v>50</v>
      </c>
      <c r="C39" s="4" t="e">
        <f>IF('[1]regional estimates'!R38&lt;&gt;"", '[1]regional estimates'!R38, "–")</f>
        <v>#REF!</v>
      </c>
      <c r="D39" s="180" t="e">
        <f>IF('[1]regional estimates'!S38&lt;&gt;"", '[1]regional estimates'!S38, "–")</f>
        <v>#REF!</v>
      </c>
      <c r="E39" s="180" t="e">
        <f>IF('[1]regional estimates'!T38&lt;&gt;"", '[1]regional estimates'!T38, "–")</f>
        <v>#REF!</v>
      </c>
      <c r="F39" s="180" t="e">
        <f>IF('[1]regional estimates'!U38&lt;&gt;"", '[1]regional estimates'!U38, "–")</f>
        <v>#REF!</v>
      </c>
      <c r="G39" s="180" t="s">
        <v>238</v>
      </c>
      <c r="H39" s="82" t="s">
        <v>238</v>
      </c>
      <c r="I39" s="4" t="s">
        <v>238</v>
      </c>
      <c r="J39" s="4" t="s">
        <v>238</v>
      </c>
      <c r="K39" s="4" t="s">
        <v>238</v>
      </c>
      <c r="L39" s="82" t="s">
        <v>238</v>
      </c>
      <c r="M39" s="82" t="s">
        <v>237</v>
      </c>
      <c r="N39" s="82" t="s">
        <v>238</v>
      </c>
      <c r="O39" s="82" t="s">
        <v>237</v>
      </c>
      <c r="P39" s="82" t="s">
        <v>238</v>
      </c>
      <c r="Q39" s="82" t="s">
        <v>237</v>
      </c>
      <c r="R39" s="82" t="s">
        <v>238</v>
      </c>
      <c r="S39" s="82" t="s">
        <v>237</v>
      </c>
      <c r="T39" s="82" t="s">
        <v>238</v>
      </c>
      <c r="U39" s="82" t="s">
        <v>237</v>
      </c>
      <c r="V39" s="82" t="s">
        <v>238</v>
      </c>
      <c r="W39" s="82" t="s">
        <v>237</v>
      </c>
      <c r="X39" s="180" t="s">
        <v>238</v>
      </c>
      <c r="Y39" s="4" t="s">
        <v>238</v>
      </c>
      <c r="Z39" s="82" t="s">
        <v>238</v>
      </c>
      <c r="AA39" s="82" t="s">
        <v>237</v>
      </c>
    </row>
    <row r="40" spans="1:27" x14ac:dyDescent="0.25">
      <c r="A40" s="15"/>
      <c r="B40" s="15" t="s">
        <v>51</v>
      </c>
      <c r="C40" s="4">
        <f>IF('[1]regional estimates'!R39&lt;&gt;"", '[1]regional estimates'!R39, "–")</f>
        <v>3.8</v>
      </c>
      <c r="D40" s="180">
        <f>IF('[1]regional estimates'!S39&lt;&gt;"", '[1]regional estimates'!S39, "–")</f>
        <v>120</v>
      </c>
      <c r="E40" s="180">
        <f>IF('[1]regional estimates'!T39&lt;&gt;"", '[1]regional estimates'!T39, "–")</f>
        <v>110</v>
      </c>
      <c r="F40" s="180">
        <f>IF('[1]regional estimates'!U39&lt;&gt;"", '[1]regional estimates'!U39, "–")</f>
        <v>130</v>
      </c>
      <c r="G40" s="180">
        <v>60</v>
      </c>
      <c r="H40" s="82">
        <v>17</v>
      </c>
      <c r="I40" s="4">
        <v>1.2</v>
      </c>
      <c r="J40" s="4">
        <v>0.9</v>
      </c>
      <c r="K40" s="4">
        <v>1.5</v>
      </c>
      <c r="L40" s="82">
        <v>25</v>
      </c>
      <c r="M40" s="82" t="s">
        <v>237</v>
      </c>
      <c r="N40" s="82">
        <v>17.399999999999999</v>
      </c>
      <c r="O40" s="82" t="s">
        <v>237</v>
      </c>
      <c r="P40" s="82">
        <v>46.5</v>
      </c>
      <c r="Q40" s="82" t="s">
        <v>237</v>
      </c>
      <c r="R40" s="82">
        <v>34</v>
      </c>
      <c r="S40" s="82" t="s">
        <v>237</v>
      </c>
      <c r="T40" s="82">
        <v>12.8</v>
      </c>
      <c r="U40" s="82" t="s">
        <v>237</v>
      </c>
      <c r="V40" s="82">
        <v>19</v>
      </c>
      <c r="W40" s="82" t="s">
        <v>237</v>
      </c>
      <c r="X40" s="180">
        <v>110</v>
      </c>
      <c r="Y40" s="180">
        <v>320</v>
      </c>
      <c r="Z40" s="82">
        <v>88</v>
      </c>
      <c r="AA40" s="82" t="s">
        <v>237</v>
      </c>
    </row>
    <row r="41" spans="1:27" x14ac:dyDescent="0.25">
      <c r="A41" s="15"/>
      <c r="B41" s="15" t="s">
        <v>52</v>
      </c>
      <c r="C41" s="4">
        <f>IF('[1]regional estimates'!R40&lt;&gt;"", '[1]regional estimates'!R40, "–")</f>
        <v>2.5</v>
      </c>
      <c r="D41" s="180">
        <f>IF('[1]regional estimates'!S40&lt;&gt;"", '[1]regional estimates'!S40, "–")</f>
        <v>210</v>
      </c>
      <c r="E41" s="180">
        <f>IF('[1]regional estimates'!T40&lt;&gt;"", '[1]regional estimates'!T40, "–")</f>
        <v>170</v>
      </c>
      <c r="F41" s="180">
        <f>IF('[1]regional estimates'!U40&lt;&gt;"", '[1]regional estimates'!U40, "–")</f>
        <v>250</v>
      </c>
      <c r="G41" s="180">
        <v>100</v>
      </c>
      <c r="H41" s="82">
        <v>34</v>
      </c>
      <c r="I41" s="4">
        <v>0.7</v>
      </c>
      <c r="J41" s="4">
        <v>0.5</v>
      </c>
      <c r="K41" s="4">
        <v>0.9</v>
      </c>
      <c r="L41" s="82" t="s">
        <v>238</v>
      </c>
      <c r="M41" s="82" t="s">
        <v>237</v>
      </c>
      <c r="N41" s="82">
        <v>10.1</v>
      </c>
      <c r="O41" s="82" t="s">
        <v>237</v>
      </c>
      <c r="P41" s="82" t="s">
        <v>238</v>
      </c>
      <c r="Q41" s="82" t="s">
        <v>237</v>
      </c>
      <c r="R41" s="82">
        <v>57.1</v>
      </c>
      <c r="S41" s="82" t="s">
        <v>353</v>
      </c>
      <c r="T41" s="82" t="s">
        <v>238</v>
      </c>
      <c r="U41" s="82" t="s">
        <v>237</v>
      </c>
      <c r="V41" s="82">
        <v>3.6</v>
      </c>
      <c r="W41" s="82" t="s">
        <v>237</v>
      </c>
      <c r="X41" s="180">
        <v>160</v>
      </c>
      <c r="Y41" s="180">
        <v>980</v>
      </c>
      <c r="Z41" s="82">
        <v>117</v>
      </c>
      <c r="AA41" s="82" t="s">
        <v>237</v>
      </c>
    </row>
    <row r="42" spans="1:27" x14ac:dyDescent="0.25">
      <c r="A42" s="15"/>
      <c r="B42" s="15" t="s">
        <v>53</v>
      </c>
      <c r="C42" s="4">
        <f>IF('[1]regional estimates'!R41&lt;&gt;"", '[1]regional estimates'!R41, "–")</f>
        <v>0.3</v>
      </c>
      <c r="D42" s="180">
        <f>IF('[1]regional estimates'!S41&lt;&gt;"", '[1]regional estimates'!S41, "–")</f>
        <v>38</v>
      </c>
      <c r="E42" s="180">
        <f>IF('[1]regional estimates'!T41&lt;&gt;"", '[1]regional estimates'!T41, "–")</f>
        <v>23</v>
      </c>
      <c r="F42" s="180">
        <f>IF('[1]regional estimates'!U41&lt;&gt;"", '[1]regional estimates'!U41, "–")</f>
        <v>59</v>
      </c>
      <c r="G42" s="180">
        <v>5</v>
      </c>
      <c r="H42" s="82" t="s">
        <v>238</v>
      </c>
      <c r="I42" s="4">
        <v>0.1</v>
      </c>
      <c r="J42" s="4">
        <v>0.2</v>
      </c>
      <c r="K42" s="4" t="s">
        <v>350</v>
      </c>
      <c r="L42" s="82" t="s">
        <v>238</v>
      </c>
      <c r="M42" s="82" t="s">
        <v>237</v>
      </c>
      <c r="N42" s="82" t="s">
        <v>238</v>
      </c>
      <c r="O42" s="82" t="s">
        <v>237</v>
      </c>
      <c r="P42" s="82" t="s">
        <v>238</v>
      </c>
      <c r="Q42" s="82" t="s">
        <v>237</v>
      </c>
      <c r="R42" s="82" t="s">
        <v>238</v>
      </c>
      <c r="S42" s="82" t="s">
        <v>237</v>
      </c>
      <c r="T42" s="82" t="s">
        <v>238</v>
      </c>
      <c r="U42" s="82" t="s">
        <v>237</v>
      </c>
      <c r="V42" s="82" t="s">
        <v>238</v>
      </c>
      <c r="W42" s="82" t="s">
        <v>237</v>
      </c>
      <c r="X42" s="180" t="s">
        <v>238</v>
      </c>
      <c r="Y42" s="4" t="s">
        <v>238</v>
      </c>
      <c r="Z42" s="82" t="s">
        <v>238</v>
      </c>
      <c r="AA42" s="82" t="s">
        <v>237</v>
      </c>
    </row>
    <row r="43" spans="1:27" x14ac:dyDescent="0.25">
      <c r="A43" s="15"/>
      <c r="B43" s="15" t="s">
        <v>54</v>
      </c>
      <c r="C43" s="4" t="e">
        <f>IF('[1]regional estimates'!R42&lt;&gt;"", '[1]regional estimates'!R42, "–")</f>
        <v>#REF!</v>
      </c>
      <c r="D43" s="180" t="e">
        <f>IF('[1]regional estimates'!S42&lt;&gt;"", '[1]regional estimates'!S42, "–")</f>
        <v>#REF!</v>
      </c>
      <c r="E43" s="180" t="e">
        <f>IF('[1]regional estimates'!T42&lt;&gt;"", '[1]regional estimates'!T42, "–")</f>
        <v>#REF!</v>
      </c>
      <c r="F43" s="180" t="e">
        <f>IF('[1]regional estimates'!U42&lt;&gt;"", '[1]regional estimates'!U42, "–")</f>
        <v>#REF!</v>
      </c>
      <c r="G43" s="180" t="s">
        <v>238</v>
      </c>
      <c r="H43" s="82" t="s">
        <v>238</v>
      </c>
      <c r="I43" s="4" t="s">
        <v>238</v>
      </c>
      <c r="J43" s="4" t="s">
        <v>238</v>
      </c>
      <c r="K43" s="4" t="s">
        <v>238</v>
      </c>
      <c r="L43" s="82" t="s">
        <v>238</v>
      </c>
      <c r="M43" s="82" t="s">
        <v>237</v>
      </c>
      <c r="N43" s="82" t="s">
        <v>238</v>
      </c>
      <c r="O43" s="82" t="s">
        <v>237</v>
      </c>
      <c r="P43" s="82" t="s">
        <v>238</v>
      </c>
      <c r="Q43" s="82" t="s">
        <v>237</v>
      </c>
      <c r="R43" s="82" t="s">
        <v>238</v>
      </c>
      <c r="S43" s="82" t="s">
        <v>237</v>
      </c>
      <c r="T43" s="82" t="s">
        <v>238</v>
      </c>
      <c r="U43" s="82" t="s">
        <v>237</v>
      </c>
      <c r="V43" s="82" t="s">
        <v>238</v>
      </c>
      <c r="W43" s="82" t="s">
        <v>237</v>
      </c>
      <c r="X43" s="180" t="s">
        <v>238</v>
      </c>
      <c r="Y43" s="4" t="s">
        <v>238</v>
      </c>
      <c r="Z43" s="82" t="s">
        <v>238</v>
      </c>
      <c r="AA43" s="82" t="s">
        <v>237</v>
      </c>
    </row>
    <row r="44" spans="1:27" x14ac:dyDescent="0.25">
      <c r="A44" s="15"/>
      <c r="B44" s="15" t="s">
        <v>55</v>
      </c>
      <c r="C44" s="4">
        <f>IF('[1]regional estimates'!R43&lt;&gt;"", '[1]regional estimates'!R43, "–")</f>
        <v>0.5</v>
      </c>
      <c r="D44" s="180">
        <f>IF('[1]regional estimates'!S43&lt;&gt;"", '[1]regional estimates'!S43, "–")</f>
        <v>140</v>
      </c>
      <c r="E44" s="180">
        <f>IF('[1]regional estimates'!T43&lt;&gt;"", '[1]regional estimates'!T43, "–")</f>
        <v>110</v>
      </c>
      <c r="F44" s="180">
        <f>IF('[1]regional estimates'!U43&lt;&gt;"", '[1]regional estimates'!U43, "–")</f>
        <v>180</v>
      </c>
      <c r="G44" s="180">
        <v>35</v>
      </c>
      <c r="H44" s="82" t="s">
        <v>238</v>
      </c>
      <c r="I44" s="4">
        <v>0.2</v>
      </c>
      <c r="J44" s="4">
        <v>0.3</v>
      </c>
      <c r="K44" s="4">
        <v>0.2</v>
      </c>
      <c r="L44" s="82" t="s">
        <v>238</v>
      </c>
      <c r="M44" s="82" t="s">
        <v>237</v>
      </c>
      <c r="N44" s="82">
        <v>24.1</v>
      </c>
      <c r="O44" s="82" t="s">
        <v>237</v>
      </c>
      <c r="P44" s="82" t="s">
        <v>238</v>
      </c>
      <c r="Q44" s="82" t="s">
        <v>237</v>
      </c>
      <c r="R44" s="82">
        <v>38.799999999999997</v>
      </c>
      <c r="S44" s="82" t="s">
        <v>237</v>
      </c>
      <c r="T44" s="82" t="s">
        <v>238</v>
      </c>
      <c r="U44" s="82" t="s">
        <v>237</v>
      </c>
      <c r="V44" s="82">
        <v>11.3</v>
      </c>
      <c r="W44" s="82" t="s">
        <v>237</v>
      </c>
      <c r="X44" s="180" t="s">
        <v>238</v>
      </c>
      <c r="Y44" s="4" t="s">
        <v>238</v>
      </c>
      <c r="Z44" s="82" t="s">
        <v>238</v>
      </c>
      <c r="AA44" s="82" t="s">
        <v>237</v>
      </c>
    </row>
    <row r="45" spans="1:27" x14ac:dyDescent="0.25">
      <c r="A45" s="15"/>
      <c r="B45" s="15" t="s">
        <v>56</v>
      </c>
      <c r="C45" s="4" t="e">
        <f>IF('[1]regional estimates'!R44&lt;&gt;"", '[1]regional estimates'!R44, "–")</f>
        <v>#REF!</v>
      </c>
      <c r="D45" s="180" t="e">
        <f>IF('[1]regional estimates'!S44&lt;&gt;"", '[1]regional estimates'!S44, "–")</f>
        <v>#REF!</v>
      </c>
      <c r="E45" s="180" t="e">
        <f>IF('[1]regional estimates'!T44&lt;&gt;"", '[1]regional estimates'!T44, "–")</f>
        <v>#REF!</v>
      </c>
      <c r="F45" s="180" t="e">
        <f>IF('[1]regional estimates'!U44&lt;&gt;"", '[1]regional estimates'!U44, "–")</f>
        <v>#REF!</v>
      </c>
      <c r="G45" s="180" t="s">
        <v>238</v>
      </c>
      <c r="H45" s="82" t="s">
        <v>238</v>
      </c>
      <c r="I45" s="4" t="s">
        <v>238</v>
      </c>
      <c r="J45" s="4" t="s">
        <v>238</v>
      </c>
      <c r="K45" s="4" t="s">
        <v>238</v>
      </c>
      <c r="L45" s="82">
        <v>23.9</v>
      </c>
      <c r="M45" s="82" t="s">
        <v>237</v>
      </c>
      <c r="N45" s="82">
        <v>19.100000000000001</v>
      </c>
      <c r="O45" s="82" t="s">
        <v>237</v>
      </c>
      <c r="P45" s="82">
        <v>52.3</v>
      </c>
      <c r="Q45" s="82" t="s">
        <v>237</v>
      </c>
      <c r="R45" s="82" t="s">
        <v>238</v>
      </c>
      <c r="S45" s="82" t="s">
        <v>237</v>
      </c>
      <c r="T45" s="82">
        <v>4.0999999999999996</v>
      </c>
      <c r="U45" s="82" t="s">
        <v>237</v>
      </c>
      <c r="V45" s="82">
        <v>2.9</v>
      </c>
      <c r="W45" s="82" t="s">
        <v>237</v>
      </c>
      <c r="X45" s="180" t="s">
        <v>238</v>
      </c>
      <c r="Y45" s="4" t="s">
        <v>238</v>
      </c>
      <c r="Z45" s="82" t="s">
        <v>238</v>
      </c>
      <c r="AA45" s="82" t="s">
        <v>237</v>
      </c>
    </row>
    <row r="46" spans="1:27" x14ac:dyDescent="0.25">
      <c r="A46" s="15"/>
      <c r="B46" s="15" t="s">
        <v>57</v>
      </c>
      <c r="C46" s="4">
        <f>IF('[1]regional estimates'!R45&lt;&gt;"", '[1]regional estimates'!R45, "–")</f>
        <v>2.5</v>
      </c>
      <c r="D46" s="180">
        <f>IF('[1]regional estimates'!S45&lt;&gt;"", '[1]regional estimates'!S45, "–")</f>
        <v>69</v>
      </c>
      <c r="E46" s="180">
        <f>IF('[1]regional estimates'!T45&lt;&gt;"", '[1]regional estimates'!T45, "–")</f>
        <v>64</v>
      </c>
      <c r="F46" s="180">
        <f>IF('[1]regional estimates'!U45&lt;&gt;"", '[1]regional estimates'!U45, "–")</f>
        <v>75</v>
      </c>
      <c r="G46" s="180">
        <v>35</v>
      </c>
      <c r="H46" s="82">
        <v>13</v>
      </c>
      <c r="I46" s="4">
        <v>0.9</v>
      </c>
      <c r="J46" s="4">
        <v>0.7</v>
      </c>
      <c r="K46" s="4">
        <v>1.2</v>
      </c>
      <c r="L46" s="82">
        <v>27.6</v>
      </c>
      <c r="M46" s="82" t="s">
        <v>237</v>
      </c>
      <c r="N46" s="82">
        <v>14.4</v>
      </c>
      <c r="O46" s="82" t="s">
        <v>237</v>
      </c>
      <c r="P46" s="82">
        <v>51.2</v>
      </c>
      <c r="Q46" s="82" t="s">
        <v>237</v>
      </c>
      <c r="R46" s="82">
        <v>44.9</v>
      </c>
      <c r="S46" s="82" t="s">
        <v>237</v>
      </c>
      <c r="T46" s="82">
        <v>6.3</v>
      </c>
      <c r="U46" s="82" t="s">
        <v>237</v>
      </c>
      <c r="V46" s="82">
        <v>11.5</v>
      </c>
      <c r="W46" s="82" t="s">
        <v>237</v>
      </c>
      <c r="X46" s="180">
        <v>64</v>
      </c>
      <c r="Y46" s="180">
        <v>220</v>
      </c>
      <c r="Z46" s="82">
        <v>100</v>
      </c>
      <c r="AA46" s="82" t="s">
        <v>237</v>
      </c>
    </row>
    <row r="47" spans="1:27" x14ac:dyDescent="0.25">
      <c r="A47" s="15"/>
      <c r="B47" s="15" t="s">
        <v>58</v>
      </c>
      <c r="C47" s="4" t="e">
        <f>IF('[1]regional estimates'!R46&lt;&gt;"", '[1]regional estimates'!R46, "–")</f>
        <v>#REF!</v>
      </c>
      <c r="D47" s="180" t="e">
        <f>IF('[1]regional estimates'!S46&lt;&gt;"", '[1]regional estimates'!S46, "–")</f>
        <v>#REF!</v>
      </c>
      <c r="E47" s="180" t="e">
        <f>IF('[1]regional estimates'!T46&lt;&gt;"", '[1]regional estimates'!T46, "–")</f>
        <v>#REF!</v>
      </c>
      <c r="F47" s="180" t="e">
        <f>IF('[1]regional estimates'!U46&lt;&gt;"", '[1]regional estimates'!U46, "–")</f>
        <v>#REF!</v>
      </c>
      <c r="G47" s="180" t="s">
        <v>238</v>
      </c>
      <c r="H47" s="82" t="s">
        <v>238</v>
      </c>
      <c r="I47" s="4" t="s">
        <v>238</v>
      </c>
      <c r="J47" s="4" t="s">
        <v>238</v>
      </c>
      <c r="K47" s="4" t="s">
        <v>238</v>
      </c>
      <c r="L47" s="82" t="s">
        <v>238</v>
      </c>
      <c r="M47" s="82" t="s">
        <v>237</v>
      </c>
      <c r="N47" s="82" t="s">
        <v>238</v>
      </c>
      <c r="O47" s="82" t="s">
        <v>237</v>
      </c>
      <c r="P47" s="82" t="s">
        <v>238</v>
      </c>
      <c r="Q47" s="82" t="s">
        <v>237</v>
      </c>
      <c r="R47" s="82" t="s">
        <v>238</v>
      </c>
      <c r="S47" s="82" t="s">
        <v>237</v>
      </c>
      <c r="T47" s="82" t="s">
        <v>238</v>
      </c>
      <c r="U47" s="82" t="s">
        <v>237</v>
      </c>
      <c r="V47" s="82" t="s">
        <v>238</v>
      </c>
      <c r="W47" s="82" t="s">
        <v>237</v>
      </c>
      <c r="X47" s="180" t="s">
        <v>238</v>
      </c>
      <c r="Y47" s="4" t="s">
        <v>238</v>
      </c>
      <c r="Z47" s="82" t="s">
        <v>238</v>
      </c>
      <c r="AA47" s="82" t="s">
        <v>237</v>
      </c>
    </row>
    <row r="48" spans="1:27" x14ac:dyDescent="0.25">
      <c r="A48" s="15"/>
      <c r="B48" s="15" t="s">
        <v>59</v>
      </c>
      <c r="C48" s="4">
        <f>IF('[1]regional estimates'!R47&lt;&gt;"", '[1]regional estimates'!R47, "–")</f>
        <v>0.2</v>
      </c>
      <c r="D48" s="180">
        <f>IF('[1]regional estimates'!S47&lt;&gt;"", '[1]regional estimates'!S47, "–")</f>
        <v>7.6</v>
      </c>
      <c r="E48" s="180">
        <f>IF('[1]regional estimates'!T47&lt;&gt;"", '[1]regional estimates'!T47, "–")</f>
        <v>5.4</v>
      </c>
      <c r="F48" s="180">
        <f>IF('[1]regional estimates'!U47&lt;&gt;"", '[1]regional estimates'!U47, "–")</f>
        <v>9.1999999999999993</v>
      </c>
      <c r="G48" s="180">
        <v>1.4</v>
      </c>
      <c r="H48" s="82" t="s">
        <v>238</v>
      </c>
      <c r="I48" s="4" t="s">
        <v>350</v>
      </c>
      <c r="J48" s="4">
        <v>0.1</v>
      </c>
      <c r="K48" s="4" t="s">
        <v>350</v>
      </c>
      <c r="L48" s="82" t="s">
        <v>238</v>
      </c>
      <c r="M48" s="82" t="s">
        <v>237</v>
      </c>
      <c r="N48" s="82">
        <v>33.1</v>
      </c>
      <c r="O48" s="82" t="s">
        <v>237</v>
      </c>
      <c r="P48" s="82" t="s">
        <v>238</v>
      </c>
      <c r="Q48" s="82" t="s">
        <v>237</v>
      </c>
      <c r="R48" s="82">
        <v>54.8</v>
      </c>
      <c r="S48" s="82" t="s">
        <v>237</v>
      </c>
      <c r="T48" s="82" t="s">
        <v>238</v>
      </c>
      <c r="U48" s="82" t="s">
        <v>237</v>
      </c>
      <c r="V48" s="82">
        <v>13.8</v>
      </c>
      <c r="W48" s="82" t="s">
        <v>237</v>
      </c>
      <c r="X48" s="180" t="s">
        <v>238</v>
      </c>
      <c r="Y48" s="4" t="s">
        <v>238</v>
      </c>
      <c r="Z48" s="82" t="s">
        <v>238</v>
      </c>
      <c r="AA48" s="82" t="s">
        <v>237</v>
      </c>
    </row>
    <row r="49" spans="1:27" x14ac:dyDescent="0.25">
      <c r="A49" s="15"/>
      <c r="B49" s="15" t="s">
        <v>60</v>
      </c>
      <c r="C49" s="4">
        <f>IF('[1]regional estimates'!R48&lt;&gt;"", '[1]regional estimates'!R48, "–")</f>
        <v>2.7</v>
      </c>
      <c r="D49" s="180">
        <f>IF('[1]regional estimates'!S48&lt;&gt;"", '[1]regional estimates'!S48, "–")</f>
        <v>370</v>
      </c>
      <c r="E49" s="180">
        <f>IF('[1]regional estimates'!T48&lt;&gt;"", '[1]regional estimates'!T48, "–")</f>
        <v>330</v>
      </c>
      <c r="F49" s="180">
        <f>IF('[1]regional estimates'!U48&lt;&gt;"", '[1]regional estimates'!U48, "–")</f>
        <v>410</v>
      </c>
      <c r="G49" s="180">
        <v>170</v>
      </c>
      <c r="H49" s="82">
        <v>72</v>
      </c>
      <c r="I49" s="4">
        <v>0.9</v>
      </c>
      <c r="J49" s="4">
        <v>0.7</v>
      </c>
      <c r="K49" s="72">
        <v>1</v>
      </c>
      <c r="L49" s="82">
        <v>24.6</v>
      </c>
      <c r="M49" s="82" t="s">
        <v>237</v>
      </c>
      <c r="N49" s="82">
        <v>15.7</v>
      </c>
      <c r="O49" s="82" t="s">
        <v>237</v>
      </c>
      <c r="P49" s="82">
        <v>56.5</v>
      </c>
      <c r="Q49" s="82" t="s">
        <v>237</v>
      </c>
      <c r="R49" s="82">
        <v>34.200000000000003</v>
      </c>
      <c r="S49" s="82" t="s">
        <v>237</v>
      </c>
      <c r="T49" s="82">
        <v>7.5</v>
      </c>
      <c r="U49" s="82" t="s">
        <v>237</v>
      </c>
      <c r="V49" s="82">
        <v>13.5</v>
      </c>
      <c r="W49" s="82" t="s">
        <v>237</v>
      </c>
      <c r="X49" s="180">
        <v>400</v>
      </c>
      <c r="Y49" s="180">
        <v>1300</v>
      </c>
      <c r="Z49" s="82">
        <v>66</v>
      </c>
      <c r="AA49" s="82" t="s">
        <v>237</v>
      </c>
    </row>
    <row r="50" spans="1:27" x14ac:dyDescent="0.25">
      <c r="A50" s="15"/>
      <c r="B50" s="15" t="s">
        <v>61</v>
      </c>
      <c r="C50" s="4" t="e">
        <f>IF('[1]regional estimates'!R49&lt;&gt;"", '[1]regional estimates'!R49, "–")</f>
        <v>#REF!</v>
      </c>
      <c r="D50" s="180" t="e">
        <f>IF('[1]regional estimates'!S49&lt;&gt;"", '[1]regional estimates'!S49, "–")</f>
        <v>#REF!</v>
      </c>
      <c r="E50" s="180" t="e">
        <f>IF('[1]regional estimates'!T49&lt;&gt;"", '[1]regional estimates'!T49, "–")</f>
        <v>#REF!</v>
      </c>
      <c r="F50" s="180" t="e">
        <f>IF('[1]regional estimates'!U49&lt;&gt;"", '[1]regional estimates'!U49, "–")</f>
        <v>#REF!</v>
      </c>
      <c r="G50" s="180" t="s">
        <v>238</v>
      </c>
      <c r="H50" s="82" t="s">
        <v>238</v>
      </c>
      <c r="I50" s="4" t="s">
        <v>238</v>
      </c>
      <c r="J50" s="4" t="s">
        <v>238</v>
      </c>
      <c r="K50" s="4" t="s">
        <v>238</v>
      </c>
      <c r="L50" s="82" t="s">
        <v>238</v>
      </c>
      <c r="M50" s="82" t="s">
        <v>237</v>
      </c>
      <c r="N50" s="82" t="s">
        <v>238</v>
      </c>
      <c r="O50" s="82" t="s">
        <v>237</v>
      </c>
      <c r="P50" s="82" t="s">
        <v>238</v>
      </c>
      <c r="Q50" s="82" t="s">
        <v>237</v>
      </c>
      <c r="R50" s="82" t="s">
        <v>238</v>
      </c>
      <c r="S50" s="82" t="s">
        <v>237</v>
      </c>
      <c r="T50" s="82" t="s">
        <v>238</v>
      </c>
      <c r="U50" s="82" t="s">
        <v>237</v>
      </c>
      <c r="V50" s="82" t="s">
        <v>238</v>
      </c>
      <c r="W50" s="82" t="s">
        <v>237</v>
      </c>
      <c r="X50" s="180" t="s">
        <v>238</v>
      </c>
      <c r="Y50" s="4" t="s">
        <v>238</v>
      </c>
      <c r="Z50" s="82" t="s">
        <v>238</v>
      </c>
      <c r="AA50" s="82" t="s">
        <v>237</v>
      </c>
    </row>
    <row r="51" spans="1:27" x14ac:dyDescent="0.25">
      <c r="A51" s="15"/>
      <c r="B51" s="15" t="s">
        <v>62</v>
      </c>
      <c r="C51" s="4">
        <f>IF('[1]regional estimates'!R50&lt;&gt;"", '[1]regional estimates'!R50, "–")</f>
        <v>0.2</v>
      </c>
      <c r="D51" s="180">
        <f>IF('[1]regional estimates'!S50&lt;&gt;"", '[1]regional estimates'!S50, "–")</f>
        <v>16</v>
      </c>
      <c r="E51" s="180">
        <f>IF('[1]regional estimates'!T50&lt;&gt;"", '[1]regional estimates'!T50, "–")</f>
        <v>14</v>
      </c>
      <c r="F51" s="180">
        <f>IF('[1]regional estimates'!U50&lt;&gt;"", '[1]regional estimates'!U50, "–")</f>
        <v>18</v>
      </c>
      <c r="G51" s="180">
        <v>3.6</v>
      </c>
      <c r="H51" s="82" t="s">
        <v>238</v>
      </c>
      <c r="I51" s="4">
        <v>0.2</v>
      </c>
      <c r="J51" s="4">
        <v>0.2</v>
      </c>
      <c r="K51" s="4" t="s">
        <v>350</v>
      </c>
      <c r="L51" s="82" t="s">
        <v>238</v>
      </c>
      <c r="M51" s="82" t="s">
        <v>237</v>
      </c>
      <c r="N51" s="82">
        <v>53.5</v>
      </c>
      <c r="O51" s="82" t="s">
        <v>237</v>
      </c>
      <c r="P51" s="82" t="s">
        <v>238</v>
      </c>
      <c r="Q51" s="82" t="s">
        <v>237</v>
      </c>
      <c r="R51" s="82">
        <v>66.400000000000006</v>
      </c>
      <c r="S51" s="82" t="s">
        <v>237</v>
      </c>
      <c r="T51" s="82" t="s">
        <v>238</v>
      </c>
      <c r="U51" s="82" t="s">
        <v>237</v>
      </c>
      <c r="V51" s="82">
        <v>29.9</v>
      </c>
      <c r="W51" s="82" t="s">
        <v>237</v>
      </c>
      <c r="X51" s="180" t="s">
        <v>238</v>
      </c>
      <c r="Y51" s="4" t="s">
        <v>238</v>
      </c>
      <c r="Z51" s="82" t="s">
        <v>238</v>
      </c>
      <c r="AA51" s="82" t="s">
        <v>237</v>
      </c>
    </row>
    <row r="52" spans="1:27" x14ac:dyDescent="0.25">
      <c r="A52" s="15"/>
      <c r="B52" s="15" t="s">
        <v>63</v>
      </c>
      <c r="C52" s="4" t="str">
        <f>IF('[1]regional estimates'!R51&lt;&gt;"", '[1]regional estimates'!R51, "–")</f>
        <v>&lt;0.1</v>
      </c>
      <c r="D52" s="180" t="str">
        <f>IF('[1]regional estimates'!S51&lt;&gt;"", '[1]regional estimates'!S51, "–")</f>
        <v>&lt;0.5</v>
      </c>
      <c r="E52" s="180" t="str">
        <f>IF('[1]regional estimates'!T51&lt;&gt;"", '[1]regional estimates'!T51, "–")</f>
        <v>&lt;0.5</v>
      </c>
      <c r="F52" s="180" t="str">
        <f>IF('[1]regional estimates'!U51&lt;&gt;"", '[1]regional estimates'!U51, "–")</f>
        <v>&lt;1.0</v>
      </c>
      <c r="G52" s="180" t="s">
        <v>351</v>
      </c>
      <c r="H52" s="82" t="s">
        <v>238</v>
      </c>
      <c r="I52" s="4" t="s">
        <v>350</v>
      </c>
      <c r="J52" s="4" t="s">
        <v>350</v>
      </c>
      <c r="K52" s="4" t="s">
        <v>350</v>
      </c>
      <c r="L52" s="82" t="s">
        <v>238</v>
      </c>
      <c r="M52" s="82" t="s">
        <v>237</v>
      </c>
      <c r="N52" s="82" t="s">
        <v>238</v>
      </c>
      <c r="O52" s="82" t="s">
        <v>237</v>
      </c>
      <c r="P52" s="82" t="s">
        <v>238</v>
      </c>
      <c r="Q52" s="82" t="s">
        <v>237</v>
      </c>
      <c r="R52" s="82" t="s">
        <v>238</v>
      </c>
      <c r="S52" s="82" t="s">
        <v>237</v>
      </c>
      <c r="T52" s="82" t="s">
        <v>238</v>
      </c>
      <c r="U52" s="82" t="s">
        <v>237</v>
      </c>
      <c r="V52" s="82" t="s">
        <v>238</v>
      </c>
      <c r="W52" s="82" t="s">
        <v>237</v>
      </c>
      <c r="X52" s="180" t="s">
        <v>238</v>
      </c>
      <c r="Y52" s="4" t="s">
        <v>238</v>
      </c>
      <c r="Z52" s="82" t="s">
        <v>238</v>
      </c>
      <c r="AA52" s="82" t="s">
        <v>237</v>
      </c>
    </row>
    <row r="53" spans="1:27" x14ac:dyDescent="0.25">
      <c r="A53" s="15"/>
      <c r="B53" s="15" t="s">
        <v>64</v>
      </c>
      <c r="C53" s="4" t="str">
        <f>IF('[1]regional estimates'!R52&lt;&gt;"", '[1]regional estimates'!R52, "–")</f>
        <v>&lt;0.1</v>
      </c>
      <c r="D53" s="180">
        <f>IF('[1]regional estimates'!S52&lt;&gt;"", '[1]regional estimates'!S52, "–")</f>
        <v>3.4</v>
      </c>
      <c r="E53" s="180">
        <f>IF('[1]regional estimates'!T52&lt;&gt;"", '[1]regional estimates'!T52, "–")</f>
        <v>3</v>
      </c>
      <c r="F53" s="180">
        <f>IF('[1]regional estimates'!U52&lt;&gt;"", '[1]regional estimates'!U52, "–")</f>
        <v>3.8</v>
      </c>
      <c r="G53" s="180" t="s">
        <v>349</v>
      </c>
      <c r="H53" s="82" t="s">
        <v>238</v>
      </c>
      <c r="I53" s="4" t="s">
        <v>350</v>
      </c>
      <c r="J53" s="4" t="s">
        <v>350</v>
      </c>
      <c r="K53" s="4" t="s">
        <v>350</v>
      </c>
      <c r="L53" s="82" t="s">
        <v>238</v>
      </c>
      <c r="M53" s="82" t="s">
        <v>237</v>
      </c>
      <c r="N53" s="82" t="s">
        <v>238</v>
      </c>
      <c r="O53" s="82" t="s">
        <v>237</v>
      </c>
      <c r="P53" s="82" t="s">
        <v>238</v>
      </c>
      <c r="Q53" s="82" t="s">
        <v>237</v>
      </c>
      <c r="R53" s="82" t="s">
        <v>238</v>
      </c>
      <c r="S53" s="82" t="s">
        <v>237</v>
      </c>
      <c r="T53" s="82" t="s">
        <v>238</v>
      </c>
      <c r="U53" s="82" t="s">
        <v>237</v>
      </c>
      <c r="V53" s="82" t="s">
        <v>238</v>
      </c>
      <c r="W53" s="82" t="s">
        <v>237</v>
      </c>
      <c r="X53" s="180" t="s">
        <v>238</v>
      </c>
      <c r="Y53" s="4" t="s">
        <v>238</v>
      </c>
      <c r="Z53" s="82" t="s">
        <v>238</v>
      </c>
      <c r="AA53" s="82" t="s">
        <v>237</v>
      </c>
    </row>
    <row r="54" spans="1:27" x14ac:dyDescent="0.25">
      <c r="A54" s="15"/>
      <c r="B54" s="15" t="s">
        <v>65</v>
      </c>
      <c r="C54" s="4" t="e">
        <f>IF('[1]regional estimates'!R53&lt;&gt;"", '[1]regional estimates'!R53, "–")</f>
        <v>#REF!</v>
      </c>
      <c r="D54" s="180" t="e">
        <f>IF('[1]regional estimates'!S53&lt;&gt;"", '[1]regional estimates'!S53, "–")</f>
        <v>#REF!</v>
      </c>
      <c r="E54" s="180" t="e">
        <f>IF('[1]regional estimates'!T53&lt;&gt;"", '[1]regional estimates'!T53, "–")</f>
        <v>#REF!</v>
      </c>
      <c r="F54" s="180" t="e">
        <f>IF('[1]regional estimates'!U53&lt;&gt;"", '[1]regional estimates'!U53, "–")</f>
        <v>#REF!</v>
      </c>
      <c r="G54" s="180" t="s">
        <v>238</v>
      </c>
      <c r="H54" s="82" t="s">
        <v>238</v>
      </c>
      <c r="I54" s="4" t="s">
        <v>238</v>
      </c>
      <c r="J54" s="4" t="s">
        <v>238</v>
      </c>
      <c r="K54" s="4" t="s">
        <v>238</v>
      </c>
      <c r="L54" s="82" t="s">
        <v>238</v>
      </c>
      <c r="M54" s="82" t="s">
        <v>237</v>
      </c>
      <c r="N54" s="82">
        <v>7.9</v>
      </c>
      <c r="O54" s="82" t="s">
        <v>237</v>
      </c>
      <c r="P54" s="82" t="s">
        <v>238</v>
      </c>
      <c r="Q54" s="82" t="s">
        <v>237</v>
      </c>
      <c r="R54" s="82" t="s">
        <v>238</v>
      </c>
      <c r="S54" s="82" t="s">
        <v>237</v>
      </c>
      <c r="T54" s="82" t="s">
        <v>238</v>
      </c>
      <c r="U54" s="82" t="s">
        <v>237</v>
      </c>
      <c r="V54" s="82" t="s">
        <v>238</v>
      </c>
      <c r="W54" s="82" t="s">
        <v>237</v>
      </c>
      <c r="X54" s="180" t="s">
        <v>238</v>
      </c>
      <c r="Y54" s="4" t="s">
        <v>238</v>
      </c>
      <c r="Z54" s="82" t="s">
        <v>238</v>
      </c>
      <c r="AA54" s="82" t="s">
        <v>237</v>
      </c>
    </row>
    <row r="55" spans="1:27" x14ac:dyDescent="0.25">
      <c r="A55" s="15"/>
      <c r="B55" s="15" t="s">
        <v>67</v>
      </c>
      <c r="C55" s="4">
        <f>IF('[1]regional estimates'!R54&lt;&gt;"", '[1]regional estimates'!R54, "–")</f>
        <v>1.1000000000000001</v>
      </c>
      <c r="D55" s="180">
        <f>IF('[1]regional estimates'!S54&lt;&gt;"", '[1]regional estimates'!S54, "–")</f>
        <v>440</v>
      </c>
      <c r="E55" s="180">
        <f>IF('[1]regional estimates'!T54&lt;&gt;"", '[1]regional estimates'!T54, "–")</f>
        <v>370</v>
      </c>
      <c r="F55" s="180">
        <f>IF('[1]regional estimates'!U54&lt;&gt;"", '[1]regional estimates'!U54, "–")</f>
        <v>520</v>
      </c>
      <c r="G55" s="180">
        <v>220</v>
      </c>
      <c r="H55" s="82">
        <v>66</v>
      </c>
      <c r="I55" s="4">
        <v>0.4</v>
      </c>
      <c r="J55" s="4">
        <v>0.3</v>
      </c>
      <c r="K55" s="4">
        <v>0.5</v>
      </c>
      <c r="L55" s="82" t="s">
        <v>238</v>
      </c>
      <c r="M55" s="82" t="s">
        <v>237</v>
      </c>
      <c r="N55" s="82">
        <v>15.2</v>
      </c>
      <c r="O55" s="82" t="s">
        <v>237</v>
      </c>
      <c r="P55" s="82">
        <v>22.4</v>
      </c>
      <c r="Q55" s="82" t="s">
        <v>237</v>
      </c>
      <c r="R55" s="82">
        <v>11.3</v>
      </c>
      <c r="S55" s="82" t="s">
        <v>237</v>
      </c>
      <c r="T55" s="82" t="s">
        <v>238</v>
      </c>
      <c r="U55" s="82" t="s">
        <v>237</v>
      </c>
      <c r="V55" s="82">
        <v>6.8</v>
      </c>
      <c r="W55" s="82" t="s">
        <v>237</v>
      </c>
      <c r="X55" s="180">
        <v>350</v>
      </c>
      <c r="Y55" s="180">
        <v>4000</v>
      </c>
      <c r="Z55" s="82">
        <v>74</v>
      </c>
      <c r="AA55" s="82" t="s">
        <v>237</v>
      </c>
    </row>
    <row r="56" spans="1:27" x14ac:dyDescent="0.25">
      <c r="A56" s="15"/>
      <c r="B56" s="15" t="s">
        <v>68</v>
      </c>
      <c r="C56" s="4">
        <f>IF('[1]regional estimates'!R55&lt;&gt;"", '[1]regional estimates'!R55, "–")</f>
        <v>0.2</v>
      </c>
      <c r="D56" s="180">
        <f>IF('[1]regional estimates'!S55&lt;&gt;"", '[1]regional estimates'!S55, "–")</f>
        <v>5.8</v>
      </c>
      <c r="E56" s="180">
        <f>IF('[1]regional estimates'!T55&lt;&gt;"", '[1]regional estimates'!T55, "–")</f>
        <v>4.9000000000000004</v>
      </c>
      <c r="F56" s="180">
        <f>IF('[1]regional estimates'!U55&lt;&gt;"", '[1]regional estimates'!U55, "–")</f>
        <v>6.9</v>
      </c>
      <c r="G56" s="180">
        <v>1.6</v>
      </c>
      <c r="H56" s="82" t="s">
        <v>238</v>
      </c>
      <c r="I56" s="4" t="s">
        <v>350</v>
      </c>
      <c r="J56" s="4" t="s">
        <v>350</v>
      </c>
      <c r="K56" s="4" t="s">
        <v>350</v>
      </c>
      <c r="L56" s="82" t="s">
        <v>238</v>
      </c>
      <c r="M56" s="82" t="s">
        <v>237</v>
      </c>
      <c r="N56" s="82" t="s">
        <v>238</v>
      </c>
      <c r="O56" s="82" t="s">
        <v>237</v>
      </c>
      <c r="P56" s="82" t="s">
        <v>238</v>
      </c>
      <c r="Q56" s="82" t="s">
        <v>237</v>
      </c>
      <c r="R56" s="82" t="s">
        <v>238</v>
      </c>
      <c r="S56" s="82" t="s">
        <v>237</v>
      </c>
      <c r="T56" s="82" t="s">
        <v>238</v>
      </c>
      <c r="U56" s="82" t="s">
        <v>237</v>
      </c>
      <c r="V56" s="82" t="s">
        <v>238</v>
      </c>
      <c r="W56" s="82" t="s">
        <v>237</v>
      </c>
      <c r="X56" s="180" t="s">
        <v>238</v>
      </c>
      <c r="Y56" s="4" t="s">
        <v>238</v>
      </c>
      <c r="Z56" s="82" t="s">
        <v>238</v>
      </c>
      <c r="AA56" s="82" t="s">
        <v>237</v>
      </c>
    </row>
    <row r="57" spans="1:27" x14ac:dyDescent="0.25">
      <c r="A57" s="15"/>
      <c r="B57" s="15" t="s">
        <v>69</v>
      </c>
      <c r="C57" s="4">
        <f>IF('[1]regional estimates'!R56&lt;&gt;"", '[1]regional estimates'!R56, "–")</f>
        <v>0.9</v>
      </c>
      <c r="D57" s="180">
        <f>IF('[1]regional estimates'!S56&lt;&gt;"", '[1]regional estimates'!S56, "–")</f>
        <v>6.2</v>
      </c>
      <c r="E57" s="180">
        <f>IF('[1]regional estimates'!T56&lt;&gt;"", '[1]regional estimates'!T56, "–")</f>
        <v>4.8</v>
      </c>
      <c r="F57" s="180">
        <f>IF('[1]regional estimates'!U56&lt;&gt;"", '[1]regional estimates'!U56, "–")</f>
        <v>7.8</v>
      </c>
      <c r="G57" s="180">
        <v>3</v>
      </c>
      <c r="H57" s="82">
        <v>1.1000000000000001</v>
      </c>
      <c r="I57" s="4" t="s">
        <v>350</v>
      </c>
      <c r="J57" s="4" t="s">
        <v>350</v>
      </c>
      <c r="K57" s="4">
        <v>0.1</v>
      </c>
      <c r="L57" s="82" t="s">
        <v>238</v>
      </c>
      <c r="M57" s="82" t="s">
        <v>237</v>
      </c>
      <c r="N57" s="82">
        <v>18.399999999999999</v>
      </c>
      <c r="O57" s="82" t="s">
        <v>239</v>
      </c>
      <c r="P57" s="82" t="s">
        <v>238</v>
      </c>
      <c r="Q57" s="82" t="s">
        <v>237</v>
      </c>
      <c r="R57" s="82" t="s">
        <v>238</v>
      </c>
      <c r="S57" s="82" t="s">
        <v>237</v>
      </c>
      <c r="T57" s="82" t="s">
        <v>238</v>
      </c>
      <c r="U57" s="82" t="s">
        <v>237</v>
      </c>
      <c r="V57" s="82" t="s">
        <v>238</v>
      </c>
      <c r="W57" s="82" t="s">
        <v>237</v>
      </c>
      <c r="X57" s="180">
        <v>7.6</v>
      </c>
      <c r="Y57" s="180">
        <v>42</v>
      </c>
      <c r="Z57" s="82" t="s">
        <v>238</v>
      </c>
      <c r="AA57" s="82" t="s">
        <v>237</v>
      </c>
    </row>
    <row r="58" spans="1:27" x14ac:dyDescent="0.25">
      <c r="A58" s="15"/>
      <c r="B58" s="15" t="s">
        <v>71</v>
      </c>
      <c r="C58" s="4" t="e">
        <f>IF('[1]regional estimates'!R57&lt;&gt;"", '[1]regional estimates'!R57, "–")</f>
        <v>#REF!</v>
      </c>
      <c r="D58" s="180" t="e">
        <f>IF('[1]regional estimates'!S57&lt;&gt;"", '[1]regional estimates'!S57, "–")</f>
        <v>#REF!</v>
      </c>
      <c r="E58" s="180" t="e">
        <f>IF('[1]regional estimates'!T57&lt;&gt;"", '[1]regional estimates'!T57, "–")</f>
        <v>#REF!</v>
      </c>
      <c r="F58" s="180" t="e">
        <f>IF('[1]regional estimates'!U57&lt;&gt;"", '[1]regional estimates'!U57, "–")</f>
        <v>#REF!</v>
      </c>
      <c r="G58" s="180" t="s">
        <v>238</v>
      </c>
      <c r="H58" s="82" t="s">
        <v>238</v>
      </c>
      <c r="I58" s="4" t="s">
        <v>238</v>
      </c>
      <c r="J58" s="4" t="s">
        <v>238</v>
      </c>
      <c r="K58" s="4" t="s">
        <v>238</v>
      </c>
      <c r="L58" s="82">
        <v>47.8</v>
      </c>
      <c r="M58" s="82" t="s">
        <v>237</v>
      </c>
      <c r="N58" s="82">
        <v>56.2</v>
      </c>
      <c r="O58" s="82" t="s">
        <v>237</v>
      </c>
      <c r="P58" s="82" t="s">
        <v>238</v>
      </c>
      <c r="Q58" s="82" t="s">
        <v>237</v>
      </c>
      <c r="R58" s="82" t="s">
        <v>238</v>
      </c>
      <c r="S58" s="82" t="s">
        <v>237</v>
      </c>
      <c r="T58" s="82" t="s">
        <v>238</v>
      </c>
      <c r="U58" s="82" t="s">
        <v>237</v>
      </c>
      <c r="V58" s="82" t="s">
        <v>238</v>
      </c>
      <c r="W58" s="82" t="s">
        <v>237</v>
      </c>
      <c r="X58" s="180" t="s">
        <v>238</v>
      </c>
      <c r="Y58" s="4" t="s">
        <v>238</v>
      </c>
      <c r="Z58" s="82" t="s">
        <v>238</v>
      </c>
      <c r="AA58" s="82" t="s">
        <v>237</v>
      </c>
    </row>
    <row r="59" spans="1:27" x14ac:dyDescent="0.25">
      <c r="A59" s="15"/>
      <c r="B59" s="15" t="s">
        <v>72</v>
      </c>
      <c r="C59" s="4">
        <f>IF('[1]regional estimates'!R58&lt;&gt;"", '[1]regional estimates'!R58, "–")</f>
        <v>0.7</v>
      </c>
      <c r="D59" s="180">
        <f>IF('[1]regional estimates'!S58&lt;&gt;"", '[1]regional estimates'!S58, "–")</f>
        <v>46</v>
      </c>
      <c r="E59" s="180">
        <f>IF('[1]regional estimates'!T58&lt;&gt;"", '[1]regional estimates'!T58, "–")</f>
        <v>33</v>
      </c>
      <c r="F59" s="180">
        <f>IF('[1]regional estimates'!U58&lt;&gt;"", '[1]regional estimates'!U58, "–")</f>
        <v>59</v>
      </c>
      <c r="G59" s="180">
        <v>22</v>
      </c>
      <c r="H59" s="82" t="s">
        <v>238</v>
      </c>
      <c r="I59" s="4">
        <v>0.2</v>
      </c>
      <c r="J59" s="4">
        <v>0.2</v>
      </c>
      <c r="K59" s="4">
        <v>0.2</v>
      </c>
      <c r="L59" s="82">
        <v>33.700000000000003</v>
      </c>
      <c r="M59" s="82" t="s">
        <v>239</v>
      </c>
      <c r="N59" s="82">
        <v>40.799999999999997</v>
      </c>
      <c r="O59" s="82" t="s">
        <v>239</v>
      </c>
      <c r="P59" s="82">
        <v>57</v>
      </c>
      <c r="Q59" s="82" t="s">
        <v>237</v>
      </c>
      <c r="R59" s="82">
        <v>39.700000000000003</v>
      </c>
      <c r="S59" s="82" t="s">
        <v>237</v>
      </c>
      <c r="T59" s="82">
        <v>10.199999999999999</v>
      </c>
      <c r="U59" s="82" t="s">
        <v>239</v>
      </c>
      <c r="V59" s="82">
        <v>18.100000000000001</v>
      </c>
      <c r="W59" s="82" t="s">
        <v>239</v>
      </c>
      <c r="X59" s="180" t="s">
        <v>238</v>
      </c>
      <c r="Y59" s="4" t="s">
        <v>238</v>
      </c>
      <c r="Z59" s="82">
        <v>77</v>
      </c>
      <c r="AA59" s="82" t="s">
        <v>239</v>
      </c>
    </row>
    <row r="60" spans="1:27" x14ac:dyDescent="0.25">
      <c r="A60" s="15"/>
      <c r="B60" s="15" t="s">
        <v>73</v>
      </c>
      <c r="C60" s="4">
        <f>IF('[1]regional estimates'!R59&lt;&gt;"", '[1]regional estimates'!R59, "–")</f>
        <v>0.4</v>
      </c>
      <c r="D60" s="180">
        <f>IF('[1]regional estimates'!S59&lt;&gt;"", '[1]regional estimates'!S59, "–")</f>
        <v>37</v>
      </c>
      <c r="E60" s="180">
        <f>IF('[1]regional estimates'!T59&lt;&gt;"", '[1]regional estimates'!T59, "–")</f>
        <v>26</v>
      </c>
      <c r="F60" s="180">
        <f>IF('[1]regional estimates'!U59&lt;&gt;"", '[1]regional estimates'!U59, "–")</f>
        <v>64</v>
      </c>
      <c r="G60" s="180">
        <v>11</v>
      </c>
      <c r="H60" s="82" t="s">
        <v>352</v>
      </c>
      <c r="I60" s="4">
        <v>0.2</v>
      </c>
      <c r="J60" s="4">
        <v>0.3</v>
      </c>
      <c r="K60" s="4">
        <v>0.2</v>
      </c>
      <c r="L60" s="82" t="s">
        <v>238</v>
      </c>
      <c r="M60" s="82" t="s">
        <v>237</v>
      </c>
      <c r="N60" s="82" t="s">
        <v>238</v>
      </c>
      <c r="O60" s="82" t="s">
        <v>237</v>
      </c>
      <c r="P60" s="82" t="s">
        <v>238</v>
      </c>
      <c r="Q60" s="82" t="s">
        <v>237</v>
      </c>
      <c r="R60" s="82" t="s">
        <v>238</v>
      </c>
      <c r="S60" s="82" t="s">
        <v>237</v>
      </c>
      <c r="T60" s="82" t="s">
        <v>238</v>
      </c>
      <c r="U60" s="82" t="s">
        <v>237</v>
      </c>
      <c r="V60" s="82" t="s">
        <v>238</v>
      </c>
      <c r="W60" s="82" t="s">
        <v>237</v>
      </c>
      <c r="X60" s="180" t="s">
        <v>238</v>
      </c>
      <c r="Y60" s="4" t="s">
        <v>238</v>
      </c>
      <c r="Z60" s="82" t="s">
        <v>238</v>
      </c>
      <c r="AA60" s="82" t="s">
        <v>237</v>
      </c>
    </row>
    <row r="61" spans="1:27" x14ac:dyDescent="0.25">
      <c r="A61" s="15"/>
      <c r="B61" s="15" t="s">
        <v>74</v>
      </c>
      <c r="C61" s="4" t="str">
        <f>IF('[1]regional estimates'!R60&lt;&gt;"", '[1]regional estimates'!R60, "–")</f>
        <v>&lt;0.1</v>
      </c>
      <c r="D61" s="180">
        <f>IF('[1]regional estimates'!S60&lt;&gt;"", '[1]regional estimates'!S60, "–")</f>
        <v>7.4</v>
      </c>
      <c r="E61" s="180">
        <f>IF('[1]regional estimates'!T60&lt;&gt;"", '[1]regional estimates'!T60, "–")</f>
        <v>4.8</v>
      </c>
      <c r="F61" s="180">
        <f>IF('[1]regional estimates'!U60&lt;&gt;"", '[1]regional estimates'!U60, "–")</f>
        <v>12</v>
      </c>
      <c r="G61" s="180">
        <v>1.8</v>
      </c>
      <c r="H61" s="82" t="s">
        <v>349</v>
      </c>
      <c r="I61" s="4" t="s">
        <v>350</v>
      </c>
      <c r="J61" s="4" t="s">
        <v>350</v>
      </c>
      <c r="K61" s="4" t="s">
        <v>350</v>
      </c>
      <c r="L61" s="82">
        <v>18.3</v>
      </c>
      <c r="M61" s="82" t="s">
        <v>239</v>
      </c>
      <c r="N61" s="82">
        <v>4.8</v>
      </c>
      <c r="O61" s="82" t="s">
        <v>239</v>
      </c>
      <c r="P61" s="82" t="s">
        <v>238</v>
      </c>
      <c r="Q61" s="82" t="s">
        <v>237</v>
      </c>
      <c r="R61" s="82" t="s">
        <v>238</v>
      </c>
      <c r="S61" s="82" t="s">
        <v>237</v>
      </c>
      <c r="T61" s="82" t="s">
        <v>238</v>
      </c>
      <c r="U61" s="82" t="s">
        <v>237</v>
      </c>
      <c r="V61" s="82" t="s">
        <v>238</v>
      </c>
      <c r="W61" s="82" t="s">
        <v>237</v>
      </c>
      <c r="X61" s="180" t="s">
        <v>238</v>
      </c>
      <c r="Y61" s="4" t="s">
        <v>238</v>
      </c>
      <c r="Z61" s="82" t="s">
        <v>238</v>
      </c>
      <c r="AA61" s="82" t="s">
        <v>237</v>
      </c>
    </row>
    <row r="62" spans="1:27" x14ac:dyDescent="0.25">
      <c r="A62" s="15"/>
      <c r="B62" s="15" t="s">
        <v>75</v>
      </c>
      <c r="C62" s="4">
        <f>IF('[1]regional estimates'!R61&lt;&gt;"", '[1]regional estimates'!R61, "–")</f>
        <v>0.5</v>
      </c>
      <c r="D62" s="180">
        <f>IF('[1]regional estimates'!S61&lt;&gt;"", '[1]regional estimates'!S61, "–")</f>
        <v>21</v>
      </c>
      <c r="E62" s="180">
        <f>IF('[1]regional estimates'!T61&lt;&gt;"", '[1]regional estimates'!T61, "–")</f>
        <v>14</v>
      </c>
      <c r="F62" s="180">
        <f>IF('[1]regional estimates'!U61&lt;&gt;"", '[1]regional estimates'!U61, "–")</f>
        <v>39</v>
      </c>
      <c r="G62" s="180">
        <v>9.1999999999999993</v>
      </c>
      <c r="H62" s="82" t="s">
        <v>352</v>
      </c>
      <c r="I62" s="4">
        <v>0.3</v>
      </c>
      <c r="J62" s="4">
        <v>0.2</v>
      </c>
      <c r="K62" s="4">
        <v>0.3</v>
      </c>
      <c r="L62" s="82" t="s">
        <v>238</v>
      </c>
      <c r="M62" s="82" t="s">
        <v>237</v>
      </c>
      <c r="N62" s="82">
        <v>27.3</v>
      </c>
      <c r="O62" s="82" t="s">
        <v>239</v>
      </c>
      <c r="P62" s="82" t="s">
        <v>238</v>
      </c>
      <c r="Q62" s="82" t="s">
        <v>237</v>
      </c>
      <c r="R62" s="82" t="s">
        <v>238</v>
      </c>
      <c r="S62" s="82" t="s">
        <v>237</v>
      </c>
      <c r="T62" s="82" t="s">
        <v>238</v>
      </c>
      <c r="U62" s="82" t="s">
        <v>237</v>
      </c>
      <c r="V62" s="82" t="s">
        <v>238</v>
      </c>
      <c r="W62" s="82" t="s">
        <v>237</v>
      </c>
      <c r="X62" s="180" t="s">
        <v>238</v>
      </c>
      <c r="Y62" s="4" t="s">
        <v>238</v>
      </c>
      <c r="Z62" s="82" t="s">
        <v>238</v>
      </c>
      <c r="AA62" s="82" t="s">
        <v>237</v>
      </c>
    </row>
    <row r="63" spans="1:27" x14ac:dyDescent="0.25">
      <c r="A63" s="15"/>
      <c r="B63" s="15" t="s">
        <v>76</v>
      </c>
      <c r="C63" s="4" t="e">
        <f>IF('[1]regional estimates'!R62&lt;&gt;"", '[1]regional estimates'!R62, "–")</f>
        <v>#REF!</v>
      </c>
      <c r="D63" s="180" t="e">
        <f>IF('[1]regional estimates'!S62&lt;&gt;"", '[1]regional estimates'!S62, "–")</f>
        <v>#REF!</v>
      </c>
      <c r="E63" s="180" t="e">
        <f>IF('[1]regional estimates'!T62&lt;&gt;"", '[1]regional estimates'!T62, "–")</f>
        <v>#REF!</v>
      </c>
      <c r="F63" s="180" t="e">
        <f>IF('[1]regional estimates'!U62&lt;&gt;"", '[1]regional estimates'!U62, "–")</f>
        <v>#REF!</v>
      </c>
      <c r="G63" s="180" t="s">
        <v>238</v>
      </c>
      <c r="H63" s="82" t="s">
        <v>238</v>
      </c>
      <c r="I63" s="4" t="s">
        <v>238</v>
      </c>
      <c r="J63" s="4" t="s">
        <v>238</v>
      </c>
      <c r="K63" s="4" t="s">
        <v>238</v>
      </c>
      <c r="L63" s="82">
        <v>17.600000000000001</v>
      </c>
      <c r="M63" s="82" t="s">
        <v>237</v>
      </c>
      <c r="N63" s="82">
        <v>18.8</v>
      </c>
      <c r="O63" s="82" t="s">
        <v>237</v>
      </c>
      <c r="P63" s="82">
        <v>35.5</v>
      </c>
      <c r="Q63" s="82" t="s">
        <v>237</v>
      </c>
      <c r="R63" s="82">
        <v>18.8</v>
      </c>
      <c r="S63" s="82" t="s">
        <v>237</v>
      </c>
      <c r="T63" s="82">
        <v>15.8</v>
      </c>
      <c r="U63" s="82" t="s">
        <v>237</v>
      </c>
      <c r="V63" s="82">
        <v>35</v>
      </c>
      <c r="W63" s="82" t="s">
        <v>237</v>
      </c>
      <c r="X63" s="180" t="s">
        <v>238</v>
      </c>
      <c r="Y63" s="4" t="s">
        <v>238</v>
      </c>
      <c r="Z63" s="82" t="s">
        <v>238</v>
      </c>
      <c r="AA63" s="82" t="s">
        <v>237</v>
      </c>
    </row>
    <row r="64" spans="1:27" x14ac:dyDescent="0.25">
      <c r="A64" s="15"/>
      <c r="B64" s="15" t="s">
        <v>77</v>
      </c>
      <c r="C64" s="4">
        <f>IF('[1]regional estimates'!R63&lt;&gt;"", '[1]regional estimates'!R63, "–")</f>
        <v>0.6</v>
      </c>
      <c r="D64" s="180">
        <f>IF('[1]regional estimates'!S63&lt;&gt;"", '[1]regional estimates'!S63, "–")</f>
        <v>18</v>
      </c>
      <c r="E64" s="180">
        <f>IF('[1]regional estimates'!T63&lt;&gt;"", '[1]regional estimates'!T63, "–")</f>
        <v>14</v>
      </c>
      <c r="F64" s="180">
        <f>IF('[1]regional estimates'!U63&lt;&gt;"", '[1]regional estimates'!U63, "–")</f>
        <v>22</v>
      </c>
      <c r="G64" s="180">
        <v>8.5</v>
      </c>
      <c r="H64" s="82">
        <v>3.3</v>
      </c>
      <c r="I64" s="4">
        <v>0.2</v>
      </c>
      <c r="J64" s="4">
        <v>0.2</v>
      </c>
      <c r="K64" s="4">
        <v>0.2</v>
      </c>
      <c r="L64" s="82">
        <v>33.799999999999997</v>
      </c>
      <c r="M64" s="82" t="s">
        <v>237</v>
      </c>
      <c r="N64" s="82">
        <v>24.7</v>
      </c>
      <c r="O64" s="82" t="s">
        <v>237</v>
      </c>
      <c r="P64" s="82">
        <v>70.2</v>
      </c>
      <c r="Q64" s="82" t="s">
        <v>237</v>
      </c>
      <c r="R64" s="82">
        <v>2.2999999999999998</v>
      </c>
      <c r="S64" s="82" t="s">
        <v>237</v>
      </c>
      <c r="T64" s="82" t="s">
        <v>238</v>
      </c>
      <c r="U64" s="82" t="s">
        <v>237</v>
      </c>
      <c r="V64" s="82" t="s">
        <v>238</v>
      </c>
      <c r="W64" s="82" t="s">
        <v>237</v>
      </c>
      <c r="X64" s="180">
        <v>21</v>
      </c>
      <c r="Y64" s="180">
        <v>180</v>
      </c>
      <c r="Z64" s="82" t="s">
        <v>238</v>
      </c>
      <c r="AA64" s="82" t="s">
        <v>237</v>
      </c>
    </row>
    <row r="65" spans="1:27" x14ac:dyDescent="0.25">
      <c r="A65" s="15"/>
      <c r="B65" s="15" t="s">
        <v>78</v>
      </c>
      <c r="C65" s="4">
        <f>IF('[1]regional estimates'!R64&lt;&gt;"", '[1]regional estimates'!R64, "–")</f>
        <v>1.3</v>
      </c>
      <c r="D65" s="180">
        <f>IF('[1]regional estimates'!S64&lt;&gt;"", '[1]regional estimates'!S64, "–")</f>
        <v>8.6</v>
      </c>
      <c r="E65" s="180">
        <f>IF('[1]regional estimates'!T64&lt;&gt;"", '[1]regional estimates'!T64, "–")</f>
        <v>6.9</v>
      </c>
      <c r="F65" s="180">
        <f>IF('[1]regional estimates'!U64&lt;&gt;"", '[1]regional estimates'!U64, "–")</f>
        <v>11</v>
      </c>
      <c r="G65" s="180">
        <v>2.6</v>
      </c>
      <c r="H65" s="82" t="s">
        <v>238</v>
      </c>
      <c r="I65" s="4">
        <v>0.7</v>
      </c>
      <c r="J65" s="4">
        <v>0.8</v>
      </c>
      <c r="K65" s="4">
        <v>0.5</v>
      </c>
      <c r="L65" s="82" t="s">
        <v>238</v>
      </c>
      <c r="M65" s="82" t="s">
        <v>237</v>
      </c>
      <c r="N65" s="82" t="s">
        <v>238</v>
      </c>
      <c r="O65" s="82" t="s">
        <v>237</v>
      </c>
      <c r="P65" s="82" t="s">
        <v>238</v>
      </c>
      <c r="Q65" s="82" t="s">
        <v>237</v>
      </c>
      <c r="R65" s="82" t="s">
        <v>238</v>
      </c>
      <c r="S65" s="82" t="s">
        <v>237</v>
      </c>
      <c r="T65" s="82" t="s">
        <v>238</v>
      </c>
      <c r="U65" s="82" t="s">
        <v>237</v>
      </c>
      <c r="V65" s="82" t="s">
        <v>238</v>
      </c>
      <c r="W65" s="82" t="s">
        <v>237</v>
      </c>
      <c r="X65" s="180" t="s">
        <v>238</v>
      </c>
      <c r="Y65" s="4" t="s">
        <v>238</v>
      </c>
      <c r="Z65" s="82" t="s">
        <v>238</v>
      </c>
      <c r="AA65" s="82" t="s">
        <v>237</v>
      </c>
    </row>
    <row r="66" spans="1:27" x14ac:dyDescent="0.25">
      <c r="A66" s="15"/>
      <c r="B66" s="15" t="s">
        <v>79</v>
      </c>
      <c r="C66" s="4">
        <f>IF('[1]regional estimates'!R65&lt;&gt;"", '[1]regional estimates'!R65, "–")</f>
        <v>1.2</v>
      </c>
      <c r="D66" s="180">
        <f>IF('[1]regional estimates'!S65&lt;&gt;"", '[1]regional estimates'!S65, "–")</f>
        <v>790</v>
      </c>
      <c r="E66" s="180">
        <f>IF('[1]regional estimates'!T65&lt;&gt;"", '[1]regional estimates'!T65, "–")</f>
        <v>720</v>
      </c>
      <c r="F66" s="180">
        <f>IF('[1]regional estimates'!U65&lt;&gt;"", '[1]regional estimates'!U65, "–")</f>
        <v>890</v>
      </c>
      <c r="G66" s="180">
        <v>370</v>
      </c>
      <c r="H66" s="82">
        <v>200</v>
      </c>
      <c r="I66" s="4">
        <v>0.4</v>
      </c>
      <c r="J66" s="4">
        <v>0.4</v>
      </c>
      <c r="K66" s="4">
        <v>0.5</v>
      </c>
      <c r="L66" s="82">
        <v>34.200000000000003</v>
      </c>
      <c r="M66" s="82" t="s">
        <v>237</v>
      </c>
      <c r="N66" s="82">
        <v>23.9</v>
      </c>
      <c r="O66" s="82" t="s">
        <v>237</v>
      </c>
      <c r="P66" s="82">
        <v>47.2</v>
      </c>
      <c r="Q66" s="82" t="s">
        <v>237</v>
      </c>
      <c r="R66" s="82" t="s">
        <v>238</v>
      </c>
      <c r="S66" s="82" t="s">
        <v>237</v>
      </c>
      <c r="T66" s="82">
        <v>20.100000000000001</v>
      </c>
      <c r="U66" s="82" t="s">
        <v>237</v>
      </c>
      <c r="V66" s="82">
        <v>21.2</v>
      </c>
      <c r="W66" s="82" t="s">
        <v>237</v>
      </c>
      <c r="X66" s="180">
        <v>900</v>
      </c>
      <c r="Y66" s="180">
        <v>4000</v>
      </c>
      <c r="Z66" s="82">
        <v>90</v>
      </c>
      <c r="AA66" s="82" t="s">
        <v>237</v>
      </c>
    </row>
    <row r="67" spans="1:27" x14ac:dyDescent="0.25">
      <c r="A67" s="15"/>
      <c r="B67" s="15" t="s">
        <v>80</v>
      </c>
      <c r="C67" s="4">
        <f>IF('[1]regional estimates'!R66&lt;&gt;"", '[1]regional estimates'!R66, "–")</f>
        <v>0.1</v>
      </c>
      <c r="D67" s="180" t="str">
        <f>IF('[1]regional estimates'!S66&lt;&gt;"", '[1]regional estimates'!S66, "–")</f>
        <v>&lt;1.0</v>
      </c>
      <c r="E67" s="180" t="str">
        <f>IF('[1]regional estimates'!T66&lt;&gt;"", '[1]regional estimates'!T66, "–")</f>
        <v>&lt;0.5</v>
      </c>
      <c r="F67" s="180" t="str">
        <f>IF('[1]regional estimates'!U66&lt;&gt;"", '[1]regional estimates'!U66, "–")</f>
        <v>&lt;1.0</v>
      </c>
      <c r="G67" s="180" t="s">
        <v>349</v>
      </c>
      <c r="H67" s="82" t="s">
        <v>238</v>
      </c>
      <c r="I67" s="4" t="s">
        <v>350</v>
      </c>
      <c r="J67" s="4" t="s">
        <v>350</v>
      </c>
      <c r="K67" s="4" t="s">
        <v>350</v>
      </c>
      <c r="L67" s="82" t="s">
        <v>238</v>
      </c>
      <c r="M67" s="82" t="s">
        <v>237</v>
      </c>
      <c r="N67" s="82" t="s">
        <v>238</v>
      </c>
      <c r="O67" s="82" t="s">
        <v>237</v>
      </c>
      <c r="P67" s="82" t="s">
        <v>238</v>
      </c>
      <c r="Q67" s="82" t="s">
        <v>237</v>
      </c>
      <c r="R67" s="82" t="s">
        <v>238</v>
      </c>
      <c r="S67" s="82" t="s">
        <v>237</v>
      </c>
      <c r="T67" s="82" t="s">
        <v>238</v>
      </c>
      <c r="U67" s="82" t="s">
        <v>237</v>
      </c>
      <c r="V67" s="82" t="s">
        <v>238</v>
      </c>
      <c r="W67" s="82" t="s">
        <v>237</v>
      </c>
      <c r="X67" s="180" t="s">
        <v>238</v>
      </c>
      <c r="Y67" s="4" t="s">
        <v>238</v>
      </c>
      <c r="Z67" s="82" t="s">
        <v>238</v>
      </c>
      <c r="AA67" s="82" t="s">
        <v>237</v>
      </c>
    </row>
    <row r="68" spans="1:27" x14ac:dyDescent="0.25">
      <c r="A68" s="15"/>
      <c r="B68" s="15" t="s">
        <v>81</v>
      </c>
      <c r="C68" s="4" t="e">
        <f>IF('[1]regional estimates'!R67&lt;&gt;"", '[1]regional estimates'!R67, "–")</f>
        <v>#REF!</v>
      </c>
      <c r="D68" s="180" t="e">
        <f>IF('[1]regional estimates'!S67&lt;&gt;"", '[1]regional estimates'!S67, "–")</f>
        <v>#REF!</v>
      </c>
      <c r="E68" s="180" t="e">
        <f>IF('[1]regional estimates'!T67&lt;&gt;"", '[1]regional estimates'!T67, "–")</f>
        <v>#REF!</v>
      </c>
      <c r="F68" s="180" t="e">
        <f>IF('[1]regional estimates'!U67&lt;&gt;"", '[1]regional estimates'!U67, "–")</f>
        <v>#REF!</v>
      </c>
      <c r="G68" s="180" t="s">
        <v>238</v>
      </c>
      <c r="H68" s="82" t="s">
        <v>238</v>
      </c>
      <c r="I68" s="4" t="s">
        <v>238</v>
      </c>
      <c r="J68" s="4" t="s">
        <v>238</v>
      </c>
      <c r="K68" s="4" t="s">
        <v>238</v>
      </c>
      <c r="L68" s="82" t="s">
        <v>238</v>
      </c>
      <c r="M68" s="82" t="s">
        <v>237</v>
      </c>
      <c r="N68" s="82" t="s">
        <v>238</v>
      </c>
      <c r="O68" s="82" t="s">
        <v>237</v>
      </c>
      <c r="P68" s="82" t="s">
        <v>238</v>
      </c>
      <c r="Q68" s="82" t="s">
        <v>237</v>
      </c>
      <c r="R68" s="82" t="s">
        <v>238</v>
      </c>
      <c r="S68" s="82" t="s">
        <v>237</v>
      </c>
      <c r="T68" s="82" t="s">
        <v>238</v>
      </c>
      <c r="U68" s="82" t="s">
        <v>237</v>
      </c>
      <c r="V68" s="82" t="s">
        <v>238</v>
      </c>
      <c r="W68" s="82" t="s">
        <v>237</v>
      </c>
      <c r="X68" s="180" t="s">
        <v>238</v>
      </c>
      <c r="Y68" s="4" t="s">
        <v>238</v>
      </c>
      <c r="Z68" s="82" t="s">
        <v>238</v>
      </c>
      <c r="AA68" s="82" t="s">
        <v>237</v>
      </c>
    </row>
    <row r="69" spans="1:27" x14ac:dyDescent="0.25">
      <c r="A69" s="15"/>
      <c r="B69" s="15" t="s">
        <v>82</v>
      </c>
      <c r="C69" s="4" t="e">
        <f>IF('[1]regional estimates'!R68&lt;&gt;"", '[1]regional estimates'!R68, "–")</f>
        <v>#REF!</v>
      </c>
      <c r="D69" s="180" t="e">
        <f>IF('[1]regional estimates'!S68&lt;&gt;"", '[1]regional estimates'!S68, "–")</f>
        <v>#REF!</v>
      </c>
      <c r="E69" s="180" t="e">
        <f>IF('[1]regional estimates'!T68&lt;&gt;"", '[1]regional estimates'!T68, "–")</f>
        <v>#REF!</v>
      </c>
      <c r="F69" s="180" t="e">
        <f>IF('[1]regional estimates'!U68&lt;&gt;"", '[1]regional estimates'!U68, "–")</f>
        <v>#REF!</v>
      </c>
      <c r="G69" s="180" t="s">
        <v>238</v>
      </c>
      <c r="H69" s="82" t="s">
        <v>238</v>
      </c>
      <c r="I69" s="4" t="s">
        <v>238</v>
      </c>
      <c r="J69" s="4" t="s">
        <v>238</v>
      </c>
      <c r="K69" s="4" t="s">
        <v>238</v>
      </c>
      <c r="L69" s="82" t="s">
        <v>238</v>
      </c>
      <c r="M69" s="82" t="s">
        <v>237</v>
      </c>
      <c r="N69" s="82" t="s">
        <v>238</v>
      </c>
      <c r="O69" s="82" t="s">
        <v>237</v>
      </c>
      <c r="P69" s="82" t="s">
        <v>238</v>
      </c>
      <c r="Q69" s="82" t="s">
        <v>237</v>
      </c>
      <c r="R69" s="82" t="s">
        <v>238</v>
      </c>
      <c r="S69" s="82" t="s">
        <v>237</v>
      </c>
      <c r="T69" s="82" t="s">
        <v>238</v>
      </c>
      <c r="U69" s="82" t="s">
        <v>237</v>
      </c>
      <c r="V69" s="82" t="s">
        <v>238</v>
      </c>
      <c r="W69" s="82" t="s">
        <v>237</v>
      </c>
      <c r="X69" s="180" t="s">
        <v>238</v>
      </c>
      <c r="Y69" s="4" t="s">
        <v>238</v>
      </c>
      <c r="Z69" s="82" t="s">
        <v>238</v>
      </c>
      <c r="AA69" s="82" t="s">
        <v>237</v>
      </c>
    </row>
    <row r="70" spans="1:27" x14ac:dyDescent="0.25">
      <c r="A70" s="15"/>
      <c r="B70" s="15" t="s">
        <v>83</v>
      </c>
      <c r="C70" s="4">
        <f>IF('[1]regional estimates'!R69&lt;&gt;"", '[1]regional estimates'!R69, "–")</f>
        <v>3.9</v>
      </c>
      <c r="D70" s="180">
        <f>IF('[1]regional estimates'!S69&lt;&gt;"", '[1]regional estimates'!S69, "–")</f>
        <v>41</v>
      </c>
      <c r="E70" s="180">
        <f>IF('[1]regional estimates'!T69&lt;&gt;"", '[1]regional estimates'!T69, "–")</f>
        <v>36</v>
      </c>
      <c r="F70" s="180">
        <f>IF('[1]regional estimates'!U69&lt;&gt;"", '[1]regional estimates'!U69, "–")</f>
        <v>46</v>
      </c>
      <c r="G70" s="180">
        <v>25</v>
      </c>
      <c r="H70" s="82">
        <v>4</v>
      </c>
      <c r="I70" s="4">
        <v>1.2</v>
      </c>
      <c r="J70" s="4">
        <v>0.4</v>
      </c>
      <c r="K70" s="4">
        <v>1.9</v>
      </c>
      <c r="L70" s="82">
        <v>36.1</v>
      </c>
      <c r="M70" s="82" t="s">
        <v>237</v>
      </c>
      <c r="N70" s="82">
        <v>29.8</v>
      </c>
      <c r="O70" s="82" t="s">
        <v>237</v>
      </c>
      <c r="P70" s="82">
        <v>76.5</v>
      </c>
      <c r="Q70" s="82" t="s">
        <v>237</v>
      </c>
      <c r="R70" s="82">
        <v>55.7</v>
      </c>
      <c r="S70" s="82" t="s">
        <v>237</v>
      </c>
      <c r="T70" s="82">
        <v>12.1</v>
      </c>
      <c r="U70" s="82" t="s">
        <v>237</v>
      </c>
      <c r="V70" s="82">
        <v>29.9</v>
      </c>
      <c r="W70" s="82" t="s">
        <v>237</v>
      </c>
      <c r="X70" s="180">
        <v>21</v>
      </c>
      <c r="Y70" s="180">
        <v>66</v>
      </c>
      <c r="Z70" s="82">
        <v>101</v>
      </c>
      <c r="AA70" s="82" t="s">
        <v>237</v>
      </c>
    </row>
    <row r="71" spans="1:27" x14ac:dyDescent="0.25">
      <c r="A71" s="15"/>
      <c r="B71" s="15" t="s">
        <v>84</v>
      </c>
      <c r="C71" s="4">
        <f>IF('[1]regional estimates'!R70&lt;&gt;"", '[1]regional estimates'!R70, "–")</f>
        <v>1.2</v>
      </c>
      <c r="D71" s="180">
        <f>IF('[1]regional estimates'!S70&lt;&gt;"", '[1]regional estimates'!S70, "–")</f>
        <v>13</v>
      </c>
      <c r="E71" s="180">
        <f>IF('[1]regional estimates'!T70&lt;&gt;"", '[1]regional estimates'!T70, "–")</f>
        <v>9.1999999999999993</v>
      </c>
      <c r="F71" s="180">
        <f>IF('[1]regional estimates'!U70&lt;&gt;"", '[1]regional estimates'!U70, "–")</f>
        <v>18</v>
      </c>
      <c r="G71" s="180">
        <v>6.9</v>
      </c>
      <c r="H71" s="82">
        <v>1.6</v>
      </c>
      <c r="I71" s="4">
        <v>0.3</v>
      </c>
      <c r="J71" s="4">
        <v>0.2</v>
      </c>
      <c r="K71" s="4">
        <v>0.4</v>
      </c>
      <c r="L71" s="82" t="s">
        <v>238</v>
      </c>
      <c r="M71" s="82" t="s">
        <v>237</v>
      </c>
      <c r="N71" s="82">
        <v>32.799999999999997</v>
      </c>
      <c r="O71" s="82" t="s">
        <v>237</v>
      </c>
      <c r="P71" s="82">
        <v>51.1</v>
      </c>
      <c r="Q71" s="82" t="s">
        <v>353</v>
      </c>
      <c r="R71" s="82" t="s">
        <v>238</v>
      </c>
      <c r="S71" s="82" t="s">
        <v>237</v>
      </c>
      <c r="T71" s="82" t="s">
        <v>238</v>
      </c>
      <c r="U71" s="82" t="s">
        <v>237</v>
      </c>
      <c r="V71" s="82" t="s">
        <v>238</v>
      </c>
      <c r="W71" s="82" t="s">
        <v>237</v>
      </c>
      <c r="X71" s="180">
        <v>7.1</v>
      </c>
      <c r="Y71" s="180">
        <v>83</v>
      </c>
      <c r="Z71" s="82">
        <v>106</v>
      </c>
      <c r="AA71" s="82" t="s">
        <v>237</v>
      </c>
    </row>
    <row r="72" spans="1:27" x14ac:dyDescent="0.25">
      <c r="A72" s="15"/>
      <c r="B72" s="15" t="s">
        <v>85</v>
      </c>
      <c r="C72" s="4">
        <f>IF('[1]regional estimates'!R71&lt;&gt;"", '[1]regional estimates'!R71, "–")</f>
        <v>0.3</v>
      </c>
      <c r="D72" s="180">
        <f>IF('[1]regional estimates'!S71&lt;&gt;"", '[1]regional estimates'!S71, "–")</f>
        <v>6.4</v>
      </c>
      <c r="E72" s="180">
        <f>IF('[1]regional estimates'!T71&lt;&gt;"", '[1]regional estimates'!T71, "–")</f>
        <v>5</v>
      </c>
      <c r="F72" s="180">
        <f>IF('[1]regional estimates'!U71&lt;&gt;"", '[1]regional estimates'!U71, "–")</f>
        <v>8</v>
      </c>
      <c r="G72" s="180">
        <v>1.4</v>
      </c>
      <c r="H72" s="82" t="s">
        <v>350</v>
      </c>
      <c r="I72" s="4">
        <v>0.2</v>
      </c>
      <c r="J72" s="4">
        <v>0.3</v>
      </c>
      <c r="K72" s="4" t="s">
        <v>350</v>
      </c>
      <c r="L72" s="82" t="s">
        <v>238</v>
      </c>
      <c r="M72" s="82" t="s">
        <v>237</v>
      </c>
      <c r="N72" s="82" t="s">
        <v>238</v>
      </c>
      <c r="O72" s="82" t="s">
        <v>237</v>
      </c>
      <c r="P72" s="82" t="s">
        <v>238</v>
      </c>
      <c r="Q72" s="82" t="s">
        <v>237</v>
      </c>
      <c r="R72" s="82" t="s">
        <v>238</v>
      </c>
      <c r="S72" s="82" t="s">
        <v>237</v>
      </c>
      <c r="T72" s="82" t="s">
        <v>238</v>
      </c>
      <c r="U72" s="82" t="s">
        <v>237</v>
      </c>
      <c r="V72" s="82">
        <v>5</v>
      </c>
      <c r="W72" s="82" t="s">
        <v>237</v>
      </c>
      <c r="X72" s="180" t="s">
        <v>238</v>
      </c>
      <c r="Y72" s="4" t="s">
        <v>238</v>
      </c>
      <c r="Z72" s="82" t="s">
        <v>238</v>
      </c>
      <c r="AA72" s="82" t="s">
        <v>237</v>
      </c>
    </row>
    <row r="73" spans="1:27" x14ac:dyDescent="0.25">
      <c r="A73" s="15"/>
      <c r="B73" s="15" t="s">
        <v>86</v>
      </c>
      <c r="C73" s="4" t="e">
        <f>IF('[1]regional estimates'!R72&lt;&gt;"", '[1]regional estimates'!R72, "–")</f>
        <v>#REF!</v>
      </c>
      <c r="D73" s="180" t="e">
        <f>IF('[1]regional estimates'!S72&lt;&gt;"", '[1]regional estimates'!S72, "–")</f>
        <v>#REF!</v>
      </c>
      <c r="E73" s="180" t="e">
        <f>IF('[1]regional estimates'!T72&lt;&gt;"", '[1]regional estimates'!T72, "–")</f>
        <v>#REF!</v>
      </c>
      <c r="F73" s="180" t="e">
        <f>IF('[1]regional estimates'!U72&lt;&gt;"", '[1]regional estimates'!U72, "–")</f>
        <v>#REF!</v>
      </c>
      <c r="G73" s="180" t="s">
        <v>238</v>
      </c>
      <c r="H73" s="82" t="s">
        <v>238</v>
      </c>
      <c r="I73" s="4" t="s">
        <v>238</v>
      </c>
      <c r="J73" s="4" t="s">
        <v>238</v>
      </c>
      <c r="K73" s="4" t="s">
        <v>238</v>
      </c>
      <c r="L73" s="82" t="s">
        <v>238</v>
      </c>
      <c r="M73" s="82" t="s">
        <v>237</v>
      </c>
      <c r="N73" s="82" t="s">
        <v>238</v>
      </c>
      <c r="O73" s="82" t="s">
        <v>237</v>
      </c>
      <c r="P73" s="82" t="s">
        <v>238</v>
      </c>
      <c r="Q73" s="82" t="s">
        <v>237</v>
      </c>
      <c r="R73" s="82" t="s">
        <v>238</v>
      </c>
      <c r="S73" s="82" t="s">
        <v>237</v>
      </c>
      <c r="T73" s="82" t="s">
        <v>238</v>
      </c>
      <c r="U73" s="82" t="s">
        <v>237</v>
      </c>
      <c r="V73" s="82" t="s">
        <v>238</v>
      </c>
      <c r="W73" s="82" t="s">
        <v>237</v>
      </c>
      <c r="X73" s="180" t="s">
        <v>238</v>
      </c>
      <c r="Y73" s="4" t="s">
        <v>238</v>
      </c>
      <c r="Z73" s="82" t="s">
        <v>238</v>
      </c>
      <c r="AA73" s="82" t="s">
        <v>237</v>
      </c>
    </row>
    <row r="74" spans="1:27" x14ac:dyDescent="0.25">
      <c r="A74" s="15"/>
      <c r="B74" s="15" t="s">
        <v>87</v>
      </c>
      <c r="C74" s="4">
        <f>IF('[1]regional estimates'!R73&lt;&gt;"", '[1]regional estimates'!R73, "–")</f>
        <v>1.3</v>
      </c>
      <c r="D74" s="180">
        <f>IF('[1]regional estimates'!S73&lt;&gt;"", '[1]regional estimates'!S73, "–")</f>
        <v>220</v>
      </c>
      <c r="E74" s="180">
        <f>IF('[1]regional estimates'!T73&lt;&gt;"", '[1]regional estimates'!T73, "–")</f>
        <v>170</v>
      </c>
      <c r="F74" s="180">
        <f>IF('[1]regional estimates'!U73&lt;&gt;"", '[1]regional estimates'!U73, "–")</f>
        <v>300</v>
      </c>
      <c r="G74" s="180">
        <v>110</v>
      </c>
      <c r="H74" s="82">
        <v>35</v>
      </c>
      <c r="I74" s="4">
        <v>0.4</v>
      </c>
      <c r="J74" s="4">
        <v>0.3</v>
      </c>
      <c r="K74" s="4">
        <v>0.4</v>
      </c>
      <c r="L74" s="82">
        <v>38.6</v>
      </c>
      <c r="M74" s="82" t="s">
        <v>237</v>
      </c>
      <c r="N74" s="82">
        <v>36.799999999999997</v>
      </c>
      <c r="O74" s="82" t="s">
        <v>237</v>
      </c>
      <c r="P74" s="82">
        <v>39.299999999999997</v>
      </c>
      <c r="Q74" s="82" t="s">
        <v>237</v>
      </c>
      <c r="R74" s="82">
        <v>27.2</v>
      </c>
      <c r="S74" s="82" t="s">
        <v>237</v>
      </c>
      <c r="T74" s="82">
        <v>5.3</v>
      </c>
      <c r="U74" s="82" t="s">
        <v>237</v>
      </c>
      <c r="V74" s="82">
        <v>12.3</v>
      </c>
      <c r="W74" s="82" t="s">
        <v>237</v>
      </c>
      <c r="X74" s="180">
        <v>180</v>
      </c>
      <c r="Y74" s="180">
        <v>990</v>
      </c>
      <c r="Z74" s="82">
        <v>76</v>
      </c>
      <c r="AA74" s="82" t="s">
        <v>239</v>
      </c>
    </row>
    <row r="75" spans="1:27" x14ac:dyDescent="0.25">
      <c r="A75" s="15"/>
      <c r="B75" s="15" t="s">
        <v>88</v>
      </c>
      <c r="C75" s="4" t="e">
        <f>IF('[1]regional estimates'!R74&lt;&gt;"", '[1]regional estimates'!R74, "–")</f>
        <v>#REF!</v>
      </c>
      <c r="D75" s="180" t="e">
        <f>IF('[1]regional estimates'!S74&lt;&gt;"", '[1]regional estimates'!S74, "–")</f>
        <v>#REF!</v>
      </c>
      <c r="E75" s="180" t="e">
        <f>IF('[1]regional estimates'!T74&lt;&gt;"", '[1]regional estimates'!T74, "–")</f>
        <v>#REF!</v>
      </c>
      <c r="F75" s="180" t="e">
        <f>IF('[1]regional estimates'!U74&lt;&gt;"", '[1]regional estimates'!U74, "–")</f>
        <v>#REF!</v>
      </c>
      <c r="G75" s="180" t="s">
        <v>238</v>
      </c>
      <c r="H75" s="82" t="s">
        <v>238</v>
      </c>
      <c r="I75" s="4" t="s">
        <v>238</v>
      </c>
      <c r="J75" s="4" t="s">
        <v>238</v>
      </c>
      <c r="K75" s="4" t="s">
        <v>238</v>
      </c>
      <c r="L75" s="82" t="s">
        <v>238</v>
      </c>
      <c r="M75" s="82" t="s">
        <v>237</v>
      </c>
      <c r="N75" s="82" t="s">
        <v>238</v>
      </c>
      <c r="O75" s="82" t="s">
        <v>237</v>
      </c>
      <c r="P75" s="82" t="s">
        <v>238</v>
      </c>
      <c r="Q75" s="82" t="s">
        <v>237</v>
      </c>
      <c r="R75" s="82" t="s">
        <v>238</v>
      </c>
      <c r="S75" s="82" t="s">
        <v>237</v>
      </c>
      <c r="T75" s="82" t="s">
        <v>238</v>
      </c>
      <c r="U75" s="82" t="s">
        <v>237</v>
      </c>
      <c r="V75" s="82" t="s">
        <v>238</v>
      </c>
      <c r="W75" s="82" t="s">
        <v>237</v>
      </c>
      <c r="X75" s="180" t="s">
        <v>238</v>
      </c>
      <c r="Y75" s="4" t="s">
        <v>238</v>
      </c>
      <c r="Z75" s="82" t="s">
        <v>238</v>
      </c>
      <c r="AA75" s="82" t="s">
        <v>237</v>
      </c>
    </row>
    <row r="76" spans="1:27" x14ac:dyDescent="0.25">
      <c r="A76" s="15"/>
      <c r="B76" s="15" t="s">
        <v>89</v>
      </c>
      <c r="C76" s="4" t="e">
        <f>IF('[1]regional estimates'!R75&lt;&gt;"", '[1]regional estimates'!R75, "–")</f>
        <v>#REF!</v>
      </c>
      <c r="D76" s="180" t="e">
        <f>IF('[1]regional estimates'!S75&lt;&gt;"", '[1]regional estimates'!S75, "–")</f>
        <v>#REF!</v>
      </c>
      <c r="E76" s="180" t="e">
        <f>IF('[1]regional estimates'!T75&lt;&gt;"", '[1]regional estimates'!T75, "–")</f>
        <v>#REF!</v>
      </c>
      <c r="F76" s="180" t="e">
        <f>IF('[1]regional estimates'!U75&lt;&gt;"", '[1]regional estimates'!U75, "–")</f>
        <v>#REF!</v>
      </c>
      <c r="G76" s="180" t="s">
        <v>238</v>
      </c>
      <c r="H76" s="82" t="s">
        <v>238</v>
      </c>
      <c r="I76" s="4" t="s">
        <v>238</v>
      </c>
      <c r="J76" s="4" t="s">
        <v>238</v>
      </c>
      <c r="K76" s="4" t="s">
        <v>238</v>
      </c>
      <c r="L76" s="82">
        <v>59.8</v>
      </c>
      <c r="M76" s="82" t="s">
        <v>237</v>
      </c>
      <c r="N76" s="82">
        <v>64.8</v>
      </c>
      <c r="O76" s="82" t="s">
        <v>237</v>
      </c>
      <c r="P76" s="82" t="s">
        <v>238</v>
      </c>
      <c r="Q76" s="82" t="s">
        <v>237</v>
      </c>
      <c r="R76" s="82" t="s">
        <v>238</v>
      </c>
      <c r="S76" s="82" t="s">
        <v>237</v>
      </c>
      <c r="T76" s="82" t="s">
        <v>238</v>
      </c>
      <c r="U76" s="82" t="s">
        <v>237</v>
      </c>
      <c r="V76" s="82" t="s">
        <v>238</v>
      </c>
      <c r="W76" s="82" t="s">
        <v>237</v>
      </c>
      <c r="X76" s="180" t="s">
        <v>238</v>
      </c>
      <c r="Y76" s="4" t="s">
        <v>238</v>
      </c>
      <c r="Z76" s="82" t="s">
        <v>238</v>
      </c>
      <c r="AA76" s="82" t="s">
        <v>237</v>
      </c>
    </row>
    <row r="77" spans="1:27" x14ac:dyDescent="0.25">
      <c r="A77" s="15"/>
      <c r="B77" s="15" t="s">
        <v>90</v>
      </c>
      <c r="C77" s="4">
        <f>IF('[1]regional estimates'!R76&lt;&gt;"", '[1]regional estimates'!R76, "–")</f>
        <v>0.6</v>
      </c>
      <c r="D77" s="180">
        <f>IF('[1]regional estimates'!S76&lt;&gt;"", '[1]regional estimates'!S76, "–")</f>
        <v>53</v>
      </c>
      <c r="E77" s="180">
        <f>IF('[1]regional estimates'!T76&lt;&gt;"", '[1]regional estimates'!T76, "–")</f>
        <v>13</v>
      </c>
      <c r="F77" s="180">
        <f>IF('[1]regional estimates'!U76&lt;&gt;"", '[1]regional estimates'!U76, "–")</f>
        <v>300</v>
      </c>
      <c r="G77" s="180">
        <v>19</v>
      </c>
      <c r="H77" s="82">
        <v>3.1</v>
      </c>
      <c r="I77" s="4">
        <v>0.3</v>
      </c>
      <c r="J77" s="4">
        <v>0.3</v>
      </c>
      <c r="K77" s="4">
        <v>0.3</v>
      </c>
      <c r="L77" s="82">
        <v>24.4</v>
      </c>
      <c r="M77" s="82" t="s">
        <v>237</v>
      </c>
      <c r="N77" s="82">
        <v>21.8</v>
      </c>
      <c r="O77" s="82" t="s">
        <v>237</v>
      </c>
      <c r="P77" s="82">
        <v>74.3</v>
      </c>
      <c r="Q77" s="82" t="s">
        <v>237</v>
      </c>
      <c r="R77" s="82">
        <v>27.27</v>
      </c>
      <c r="S77" s="82" t="s">
        <v>353</v>
      </c>
      <c r="T77" s="82" t="s">
        <v>238</v>
      </c>
      <c r="U77" s="82" t="s">
        <v>237</v>
      </c>
      <c r="V77" s="82" t="s">
        <v>238</v>
      </c>
      <c r="W77" s="82" t="s">
        <v>237</v>
      </c>
      <c r="X77" s="180" t="s">
        <v>238</v>
      </c>
      <c r="Y77" s="4" t="s">
        <v>238</v>
      </c>
      <c r="Z77" s="82" t="s">
        <v>238</v>
      </c>
      <c r="AA77" s="82" t="s">
        <v>237</v>
      </c>
    </row>
    <row r="78" spans="1:27" x14ac:dyDescent="0.25">
      <c r="A78" s="15"/>
      <c r="B78" s="15" t="s">
        <v>91</v>
      </c>
      <c r="C78" s="4">
        <f>IF('[1]regional estimates'!R77&lt;&gt;"", '[1]regional estimates'!R77, "–")</f>
        <v>1.7</v>
      </c>
      <c r="D78" s="180">
        <f>IF('[1]regional estimates'!S77&lt;&gt;"", '[1]regional estimates'!S77, "–")</f>
        <v>130</v>
      </c>
      <c r="E78" s="180">
        <f>IF('[1]regional estimates'!T77&lt;&gt;"", '[1]regional estimates'!T77, "–")</f>
        <v>110</v>
      </c>
      <c r="F78" s="180">
        <f>IF('[1]regional estimates'!U77&lt;&gt;"", '[1]regional estimates'!U77, "–")</f>
        <v>140</v>
      </c>
      <c r="G78" s="180">
        <v>68</v>
      </c>
      <c r="H78" s="82">
        <v>13</v>
      </c>
      <c r="I78" s="4">
        <v>0.6</v>
      </c>
      <c r="J78" s="4">
        <v>0.4</v>
      </c>
      <c r="K78" s="4">
        <v>0.8</v>
      </c>
      <c r="L78" s="82">
        <v>33.799999999999997</v>
      </c>
      <c r="M78" s="82" t="s">
        <v>237</v>
      </c>
      <c r="N78" s="82">
        <v>22.5</v>
      </c>
      <c r="O78" s="82" t="s">
        <v>237</v>
      </c>
      <c r="P78" s="82">
        <v>54</v>
      </c>
      <c r="Q78" s="82" t="s">
        <v>237</v>
      </c>
      <c r="R78" s="82">
        <v>36.6</v>
      </c>
      <c r="S78" s="82" t="s">
        <v>237</v>
      </c>
      <c r="T78" s="82">
        <v>3.1</v>
      </c>
      <c r="U78" s="82" t="s">
        <v>237</v>
      </c>
      <c r="V78" s="82">
        <v>4.5</v>
      </c>
      <c r="W78" s="82" t="s">
        <v>237</v>
      </c>
      <c r="X78" s="180">
        <v>49</v>
      </c>
      <c r="Y78" s="180">
        <v>670</v>
      </c>
      <c r="Z78" s="82">
        <v>71</v>
      </c>
      <c r="AA78" s="82" t="s">
        <v>237</v>
      </c>
    </row>
    <row r="79" spans="1:27" x14ac:dyDescent="0.25">
      <c r="A79" s="15"/>
      <c r="B79" s="15" t="s">
        <v>92</v>
      </c>
      <c r="C79" s="4">
        <f>IF('[1]regional estimates'!R78&lt;&gt;"", '[1]regional estimates'!R78, "–")</f>
        <v>3.7</v>
      </c>
      <c r="D79" s="180">
        <f>IF('[1]regional estimates'!S78&lt;&gt;"", '[1]regional estimates'!S78, "–")</f>
        <v>41</v>
      </c>
      <c r="E79" s="180">
        <f>IF('[1]regional estimates'!T78&lt;&gt;"", '[1]regional estimates'!T78, "–")</f>
        <v>37</v>
      </c>
      <c r="F79" s="180">
        <f>IF('[1]regional estimates'!U78&lt;&gt;"", '[1]regional estimates'!U78, "–")</f>
        <v>47</v>
      </c>
      <c r="G79" s="180">
        <v>21</v>
      </c>
      <c r="H79" s="82">
        <v>6.1</v>
      </c>
      <c r="I79" s="4">
        <v>1.3</v>
      </c>
      <c r="J79" s="4">
        <v>0.9</v>
      </c>
      <c r="K79" s="4">
        <v>1.7</v>
      </c>
      <c r="L79" s="82" t="s">
        <v>238</v>
      </c>
      <c r="M79" s="82" t="s">
        <v>237</v>
      </c>
      <c r="N79" s="82">
        <v>14.9</v>
      </c>
      <c r="O79" s="82" t="s">
        <v>237</v>
      </c>
      <c r="P79" s="82" t="s">
        <v>238</v>
      </c>
      <c r="Q79" s="82" t="s">
        <v>237</v>
      </c>
      <c r="R79" s="82">
        <v>50</v>
      </c>
      <c r="S79" s="82" t="s">
        <v>237</v>
      </c>
      <c r="T79" s="82" t="s">
        <v>238</v>
      </c>
      <c r="U79" s="82" t="s">
        <v>237</v>
      </c>
      <c r="V79" s="82">
        <v>6.9</v>
      </c>
      <c r="W79" s="82" t="s">
        <v>237</v>
      </c>
      <c r="X79" s="180">
        <v>21</v>
      </c>
      <c r="Y79" s="180">
        <v>120</v>
      </c>
      <c r="Z79" s="82">
        <v>109.00000000000001</v>
      </c>
      <c r="AA79" s="82" t="s">
        <v>237</v>
      </c>
    </row>
    <row r="80" spans="1:27" x14ac:dyDescent="0.25">
      <c r="A80" s="15"/>
      <c r="B80" s="15" t="s">
        <v>93</v>
      </c>
      <c r="C80" s="4">
        <f>IF('[1]regional estimates'!R79&lt;&gt;"", '[1]regional estimates'!R79, "–")</f>
        <v>1.4</v>
      </c>
      <c r="D80" s="180">
        <f>IF('[1]regional estimates'!S79&lt;&gt;"", '[1]regional estimates'!S79, "–")</f>
        <v>7.7</v>
      </c>
      <c r="E80" s="180">
        <f>IF('[1]regional estimates'!T79&lt;&gt;"", '[1]regional estimates'!T79, "–")</f>
        <v>4</v>
      </c>
      <c r="F80" s="180">
        <f>IF('[1]regional estimates'!U79&lt;&gt;"", '[1]regional estimates'!U79, "–")</f>
        <v>13</v>
      </c>
      <c r="G80" s="180">
        <v>4</v>
      </c>
      <c r="H80" s="82" t="s">
        <v>238</v>
      </c>
      <c r="I80" s="4">
        <v>0.8</v>
      </c>
      <c r="J80" s="4">
        <v>0.6</v>
      </c>
      <c r="K80" s="4">
        <v>0.9</v>
      </c>
      <c r="L80" s="82">
        <v>46.6</v>
      </c>
      <c r="M80" s="82" t="s">
        <v>237</v>
      </c>
      <c r="N80" s="82">
        <v>54.1</v>
      </c>
      <c r="O80" s="82" t="s">
        <v>237</v>
      </c>
      <c r="P80" s="82">
        <v>76.099999999999994</v>
      </c>
      <c r="Q80" s="82" t="s">
        <v>237</v>
      </c>
      <c r="R80" s="82" t="s">
        <v>238</v>
      </c>
      <c r="S80" s="82" t="s">
        <v>237</v>
      </c>
      <c r="T80" s="82">
        <v>17.8</v>
      </c>
      <c r="U80" s="82" t="s">
        <v>237</v>
      </c>
      <c r="V80" s="82">
        <v>29.4</v>
      </c>
      <c r="W80" s="82" t="s">
        <v>237</v>
      </c>
      <c r="X80" s="180" t="s">
        <v>238</v>
      </c>
      <c r="Y80" s="4" t="s">
        <v>238</v>
      </c>
      <c r="Z80" s="82" t="s">
        <v>238</v>
      </c>
      <c r="AA80" s="82" t="s">
        <v>237</v>
      </c>
    </row>
    <row r="81" spans="1:27" x14ac:dyDescent="0.25">
      <c r="A81" s="15"/>
      <c r="B81" s="15" t="s">
        <v>94</v>
      </c>
      <c r="C81" s="4">
        <f>IF('[1]regional estimates'!R80&lt;&gt;"", '[1]regional estimates'!R80, "–")</f>
        <v>2</v>
      </c>
      <c r="D81" s="180">
        <f>IF('[1]regional estimates'!S80&lt;&gt;"", '[1]regional estimates'!S80, "–")</f>
        <v>140</v>
      </c>
      <c r="E81" s="180">
        <f>IF('[1]regional estimates'!T80&lt;&gt;"", '[1]regional estimates'!T80, "–")</f>
        <v>130</v>
      </c>
      <c r="F81" s="180">
        <f>IF('[1]regional estimates'!U80&lt;&gt;"", '[1]regional estimates'!U80, "–")</f>
        <v>150</v>
      </c>
      <c r="G81" s="180">
        <v>74</v>
      </c>
      <c r="H81" s="82">
        <v>13</v>
      </c>
      <c r="I81" s="4">
        <v>0.7</v>
      </c>
      <c r="J81" s="4">
        <v>0.6</v>
      </c>
      <c r="K81" s="4">
        <v>0.9</v>
      </c>
      <c r="L81" s="82">
        <v>27.6</v>
      </c>
      <c r="M81" s="82" t="s">
        <v>237</v>
      </c>
      <c r="N81" s="82">
        <v>34.6</v>
      </c>
      <c r="O81" s="82" t="s">
        <v>237</v>
      </c>
      <c r="P81" s="82">
        <v>61.8</v>
      </c>
      <c r="Q81" s="82" t="s">
        <v>237</v>
      </c>
      <c r="R81" s="82">
        <v>51.6</v>
      </c>
      <c r="S81" s="82" t="s">
        <v>237</v>
      </c>
      <c r="T81" s="82">
        <v>9.3000000000000007</v>
      </c>
      <c r="U81" s="82" t="s">
        <v>237</v>
      </c>
      <c r="V81" s="82">
        <v>17.399999999999999</v>
      </c>
      <c r="W81" s="82" t="s">
        <v>237</v>
      </c>
      <c r="X81" s="180">
        <v>100</v>
      </c>
      <c r="Y81" s="180">
        <v>340</v>
      </c>
      <c r="Z81" s="82">
        <v>96</v>
      </c>
      <c r="AA81" s="82" t="s">
        <v>237</v>
      </c>
    </row>
    <row r="82" spans="1:27" x14ac:dyDescent="0.25">
      <c r="A82" s="15"/>
      <c r="B82" s="15" t="s">
        <v>95</v>
      </c>
      <c r="C82" s="4" t="e">
        <f>IF('[1]regional estimates'!R81&lt;&gt;"", '[1]regional estimates'!R81, "–")</f>
        <v>#REF!</v>
      </c>
      <c r="D82" s="180" t="e">
        <f>IF('[1]regional estimates'!S81&lt;&gt;"", '[1]regional estimates'!S81, "–")</f>
        <v>#REF!</v>
      </c>
      <c r="E82" s="180" t="e">
        <f>IF('[1]regional estimates'!T81&lt;&gt;"", '[1]regional estimates'!T81, "–")</f>
        <v>#REF!</v>
      </c>
      <c r="F82" s="180" t="e">
        <f>IF('[1]regional estimates'!U81&lt;&gt;"", '[1]regional estimates'!U81, "–")</f>
        <v>#REF!</v>
      </c>
      <c r="G82" s="180" t="s">
        <v>238</v>
      </c>
      <c r="H82" s="82" t="s">
        <v>238</v>
      </c>
      <c r="I82" s="4" t="s">
        <v>238</v>
      </c>
      <c r="J82" s="4" t="s">
        <v>238</v>
      </c>
      <c r="K82" s="4" t="s">
        <v>238</v>
      </c>
      <c r="L82" s="82" t="s">
        <v>238</v>
      </c>
      <c r="M82" s="82" t="s">
        <v>237</v>
      </c>
      <c r="N82" s="82" t="s">
        <v>238</v>
      </c>
      <c r="O82" s="82" t="s">
        <v>237</v>
      </c>
      <c r="P82" s="82" t="s">
        <v>238</v>
      </c>
      <c r="Q82" s="82" t="s">
        <v>237</v>
      </c>
      <c r="R82" s="82" t="s">
        <v>238</v>
      </c>
      <c r="S82" s="82" t="s">
        <v>237</v>
      </c>
      <c r="T82" s="82" t="s">
        <v>238</v>
      </c>
      <c r="U82" s="82" t="s">
        <v>237</v>
      </c>
      <c r="V82" s="82" t="s">
        <v>238</v>
      </c>
      <c r="W82" s="82" t="s">
        <v>237</v>
      </c>
      <c r="X82" s="180" t="s">
        <v>238</v>
      </c>
      <c r="Y82" s="4" t="s">
        <v>238</v>
      </c>
      <c r="Z82" s="82" t="s">
        <v>238</v>
      </c>
      <c r="AA82" s="82" t="s">
        <v>237</v>
      </c>
    </row>
    <row r="83" spans="1:27" x14ac:dyDescent="0.25">
      <c r="A83" s="15"/>
      <c r="B83" s="15" t="s">
        <v>96</v>
      </c>
      <c r="C83" s="4">
        <f>IF('[1]regional estimates'!R82&lt;&gt;"", '[1]regional estimates'!R82, "–")</f>
        <v>0.5</v>
      </c>
      <c r="D83" s="180">
        <f>IF('[1]regional estimates'!S82&lt;&gt;"", '[1]regional estimates'!S82, "–")</f>
        <v>24</v>
      </c>
      <c r="E83" s="180">
        <f>IF('[1]regional estimates'!T82&lt;&gt;"", '[1]regional estimates'!T82, "–")</f>
        <v>20</v>
      </c>
      <c r="F83" s="180">
        <f>IF('[1]regional estimates'!U82&lt;&gt;"", '[1]regional estimates'!U82, "–")</f>
        <v>30</v>
      </c>
      <c r="G83" s="180">
        <v>9</v>
      </c>
      <c r="H83" s="82">
        <v>2.2000000000000002</v>
      </c>
      <c r="I83" s="4">
        <v>0.2</v>
      </c>
      <c r="J83" s="4">
        <v>0.2</v>
      </c>
      <c r="K83" s="4">
        <v>0.2</v>
      </c>
      <c r="L83" s="82">
        <v>34.700000000000003</v>
      </c>
      <c r="M83" s="82" t="s">
        <v>237</v>
      </c>
      <c r="N83" s="82">
        <v>33.1</v>
      </c>
      <c r="O83" s="82" t="s">
        <v>237</v>
      </c>
      <c r="P83" s="82">
        <v>59</v>
      </c>
      <c r="Q83" s="82" t="s">
        <v>237</v>
      </c>
      <c r="R83" s="82">
        <v>38</v>
      </c>
      <c r="S83" s="82" t="s">
        <v>237</v>
      </c>
      <c r="T83" s="82">
        <v>7.3</v>
      </c>
      <c r="U83" s="82" t="s">
        <v>237</v>
      </c>
      <c r="V83" s="82">
        <v>13</v>
      </c>
      <c r="W83" s="82" t="s">
        <v>237</v>
      </c>
      <c r="X83" s="180" t="s">
        <v>238</v>
      </c>
      <c r="Y83" s="4" t="s">
        <v>238</v>
      </c>
      <c r="Z83" s="82">
        <v>91</v>
      </c>
      <c r="AA83" s="82" t="s">
        <v>237</v>
      </c>
    </row>
    <row r="84" spans="1:27" x14ac:dyDescent="0.25">
      <c r="A84" s="15"/>
      <c r="B84" s="15" t="s">
        <v>97</v>
      </c>
      <c r="C84" s="4" t="e">
        <f>IF('[1]regional estimates'!R83&lt;&gt;"", '[1]regional estimates'!R83, "–")</f>
        <v>#REF!</v>
      </c>
      <c r="D84" s="180" t="e">
        <f>IF('[1]regional estimates'!S83&lt;&gt;"", '[1]regional estimates'!S83, "–")</f>
        <v>#REF!</v>
      </c>
      <c r="E84" s="180" t="e">
        <f>IF('[1]regional estimates'!T83&lt;&gt;"", '[1]regional estimates'!T83, "–")</f>
        <v>#REF!</v>
      </c>
      <c r="F84" s="180" t="e">
        <f>IF('[1]regional estimates'!U83&lt;&gt;"", '[1]regional estimates'!U83, "–")</f>
        <v>#REF!</v>
      </c>
      <c r="G84" s="180" t="s">
        <v>238</v>
      </c>
      <c r="H84" s="82" t="s">
        <v>238</v>
      </c>
      <c r="I84" s="4" t="s">
        <v>238</v>
      </c>
      <c r="J84" s="4" t="s">
        <v>238</v>
      </c>
      <c r="K84" s="4" t="s">
        <v>238</v>
      </c>
      <c r="L84" s="82" t="s">
        <v>238</v>
      </c>
      <c r="M84" s="82" t="s">
        <v>237</v>
      </c>
      <c r="N84" s="82" t="s">
        <v>238</v>
      </c>
      <c r="O84" s="82" t="s">
        <v>237</v>
      </c>
      <c r="P84" s="82" t="s">
        <v>238</v>
      </c>
      <c r="Q84" s="82" t="s">
        <v>237</v>
      </c>
      <c r="R84" s="82" t="s">
        <v>238</v>
      </c>
      <c r="S84" s="82" t="s">
        <v>237</v>
      </c>
      <c r="T84" s="82" t="s">
        <v>238</v>
      </c>
      <c r="U84" s="82" t="s">
        <v>237</v>
      </c>
      <c r="V84" s="82" t="s">
        <v>238</v>
      </c>
      <c r="W84" s="82" t="s">
        <v>237</v>
      </c>
      <c r="X84" s="180" t="s">
        <v>238</v>
      </c>
      <c r="Y84" s="4" t="s">
        <v>238</v>
      </c>
      <c r="Z84" s="82" t="s">
        <v>238</v>
      </c>
      <c r="AA84" s="82" t="s">
        <v>237</v>
      </c>
    </row>
    <row r="85" spans="1:27" x14ac:dyDescent="0.25">
      <c r="A85" s="15"/>
      <c r="B85" s="15" t="s">
        <v>98</v>
      </c>
      <c r="C85" s="4" t="e">
        <f>IF('[1]regional estimates'!R84&lt;&gt;"", '[1]regional estimates'!R84, "–")</f>
        <v>#REF!</v>
      </c>
      <c r="D85" s="180" t="e">
        <f>IF('[1]regional estimates'!S84&lt;&gt;"", '[1]regional estimates'!S84, "–")</f>
        <v>#REF!</v>
      </c>
      <c r="E85" s="180" t="e">
        <f>IF('[1]regional estimates'!T84&lt;&gt;"", '[1]regional estimates'!T84, "–")</f>
        <v>#REF!</v>
      </c>
      <c r="F85" s="180" t="e">
        <f>IF('[1]regional estimates'!U84&lt;&gt;"", '[1]regional estimates'!U84, "–")</f>
        <v>#REF!</v>
      </c>
      <c r="G85" s="180" t="s">
        <v>238</v>
      </c>
      <c r="H85" s="82" t="s">
        <v>238</v>
      </c>
      <c r="I85" s="4" t="s">
        <v>238</v>
      </c>
      <c r="J85" s="4" t="s">
        <v>238</v>
      </c>
      <c r="K85" s="4" t="s">
        <v>238</v>
      </c>
      <c r="L85" s="82" t="s">
        <v>238</v>
      </c>
      <c r="M85" s="82" t="s">
        <v>237</v>
      </c>
      <c r="N85" s="82" t="s">
        <v>238</v>
      </c>
      <c r="O85" s="82" t="s">
        <v>237</v>
      </c>
      <c r="P85" s="82" t="s">
        <v>238</v>
      </c>
      <c r="Q85" s="82" t="s">
        <v>237</v>
      </c>
      <c r="R85" s="82" t="s">
        <v>238</v>
      </c>
      <c r="S85" s="82" t="s">
        <v>237</v>
      </c>
      <c r="T85" s="82" t="s">
        <v>238</v>
      </c>
      <c r="U85" s="82" t="s">
        <v>237</v>
      </c>
      <c r="V85" s="82" t="s">
        <v>238</v>
      </c>
      <c r="W85" s="82" t="s">
        <v>237</v>
      </c>
      <c r="X85" s="180" t="s">
        <v>238</v>
      </c>
      <c r="Y85" s="4" t="s">
        <v>238</v>
      </c>
      <c r="Z85" s="82" t="s">
        <v>238</v>
      </c>
      <c r="AA85" s="82" t="s">
        <v>237</v>
      </c>
    </row>
    <row r="86" spans="1:27" x14ac:dyDescent="0.25">
      <c r="A86" s="15"/>
      <c r="B86" s="15" t="s">
        <v>99</v>
      </c>
      <c r="C86" s="4">
        <f>IF('[1]regional estimates'!R85&lt;&gt;"", '[1]regional estimates'!R85, "–")</f>
        <v>0.3</v>
      </c>
      <c r="D86" s="180">
        <f>IF('[1]regional estimates'!S85&lt;&gt;"", '[1]regional estimates'!S85, "–")</f>
        <v>2100</v>
      </c>
      <c r="E86" s="180">
        <f>IF('[1]regional estimates'!T85&lt;&gt;"", '[1]regional estimates'!T85, "–")</f>
        <v>1700</v>
      </c>
      <c r="F86" s="180">
        <f>IF('[1]regional estimates'!U85&lt;&gt;"", '[1]regional estimates'!U85, "–")</f>
        <v>2700</v>
      </c>
      <c r="G86" s="180">
        <v>750</v>
      </c>
      <c r="H86" s="82">
        <v>140</v>
      </c>
      <c r="I86" s="4" t="s">
        <v>238</v>
      </c>
      <c r="J86" s="4" t="s">
        <v>238</v>
      </c>
      <c r="K86" s="4" t="s">
        <v>238</v>
      </c>
      <c r="L86" s="82">
        <v>36.1</v>
      </c>
      <c r="M86" s="82" t="s">
        <v>239</v>
      </c>
      <c r="N86" s="82">
        <v>19.899999999999999</v>
      </c>
      <c r="O86" s="82" t="s">
        <v>239</v>
      </c>
      <c r="P86" s="82">
        <v>32.4</v>
      </c>
      <c r="Q86" s="82" t="s">
        <v>239</v>
      </c>
      <c r="R86" s="82">
        <v>17.100000000000001</v>
      </c>
      <c r="S86" s="82" t="s">
        <v>354</v>
      </c>
      <c r="T86" s="82">
        <v>0.7</v>
      </c>
      <c r="U86" s="82" t="s">
        <v>239</v>
      </c>
      <c r="V86" s="82">
        <v>1.4</v>
      </c>
      <c r="W86" s="82" t="s">
        <v>239</v>
      </c>
      <c r="X86" s="180" t="s">
        <v>238</v>
      </c>
      <c r="Y86" s="4" t="s">
        <v>238</v>
      </c>
      <c r="Z86" s="82">
        <v>72</v>
      </c>
      <c r="AA86" s="82" t="s">
        <v>239</v>
      </c>
    </row>
    <row r="87" spans="1:27" x14ac:dyDescent="0.25">
      <c r="A87" s="15"/>
      <c r="B87" s="15" t="s">
        <v>100</v>
      </c>
      <c r="C87" s="4">
        <f>IF('[1]regional estimates'!R86&lt;&gt;"", '[1]regional estimates'!R86, "–")</f>
        <v>0.5</v>
      </c>
      <c r="D87" s="180">
        <f>IF('[1]regional estimates'!S86&lt;&gt;"", '[1]regional estimates'!S86, "–")</f>
        <v>640</v>
      </c>
      <c r="E87" s="180">
        <f>IF('[1]regional estimates'!T86&lt;&gt;"", '[1]regional estimates'!T86, "–")</f>
        <v>420</v>
      </c>
      <c r="F87" s="180">
        <f>IF('[1]regional estimates'!U86&lt;&gt;"", '[1]regional estimates'!U86, "–")</f>
        <v>1000</v>
      </c>
      <c r="G87" s="180">
        <v>240</v>
      </c>
      <c r="H87" s="82">
        <v>25</v>
      </c>
      <c r="I87" s="4">
        <v>0.4</v>
      </c>
      <c r="J87" s="4">
        <v>0.4</v>
      </c>
      <c r="K87" s="4">
        <v>0.5</v>
      </c>
      <c r="L87" s="82">
        <v>10.3</v>
      </c>
      <c r="M87" s="82" t="s">
        <v>283</v>
      </c>
      <c r="N87" s="82">
        <v>11.4</v>
      </c>
      <c r="O87" s="82" t="s">
        <v>283</v>
      </c>
      <c r="P87" s="82" t="s">
        <v>238</v>
      </c>
      <c r="Q87" s="82" t="s">
        <v>237</v>
      </c>
      <c r="R87" s="82" t="s">
        <v>238</v>
      </c>
      <c r="S87" s="82" t="s">
        <v>237</v>
      </c>
      <c r="T87" s="82" t="s">
        <v>238</v>
      </c>
      <c r="U87" s="82" t="s">
        <v>237</v>
      </c>
      <c r="V87" s="82" t="s">
        <v>238</v>
      </c>
      <c r="W87" s="82" t="s">
        <v>237</v>
      </c>
      <c r="X87" s="180" t="s">
        <v>238</v>
      </c>
      <c r="Y87" s="4" t="s">
        <v>238</v>
      </c>
      <c r="Z87" s="82" t="s">
        <v>238</v>
      </c>
      <c r="AA87" s="82" t="s">
        <v>237</v>
      </c>
    </row>
    <row r="88" spans="1:27" x14ac:dyDescent="0.25">
      <c r="A88" s="15"/>
      <c r="B88" s="15" t="s">
        <v>101</v>
      </c>
      <c r="C88" s="4">
        <f>IF('[1]regional estimates'!R87&lt;&gt;"", '[1]regional estimates'!R87, "–")</f>
        <v>0.1</v>
      </c>
      <c r="D88" s="180">
        <f>IF('[1]regional estimates'!S87&lt;&gt;"", '[1]regional estimates'!S87, "–")</f>
        <v>70</v>
      </c>
      <c r="E88" s="180">
        <f>IF('[1]regional estimates'!T87&lt;&gt;"", '[1]regional estimates'!T87, "–")</f>
        <v>47</v>
      </c>
      <c r="F88" s="180">
        <f>IF('[1]regional estimates'!U87&lt;&gt;"", '[1]regional estimates'!U87, "–")</f>
        <v>110</v>
      </c>
      <c r="G88" s="180">
        <v>19</v>
      </c>
      <c r="H88" s="82">
        <v>2.1</v>
      </c>
      <c r="I88" s="4" t="s">
        <v>350</v>
      </c>
      <c r="J88" s="4">
        <v>0.1</v>
      </c>
      <c r="K88" s="4" t="s">
        <v>350</v>
      </c>
      <c r="L88" s="82" t="s">
        <v>238</v>
      </c>
      <c r="M88" s="82" t="s">
        <v>237</v>
      </c>
      <c r="N88" s="82">
        <v>19.62</v>
      </c>
      <c r="O88" s="82" t="s">
        <v>283</v>
      </c>
      <c r="P88" s="82" t="s">
        <v>238</v>
      </c>
      <c r="Q88" s="82" t="s">
        <v>237</v>
      </c>
      <c r="R88" s="82" t="s">
        <v>238</v>
      </c>
      <c r="S88" s="82" t="s">
        <v>237</v>
      </c>
      <c r="T88" s="82" t="s">
        <v>238</v>
      </c>
      <c r="U88" s="82" t="s">
        <v>237</v>
      </c>
      <c r="V88" s="82" t="s">
        <v>238</v>
      </c>
      <c r="W88" s="82" t="s">
        <v>237</v>
      </c>
      <c r="X88" s="180" t="s">
        <v>238</v>
      </c>
      <c r="Y88" s="4" t="s">
        <v>238</v>
      </c>
      <c r="Z88" s="82" t="s">
        <v>238</v>
      </c>
      <c r="AA88" s="82" t="s">
        <v>237</v>
      </c>
    </row>
    <row r="89" spans="1:27" x14ac:dyDescent="0.25">
      <c r="A89" s="15"/>
      <c r="B89" s="15" t="s">
        <v>102</v>
      </c>
      <c r="C89" s="4" t="e">
        <f>IF('[1]regional estimates'!R88&lt;&gt;"", '[1]regional estimates'!R88, "–")</f>
        <v>#REF!</v>
      </c>
      <c r="D89" s="180" t="e">
        <f>IF('[1]regional estimates'!S88&lt;&gt;"", '[1]regional estimates'!S88, "–")</f>
        <v>#REF!</v>
      </c>
      <c r="E89" s="180" t="e">
        <f>IF('[1]regional estimates'!T88&lt;&gt;"", '[1]regional estimates'!T88, "–")</f>
        <v>#REF!</v>
      </c>
      <c r="F89" s="180" t="e">
        <f>IF('[1]regional estimates'!U88&lt;&gt;"", '[1]regional estimates'!U88, "–")</f>
        <v>#REF!</v>
      </c>
      <c r="G89" s="180" t="s">
        <v>238</v>
      </c>
      <c r="H89" s="82" t="s">
        <v>238</v>
      </c>
      <c r="I89" s="4" t="s">
        <v>238</v>
      </c>
      <c r="J89" s="4" t="s">
        <v>238</v>
      </c>
      <c r="K89" s="4" t="s">
        <v>238</v>
      </c>
      <c r="L89" s="82" t="s">
        <v>238</v>
      </c>
      <c r="M89" s="82" t="s">
        <v>237</v>
      </c>
      <c r="N89" s="82">
        <v>3.5</v>
      </c>
      <c r="O89" s="82" t="s">
        <v>237</v>
      </c>
      <c r="P89" s="82" t="s">
        <v>238</v>
      </c>
      <c r="Q89" s="82" t="s">
        <v>237</v>
      </c>
      <c r="R89" s="82" t="s">
        <v>238</v>
      </c>
      <c r="S89" s="82" t="s">
        <v>237</v>
      </c>
      <c r="T89" s="82" t="s">
        <v>238</v>
      </c>
      <c r="U89" s="82" t="s">
        <v>237</v>
      </c>
      <c r="V89" s="82">
        <v>0.2</v>
      </c>
      <c r="W89" s="82" t="s">
        <v>237</v>
      </c>
      <c r="X89" s="180" t="s">
        <v>238</v>
      </c>
      <c r="Y89" s="4" t="s">
        <v>238</v>
      </c>
      <c r="Z89" s="82">
        <v>94</v>
      </c>
      <c r="AA89" s="82" t="s">
        <v>237</v>
      </c>
    </row>
    <row r="90" spans="1:27" x14ac:dyDescent="0.25">
      <c r="A90" s="15"/>
      <c r="B90" s="15" t="s">
        <v>103</v>
      </c>
      <c r="C90" s="4" t="e">
        <f>IF('[1]regional estimates'!R89&lt;&gt;"", '[1]regional estimates'!R89, "–")</f>
        <v>#REF!</v>
      </c>
      <c r="D90" s="180" t="e">
        <f>IF('[1]regional estimates'!S89&lt;&gt;"", '[1]regional estimates'!S89, "–")</f>
        <v>#REF!</v>
      </c>
      <c r="E90" s="180" t="e">
        <f>IF('[1]regional estimates'!T89&lt;&gt;"", '[1]regional estimates'!T89, "–")</f>
        <v>#REF!</v>
      </c>
      <c r="F90" s="180" t="e">
        <f>IF('[1]regional estimates'!U89&lt;&gt;"", '[1]regional estimates'!U89, "–")</f>
        <v>#REF!</v>
      </c>
      <c r="G90" s="180" t="s">
        <v>238</v>
      </c>
      <c r="H90" s="82" t="s">
        <v>238</v>
      </c>
      <c r="I90" s="4" t="s">
        <v>238</v>
      </c>
      <c r="J90" s="4" t="s">
        <v>238</v>
      </c>
      <c r="K90" s="4" t="s">
        <v>238</v>
      </c>
      <c r="L90" s="82" t="s">
        <v>238</v>
      </c>
      <c r="M90" s="82" t="s">
        <v>237</v>
      </c>
      <c r="N90" s="82" t="s">
        <v>238</v>
      </c>
      <c r="O90" s="82" t="s">
        <v>237</v>
      </c>
      <c r="P90" s="82" t="s">
        <v>238</v>
      </c>
      <c r="Q90" s="82" t="s">
        <v>237</v>
      </c>
      <c r="R90" s="82" t="s">
        <v>238</v>
      </c>
      <c r="S90" s="82" t="s">
        <v>237</v>
      </c>
      <c r="T90" s="82" t="s">
        <v>238</v>
      </c>
      <c r="U90" s="82" t="s">
        <v>237</v>
      </c>
      <c r="V90" s="82" t="s">
        <v>238</v>
      </c>
      <c r="W90" s="82" t="s">
        <v>237</v>
      </c>
      <c r="X90" s="180" t="s">
        <v>238</v>
      </c>
      <c r="Y90" s="4" t="s">
        <v>238</v>
      </c>
      <c r="Z90" s="82" t="s">
        <v>238</v>
      </c>
      <c r="AA90" s="82" t="s">
        <v>237</v>
      </c>
    </row>
    <row r="91" spans="1:27" x14ac:dyDescent="0.25">
      <c r="A91" s="15"/>
      <c r="B91" s="15" t="s">
        <v>104</v>
      </c>
      <c r="C91" s="4" t="e">
        <f>IF('[1]regional estimates'!R90&lt;&gt;"", '[1]regional estimates'!R90, "–")</f>
        <v>#REF!</v>
      </c>
      <c r="D91" s="180" t="e">
        <f>IF('[1]regional estimates'!S90&lt;&gt;"", '[1]regional estimates'!S90, "–")</f>
        <v>#REF!</v>
      </c>
      <c r="E91" s="180" t="e">
        <f>IF('[1]regional estimates'!T90&lt;&gt;"", '[1]regional estimates'!T90, "–")</f>
        <v>#REF!</v>
      </c>
      <c r="F91" s="180" t="e">
        <f>IF('[1]regional estimates'!U90&lt;&gt;"", '[1]regional estimates'!U90, "–")</f>
        <v>#REF!</v>
      </c>
      <c r="G91" s="180" t="s">
        <v>238</v>
      </c>
      <c r="H91" s="82" t="s">
        <v>238</v>
      </c>
      <c r="I91" s="4" t="s">
        <v>238</v>
      </c>
      <c r="J91" s="4" t="s">
        <v>238</v>
      </c>
      <c r="K91" s="4" t="s">
        <v>238</v>
      </c>
      <c r="L91" s="82" t="s">
        <v>238</v>
      </c>
      <c r="M91" s="82" t="s">
        <v>237</v>
      </c>
      <c r="N91" s="82" t="s">
        <v>238</v>
      </c>
      <c r="O91" s="82" t="s">
        <v>237</v>
      </c>
      <c r="P91" s="82" t="s">
        <v>238</v>
      </c>
      <c r="Q91" s="82" t="s">
        <v>237</v>
      </c>
      <c r="R91" s="82" t="s">
        <v>238</v>
      </c>
      <c r="S91" s="82" t="s">
        <v>237</v>
      </c>
      <c r="T91" s="82" t="s">
        <v>238</v>
      </c>
      <c r="U91" s="82" t="s">
        <v>237</v>
      </c>
      <c r="V91" s="82" t="s">
        <v>238</v>
      </c>
      <c r="W91" s="82" t="s">
        <v>237</v>
      </c>
      <c r="X91" s="180" t="s">
        <v>238</v>
      </c>
      <c r="Y91" s="4" t="s">
        <v>238</v>
      </c>
      <c r="Z91" s="82" t="s">
        <v>238</v>
      </c>
      <c r="AA91" s="82" t="s">
        <v>237</v>
      </c>
    </row>
    <row r="92" spans="1:27" x14ac:dyDescent="0.25">
      <c r="A92" s="15"/>
      <c r="B92" s="15" t="s">
        <v>105</v>
      </c>
      <c r="C92" s="4">
        <f>IF('[1]regional estimates'!R91&lt;&gt;"", '[1]regional estimates'!R91, "–")</f>
        <v>0.3</v>
      </c>
      <c r="D92" s="180">
        <f>IF('[1]regional estimates'!S91&lt;&gt;"", '[1]regional estimates'!S91, "–")</f>
        <v>120</v>
      </c>
      <c r="E92" s="180">
        <f>IF('[1]regional estimates'!T91&lt;&gt;"", '[1]regional estimates'!T91, "–")</f>
        <v>110</v>
      </c>
      <c r="F92" s="180">
        <f>IF('[1]regional estimates'!U91&lt;&gt;"", '[1]regional estimates'!U91, "–")</f>
        <v>140</v>
      </c>
      <c r="G92" s="180">
        <v>13</v>
      </c>
      <c r="H92" s="82" t="s">
        <v>238</v>
      </c>
      <c r="I92" s="4" t="s">
        <v>350</v>
      </c>
      <c r="J92" s="4">
        <v>0.1</v>
      </c>
      <c r="K92" s="4" t="s">
        <v>350</v>
      </c>
      <c r="L92" s="82" t="s">
        <v>238</v>
      </c>
      <c r="M92" s="82" t="s">
        <v>237</v>
      </c>
      <c r="N92" s="82" t="s">
        <v>238</v>
      </c>
      <c r="O92" s="82" t="s">
        <v>237</v>
      </c>
      <c r="P92" s="82" t="s">
        <v>238</v>
      </c>
      <c r="Q92" s="82" t="s">
        <v>237</v>
      </c>
      <c r="R92" s="82" t="s">
        <v>238</v>
      </c>
      <c r="S92" s="82" t="s">
        <v>237</v>
      </c>
      <c r="T92" s="82" t="s">
        <v>238</v>
      </c>
      <c r="U92" s="82" t="s">
        <v>237</v>
      </c>
      <c r="V92" s="82" t="s">
        <v>238</v>
      </c>
      <c r="W92" s="82" t="s">
        <v>237</v>
      </c>
      <c r="X92" s="180" t="s">
        <v>238</v>
      </c>
      <c r="Y92" s="4" t="s">
        <v>238</v>
      </c>
      <c r="Z92" s="82" t="s">
        <v>238</v>
      </c>
      <c r="AA92" s="82" t="s">
        <v>237</v>
      </c>
    </row>
    <row r="93" spans="1:27" x14ac:dyDescent="0.25">
      <c r="A93" s="15"/>
      <c r="B93" s="15" t="s">
        <v>106</v>
      </c>
      <c r="C93" s="4">
        <f>IF('[1]regional estimates'!R92&lt;&gt;"", '[1]regional estimates'!R92, "–")</f>
        <v>1.8</v>
      </c>
      <c r="D93" s="180">
        <f>IF('[1]regional estimates'!S92&lt;&gt;"", '[1]regional estimates'!S92, "–")</f>
        <v>30</v>
      </c>
      <c r="E93" s="180">
        <f>IF('[1]regional estimates'!T92&lt;&gt;"", '[1]regional estimates'!T92, "–")</f>
        <v>25</v>
      </c>
      <c r="F93" s="180">
        <f>IF('[1]regional estimates'!U92&lt;&gt;"", '[1]regional estimates'!U92, "–")</f>
        <v>35</v>
      </c>
      <c r="G93" s="180">
        <v>11</v>
      </c>
      <c r="H93" s="82" t="s">
        <v>352</v>
      </c>
      <c r="I93" s="4">
        <v>0.8</v>
      </c>
      <c r="J93" s="4">
        <v>0.9</v>
      </c>
      <c r="K93" s="4">
        <v>0.6</v>
      </c>
      <c r="L93" s="82">
        <v>35.6</v>
      </c>
      <c r="M93" s="82" t="s">
        <v>283</v>
      </c>
      <c r="N93" s="82">
        <v>42.8</v>
      </c>
      <c r="O93" s="82" t="s">
        <v>283</v>
      </c>
      <c r="P93" s="82">
        <v>75.5</v>
      </c>
      <c r="Q93" s="82" t="s">
        <v>237</v>
      </c>
      <c r="R93" s="82">
        <v>49.4</v>
      </c>
      <c r="S93" s="82" t="s">
        <v>237</v>
      </c>
      <c r="T93" s="82">
        <v>49.4</v>
      </c>
      <c r="U93" s="82" t="s">
        <v>237</v>
      </c>
      <c r="V93" s="82">
        <v>68.7</v>
      </c>
      <c r="W93" s="82" t="s">
        <v>237</v>
      </c>
      <c r="X93" s="180" t="s">
        <v>238</v>
      </c>
      <c r="Y93" s="4" t="s">
        <v>238</v>
      </c>
      <c r="Z93" s="82" t="s">
        <v>238</v>
      </c>
      <c r="AA93" s="82" t="s">
        <v>237</v>
      </c>
    </row>
    <row r="94" spans="1:27" x14ac:dyDescent="0.25">
      <c r="A94" s="15"/>
      <c r="B94" s="15" t="s">
        <v>107</v>
      </c>
      <c r="C94" s="4" t="e">
        <f>IF('[1]regional estimates'!R93&lt;&gt;"", '[1]regional estimates'!R93, "–")</f>
        <v>#REF!</v>
      </c>
      <c r="D94" s="180" t="e">
        <f>IF('[1]regional estimates'!S93&lt;&gt;"", '[1]regional estimates'!S93, "–")</f>
        <v>#REF!</v>
      </c>
      <c r="E94" s="180" t="e">
        <f>IF('[1]regional estimates'!T93&lt;&gt;"", '[1]regional estimates'!T93, "–")</f>
        <v>#REF!</v>
      </c>
      <c r="F94" s="180" t="e">
        <f>IF('[1]regional estimates'!U93&lt;&gt;"", '[1]regional estimates'!U93, "–")</f>
        <v>#REF!</v>
      </c>
      <c r="G94" s="180" t="s">
        <v>238</v>
      </c>
      <c r="H94" s="82" t="s">
        <v>238</v>
      </c>
      <c r="I94" s="4" t="s">
        <v>238</v>
      </c>
      <c r="J94" s="4" t="s">
        <v>238</v>
      </c>
      <c r="K94" s="4" t="s">
        <v>238</v>
      </c>
      <c r="L94" s="82" t="s">
        <v>238</v>
      </c>
      <c r="M94" s="82" t="s">
        <v>237</v>
      </c>
      <c r="N94" s="82" t="s">
        <v>238</v>
      </c>
      <c r="O94" s="82" t="s">
        <v>237</v>
      </c>
      <c r="P94" s="82" t="s">
        <v>238</v>
      </c>
      <c r="Q94" s="82" t="s">
        <v>237</v>
      </c>
      <c r="R94" s="82" t="s">
        <v>238</v>
      </c>
      <c r="S94" s="82" t="s">
        <v>237</v>
      </c>
      <c r="T94" s="82" t="s">
        <v>238</v>
      </c>
      <c r="U94" s="82" t="s">
        <v>237</v>
      </c>
      <c r="V94" s="82" t="s">
        <v>238</v>
      </c>
      <c r="W94" s="82" t="s">
        <v>237</v>
      </c>
      <c r="X94" s="180" t="s">
        <v>238</v>
      </c>
      <c r="Y94" s="4" t="s">
        <v>238</v>
      </c>
      <c r="Z94" s="82" t="s">
        <v>238</v>
      </c>
      <c r="AA94" s="82" t="s">
        <v>237</v>
      </c>
    </row>
    <row r="95" spans="1:27" x14ac:dyDescent="0.25">
      <c r="A95" s="15"/>
      <c r="B95" s="15" t="s">
        <v>108</v>
      </c>
      <c r="C95" s="4" t="e">
        <f>IF('[1]regional estimates'!R94&lt;&gt;"", '[1]regional estimates'!R94, "–")</f>
        <v>#REF!</v>
      </c>
      <c r="D95" s="180" t="e">
        <f>IF('[1]regional estimates'!S94&lt;&gt;"", '[1]regional estimates'!S94, "–")</f>
        <v>#REF!</v>
      </c>
      <c r="E95" s="180" t="e">
        <f>IF('[1]regional estimates'!T94&lt;&gt;"", '[1]regional estimates'!T94, "–")</f>
        <v>#REF!</v>
      </c>
      <c r="F95" s="180" t="e">
        <f>IF('[1]regional estimates'!U94&lt;&gt;"", '[1]regional estimates'!U94, "–")</f>
        <v>#REF!</v>
      </c>
      <c r="G95" s="180" t="s">
        <v>238</v>
      </c>
      <c r="H95" s="82" t="s">
        <v>238</v>
      </c>
      <c r="I95" s="4" t="s">
        <v>238</v>
      </c>
      <c r="J95" s="4" t="s">
        <v>238</v>
      </c>
      <c r="K95" s="4" t="s">
        <v>238</v>
      </c>
      <c r="L95" s="82" t="s">
        <v>238</v>
      </c>
      <c r="M95" s="82" t="s">
        <v>237</v>
      </c>
      <c r="N95" s="82">
        <v>8.6</v>
      </c>
      <c r="O95" s="82" t="s">
        <v>237</v>
      </c>
      <c r="P95" s="82" t="s">
        <v>238</v>
      </c>
      <c r="Q95" s="82" t="s">
        <v>237</v>
      </c>
      <c r="R95" s="82" t="s">
        <v>238</v>
      </c>
      <c r="S95" s="82" t="s">
        <v>237</v>
      </c>
      <c r="T95" s="82" t="s">
        <v>238</v>
      </c>
      <c r="U95" s="82" t="s">
        <v>237</v>
      </c>
      <c r="V95" s="82" t="s">
        <v>238</v>
      </c>
      <c r="W95" s="82" t="s">
        <v>237</v>
      </c>
      <c r="X95" s="180" t="s">
        <v>238</v>
      </c>
      <c r="Y95" s="4" t="s">
        <v>238</v>
      </c>
      <c r="Z95" s="82">
        <v>80</v>
      </c>
      <c r="AA95" s="82" t="s">
        <v>237</v>
      </c>
    </row>
    <row r="96" spans="1:27" x14ac:dyDescent="0.25">
      <c r="A96" s="15"/>
      <c r="B96" s="15" t="s">
        <v>109</v>
      </c>
      <c r="C96" s="4" t="e">
        <f>IF('[1]regional estimates'!R95&lt;&gt;"", '[1]regional estimates'!R95, "–")</f>
        <v>#REF!</v>
      </c>
      <c r="D96" s="180" t="e">
        <f>IF('[1]regional estimates'!S95&lt;&gt;"", '[1]regional estimates'!S95, "–")</f>
        <v>#REF!</v>
      </c>
      <c r="E96" s="180" t="e">
        <f>IF('[1]regional estimates'!T95&lt;&gt;"", '[1]regional estimates'!T95, "–")</f>
        <v>#REF!</v>
      </c>
      <c r="F96" s="180" t="e">
        <f>IF('[1]regional estimates'!U95&lt;&gt;"", '[1]regional estimates'!U95, "–")</f>
        <v>#REF!</v>
      </c>
      <c r="G96" s="180" t="s">
        <v>238</v>
      </c>
      <c r="H96" s="82" t="s">
        <v>238</v>
      </c>
      <c r="I96" s="4" t="s">
        <v>238</v>
      </c>
      <c r="J96" s="4" t="s">
        <v>238</v>
      </c>
      <c r="K96" s="4" t="s">
        <v>238</v>
      </c>
      <c r="L96" s="82">
        <v>34.1</v>
      </c>
      <c r="M96" s="82" t="s">
        <v>237</v>
      </c>
      <c r="N96" s="82">
        <v>36.200000000000003</v>
      </c>
      <c r="O96" s="82" t="s">
        <v>237</v>
      </c>
      <c r="P96" s="82">
        <v>76.2</v>
      </c>
      <c r="Q96" s="82" t="s">
        <v>237</v>
      </c>
      <c r="R96" s="82">
        <v>73.5</v>
      </c>
      <c r="S96" s="82" t="s">
        <v>237</v>
      </c>
      <c r="T96" s="82">
        <v>14.6</v>
      </c>
      <c r="U96" s="82" t="s">
        <v>237</v>
      </c>
      <c r="V96" s="82">
        <v>20.5</v>
      </c>
      <c r="W96" s="82" t="s">
        <v>237</v>
      </c>
      <c r="X96" s="180" t="s">
        <v>238</v>
      </c>
      <c r="Y96" s="4" t="s">
        <v>238</v>
      </c>
      <c r="Z96" s="82" t="s">
        <v>238</v>
      </c>
      <c r="AA96" s="82" t="s">
        <v>237</v>
      </c>
    </row>
    <row r="97" spans="1:27" x14ac:dyDescent="0.25">
      <c r="A97" s="15"/>
      <c r="B97" s="15" t="s">
        <v>110</v>
      </c>
      <c r="C97" s="4">
        <f>IF('[1]regional estimates'!R96&lt;&gt;"", '[1]regional estimates'!R96, "–")</f>
        <v>6</v>
      </c>
      <c r="D97" s="180">
        <f>IF('[1]regional estimates'!S96&lt;&gt;"", '[1]regional estimates'!S96, "–")</f>
        <v>1600</v>
      </c>
      <c r="E97" s="180">
        <f>IF('[1]regional estimates'!T96&lt;&gt;"", '[1]regional estimates'!T96, "–")</f>
        <v>1500</v>
      </c>
      <c r="F97" s="180">
        <f>IF('[1]regional estimates'!U96&lt;&gt;"", '[1]regional estimates'!U96, "–")</f>
        <v>1700</v>
      </c>
      <c r="G97" s="180">
        <v>820</v>
      </c>
      <c r="H97" s="82">
        <v>190</v>
      </c>
      <c r="I97" s="4">
        <v>2.2000000000000002</v>
      </c>
      <c r="J97" s="4">
        <v>1.7</v>
      </c>
      <c r="K97" s="4">
        <v>2.8</v>
      </c>
      <c r="L97" s="82">
        <v>55.3</v>
      </c>
      <c r="M97" s="82" t="s">
        <v>237</v>
      </c>
      <c r="N97" s="82">
        <v>46.6</v>
      </c>
      <c r="O97" s="82" t="s">
        <v>237</v>
      </c>
      <c r="P97" s="82">
        <v>67.3</v>
      </c>
      <c r="Q97" s="82" t="s">
        <v>237</v>
      </c>
      <c r="R97" s="82">
        <v>37.1</v>
      </c>
      <c r="S97" s="82" t="s">
        <v>237</v>
      </c>
      <c r="T97" s="82">
        <v>18.600000000000001</v>
      </c>
      <c r="U97" s="82" t="s">
        <v>237</v>
      </c>
      <c r="V97" s="82">
        <v>28.1</v>
      </c>
      <c r="W97" s="82" t="s">
        <v>237</v>
      </c>
      <c r="X97" s="180">
        <v>1100</v>
      </c>
      <c r="Y97" s="180">
        <v>2500</v>
      </c>
      <c r="Z97" s="82" t="s">
        <v>238</v>
      </c>
      <c r="AA97" s="82" t="s">
        <v>237</v>
      </c>
    </row>
    <row r="98" spans="1:27" x14ac:dyDescent="0.25">
      <c r="A98" s="15"/>
      <c r="B98" s="15" t="s">
        <v>111</v>
      </c>
      <c r="C98" s="4" t="e">
        <f>IF('[1]regional estimates'!R97&lt;&gt;"", '[1]regional estimates'!R97, "–")</f>
        <v>#REF!</v>
      </c>
      <c r="D98" s="180" t="e">
        <f>IF('[1]regional estimates'!S97&lt;&gt;"", '[1]regional estimates'!S97, "–")</f>
        <v>#REF!</v>
      </c>
      <c r="E98" s="180" t="e">
        <f>IF('[1]regional estimates'!T97&lt;&gt;"", '[1]regional estimates'!T97, "–")</f>
        <v>#REF!</v>
      </c>
      <c r="F98" s="180" t="e">
        <f>IF('[1]regional estimates'!U97&lt;&gt;"", '[1]regional estimates'!U97, "–")</f>
        <v>#REF!</v>
      </c>
      <c r="G98" s="180" t="s">
        <v>238</v>
      </c>
      <c r="H98" s="82" t="s">
        <v>238</v>
      </c>
      <c r="I98" s="4" t="s">
        <v>238</v>
      </c>
      <c r="J98" s="4" t="s">
        <v>238</v>
      </c>
      <c r="K98" s="4" t="s">
        <v>238</v>
      </c>
      <c r="L98" s="82">
        <v>48.6</v>
      </c>
      <c r="M98" s="82" t="s">
        <v>237</v>
      </c>
      <c r="N98" s="82">
        <v>44.4</v>
      </c>
      <c r="O98" s="82" t="s">
        <v>237</v>
      </c>
      <c r="P98" s="82">
        <v>29.6</v>
      </c>
      <c r="Q98" s="82" t="s">
        <v>237</v>
      </c>
      <c r="R98" s="82">
        <v>2.4</v>
      </c>
      <c r="S98" s="82" t="s">
        <v>353</v>
      </c>
      <c r="T98" s="82" t="s">
        <v>238</v>
      </c>
      <c r="U98" s="82" t="s">
        <v>237</v>
      </c>
      <c r="V98" s="82" t="s">
        <v>238</v>
      </c>
      <c r="W98" s="82" t="s">
        <v>237</v>
      </c>
      <c r="X98" s="180" t="s">
        <v>238</v>
      </c>
      <c r="Y98" s="4" t="s">
        <v>238</v>
      </c>
      <c r="Z98" s="82" t="s">
        <v>238</v>
      </c>
      <c r="AA98" s="82" t="s">
        <v>237</v>
      </c>
    </row>
    <row r="99" spans="1:27" x14ac:dyDescent="0.25">
      <c r="A99" s="15"/>
      <c r="B99" s="15" t="s">
        <v>112</v>
      </c>
      <c r="C99" s="4" t="e">
        <f>IF('[1]regional estimates'!R98&lt;&gt;"", '[1]regional estimates'!R98, "–")</f>
        <v>#REF!</v>
      </c>
      <c r="D99" s="180" t="e">
        <f>IF('[1]regional estimates'!S98&lt;&gt;"", '[1]regional estimates'!S98, "–")</f>
        <v>#REF!</v>
      </c>
      <c r="E99" s="180" t="e">
        <f>IF('[1]regional estimates'!T98&lt;&gt;"", '[1]regional estimates'!T98, "–")</f>
        <v>#REF!</v>
      </c>
      <c r="F99" s="180" t="e">
        <f>IF('[1]regional estimates'!U98&lt;&gt;"", '[1]regional estimates'!U98, "–")</f>
        <v>#REF!</v>
      </c>
      <c r="G99" s="180" t="s">
        <v>238</v>
      </c>
      <c r="H99" s="82" t="s">
        <v>238</v>
      </c>
      <c r="I99" s="4" t="s">
        <v>238</v>
      </c>
      <c r="J99" s="4" t="s">
        <v>238</v>
      </c>
      <c r="K99" s="4" t="s">
        <v>238</v>
      </c>
      <c r="L99" s="82" t="s">
        <v>238</v>
      </c>
      <c r="M99" s="82" t="s">
        <v>237</v>
      </c>
      <c r="N99" s="82" t="s">
        <v>238</v>
      </c>
      <c r="O99" s="82" t="s">
        <v>237</v>
      </c>
      <c r="P99" s="82" t="s">
        <v>238</v>
      </c>
      <c r="Q99" s="82" t="s">
        <v>237</v>
      </c>
      <c r="R99" s="82" t="s">
        <v>238</v>
      </c>
      <c r="S99" s="82" t="s">
        <v>237</v>
      </c>
      <c r="T99" s="82" t="s">
        <v>238</v>
      </c>
      <c r="U99" s="82" t="s">
        <v>237</v>
      </c>
      <c r="V99" s="82" t="s">
        <v>238</v>
      </c>
      <c r="W99" s="82" t="s">
        <v>237</v>
      </c>
      <c r="X99" s="180" t="s">
        <v>238</v>
      </c>
      <c r="Y99" s="4" t="s">
        <v>238</v>
      </c>
      <c r="Z99" s="82" t="s">
        <v>238</v>
      </c>
      <c r="AA99" s="82" t="s">
        <v>237</v>
      </c>
    </row>
    <row r="100" spans="1:27" x14ac:dyDescent="0.25">
      <c r="A100" s="15"/>
      <c r="B100" s="15" t="s">
        <v>113</v>
      </c>
      <c r="C100" s="4">
        <f>IF('[1]regional estimates'!R99&lt;&gt;"", '[1]regional estimates'!R99, "–")</f>
        <v>0.2</v>
      </c>
      <c r="D100" s="180">
        <f>IF('[1]regional estimates'!S99&lt;&gt;"", '[1]regional estimates'!S99, "–")</f>
        <v>8</v>
      </c>
      <c r="E100" s="180">
        <f>IF('[1]regional estimates'!T99&lt;&gt;"", '[1]regional estimates'!T99, "–")</f>
        <v>6.5</v>
      </c>
      <c r="F100" s="180">
        <f>IF('[1]regional estimates'!U99&lt;&gt;"", '[1]regional estimates'!U99, "–")</f>
        <v>10</v>
      </c>
      <c r="G100" s="180">
        <v>1.3</v>
      </c>
      <c r="H100" s="82" t="s">
        <v>351</v>
      </c>
      <c r="I100" s="4">
        <v>0.2</v>
      </c>
      <c r="J100" s="4">
        <v>0.3</v>
      </c>
      <c r="K100" s="4" t="s">
        <v>350</v>
      </c>
      <c r="L100" s="82">
        <v>24</v>
      </c>
      <c r="M100" s="82" t="s">
        <v>237</v>
      </c>
      <c r="N100" s="82">
        <v>19.5</v>
      </c>
      <c r="O100" s="82" t="s">
        <v>237</v>
      </c>
      <c r="P100" s="82">
        <v>75.7</v>
      </c>
      <c r="Q100" s="82" t="s">
        <v>237</v>
      </c>
      <c r="R100" s="82" t="s">
        <v>238</v>
      </c>
      <c r="S100" s="82" t="s">
        <v>237</v>
      </c>
      <c r="T100" s="82">
        <v>1.4</v>
      </c>
      <c r="U100" s="82" t="s">
        <v>237</v>
      </c>
      <c r="V100" s="82">
        <v>12</v>
      </c>
      <c r="W100" s="82" t="s">
        <v>237</v>
      </c>
      <c r="X100" s="180" t="s">
        <v>238</v>
      </c>
      <c r="Y100" s="4" t="s">
        <v>238</v>
      </c>
      <c r="Z100" s="82" t="s">
        <v>238</v>
      </c>
      <c r="AA100" s="82" t="s">
        <v>237</v>
      </c>
    </row>
    <row r="101" spans="1:27" x14ac:dyDescent="0.25">
      <c r="A101" s="15"/>
      <c r="B101" s="15" t="s">
        <v>114</v>
      </c>
      <c r="C101" s="4">
        <f>IF('[1]regional estimates'!R100&lt;&gt;"", '[1]regional estimates'!R100, "–")</f>
        <v>0.2</v>
      </c>
      <c r="D101" s="180">
        <f>IF('[1]regional estimates'!S100&lt;&gt;"", '[1]regional estimates'!S100, "–")</f>
        <v>5.8</v>
      </c>
      <c r="E101" s="180">
        <f>IF('[1]regional estimates'!T100&lt;&gt;"", '[1]regional estimates'!T100, "–")</f>
        <v>4.3</v>
      </c>
      <c r="F101" s="180">
        <f>IF('[1]regional estimates'!U100&lt;&gt;"", '[1]regional estimates'!U100, "–")</f>
        <v>8.1999999999999993</v>
      </c>
      <c r="G101" s="180">
        <v>2.4</v>
      </c>
      <c r="H101" s="82" t="s">
        <v>352</v>
      </c>
      <c r="I101" s="4" t="s">
        <v>350</v>
      </c>
      <c r="J101" s="4" t="s">
        <v>350</v>
      </c>
      <c r="K101" s="4" t="s">
        <v>350</v>
      </c>
      <c r="L101" s="82">
        <v>27.6</v>
      </c>
      <c r="M101" s="82" t="s">
        <v>237</v>
      </c>
      <c r="N101" s="82">
        <v>24</v>
      </c>
      <c r="O101" s="82" t="s">
        <v>237</v>
      </c>
      <c r="P101" s="82" t="s">
        <v>238</v>
      </c>
      <c r="Q101" s="82" t="s">
        <v>237</v>
      </c>
      <c r="R101" s="82" t="s">
        <v>238</v>
      </c>
      <c r="S101" s="82" t="s">
        <v>237</v>
      </c>
      <c r="T101" s="82">
        <v>1.6</v>
      </c>
      <c r="U101" s="82" t="s">
        <v>237</v>
      </c>
      <c r="V101" s="82">
        <v>2.2999999999999998</v>
      </c>
      <c r="W101" s="82" t="s">
        <v>237</v>
      </c>
      <c r="X101" s="180" t="s">
        <v>238</v>
      </c>
      <c r="Y101" s="4" t="s">
        <v>238</v>
      </c>
      <c r="Z101" s="82">
        <v>80</v>
      </c>
      <c r="AA101" s="82" t="s">
        <v>237</v>
      </c>
    </row>
    <row r="102" spans="1:27" x14ac:dyDescent="0.25">
      <c r="A102" s="15"/>
      <c r="B102" s="15" t="s">
        <v>115</v>
      </c>
      <c r="C102" s="4" t="e">
        <f>IF('[1]regional estimates'!R101&lt;&gt;"", '[1]regional estimates'!R101, "–")</f>
        <v>#REF!</v>
      </c>
      <c r="D102" s="180" t="e">
        <f>IF('[1]regional estimates'!S101&lt;&gt;"", '[1]regional estimates'!S101, "–")</f>
        <v>#REF!</v>
      </c>
      <c r="E102" s="180" t="e">
        <f>IF('[1]regional estimates'!T101&lt;&gt;"", '[1]regional estimates'!T101, "–")</f>
        <v>#REF!</v>
      </c>
      <c r="F102" s="180" t="e">
        <f>IF('[1]regional estimates'!U101&lt;&gt;"", '[1]regional estimates'!U101, "–")</f>
        <v>#REF!</v>
      </c>
      <c r="G102" s="180" t="s">
        <v>238</v>
      </c>
      <c r="H102" s="82" t="s">
        <v>238</v>
      </c>
      <c r="I102" s="4" t="s">
        <v>238</v>
      </c>
      <c r="J102" s="4" t="s">
        <v>238</v>
      </c>
      <c r="K102" s="4" t="s">
        <v>238</v>
      </c>
      <c r="L102" s="82" t="s">
        <v>238</v>
      </c>
      <c r="M102" s="82" t="s">
        <v>237</v>
      </c>
      <c r="N102" s="82" t="s">
        <v>238</v>
      </c>
      <c r="O102" s="82" t="s">
        <v>237</v>
      </c>
      <c r="P102" s="82" t="s">
        <v>238</v>
      </c>
      <c r="Q102" s="82" t="s">
        <v>237</v>
      </c>
      <c r="R102" s="82" t="s">
        <v>238</v>
      </c>
      <c r="S102" s="82" t="s">
        <v>237</v>
      </c>
      <c r="T102" s="82" t="s">
        <v>238</v>
      </c>
      <c r="U102" s="82" t="s">
        <v>237</v>
      </c>
      <c r="V102" s="82" t="s">
        <v>238</v>
      </c>
      <c r="W102" s="82" t="s">
        <v>237</v>
      </c>
      <c r="X102" s="180" t="s">
        <v>238</v>
      </c>
      <c r="Y102" s="4" t="s">
        <v>238</v>
      </c>
      <c r="Z102" s="82" t="s">
        <v>238</v>
      </c>
      <c r="AA102" s="82" t="s">
        <v>237</v>
      </c>
    </row>
    <row r="103" spans="1:27" x14ac:dyDescent="0.25">
      <c r="A103" s="15"/>
      <c r="B103" s="15" t="s">
        <v>116</v>
      </c>
      <c r="C103" s="4" t="e">
        <f>IF('[1]regional estimates'!R102&lt;&gt;"", '[1]regional estimates'!R102, "–")</f>
        <v>#REF!</v>
      </c>
      <c r="D103" s="180" t="e">
        <f>IF('[1]regional estimates'!S102&lt;&gt;"", '[1]regional estimates'!S102, "–")</f>
        <v>#REF!</v>
      </c>
      <c r="E103" s="180" t="e">
        <f>IF('[1]regional estimates'!T102&lt;&gt;"", '[1]regional estimates'!T102, "–")</f>
        <v>#REF!</v>
      </c>
      <c r="F103" s="180" t="e">
        <f>IF('[1]regional estimates'!U102&lt;&gt;"", '[1]regional estimates'!U102, "–")</f>
        <v>#REF!</v>
      </c>
      <c r="G103" s="180" t="s">
        <v>238</v>
      </c>
      <c r="H103" s="82" t="s">
        <v>238</v>
      </c>
      <c r="I103" s="4" t="s">
        <v>238</v>
      </c>
      <c r="J103" s="4" t="s">
        <v>238</v>
      </c>
      <c r="K103" s="4" t="s">
        <v>238</v>
      </c>
      <c r="L103" s="82" t="s">
        <v>238</v>
      </c>
      <c r="M103" s="82" t="s">
        <v>237</v>
      </c>
      <c r="N103" s="82" t="s">
        <v>238</v>
      </c>
      <c r="O103" s="82" t="s">
        <v>237</v>
      </c>
      <c r="P103" s="82" t="s">
        <v>238</v>
      </c>
      <c r="Q103" s="82" t="s">
        <v>237</v>
      </c>
      <c r="R103" s="82" t="s">
        <v>238</v>
      </c>
      <c r="S103" s="82" t="s">
        <v>237</v>
      </c>
      <c r="T103" s="82" t="s">
        <v>238</v>
      </c>
      <c r="U103" s="82" t="s">
        <v>237</v>
      </c>
      <c r="V103" s="82" t="s">
        <v>238</v>
      </c>
      <c r="W103" s="82" t="s">
        <v>237</v>
      </c>
      <c r="X103" s="180" t="s">
        <v>238</v>
      </c>
      <c r="Y103" s="4" t="s">
        <v>238</v>
      </c>
      <c r="Z103" s="82" t="s">
        <v>238</v>
      </c>
      <c r="AA103" s="82" t="s">
        <v>237</v>
      </c>
    </row>
    <row r="104" spans="1:27" x14ac:dyDescent="0.25">
      <c r="A104" s="15"/>
      <c r="B104" s="15" t="s">
        <v>117</v>
      </c>
      <c r="C104" s="4">
        <f>IF('[1]regional estimates'!R103&lt;&gt;"", '[1]regional estimates'!R103, "–")</f>
        <v>22.9</v>
      </c>
      <c r="D104" s="180">
        <f>IF('[1]regional estimates'!S103&lt;&gt;"", '[1]regional estimates'!S103, "–")</f>
        <v>360</v>
      </c>
      <c r="E104" s="180">
        <f>IF('[1]regional estimates'!T103&lt;&gt;"", '[1]regional estimates'!T103, "–")</f>
        <v>350</v>
      </c>
      <c r="F104" s="180">
        <f>IF('[1]regional estimates'!U103&lt;&gt;"", '[1]regional estimates'!U103, "–")</f>
        <v>380</v>
      </c>
      <c r="G104" s="180">
        <v>190</v>
      </c>
      <c r="H104" s="82">
        <v>36</v>
      </c>
      <c r="I104" s="4">
        <v>8.1</v>
      </c>
      <c r="J104" s="4">
        <v>5.8</v>
      </c>
      <c r="K104" s="4">
        <v>10.5</v>
      </c>
      <c r="L104" s="82">
        <v>28.7</v>
      </c>
      <c r="M104" s="82" t="s">
        <v>237</v>
      </c>
      <c r="N104" s="82">
        <v>38.6</v>
      </c>
      <c r="O104" s="82" t="s">
        <v>237</v>
      </c>
      <c r="P104" s="82">
        <v>60.3</v>
      </c>
      <c r="Q104" s="82" t="s">
        <v>237</v>
      </c>
      <c r="R104" s="82">
        <v>44.9</v>
      </c>
      <c r="S104" s="82" t="s">
        <v>237</v>
      </c>
      <c r="T104" s="82">
        <v>17.100000000000001</v>
      </c>
      <c r="U104" s="82" t="s">
        <v>237</v>
      </c>
      <c r="V104" s="82">
        <v>40.4</v>
      </c>
      <c r="W104" s="82" t="s">
        <v>237</v>
      </c>
      <c r="X104" s="180">
        <v>150</v>
      </c>
      <c r="Y104" s="180">
        <v>220</v>
      </c>
      <c r="Z104" s="82">
        <v>98</v>
      </c>
      <c r="AA104" s="82" t="s">
        <v>237</v>
      </c>
    </row>
    <row r="105" spans="1:27" x14ac:dyDescent="0.25">
      <c r="A105" s="15"/>
      <c r="B105" s="15" t="s">
        <v>118</v>
      </c>
      <c r="C105" s="4">
        <f>IF('[1]regional estimates'!R104&lt;&gt;"", '[1]regional estimates'!R104, "–")</f>
        <v>1.1000000000000001</v>
      </c>
      <c r="D105" s="180">
        <f>IF('[1]regional estimates'!S104&lt;&gt;"", '[1]regional estimates'!S104, "–")</f>
        <v>30</v>
      </c>
      <c r="E105" s="180">
        <f>IF('[1]regional estimates'!T104&lt;&gt;"", '[1]regional estimates'!T104, "–")</f>
        <v>25</v>
      </c>
      <c r="F105" s="180">
        <f>IF('[1]regional estimates'!U104&lt;&gt;"", '[1]regional estimates'!U104, "–")</f>
        <v>36</v>
      </c>
      <c r="G105" s="180">
        <v>15</v>
      </c>
      <c r="H105" s="82">
        <v>5.0999999999999996</v>
      </c>
      <c r="I105" s="4">
        <v>0.3</v>
      </c>
      <c r="J105" s="4">
        <v>0.2</v>
      </c>
      <c r="K105" s="4">
        <v>0.4</v>
      </c>
      <c r="L105" s="82">
        <v>27.2</v>
      </c>
      <c r="M105" s="82" t="s">
        <v>239</v>
      </c>
      <c r="N105" s="82">
        <v>20.5</v>
      </c>
      <c r="O105" s="82" t="s">
        <v>239</v>
      </c>
      <c r="P105" s="82">
        <v>32.4</v>
      </c>
      <c r="Q105" s="82" t="s">
        <v>237</v>
      </c>
      <c r="R105" s="82">
        <v>25.6</v>
      </c>
      <c r="S105" s="82" t="s">
        <v>237</v>
      </c>
      <c r="T105" s="82">
        <v>1.6</v>
      </c>
      <c r="U105" s="82" t="s">
        <v>239</v>
      </c>
      <c r="V105" s="82">
        <v>1.9</v>
      </c>
      <c r="W105" s="82" t="s">
        <v>239</v>
      </c>
      <c r="X105" s="180">
        <v>40</v>
      </c>
      <c r="Y105" s="180">
        <v>200</v>
      </c>
      <c r="Z105" s="82">
        <v>85</v>
      </c>
      <c r="AA105" s="82" t="s">
        <v>239</v>
      </c>
    </row>
    <row r="106" spans="1:27" x14ac:dyDescent="0.25">
      <c r="A106" s="15"/>
      <c r="B106" s="15" t="s">
        <v>119</v>
      </c>
      <c r="C106" s="4" t="e">
        <f>IF('[1]regional estimates'!R105&lt;&gt;"", '[1]regional estimates'!R105, "–")</f>
        <v>#REF!</v>
      </c>
      <c r="D106" s="180" t="e">
        <f>IF('[1]regional estimates'!S105&lt;&gt;"", '[1]regional estimates'!S105, "–")</f>
        <v>#REF!</v>
      </c>
      <c r="E106" s="180" t="e">
        <f>IF('[1]regional estimates'!T105&lt;&gt;"", '[1]regional estimates'!T105, "–")</f>
        <v>#REF!</v>
      </c>
      <c r="F106" s="180" t="e">
        <f>IF('[1]regional estimates'!U105&lt;&gt;"", '[1]regional estimates'!U105, "–")</f>
        <v>#REF!</v>
      </c>
      <c r="G106" s="180" t="s">
        <v>238</v>
      </c>
      <c r="H106" s="82" t="s">
        <v>238</v>
      </c>
      <c r="I106" s="4" t="s">
        <v>238</v>
      </c>
      <c r="J106" s="4" t="s">
        <v>238</v>
      </c>
      <c r="K106" s="4" t="s">
        <v>238</v>
      </c>
      <c r="L106" s="82" t="s">
        <v>238</v>
      </c>
      <c r="M106" s="82" t="s">
        <v>237</v>
      </c>
      <c r="N106" s="82" t="s">
        <v>238</v>
      </c>
      <c r="O106" s="82" t="s">
        <v>237</v>
      </c>
      <c r="P106" s="82" t="s">
        <v>238</v>
      </c>
      <c r="Q106" s="82" t="s">
        <v>237</v>
      </c>
      <c r="R106" s="82" t="s">
        <v>238</v>
      </c>
      <c r="S106" s="82" t="s">
        <v>237</v>
      </c>
      <c r="T106" s="82" t="s">
        <v>238</v>
      </c>
      <c r="U106" s="82" t="s">
        <v>237</v>
      </c>
      <c r="V106" s="82" t="s">
        <v>238</v>
      </c>
      <c r="W106" s="82" t="s">
        <v>237</v>
      </c>
      <c r="X106" s="180" t="s">
        <v>238</v>
      </c>
      <c r="Y106" s="4" t="s">
        <v>238</v>
      </c>
      <c r="Z106" s="82" t="s">
        <v>238</v>
      </c>
      <c r="AA106" s="82" t="s">
        <v>237</v>
      </c>
    </row>
    <row r="107" spans="1:27" x14ac:dyDescent="0.25">
      <c r="A107" s="15"/>
      <c r="B107" s="15" t="s">
        <v>120</v>
      </c>
      <c r="C107" s="4" t="e">
        <f>IF('[1]regional estimates'!R106&lt;&gt;"", '[1]regional estimates'!R106, "–")</f>
        <v>#REF!</v>
      </c>
      <c r="D107" s="180" t="e">
        <f>IF('[1]regional estimates'!S106&lt;&gt;"", '[1]regional estimates'!S106, "–")</f>
        <v>#REF!</v>
      </c>
      <c r="E107" s="180" t="e">
        <f>IF('[1]regional estimates'!T106&lt;&gt;"", '[1]regional estimates'!T106, "–")</f>
        <v>#REF!</v>
      </c>
      <c r="F107" s="180" t="e">
        <f>IF('[1]regional estimates'!U106&lt;&gt;"", '[1]regional estimates'!U106, "–")</f>
        <v>#REF!</v>
      </c>
      <c r="G107" s="180" t="s">
        <v>238</v>
      </c>
      <c r="H107" s="82" t="s">
        <v>238</v>
      </c>
      <c r="I107" s="4" t="s">
        <v>238</v>
      </c>
      <c r="J107" s="4" t="s">
        <v>238</v>
      </c>
      <c r="K107" s="4" t="s">
        <v>238</v>
      </c>
      <c r="L107" s="82" t="s">
        <v>238</v>
      </c>
      <c r="M107" s="82" t="s">
        <v>237</v>
      </c>
      <c r="N107" s="82" t="s">
        <v>238</v>
      </c>
      <c r="O107" s="82" t="s">
        <v>237</v>
      </c>
      <c r="P107" s="82" t="s">
        <v>238</v>
      </c>
      <c r="Q107" s="82" t="s">
        <v>237</v>
      </c>
      <c r="R107" s="82" t="s">
        <v>238</v>
      </c>
      <c r="S107" s="82" t="s">
        <v>237</v>
      </c>
      <c r="T107" s="82" t="s">
        <v>238</v>
      </c>
      <c r="U107" s="82" t="s">
        <v>237</v>
      </c>
      <c r="V107" s="82" t="s">
        <v>238</v>
      </c>
      <c r="W107" s="82" t="s">
        <v>237</v>
      </c>
      <c r="X107" s="180" t="s">
        <v>238</v>
      </c>
      <c r="Y107" s="4" t="s">
        <v>238</v>
      </c>
      <c r="Z107" s="82" t="s">
        <v>238</v>
      </c>
      <c r="AA107" s="82" t="s">
        <v>237</v>
      </c>
    </row>
    <row r="108" spans="1:27" x14ac:dyDescent="0.25">
      <c r="A108" s="15"/>
      <c r="B108" s="15" t="s">
        <v>121</v>
      </c>
      <c r="C108" s="4" t="e">
        <f>IF('[1]regional estimates'!R107&lt;&gt;"", '[1]regional estimates'!R107, "–")</f>
        <v>#REF!</v>
      </c>
      <c r="D108" s="180" t="e">
        <f>IF('[1]regional estimates'!S107&lt;&gt;"", '[1]regional estimates'!S107, "–")</f>
        <v>#REF!</v>
      </c>
      <c r="E108" s="180" t="e">
        <f>IF('[1]regional estimates'!T107&lt;&gt;"", '[1]regional estimates'!T107, "–")</f>
        <v>#REF!</v>
      </c>
      <c r="F108" s="180" t="e">
        <f>IF('[1]regional estimates'!U107&lt;&gt;"", '[1]regional estimates'!U107, "–")</f>
        <v>#REF!</v>
      </c>
      <c r="G108" s="180" t="s">
        <v>238</v>
      </c>
      <c r="H108" s="82" t="s">
        <v>238</v>
      </c>
      <c r="I108" s="4" t="s">
        <v>238</v>
      </c>
      <c r="J108" s="4" t="s">
        <v>238</v>
      </c>
      <c r="K108" s="4" t="s">
        <v>238</v>
      </c>
      <c r="L108" s="82" t="s">
        <v>238</v>
      </c>
      <c r="M108" s="82" t="s">
        <v>237</v>
      </c>
      <c r="N108" s="82" t="s">
        <v>238</v>
      </c>
      <c r="O108" s="82" t="s">
        <v>237</v>
      </c>
      <c r="P108" s="82" t="s">
        <v>238</v>
      </c>
      <c r="Q108" s="82" t="s">
        <v>237</v>
      </c>
      <c r="R108" s="82" t="s">
        <v>238</v>
      </c>
      <c r="S108" s="82" t="s">
        <v>237</v>
      </c>
      <c r="T108" s="82" t="s">
        <v>238</v>
      </c>
      <c r="U108" s="82" t="s">
        <v>237</v>
      </c>
      <c r="V108" s="82" t="s">
        <v>238</v>
      </c>
      <c r="W108" s="82" t="s">
        <v>237</v>
      </c>
      <c r="X108" s="180" t="s">
        <v>238</v>
      </c>
      <c r="Y108" s="4" t="s">
        <v>238</v>
      </c>
      <c r="Z108" s="82" t="s">
        <v>238</v>
      </c>
      <c r="AA108" s="82" t="s">
        <v>237</v>
      </c>
    </row>
    <row r="109" spans="1:27" x14ac:dyDescent="0.25">
      <c r="A109" s="15"/>
      <c r="B109" s="15" t="s">
        <v>122</v>
      </c>
      <c r="C109" s="4" t="e">
        <f>IF('[1]regional estimates'!R108&lt;&gt;"", '[1]regional estimates'!R108, "–")</f>
        <v>#REF!</v>
      </c>
      <c r="D109" s="180" t="e">
        <f>IF('[1]regional estimates'!S108&lt;&gt;"", '[1]regional estimates'!S108, "–")</f>
        <v>#REF!</v>
      </c>
      <c r="E109" s="180" t="e">
        <f>IF('[1]regional estimates'!T108&lt;&gt;"", '[1]regional estimates'!T108, "–")</f>
        <v>#REF!</v>
      </c>
      <c r="F109" s="180" t="e">
        <f>IF('[1]regional estimates'!U108&lt;&gt;"", '[1]regional estimates'!U108, "–")</f>
        <v>#REF!</v>
      </c>
      <c r="G109" s="180" t="s">
        <v>238</v>
      </c>
      <c r="H109" s="82" t="s">
        <v>238</v>
      </c>
      <c r="I109" s="4" t="s">
        <v>238</v>
      </c>
      <c r="J109" s="4" t="s">
        <v>238</v>
      </c>
      <c r="K109" s="4" t="s">
        <v>238</v>
      </c>
      <c r="L109" s="82" t="s">
        <v>238</v>
      </c>
      <c r="M109" s="82" t="s">
        <v>237</v>
      </c>
      <c r="N109" s="82" t="s">
        <v>238</v>
      </c>
      <c r="O109" s="82" t="s">
        <v>237</v>
      </c>
      <c r="P109" s="82" t="s">
        <v>238</v>
      </c>
      <c r="Q109" s="82" t="s">
        <v>237</v>
      </c>
      <c r="R109" s="82" t="s">
        <v>238</v>
      </c>
      <c r="S109" s="82" t="s">
        <v>237</v>
      </c>
      <c r="T109" s="82" t="s">
        <v>238</v>
      </c>
      <c r="U109" s="82" t="s">
        <v>237</v>
      </c>
      <c r="V109" s="82" t="s">
        <v>238</v>
      </c>
      <c r="W109" s="82" t="s">
        <v>237</v>
      </c>
      <c r="X109" s="180" t="s">
        <v>238</v>
      </c>
      <c r="Y109" s="4" t="s">
        <v>238</v>
      </c>
      <c r="Z109" s="82" t="s">
        <v>238</v>
      </c>
      <c r="AA109" s="82" t="s">
        <v>237</v>
      </c>
    </row>
    <row r="110" spans="1:27" x14ac:dyDescent="0.25">
      <c r="A110" s="15"/>
      <c r="B110" s="15" t="s">
        <v>123</v>
      </c>
      <c r="C110" s="4">
        <f>IF('[1]regional estimates'!R109&lt;&gt;"", '[1]regional estimates'!R109, "–")</f>
        <v>0.4</v>
      </c>
      <c r="D110" s="180">
        <f>IF('[1]regional estimates'!S109&lt;&gt;"", '[1]regional estimates'!S109, "–")</f>
        <v>54</v>
      </c>
      <c r="E110" s="180">
        <f>IF('[1]regional estimates'!T109&lt;&gt;"", '[1]regional estimates'!T109, "–")</f>
        <v>46</v>
      </c>
      <c r="F110" s="180">
        <f>IF('[1]regional estimates'!U109&lt;&gt;"", '[1]regional estimates'!U109, "–")</f>
        <v>64</v>
      </c>
      <c r="G110" s="180">
        <v>21</v>
      </c>
      <c r="H110" s="82">
        <v>8</v>
      </c>
      <c r="I110" s="4">
        <v>0.2</v>
      </c>
      <c r="J110" s="4">
        <v>0.2</v>
      </c>
      <c r="K110" s="4">
        <v>0.2</v>
      </c>
      <c r="L110" s="82">
        <v>25.5</v>
      </c>
      <c r="M110" s="82" t="s">
        <v>237</v>
      </c>
      <c r="N110" s="82">
        <v>22.9</v>
      </c>
      <c r="O110" s="82" t="s">
        <v>237</v>
      </c>
      <c r="P110" s="82">
        <v>7.3</v>
      </c>
      <c r="Q110" s="82" t="s">
        <v>237</v>
      </c>
      <c r="R110" s="82">
        <v>8.5</v>
      </c>
      <c r="S110" s="82" t="s">
        <v>237</v>
      </c>
      <c r="T110" s="82">
        <v>1.5</v>
      </c>
      <c r="U110" s="82" t="s">
        <v>237</v>
      </c>
      <c r="V110" s="82">
        <v>2.5</v>
      </c>
      <c r="W110" s="82" t="s">
        <v>237</v>
      </c>
      <c r="X110" s="180" t="s">
        <v>238</v>
      </c>
      <c r="Y110" s="4" t="s">
        <v>238</v>
      </c>
      <c r="Z110" s="82">
        <v>74</v>
      </c>
      <c r="AA110" s="82" t="s">
        <v>237</v>
      </c>
    </row>
    <row r="111" spans="1:27" x14ac:dyDescent="0.25">
      <c r="A111" s="15"/>
      <c r="B111" s="15" t="s">
        <v>124</v>
      </c>
      <c r="C111" s="4">
        <f>IF('[1]regional estimates'!R110&lt;&gt;"", '[1]regional estimates'!R110, "–")</f>
        <v>10.3</v>
      </c>
      <c r="D111" s="180">
        <f>IF('[1]regional estimates'!S110&lt;&gt;"", '[1]regional estimates'!S110, "–")</f>
        <v>1000</v>
      </c>
      <c r="E111" s="180">
        <f>IF('[1]regional estimates'!T110&lt;&gt;"", '[1]regional estimates'!T110, "–")</f>
        <v>970</v>
      </c>
      <c r="F111" s="180">
        <f>IF('[1]regional estimates'!U110&lt;&gt;"", '[1]regional estimates'!U110, "–")</f>
        <v>1100</v>
      </c>
      <c r="G111" s="180">
        <v>500</v>
      </c>
      <c r="H111" s="82">
        <v>170</v>
      </c>
      <c r="I111" s="4">
        <v>3.1</v>
      </c>
      <c r="J111" s="4">
        <v>2.4</v>
      </c>
      <c r="K111" s="4">
        <v>3.8</v>
      </c>
      <c r="L111" s="82">
        <v>44.7</v>
      </c>
      <c r="M111" s="82" t="s">
        <v>237</v>
      </c>
      <c r="N111" s="82">
        <v>41.8</v>
      </c>
      <c r="O111" s="82" t="s">
        <v>237</v>
      </c>
      <c r="P111" s="82">
        <v>40.5</v>
      </c>
      <c r="Q111" s="82" t="s">
        <v>237</v>
      </c>
      <c r="R111" s="82">
        <v>31.4</v>
      </c>
      <c r="S111" s="82" t="s">
        <v>237</v>
      </c>
      <c r="T111" s="82">
        <v>28.2</v>
      </c>
      <c r="U111" s="82" t="s">
        <v>237</v>
      </c>
      <c r="V111" s="82">
        <v>63.9</v>
      </c>
      <c r="W111" s="82" t="s">
        <v>237</v>
      </c>
      <c r="X111" s="180">
        <v>790</v>
      </c>
      <c r="Y111" s="180">
        <v>1200</v>
      </c>
      <c r="Z111" s="82">
        <v>97</v>
      </c>
      <c r="AA111" s="82" t="s">
        <v>237</v>
      </c>
    </row>
    <row r="112" spans="1:27" x14ac:dyDescent="0.25">
      <c r="A112" s="15"/>
      <c r="B112" s="15" t="s">
        <v>125</v>
      </c>
      <c r="C112" s="4">
        <f>IF('[1]regional estimates'!R111&lt;&gt;"", '[1]regional estimates'!R111, "–")</f>
        <v>0.4</v>
      </c>
      <c r="D112" s="180">
        <f>IF('[1]regional estimates'!S111&lt;&gt;"", '[1]regional estimates'!S111, "–")</f>
        <v>86</v>
      </c>
      <c r="E112" s="180">
        <f>IF('[1]regional estimates'!T111&lt;&gt;"", '[1]regional estimates'!T111, "–")</f>
        <v>66</v>
      </c>
      <c r="F112" s="180">
        <f>IF('[1]regional estimates'!U111&lt;&gt;"", '[1]regional estimates'!U111, "–")</f>
        <v>120</v>
      </c>
      <c r="G112" s="180">
        <v>10</v>
      </c>
      <c r="H112" s="82" t="s">
        <v>352</v>
      </c>
      <c r="I112" s="4" t="s">
        <v>350</v>
      </c>
      <c r="J112" s="4">
        <v>0.2</v>
      </c>
      <c r="K112" s="4" t="s">
        <v>350</v>
      </c>
      <c r="L112" s="82" t="s">
        <v>238</v>
      </c>
      <c r="M112" s="82" t="s">
        <v>237</v>
      </c>
      <c r="N112" s="82" t="s">
        <v>238</v>
      </c>
      <c r="O112" s="82" t="s">
        <v>237</v>
      </c>
      <c r="P112" s="82" t="s">
        <v>238</v>
      </c>
      <c r="Q112" s="82" t="s">
        <v>237</v>
      </c>
      <c r="R112" s="82" t="s">
        <v>238</v>
      </c>
      <c r="S112" s="82" t="s">
        <v>237</v>
      </c>
      <c r="T112" s="82" t="s">
        <v>238</v>
      </c>
      <c r="U112" s="82" t="s">
        <v>237</v>
      </c>
      <c r="V112" s="82" t="s">
        <v>238</v>
      </c>
      <c r="W112" s="82" t="s">
        <v>237</v>
      </c>
      <c r="X112" s="180" t="s">
        <v>238</v>
      </c>
      <c r="Y112" s="4" t="s">
        <v>238</v>
      </c>
      <c r="Z112" s="82" t="s">
        <v>238</v>
      </c>
      <c r="AA112" s="82" t="s">
        <v>237</v>
      </c>
    </row>
    <row r="113" spans="1:27" x14ac:dyDescent="0.25">
      <c r="A113" s="15"/>
      <c r="B113" s="15" t="s">
        <v>126</v>
      </c>
      <c r="C113" s="4" t="str">
        <f>IF('[1]regional estimates'!R112&lt;&gt;"", '[1]regional estimates'!R112, "–")</f>
        <v>&lt;0.1</v>
      </c>
      <c r="D113" s="180" t="str">
        <f>IF('[1]regional estimates'!S112&lt;&gt;"", '[1]regional estimates'!S112, "–")</f>
        <v>&lt;0.1</v>
      </c>
      <c r="E113" s="180" t="str">
        <f>IF('[1]regional estimates'!T112&lt;&gt;"", '[1]regional estimates'!T112, "–")</f>
        <v>&lt;0.1</v>
      </c>
      <c r="F113" s="180" t="str">
        <f>IF('[1]regional estimates'!U112&lt;&gt;"", '[1]regional estimates'!U112, "–")</f>
        <v>&lt;0.1</v>
      </c>
      <c r="G113" s="180" t="s">
        <v>350</v>
      </c>
      <c r="H113" s="82" t="s">
        <v>238</v>
      </c>
      <c r="I113" s="4" t="s">
        <v>350</v>
      </c>
      <c r="J113" s="4" t="s">
        <v>350</v>
      </c>
      <c r="K113" s="4" t="s">
        <v>350</v>
      </c>
      <c r="L113" s="82" t="s">
        <v>238</v>
      </c>
      <c r="M113" s="82" t="s">
        <v>237</v>
      </c>
      <c r="N113" s="82">
        <v>35</v>
      </c>
      <c r="O113" s="82" t="s">
        <v>283</v>
      </c>
      <c r="P113" s="82" t="s">
        <v>238</v>
      </c>
      <c r="Q113" s="82" t="s">
        <v>237</v>
      </c>
      <c r="R113" s="82" t="s">
        <v>238</v>
      </c>
      <c r="S113" s="82" t="s">
        <v>237</v>
      </c>
      <c r="T113" s="82" t="s">
        <v>238</v>
      </c>
      <c r="U113" s="82" t="s">
        <v>237</v>
      </c>
      <c r="V113" s="82" t="s">
        <v>238</v>
      </c>
      <c r="W113" s="82" t="s">
        <v>237</v>
      </c>
      <c r="X113" s="180" t="s">
        <v>238</v>
      </c>
      <c r="Y113" s="4" t="s">
        <v>238</v>
      </c>
      <c r="Z113" s="82" t="s">
        <v>238</v>
      </c>
      <c r="AA113" s="82" t="s">
        <v>237</v>
      </c>
    </row>
    <row r="114" spans="1:27" x14ac:dyDescent="0.25">
      <c r="A114" s="15"/>
      <c r="B114" s="15" t="s">
        <v>127</v>
      </c>
      <c r="C114" s="4">
        <f>IF('[1]regional estimates'!R113&lt;&gt;"", '[1]regional estimates'!R113, "–")</f>
        <v>0.9</v>
      </c>
      <c r="D114" s="180">
        <f>IF('[1]regional estimates'!S113&lt;&gt;"", '[1]regional estimates'!S113, "–")</f>
        <v>97</v>
      </c>
      <c r="E114" s="180">
        <f>IF('[1]regional estimates'!T113&lt;&gt;"", '[1]regional estimates'!T113, "–")</f>
        <v>80</v>
      </c>
      <c r="F114" s="180">
        <f>IF('[1]regional estimates'!U113&lt;&gt;"", '[1]regional estimates'!U113, "–")</f>
        <v>120</v>
      </c>
      <c r="G114" s="180">
        <v>49</v>
      </c>
      <c r="H114" s="82">
        <v>16</v>
      </c>
      <c r="I114" s="4">
        <v>0.2</v>
      </c>
      <c r="J114" s="4">
        <v>0.2</v>
      </c>
      <c r="K114" s="4">
        <v>0.3</v>
      </c>
      <c r="L114" s="82" t="s">
        <v>238</v>
      </c>
      <c r="M114" s="82" t="s">
        <v>237</v>
      </c>
      <c r="N114" s="82">
        <v>14.6</v>
      </c>
      <c r="O114" s="82" t="s">
        <v>237</v>
      </c>
      <c r="P114" s="82" t="s">
        <v>238</v>
      </c>
      <c r="Q114" s="82" t="s">
        <v>237</v>
      </c>
      <c r="R114" s="82">
        <v>27.4</v>
      </c>
      <c r="S114" s="82" t="s">
        <v>237</v>
      </c>
      <c r="T114" s="82">
        <v>2.1</v>
      </c>
      <c r="U114" s="82" t="s">
        <v>239</v>
      </c>
      <c r="V114" s="82">
        <v>3.7</v>
      </c>
      <c r="W114" s="82" t="s">
        <v>239</v>
      </c>
      <c r="X114" s="180">
        <v>79</v>
      </c>
      <c r="Y114" s="180">
        <v>1100</v>
      </c>
      <c r="Z114" s="82">
        <v>92</v>
      </c>
      <c r="AA114" s="82" t="s">
        <v>237</v>
      </c>
    </row>
    <row r="115" spans="1:27" x14ac:dyDescent="0.25">
      <c r="A115" s="15"/>
      <c r="B115" s="15" t="s">
        <v>128</v>
      </c>
      <c r="C115" s="4" t="e">
        <f>IF('[1]regional estimates'!R114&lt;&gt;"", '[1]regional estimates'!R114, "–")</f>
        <v>#REF!</v>
      </c>
      <c r="D115" s="180" t="e">
        <f>IF('[1]regional estimates'!S114&lt;&gt;"", '[1]regional estimates'!S114, "–")</f>
        <v>#REF!</v>
      </c>
      <c r="E115" s="180" t="e">
        <f>IF('[1]regional estimates'!T114&lt;&gt;"", '[1]regional estimates'!T114, "–")</f>
        <v>#REF!</v>
      </c>
      <c r="F115" s="180" t="e">
        <f>IF('[1]regional estimates'!U114&lt;&gt;"", '[1]regional estimates'!U114, "–")</f>
        <v>#REF!</v>
      </c>
      <c r="G115" s="180" t="s">
        <v>238</v>
      </c>
      <c r="H115" s="82" t="s">
        <v>238</v>
      </c>
      <c r="I115" s="4" t="s">
        <v>238</v>
      </c>
      <c r="J115" s="4" t="s">
        <v>238</v>
      </c>
      <c r="K115" s="4" t="s">
        <v>238</v>
      </c>
      <c r="L115" s="82" t="s">
        <v>238</v>
      </c>
      <c r="M115" s="82" t="s">
        <v>237</v>
      </c>
      <c r="N115" s="82" t="s">
        <v>238</v>
      </c>
      <c r="O115" s="82" t="s">
        <v>237</v>
      </c>
      <c r="P115" s="82" t="s">
        <v>238</v>
      </c>
      <c r="Q115" s="82" t="s">
        <v>237</v>
      </c>
      <c r="R115" s="82" t="s">
        <v>238</v>
      </c>
      <c r="S115" s="82" t="s">
        <v>237</v>
      </c>
      <c r="T115" s="82" t="s">
        <v>238</v>
      </c>
      <c r="U115" s="82" t="s">
        <v>237</v>
      </c>
      <c r="V115" s="82" t="s">
        <v>238</v>
      </c>
      <c r="W115" s="82" t="s">
        <v>237</v>
      </c>
      <c r="X115" s="180" t="s">
        <v>238</v>
      </c>
      <c r="Y115" s="4" t="s">
        <v>238</v>
      </c>
      <c r="Z115" s="82" t="s">
        <v>238</v>
      </c>
      <c r="AA115" s="82" t="s">
        <v>237</v>
      </c>
    </row>
    <row r="116" spans="1:27" x14ac:dyDescent="0.25">
      <c r="A116" s="15"/>
      <c r="B116" s="15" t="s">
        <v>129</v>
      </c>
      <c r="C116" s="4" t="e">
        <f>IF('[1]regional estimates'!R115&lt;&gt;"", '[1]regional estimates'!R115, "–")</f>
        <v>#REF!</v>
      </c>
      <c r="D116" s="180" t="e">
        <f>IF('[1]regional estimates'!S115&lt;&gt;"", '[1]regional estimates'!S115, "–")</f>
        <v>#REF!</v>
      </c>
      <c r="E116" s="180" t="e">
        <f>IF('[1]regional estimates'!T115&lt;&gt;"", '[1]regional estimates'!T115, "–")</f>
        <v>#REF!</v>
      </c>
      <c r="F116" s="180" t="e">
        <f>IF('[1]regional estimates'!U115&lt;&gt;"", '[1]regional estimates'!U115, "–")</f>
        <v>#REF!</v>
      </c>
      <c r="G116" s="180" t="s">
        <v>238</v>
      </c>
      <c r="H116" s="82" t="s">
        <v>238</v>
      </c>
      <c r="I116" s="4" t="s">
        <v>238</v>
      </c>
      <c r="J116" s="4" t="s">
        <v>238</v>
      </c>
      <c r="K116" s="4" t="s">
        <v>238</v>
      </c>
      <c r="L116" s="82">
        <v>39.4</v>
      </c>
      <c r="M116" s="82" t="s">
        <v>239</v>
      </c>
      <c r="N116" s="82">
        <v>26.6</v>
      </c>
      <c r="O116" s="82" t="s">
        <v>239</v>
      </c>
      <c r="P116" s="82">
        <v>22.6</v>
      </c>
      <c r="Q116" s="82" t="s">
        <v>354</v>
      </c>
      <c r="R116" s="82">
        <v>8.8000000000000007</v>
      </c>
      <c r="S116" s="82" t="s">
        <v>354</v>
      </c>
      <c r="T116" s="82" t="s">
        <v>238</v>
      </c>
      <c r="U116" s="82" t="s">
        <v>237</v>
      </c>
      <c r="V116" s="82" t="s">
        <v>238</v>
      </c>
      <c r="W116" s="82" t="s">
        <v>237</v>
      </c>
      <c r="X116" s="180" t="s">
        <v>238</v>
      </c>
      <c r="Y116" s="4" t="s">
        <v>238</v>
      </c>
      <c r="Z116" s="82" t="s">
        <v>238</v>
      </c>
      <c r="AA116" s="82" t="s">
        <v>237</v>
      </c>
    </row>
    <row r="117" spans="1:27" x14ac:dyDescent="0.25">
      <c r="A117" s="15"/>
      <c r="B117" s="15" t="s">
        <v>130</v>
      </c>
      <c r="C117" s="4" t="e">
        <f>IF('[1]regional estimates'!R116&lt;&gt;"", '[1]regional estimates'!R116, "–")</f>
        <v>#REF!</v>
      </c>
      <c r="D117" s="180" t="e">
        <f>IF('[1]regional estimates'!S116&lt;&gt;"", '[1]regional estimates'!S116, "–")</f>
        <v>#REF!</v>
      </c>
      <c r="E117" s="180" t="e">
        <f>IF('[1]regional estimates'!T116&lt;&gt;"", '[1]regional estimates'!T116, "–")</f>
        <v>#REF!</v>
      </c>
      <c r="F117" s="180" t="e">
        <f>IF('[1]regional estimates'!U116&lt;&gt;"", '[1]regional estimates'!U116, "–")</f>
        <v>#REF!</v>
      </c>
      <c r="G117" s="180" t="s">
        <v>238</v>
      </c>
      <c r="H117" s="82" t="s">
        <v>238</v>
      </c>
      <c r="I117" s="4" t="s">
        <v>238</v>
      </c>
      <c r="J117" s="4" t="s">
        <v>238</v>
      </c>
      <c r="K117" s="4" t="s">
        <v>238</v>
      </c>
      <c r="L117" s="82" t="s">
        <v>238</v>
      </c>
      <c r="M117" s="82" t="s">
        <v>237</v>
      </c>
      <c r="N117" s="82">
        <v>6.3</v>
      </c>
      <c r="O117" s="82" t="s">
        <v>237</v>
      </c>
      <c r="P117" s="82" t="s">
        <v>238</v>
      </c>
      <c r="Q117" s="82" t="s">
        <v>237</v>
      </c>
      <c r="R117" s="82" t="s">
        <v>238</v>
      </c>
      <c r="S117" s="82" t="s">
        <v>237</v>
      </c>
      <c r="T117" s="82" t="s">
        <v>238</v>
      </c>
      <c r="U117" s="82" t="s">
        <v>237</v>
      </c>
      <c r="V117" s="82" t="s">
        <v>238</v>
      </c>
      <c r="W117" s="82" t="s">
        <v>237</v>
      </c>
      <c r="X117" s="180" t="s">
        <v>238</v>
      </c>
      <c r="Y117" s="4" t="s">
        <v>238</v>
      </c>
      <c r="Z117" s="82">
        <v>100</v>
      </c>
      <c r="AA117" s="82" t="s">
        <v>353</v>
      </c>
    </row>
    <row r="118" spans="1:27" x14ac:dyDescent="0.25">
      <c r="A118" s="15"/>
      <c r="B118" s="15" t="s">
        <v>131</v>
      </c>
      <c r="C118" s="4">
        <f>IF('[1]regional estimates'!R117&lt;&gt;"", '[1]regional estimates'!R117, "–")</f>
        <v>1.1000000000000001</v>
      </c>
      <c r="D118" s="180">
        <f>IF('[1]regional estimates'!S117&lt;&gt;"", '[1]regional estimates'!S117, "–")</f>
        <v>9.6</v>
      </c>
      <c r="E118" s="180">
        <f>IF('[1]regional estimates'!T117&lt;&gt;"", '[1]regional estimates'!T117, "–")</f>
        <v>8.6999999999999993</v>
      </c>
      <c r="F118" s="180">
        <f>IF('[1]regional estimates'!U117&lt;&gt;"", '[1]regional estimates'!U117, "–")</f>
        <v>11</v>
      </c>
      <c r="G118" s="180">
        <v>2.6</v>
      </c>
      <c r="H118" s="82" t="s">
        <v>238</v>
      </c>
      <c r="I118" s="4">
        <v>0.2</v>
      </c>
      <c r="J118" s="4">
        <v>0.2</v>
      </c>
      <c r="K118" s="4">
        <v>0.2</v>
      </c>
      <c r="L118" s="82" t="s">
        <v>238</v>
      </c>
      <c r="M118" s="82" t="s">
        <v>237</v>
      </c>
      <c r="N118" s="82" t="s">
        <v>238</v>
      </c>
      <c r="O118" s="82" t="s">
        <v>237</v>
      </c>
      <c r="P118" s="82" t="s">
        <v>238</v>
      </c>
      <c r="Q118" s="82" t="s">
        <v>237</v>
      </c>
      <c r="R118" s="82" t="s">
        <v>238</v>
      </c>
      <c r="S118" s="82" t="s">
        <v>237</v>
      </c>
      <c r="T118" s="82" t="s">
        <v>238</v>
      </c>
      <c r="U118" s="82" t="s">
        <v>237</v>
      </c>
      <c r="V118" s="82" t="s">
        <v>238</v>
      </c>
      <c r="W118" s="82" t="s">
        <v>237</v>
      </c>
      <c r="X118" s="180" t="s">
        <v>238</v>
      </c>
      <c r="Y118" s="4" t="s">
        <v>238</v>
      </c>
      <c r="Z118" s="82" t="s">
        <v>238</v>
      </c>
      <c r="AA118" s="82" t="s">
        <v>237</v>
      </c>
    </row>
    <row r="119" spans="1:27" x14ac:dyDescent="0.25">
      <c r="A119" s="15"/>
      <c r="B119" s="15" t="s">
        <v>132</v>
      </c>
      <c r="C119" s="4">
        <f>IF('[1]regional estimates'!R118&lt;&gt;"", '[1]regional estimates'!R118, "–")</f>
        <v>0.2</v>
      </c>
      <c r="D119" s="180">
        <f>IF('[1]regional estimates'!S118&lt;&gt;"", '[1]regional estimates'!S118, "–")</f>
        <v>180</v>
      </c>
      <c r="E119" s="180">
        <f>IF('[1]regional estimates'!T118&lt;&gt;"", '[1]regional estimates'!T118, "–")</f>
        <v>140</v>
      </c>
      <c r="F119" s="180">
        <f>IF('[1]regional estimates'!U118&lt;&gt;"", '[1]regional estimates'!U118, "–")</f>
        <v>230</v>
      </c>
      <c r="G119" s="180">
        <v>36</v>
      </c>
      <c r="H119" s="82">
        <v>2.2000000000000002</v>
      </c>
      <c r="I119" s="4" t="s">
        <v>350</v>
      </c>
      <c r="J119" s="4">
        <v>0.1</v>
      </c>
      <c r="K119" s="4" t="s">
        <v>350</v>
      </c>
      <c r="L119" s="82" t="s">
        <v>238</v>
      </c>
      <c r="M119" s="82" t="s">
        <v>237</v>
      </c>
      <c r="N119" s="82" t="s">
        <v>238</v>
      </c>
      <c r="O119" s="82" t="s">
        <v>237</v>
      </c>
      <c r="P119" s="82" t="s">
        <v>238</v>
      </c>
      <c r="Q119" s="82" t="s">
        <v>237</v>
      </c>
      <c r="R119" s="82" t="s">
        <v>238</v>
      </c>
      <c r="S119" s="82" t="s">
        <v>237</v>
      </c>
      <c r="T119" s="82" t="s">
        <v>238</v>
      </c>
      <c r="U119" s="82" t="s">
        <v>237</v>
      </c>
      <c r="V119" s="82" t="s">
        <v>238</v>
      </c>
      <c r="W119" s="82" t="s">
        <v>237</v>
      </c>
      <c r="X119" s="180" t="s">
        <v>238</v>
      </c>
      <c r="Y119" s="4" t="s">
        <v>238</v>
      </c>
      <c r="Z119" s="82" t="s">
        <v>238</v>
      </c>
      <c r="AA119" s="82" t="s">
        <v>237</v>
      </c>
    </row>
    <row r="120" spans="1:27" x14ac:dyDescent="0.25">
      <c r="A120" s="15"/>
      <c r="B120" s="15" t="s">
        <v>133</v>
      </c>
      <c r="C120" s="4" t="e">
        <f>IF('[1]regional estimates'!R119&lt;&gt;"", '[1]regional estimates'!R119, "–")</f>
        <v>#REF!</v>
      </c>
      <c r="D120" s="180" t="e">
        <f>IF('[1]regional estimates'!S119&lt;&gt;"", '[1]regional estimates'!S119, "–")</f>
        <v>#REF!</v>
      </c>
      <c r="E120" s="180" t="e">
        <f>IF('[1]regional estimates'!T119&lt;&gt;"", '[1]regional estimates'!T119, "–")</f>
        <v>#REF!</v>
      </c>
      <c r="F120" s="180" t="e">
        <f>IF('[1]regional estimates'!U119&lt;&gt;"", '[1]regional estimates'!U119, "–")</f>
        <v>#REF!</v>
      </c>
      <c r="G120" s="180" t="s">
        <v>238</v>
      </c>
      <c r="H120" s="82" t="s">
        <v>238</v>
      </c>
      <c r="I120" s="4" t="s">
        <v>238</v>
      </c>
      <c r="J120" s="4" t="s">
        <v>238</v>
      </c>
      <c r="K120" s="4" t="s">
        <v>238</v>
      </c>
      <c r="L120" s="82" t="s">
        <v>238</v>
      </c>
      <c r="M120" s="82" t="s">
        <v>237</v>
      </c>
      <c r="N120" s="82" t="s">
        <v>238</v>
      </c>
      <c r="O120" s="82" t="s">
        <v>237</v>
      </c>
      <c r="P120" s="82" t="s">
        <v>238</v>
      </c>
      <c r="Q120" s="82" t="s">
        <v>237</v>
      </c>
      <c r="R120" s="82" t="s">
        <v>238</v>
      </c>
      <c r="S120" s="82" t="s">
        <v>237</v>
      </c>
      <c r="T120" s="82" t="s">
        <v>238</v>
      </c>
      <c r="U120" s="82" t="s">
        <v>237</v>
      </c>
      <c r="V120" s="82" t="s">
        <v>238</v>
      </c>
      <c r="W120" s="82" t="s">
        <v>237</v>
      </c>
      <c r="X120" s="180" t="s">
        <v>238</v>
      </c>
      <c r="Y120" s="4" t="s">
        <v>238</v>
      </c>
      <c r="Z120" s="82" t="s">
        <v>238</v>
      </c>
      <c r="AA120" s="82" t="s">
        <v>237</v>
      </c>
    </row>
    <row r="121" spans="1:27" x14ac:dyDescent="0.25">
      <c r="A121" s="15"/>
      <c r="B121" s="15" t="s">
        <v>134</v>
      </c>
      <c r="C121" s="4" t="e">
        <f>IF('[1]regional estimates'!R120&lt;&gt;"", '[1]regional estimates'!R120, "–")</f>
        <v>#REF!</v>
      </c>
      <c r="D121" s="180" t="e">
        <f>IF('[1]regional estimates'!S120&lt;&gt;"", '[1]regional estimates'!S120, "–")</f>
        <v>#REF!</v>
      </c>
      <c r="E121" s="180" t="e">
        <f>IF('[1]regional estimates'!T120&lt;&gt;"", '[1]regional estimates'!T120, "–")</f>
        <v>#REF!</v>
      </c>
      <c r="F121" s="180" t="e">
        <f>IF('[1]regional estimates'!U120&lt;&gt;"", '[1]regional estimates'!U120, "–")</f>
        <v>#REF!</v>
      </c>
      <c r="G121" s="180" t="s">
        <v>238</v>
      </c>
      <c r="H121" s="82" t="s">
        <v>238</v>
      </c>
      <c r="I121" s="4" t="s">
        <v>238</v>
      </c>
      <c r="J121" s="4" t="s">
        <v>238</v>
      </c>
      <c r="K121" s="4" t="s">
        <v>238</v>
      </c>
      <c r="L121" s="82" t="s">
        <v>238</v>
      </c>
      <c r="M121" s="82" t="s">
        <v>237</v>
      </c>
      <c r="N121" s="82" t="s">
        <v>238</v>
      </c>
      <c r="O121" s="82" t="s">
        <v>237</v>
      </c>
      <c r="P121" s="82" t="s">
        <v>238</v>
      </c>
      <c r="Q121" s="82" t="s">
        <v>237</v>
      </c>
      <c r="R121" s="82" t="s">
        <v>238</v>
      </c>
      <c r="S121" s="82" t="s">
        <v>237</v>
      </c>
      <c r="T121" s="82" t="s">
        <v>238</v>
      </c>
      <c r="U121" s="82" t="s">
        <v>237</v>
      </c>
      <c r="V121" s="82" t="s">
        <v>238</v>
      </c>
      <c r="W121" s="82" t="s">
        <v>237</v>
      </c>
      <c r="X121" s="180" t="s">
        <v>238</v>
      </c>
      <c r="Y121" s="4" t="s">
        <v>238</v>
      </c>
      <c r="Z121" s="82" t="s">
        <v>238</v>
      </c>
      <c r="AA121" s="82" t="s">
        <v>237</v>
      </c>
    </row>
    <row r="122" spans="1:27" x14ac:dyDescent="0.25">
      <c r="A122" s="15"/>
      <c r="B122" s="15" t="s">
        <v>135</v>
      </c>
      <c r="C122" s="4" t="str">
        <f>IF('[1]regional estimates'!R121&lt;&gt;"", '[1]regional estimates'!R121, "–")</f>
        <v>&lt;0.1</v>
      </c>
      <c r="D122" s="180" t="str">
        <f>IF('[1]regional estimates'!S121&lt;&gt;"", '[1]regional estimates'!S121, "–")</f>
        <v>&lt;1.0</v>
      </c>
      <c r="E122" s="180" t="str">
        <f>IF('[1]regional estimates'!T121&lt;&gt;"", '[1]regional estimates'!T121, "–")</f>
        <v>&lt;0.5</v>
      </c>
      <c r="F122" s="180" t="str">
        <f>IF('[1]regional estimates'!U121&lt;&gt;"", '[1]regional estimates'!U121, "–")</f>
        <v>&lt;1.0</v>
      </c>
      <c r="G122" s="180" t="s">
        <v>350</v>
      </c>
      <c r="H122" s="82" t="s">
        <v>238</v>
      </c>
      <c r="I122" s="4" t="s">
        <v>350</v>
      </c>
      <c r="J122" s="4" t="s">
        <v>350</v>
      </c>
      <c r="K122" s="4" t="s">
        <v>350</v>
      </c>
      <c r="L122" s="82">
        <v>29.3</v>
      </c>
      <c r="M122" s="82" t="s">
        <v>237</v>
      </c>
      <c r="N122" s="82">
        <v>31.6</v>
      </c>
      <c r="O122" s="82" t="s">
        <v>237</v>
      </c>
      <c r="P122" s="82">
        <v>68.900000000000006</v>
      </c>
      <c r="Q122" s="82" t="s">
        <v>237</v>
      </c>
      <c r="R122" s="82" t="s">
        <v>238</v>
      </c>
      <c r="S122" s="82" t="s">
        <v>237</v>
      </c>
      <c r="T122" s="82">
        <v>12.6</v>
      </c>
      <c r="U122" s="82" t="s">
        <v>237</v>
      </c>
      <c r="V122" s="82">
        <v>16.600000000000001</v>
      </c>
      <c r="W122" s="82" t="s">
        <v>237</v>
      </c>
      <c r="X122" s="180" t="s">
        <v>238</v>
      </c>
      <c r="Y122" s="4" t="s">
        <v>238</v>
      </c>
      <c r="Z122" s="82">
        <v>102</v>
      </c>
      <c r="AA122" s="82" t="s">
        <v>237</v>
      </c>
    </row>
    <row r="123" spans="1:27" x14ac:dyDescent="0.25">
      <c r="A123" s="15"/>
      <c r="B123" s="15" t="s">
        <v>136</v>
      </c>
      <c r="C123" s="4" t="e">
        <f>IF('[1]regional estimates'!R122&lt;&gt;"", '[1]regional estimates'!R122, "–")</f>
        <v>#REF!</v>
      </c>
      <c r="D123" s="180" t="e">
        <f>IF('[1]regional estimates'!S122&lt;&gt;"", '[1]regional estimates'!S122, "–")</f>
        <v>#REF!</v>
      </c>
      <c r="E123" s="180" t="e">
        <f>IF('[1]regional estimates'!T122&lt;&gt;"", '[1]regional estimates'!T122, "–")</f>
        <v>#REF!</v>
      </c>
      <c r="F123" s="180" t="e">
        <f>IF('[1]regional estimates'!U122&lt;&gt;"", '[1]regional estimates'!U122, "–")</f>
        <v>#REF!</v>
      </c>
      <c r="G123" s="180" t="s">
        <v>238</v>
      </c>
      <c r="H123" s="82" t="s">
        <v>238</v>
      </c>
      <c r="I123" s="4" t="s">
        <v>238</v>
      </c>
      <c r="J123" s="4" t="s">
        <v>238</v>
      </c>
      <c r="K123" s="4" t="s">
        <v>238</v>
      </c>
      <c r="L123" s="82" t="s">
        <v>238</v>
      </c>
      <c r="M123" s="82" t="s">
        <v>237</v>
      </c>
      <c r="N123" s="82" t="s">
        <v>238</v>
      </c>
      <c r="O123" s="82" t="s">
        <v>237</v>
      </c>
      <c r="P123" s="82" t="s">
        <v>238</v>
      </c>
      <c r="Q123" s="82" t="s">
        <v>237</v>
      </c>
      <c r="R123" s="82" t="s">
        <v>238</v>
      </c>
      <c r="S123" s="82" t="s">
        <v>237</v>
      </c>
      <c r="T123" s="82" t="s">
        <v>238</v>
      </c>
      <c r="U123" s="82" t="s">
        <v>237</v>
      </c>
      <c r="V123" s="82" t="s">
        <v>238</v>
      </c>
      <c r="W123" s="82" t="s">
        <v>237</v>
      </c>
      <c r="X123" s="180" t="s">
        <v>238</v>
      </c>
      <c r="Y123" s="4" t="s">
        <v>238</v>
      </c>
      <c r="Z123" s="82" t="s">
        <v>238</v>
      </c>
      <c r="AA123" s="82" t="s">
        <v>237</v>
      </c>
    </row>
    <row r="124" spans="1:27" x14ac:dyDescent="0.25">
      <c r="A124" s="15"/>
      <c r="B124" s="15" t="s">
        <v>137</v>
      </c>
      <c r="C124" s="4">
        <f>IF('[1]regional estimates'!R123&lt;&gt;"", '[1]regional estimates'!R123, "–")</f>
        <v>0.2</v>
      </c>
      <c r="D124" s="180">
        <f>IF('[1]regional estimates'!S123&lt;&gt;"", '[1]regional estimates'!S123, "–")</f>
        <v>31</v>
      </c>
      <c r="E124" s="180">
        <f>IF('[1]regional estimates'!T123&lt;&gt;"", '[1]regional estimates'!T123, "–")</f>
        <v>22</v>
      </c>
      <c r="F124" s="180">
        <f>IF('[1]regional estimates'!U123&lt;&gt;"", '[1]regional estimates'!U123, "–")</f>
        <v>42</v>
      </c>
      <c r="G124" s="180">
        <v>10</v>
      </c>
      <c r="H124" s="82" t="s">
        <v>352</v>
      </c>
      <c r="I124" s="4" t="s">
        <v>350</v>
      </c>
      <c r="J124" s="4">
        <v>0.1</v>
      </c>
      <c r="K124" s="4" t="s">
        <v>350</v>
      </c>
      <c r="L124" s="82" t="s">
        <v>238</v>
      </c>
      <c r="M124" s="82" t="s">
        <v>237</v>
      </c>
      <c r="N124" s="82" t="s">
        <v>238</v>
      </c>
      <c r="O124" s="82" t="s">
        <v>237</v>
      </c>
      <c r="P124" s="82" t="s">
        <v>238</v>
      </c>
      <c r="Q124" s="82" t="s">
        <v>237</v>
      </c>
      <c r="R124" s="82" t="s">
        <v>238</v>
      </c>
      <c r="S124" s="82" t="s">
        <v>237</v>
      </c>
      <c r="T124" s="82" t="s">
        <v>238</v>
      </c>
      <c r="U124" s="82" t="s">
        <v>237</v>
      </c>
      <c r="V124" s="82" t="s">
        <v>238</v>
      </c>
      <c r="W124" s="82" t="s">
        <v>237</v>
      </c>
      <c r="X124" s="180" t="s">
        <v>238</v>
      </c>
      <c r="Y124" s="4" t="s">
        <v>238</v>
      </c>
      <c r="Z124" s="82" t="s">
        <v>238</v>
      </c>
      <c r="AA124" s="82" t="s">
        <v>237</v>
      </c>
    </row>
    <row r="125" spans="1:27" x14ac:dyDescent="0.25">
      <c r="A125" s="15"/>
      <c r="B125" s="15" t="s">
        <v>138</v>
      </c>
      <c r="C125" s="4">
        <f>IF('[1]regional estimates'!R124&lt;&gt;"", '[1]regional estimates'!R124, "–")</f>
        <v>10.8</v>
      </c>
      <c r="D125" s="180">
        <f>IF('[1]regional estimates'!S124&lt;&gt;"", '[1]regional estimates'!S124, "–")</f>
        <v>1600</v>
      </c>
      <c r="E125" s="180">
        <f>IF('[1]regional estimates'!T124&lt;&gt;"", '[1]regional estimates'!T124, "–")</f>
        <v>1400</v>
      </c>
      <c r="F125" s="180">
        <f>IF('[1]regional estimates'!U124&lt;&gt;"", '[1]regional estimates'!U124, "–")</f>
        <v>1800</v>
      </c>
      <c r="G125" s="180">
        <v>820</v>
      </c>
      <c r="H125" s="82">
        <v>190</v>
      </c>
      <c r="I125" s="4">
        <v>4.4000000000000004</v>
      </c>
      <c r="J125" s="4">
        <v>2.7</v>
      </c>
      <c r="K125" s="4">
        <v>6.1</v>
      </c>
      <c r="L125" s="82">
        <v>51.8</v>
      </c>
      <c r="M125" s="82" t="s">
        <v>237</v>
      </c>
      <c r="N125" s="82">
        <v>30.2</v>
      </c>
      <c r="O125" s="82" t="s">
        <v>237</v>
      </c>
      <c r="P125" s="82">
        <v>40.799999999999997</v>
      </c>
      <c r="Q125" s="82" t="s">
        <v>237</v>
      </c>
      <c r="R125" s="82">
        <v>38.299999999999997</v>
      </c>
      <c r="S125" s="82" t="s">
        <v>237</v>
      </c>
      <c r="T125" s="82">
        <v>11.4</v>
      </c>
      <c r="U125" s="82" t="s">
        <v>237</v>
      </c>
      <c r="V125" s="82">
        <v>25.7</v>
      </c>
      <c r="W125" s="82" t="s">
        <v>237</v>
      </c>
      <c r="X125" s="180">
        <v>810</v>
      </c>
      <c r="Y125" s="180">
        <v>2100</v>
      </c>
      <c r="Z125" s="82">
        <v>91</v>
      </c>
      <c r="AA125" s="82" t="s">
        <v>237</v>
      </c>
    </row>
    <row r="126" spans="1:27" x14ac:dyDescent="0.25">
      <c r="A126" s="15"/>
      <c r="B126" s="15" t="s">
        <v>139</v>
      </c>
      <c r="C126" s="4">
        <f>IF('[1]regional estimates'!R125&lt;&gt;"", '[1]regional estimates'!R125, "–")</f>
        <v>0.6</v>
      </c>
      <c r="D126" s="180">
        <f>IF('[1]regional estimates'!S125&lt;&gt;"", '[1]regional estimates'!S125, "–")</f>
        <v>190</v>
      </c>
      <c r="E126" s="180">
        <f>IF('[1]regional estimates'!T125&lt;&gt;"", '[1]regional estimates'!T125, "–")</f>
        <v>170</v>
      </c>
      <c r="F126" s="180">
        <f>IF('[1]regional estimates'!U125&lt;&gt;"", '[1]regional estimates'!U125, "–")</f>
        <v>220</v>
      </c>
      <c r="G126" s="180">
        <v>63</v>
      </c>
      <c r="H126" s="82">
        <v>11</v>
      </c>
      <c r="I126" s="4">
        <v>0.2</v>
      </c>
      <c r="J126" s="4">
        <v>0.2</v>
      </c>
      <c r="K126" s="4">
        <v>0.3</v>
      </c>
      <c r="L126" s="82" t="s">
        <v>238</v>
      </c>
      <c r="M126" s="82" t="s">
        <v>237</v>
      </c>
      <c r="N126" s="82">
        <v>31.8</v>
      </c>
      <c r="O126" s="82" t="s">
        <v>237</v>
      </c>
      <c r="P126" s="82" t="s">
        <v>238</v>
      </c>
      <c r="Q126" s="82" t="s">
        <v>237</v>
      </c>
      <c r="R126" s="82" t="s">
        <v>238</v>
      </c>
      <c r="S126" s="82" t="s">
        <v>237</v>
      </c>
      <c r="T126" s="82" t="s">
        <v>238</v>
      </c>
      <c r="U126" s="82" t="s">
        <v>237</v>
      </c>
      <c r="V126" s="82" t="s">
        <v>238</v>
      </c>
      <c r="W126" s="82" t="s">
        <v>237</v>
      </c>
      <c r="X126" s="180" t="s">
        <v>238</v>
      </c>
      <c r="Y126" s="4" t="s">
        <v>238</v>
      </c>
      <c r="Z126" s="82" t="s">
        <v>238</v>
      </c>
      <c r="AA126" s="82" t="s">
        <v>237</v>
      </c>
    </row>
    <row r="127" spans="1:27" x14ac:dyDescent="0.25">
      <c r="A127" s="15"/>
      <c r="B127" s="15" t="s">
        <v>140</v>
      </c>
      <c r="C127" s="4">
        <f>IF('[1]regional estimates'!R126&lt;&gt;"", '[1]regional estimates'!R126, "–")</f>
        <v>14.3</v>
      </c>
      <c r="D127" s="180">
        <f>IF('[1]regional estimates'!S126&lt;&gt;"", '[1]regional estimates'!S126, "–")</f>
        <v>250</v>
      </c>
      <c r="E127" s="180">
        <f>IF('[1]regional estimates'!T126&lt;&gt;"", '[1]regional estimates'!T126, "–")</f>
        <v>210</v>
      </c>
      <c r="F127" s="180">
        <f>IF('[1]regional estimates'!U126&lt;&gt;"", '[1]regional estimates'!U126, "–")</f>
        <v>290</v>
      </c>
      <c r="G127" s="180">
        <v>130</v>
      </c>
      <c r="H127" s="82">
        <v>23</v>
      </c>
      <c r="I127" s="4">
        <v>3.7</v>
      </c>
      <c r="J127" s="4">
        <v>2.7</v>
      </c>
      <c r="K127" s="4">
        <v>4.8</v>
      </c>
      <c r="L127" s="82">
        <v>61.9</v>
      </c>
      <c r="M127" s="82" t="s">
        <v>239</v>
      </c>
      <c r="N127" s="82">
        <v>64.900000000000006</v>
      </c>
      <c r="O127" s="82" t="s">
        <v>239</v>
      </c>
      <c r="P127" s="82">
        <v>79.400000000000006</v>
      </c>
      <c r="Q127" s="82" t="s">
        <v>237</v>
      </c>
      <c r="R127" s="82">
        <v>67.8</v>
      </c>
      <c r="S127" s="82" t="s">
        <v>237</v>
      </c>
      <c r="T127" s="82">
        <v>26.1</v>
      </c>
      <c r="U127" s="82" t="s">
        <v>237</v>
      </c>
      <c r="V127" s="82">
        <v>43.4</v>
      </c>
      <c r="W127" s="82" t="s">
        <v>237</v>
      </c>
      <c r="X127" s="180">
        <v>96</v>
      </c>
      <c r="Y127" s="180">
        <v>150</v>
      </c>
      <c r="Z127" s="82">
        <v>100</v>
      </c>
      <c r="AA127" s="82" t="s">
        <v>239</v>
      </c>
    </row>
    <row r="128" spans="1:27" x14ac:dyDescent="0.25">
      <c r="A128" s="15"/>
      <c r="B128" s="15" t="s">
        <v>141</v>
      </c>
      <c r="C128" s="4" t="e">
        <f>IF('[1]regional estimates'!R127&lt;&gt;"", '[1]regional estimates'!R127, "–")</f>
        <v>#REF!</v>
      </c>
      <c r="D128" s="180" t="e">
        <f>IF('[1]regional estimates'!S127&lt;&gt;"", '[1]regional estimates'!S127, "–")</f>
        <v>#REF!</v>
      </c>
      <c r="E128" s="180" t="e">
        <f>IF('[1]regional estimates'!T127&lt;&gt;"", '[1]regional estimates'!T127, "–")</f>
        <v>#REF!</v>
      </c>
      <c r="F128" s="180" t="e">
        <f>IF('[1]regional estimates'!U127&lt;&gt;"", '[1]regional estimates'!U127, "–")</f>
        <v>#REF!</v>
      </c>
      <c r="G128" s="180" t="s">
        <v>238</v>
      </c>
      <c r="H128" s="82" t="s">
        <v>238</v>
      </c>
      <c r="I128" s="4" t="s">
        <v>238</v>
      </c>
      <c r="J128" s="4" t="s">
        <v>238</v>
      </c>
      <c r="K128" s="4" t="s">
        <v>238</v>
      </c>
      <c r="L128" s="82">
        <v>9.6</v>
      </c>
      <c r="M128" s="82" t="s">
        <v>239</v>
      </c>
      <c r="N128" s="82">
        <v>13.3</v>
      </c>
      <c r="O128" s="82" t="s">
        <v>239</v>
      </c>
      <c r="P128" s="82">
        <v>16.7</v>
      </c>
      <c r="Q128" s="82" t="s">
        <v>354</v>
      </c>
      <c r="R128" s="82">
        <v>8.1999999999999993</v>
      </c>
      <c r="S128" s="82" t="s">
        <v>354</v>
      </c>
      <c r="T128" s="82">
        <v>3.6</v>
      </c>
      <c r="U128" s="82" t="s">
        <v>239</v>
      </c>
      <c r="V128" s="82">
        <v>4.2</v>
      </c>
      <c r="W128" s="82" t="s">
        <v>239</v>
      </c>
      <c r="X128" s="180" t="s">
        <v>238</v>
      </c>
      <c r="Y128" s="4" t="s">
        <v>238</v>
      </c>
      <c r="Z128" s="82" t="s">
        <v>238</v>
      </c>
      <c r="AA128" s="82" t="s">
        <v>237</v>
      </c>
    </row>
    <row r="129" spans="1:27" x14ac:dyDescent="0.25">
      <c r="A129" s="15"/>
      <c r="B129" s="15" t="s">
        <v>142</v>
      </c>
      <c r="C129" s="4">
        <f>IF('[1]regional estimates'!R128&lt;&gt;"", '[1]regional estimates'!R128, "–")</f>
        <v>0.2</v>
      </c>
      <c r="D129" s="180">
        <f>IF('[1]regional estimates'!S128&lt;&gt;"", '[1]regional estimates'!S128, "–")</f>
        <v>39</v>
      </c>
      <c r="E129" s="180">
        <f>IF('[1]regional estimates'!T128&lt;&gt;"", '[1]regional estimates'!T128, "–")</f>
        <v>31</v>
      </c>
      <c r="F129" s="180">
        <f>IF('[1]regional estimates'!U128&lt;&gt;"", '[1]regional estimates'!U128, "–")</f>
        <v>52</v>
      </c>
      <c r="G129" s="180">
        <v>7.9</v>
      </c>
      <c r="H129" s="82">
        <v>1.9</v>
      </c>
      <c r="I129" s="4" t="s">
        <v>350</v>
      </c>
      <c r="J129" s="4" t="s">
        <v>350</v>
      </c>
      <c r="K129" s="4" t="s">
        <v>350</v>
      </c>
      <c r="L129" s="82">
        <v>33.9</v>
      </c>
      <c r="M129" s="82" t="s">
        <v>237</v>
      </c>
      <c r="N129" s="82">
        <v>25.8</v>
      </c>
      <c r="O129" s="82" t="s">
        <v>237</v>
      </c>
      <c r="P129" s="82">
        <v>45.1</v>
      </c>
      <c r="Q129" s="82" t="s">
        <v>237</v>
      </c>
      <c r="R129" s="82" t="s">
        <v>238</v>
      </c>
      <c r="S129" s="82" t="s">
        <v>237</v>
      </c>
      <c r="T129" s="82">
        <v>6.5</v>
      </c>
      <c r="U129" s="82" t="s">
        <v>237</v>
      </c>
      <c r="V129" s="82">
        <v>3</v>
      </c>
      <c r="W129" s="82" t="s">
        <v>237</v>
      </c>
      <c r="X129" s="180" t="s">
        <v>238</v>
      </c>
      <c r="Y129" s="4" t="s">
        <v>238</v>
      </c>
      <c r="Z129" s="82" t="s">
        <v>238</v>
      </c>
      <c r="AA129" s="82" t="s">
        <v>237</v>
      </c>
    </row>
    <row r="130" spans="1:27" x14ac:dyDescent="0.25">
      <c r="A130" s="15"/>
      <c r="B130" s="15" t="s">
        <v>143</v>
      </c>
      <c r="C130" s="4" t="e">
        <f>IF('[1]regional estimates'!R129&lt;&gt;"", '[1]regional estimates'!R129, "–")</f>
        <v>#REF!</v>
      </c>
      <c r="D130" s="180" t="e">
        <f>IF('[1]regional estimates'!S129&lt;&gt;"", '[1]regional estimates'!S129, "–")</f>
        <v>#REF!</v>
      </c>
      <c r="E130" s="180" t="e">
        <f>IF('[1]regional estimates'!T129&lt;&gt;"", '[1]regional estimates'!T129, "–")</f>
        <v>#REF!</v>
      </c>
      <c r="F130" s="180" t="e">
        <f>IF('[1]regional estimates'!U129&lt;&gt;"", '[1]regional estimates'!U129, "–")</f>
        <v>#REF!</v>
      </c>
      <c r="G130" s="180" t="s">
        <v>238</v>
      </c>
      <c r="H130" s="82" t="s">
        <v>238</v>
      </c>
      <c r="I130" s="4" t="s">
        <v>238</v>
      </c>
      <c r="J130" s="4" t="s">
        <v>238</v>
      </c>
      <c r="K130" s="4" t="s">
        <v>238</v>
      </c>
      <c r="L130" s="82" t="s">
        <v>238</v>
      </c>
      <c r="M130" s="82" t="s">
        <v>237</v>
      </c>
      <c r="N130" s="82" t="s">
        <v>238</v>
      </c>
      <c r="O130" s="82" t="s">
        <v>237</v>
      </c>
      <c r="P130" s="82" t="s">
        <v>238</v>
      </c>
      <c r="Q130" s="82" t="s">
        <v>237</v>
      </c>
      <c r="R130" s="82" t="s">
        <v>238</v>
      </c>
      <c r="S130" s="82" t="s">
        <v>237</v>
      </c>
      <c r="T130" s="82" t="s">
        <v>238</v>
      </c>
      <c r="U130" s="82" t="s">
        <v>237</v>
      </c>
      <c r="V130" s="82" t="s">
        <v>238</v>
      </c>
      <c r="W130" s="82" t="s">
        <v>237</v>
      </c>
      <c r="X130" s="180" t="s">
        <v>238</v>
      </c>
      <c r="Y130" s="4" t="s">
        <v>238</v>
      </c>
      <c r="Z130" s="82" t="s">
        <v>238</v>
      </c>
      <c r="AA130" s="82" t="s">
        <v>237</v>
      </c>
    </row>
    <row r="131" spans="1:27" x14ac:dyDescent="0.25">
      <c r="A131" s="15"/>
      <c r="B131" s="15" t="s">
        <v>144</v>
      </c>
      <c r="C131" s="4" t="e">
        <f>IF('[1]regional estimates'!R130&lt;&gt;"", '[1]regional estimates'!R130, "–")</f>
        <v>#REF!</v>
      </c>
      <c r="D131" s="180" t="e">
        <f>IF('[1]regional estimates'!S130&lt;&gt;"", '[1]regional estimates'!S130, "–")</f>
        <v>#REF!</v>
      </c>
      <c r="E131" s="180" t="e">
        <f>IF('[1]regional estimates'!T130&lt;&gt;"", '[1]regional estimates'!T130, "–")</f>
        <v>#REF!</v>
      </c>
      <c r="F131" s="180" t="e">
        <f>IF('[1]regional estimates'!U130&lt;&gt;"", '[1]regional estimates'!U130, "–")</f>
        <v>#REF!</v>
      </c>
      <c r="G131" s="180" t="s">
        <v>238</v>
      </c>
      <c r="H131" s="82" t="s">
        <v>238</v>
      </c>
      <c r="I131" s="4" t="s">
        <v>238</v>
      </c>
      <c r="J131" s="4" t="s">
        <v>238</v>
      </c>
      <c r="K131" s="4" t="s">
        <v>238</v>
      </c>
      <c r="L131" s="82" t="s">
        <v>238</v>
      </c>
      <c r="M131" s="82" t="s">
        <v>237</v>
      </c>
      <c r="N131" s="82" t="s">
        <v>238</v>
      </c>
      <c r="O131" s="82" t="s">
        <v>237</v>
      </c>
      <c r="P131" s="82" t="s">
        <v>238</v>
      </c>
      <c r="Q131" s="82" t="s">
        <v>237</v>
      </c>
      <c r="R131" s="82" t="s">
        <v>238</v>
      </c>
      <c r="S131" s="82" t="s">
        <v>237</v>
      </c>
      <c r="T131" s="82" t="s">
        <v>238</v>
      </c>
      <c r="U131" s="82" t="s">
        <v>237</v>
      </c>
      <c r="V131" s="82" t="s">
        <v>238</v>
      </c>
      <c r="W131" s="82" t="s">
        <v>237</v>
      </c>
      <c r="X131" s="180" t="s">
        <v>238</v>
      </c>
      <c r="Y131" s="4" t="s">
        <v>238</v>
      </c>
      <c r="Z131" s="82" t="s">
        <v>238</v>
      </c>
      <c r="AA131" s="82" t="s">
        <v>237</v>
      </c>
    </row>
    <row r="132" spans="1:27" x14ac:dyDescent="0.25">
      <c r="A132" s="15"/>
      <c r="B132" s="15" t="s">
        <v>145</v>
      </c>
      <c r="C132" s="4">
        <f>IF('[1]regional estimates'!R131&lt;&gt;"", '[1]regional estimates'!R131, "–")</f>
        <v>0.2</v>
      </c>
      <c r="D132" s="180">
        <f>IF('[1]regional estimates'!S131&lt;&gt;"", '[1]regional estimates'!S131, "–")</f>
        <v>7.1</v>
      </c>
      <c r="E132" s="180">
        <f>IF('[1]regional estimates'!T131&lt;&gt;"", '[1]regional estimates'!T131, "–")</f>
        <v>4.7</v>
      </c>
      <c r="F132" s="180">
        <f>IF('[1]regional estimates'!U131&lt;&gt;"", '[1]regional estimates'!U131, "–")</f>
        <v>9.5</v>
      </c>
      <c r="G132" s="180">
        <v>2.1</v>
      </c>
      <c r="H132" s="82" t="s">
        <v>351</v>
      </c>
      <c r="I132" s="4">
        <v>0.1</v>
      </c>
      <c r="J132" s="4">
        <v>0.1</v>
      </c>
      <c r="K132" s="4" t="s">
        <v>350</v>
      </c>
      <c r="L132" s="82" t="s">
        <v>238</v>
      </c>
      <c r="M132" s="82" t="s">
        <v>237</v>
      </c>
      <c r="N132" s="82" t="s">
        <v>238</v>
      </c>
      <c r="O132" s="82" t="s">
        <v>237</v>
      </c>
      <c r="P132" s="82" t="s">
        <v>238</v>
      </c>
      <c r="Q132" s="82" t="s">
        <v>237</v>
      </c>
      <c r="R132" s="82" t="s">
        <v>238</v>
      </c>
      <c r="S132" s="82" t="s">
        <v>237</v>
      </c>
      <c r="T132" s="82" t="s">
        <v>238</v>
      </c>
      <c r="U132" s="82" t="s">
        <v>237</v>
      </c>
      <c r="V132" s="82" t="s">
        <v>238</v>
      </c>
      <c r="W132" s="82" t="s">
        <v>237</v>
      </c>
      <c r="X132" s="180" t="s">
        <v>238</v>
      </c>
      <c r="Y132" s="4" t="s">
        <v>238</v>
      </c>
      <c r="Z132" s="82" t="s">
        <v>238</v>
      </c>
      <c r="AA132" s="82" t="s">
        <v>237</v>
      </c>
    </row>
    <row r="133" spans="1:27" x14ac:dyDescent="0.25">
      <c r="A133" s="15"/>
      <c r="B133" s="15" t="s">
        <v>146</v>
      </c>
      <c r="C133" s="4">
        <f>IF('[1]regional estimates'!R132&lt;&gt;"", '[1]regional estimates'!R132, "–")</f>
        <v>0.4</v>
      </c>
      <c r="D133" s="180">
        <f>IF('[1]regional estimates'!S132&lt;&gt;"", '[1]regional estimates'!S132, "–")</f>
        <v>41</v>
      </c>
      <c r="E133" s="180">
        <f>IF('[1]regional estimates'!T132&lt;&gt;"", '[1]regional estimates'!T132, "–")</f>
        <v>33</v>
      </c>
      <c r="F133" s="180">
        <f>IF('[1]regional estimates'!U132&lt;&gt;"", '[1]regional estimates'!U132, "–")</f>
        <v>52</v>
      </c>
      <c r="G133" s="180">
        <v>17</v>
      </c>
      <c r="H133" s="82">
        <v>8.1</v>
      </c>
      <c r="I133" s="4" t="s">
        <v>350</v>
      </c>
      <c r="J133" s="4" t="s">
        <v>350</v>
      </c>
      <c r="K133" s="4" t="s">
        <v>350</v>
      </c>
      <c r="L133" s="82">
        <v>25.4</v>
      </c>
      <c r="M133" s="82" t="s">
        <v>237</v>
      </c>
      <c r="N133" s="82">
        <v>14.1</v>
      </c>
      <c r="O133" s="82" t="s">
        <v>237</v>
      </c>
      <c r="P133" s="82" t="s">
        <v>238</v>
      </c>
      <c r="Q133" s="82" t="s">
        <v>237</v>
      </c>
      <c r="R133" s="82" t="s">
        <v>238</v>
      </c>
      <c r="S133" s="82" t="s">
        <v>237</v>
      </c>
      <c r="T133" s="82">
        <v>2.2000000000000002</v>
      </c>
      <c r="U133" s="82" t="s">
        <v>237</v>
      </c>
      <c r="V133" s="82">
        <v>7.1</v>
      </c>
      <c r="W133" s="82" t="s">
        <v>237</v>
      </c>
      <c r="X133" s="180" t="s">
        <v>238</v>
      </c>
      <c r="Y133" s="4" t="s">
        <v>238</v>
      </c>
      <c r="Z133" s="82">
        <v>109.00000000000001</v>
      </c>
      <c r="AA133" s="82" t="s">
        <v>237</v>
      </c>
    </row>
    <row r="134" spans="1:27" x14ac:dyDescent="0.25">
      <c r="A134" s="15"/>
      <c r="B134" s="15" t="s">
        <v>147</v>
      </c>
      <c r="C134" s="4">
        <f>IF('[1]regional estimates'!R133&lt;&gt;"", '[1]regional estimates'!R133, "–")</f>
        <v>3.2</v>
      </c>
      <c r="D134" s="180">
        <f>IF('[1]regional estimates'!S133&lt;&gt;"", '[1]regional estimates'!S133, "–")</f>
        <v>3200</v>
      </c>
      <c r="E134" s="180">
        <f>IF('[1]regional estimates'!T133&lt;&gt;"", '[1]regional estimates'!T133, "–")</f>
        <v>3000</v>
      </c>
      <c r="F134" s="180">
        <f>IF('[1]regional estimates'!U133&lt;&gt;"", '[1]regional estimates'!U133, "–")</f>
        <v>3600</v>
      </c>
      <c r="G134" s="180">
        <v>1600</v>
      </c>
      <c r="H134" s="82">
        <v>400</v>
      </c>
      <c r="I134" s="72">
        <v>1</v>
      </c>
      <c r="J134" s="4">
        <v>0.7</v>
      </c>
      <c r="K134" s="4">
        <v>1.3</v>
      </c>
      <c r="L134" s="82">
        <v>33.5</v>
      </c>
      <c r="M134" s="82" t="s">
        <v>237</v>
      </c>
      <c r="N134" s="82">
        <v>24.2</v>
      </c>
      <c r="O134" s="82" t="s">
        <v>237</v>
      </c>
      <c r="P134" s="82">
        <v>50.5</v>
      </c>
      <c r="Q134" s="82" t="s">
        <v>237</v>
      </c>
      <c r="R134" s="82">
        <v>40.6</v>
      </c>
      <c r="S134" s="82" t="s">
        <v>237</v>
      </c>
      <c r="T134" s="82">
        <v>5.4</v>
      </c>
      <c r="U134" s="82" t="s">
        <v>237</v>
      </c>
      <c r="V134" s="82">
        <v>7.9</v>
      </c>
      <c r="W134" s="82" t="s">
        <v>237</v>
      </c>
      <c r="X134" s="180">
        <v>2000</v>
      </c>
      <c r="Y134" s="180">
        <v>10000</v>
      </c>
      <c r="Z134" s="82">
        <v>123</v>
      </c>
      <c r="AA134" s="82" t="s">
        <v>237</v>
      </c>
    </row>
    <row r="135" spans="1:27" x14ac:dyDescent="0.25">
      <c r="A135" s="15"/>
      <c r="B135" s="15" t="s">
        <v>148</v>
      </c>
      <c r="C135" s="4" t="e">
        <f>IF('[1]regional estimates'!R134&lt;&gt;"", '[1]regional estimates'!R134, "–")</f>
        <v>#REF!</v>
      </c>
      <c r="D135" s="180" t="e">
        <f>IF('[1]regional estimates'!S134&lt;&gt;"", '[1]regional estimates'!S134, "–")</f>
        <v>#REF!</v>
      </c>
      <c r="E135" s="180" t="e">
        <f>IF('[1]regional estimates'!T134&lt;&gt;"", '[1]regional estimates'!T134, "–")</f>
        <v>#REF!</v>
      </c>
      <c r="F135" s="180" t="e">
        <f>IF('[1]regional estimates'!U134&lt;&gt;"", '[1]regional estimates'!U134, "–")</f>
        <v>#REF!</v>
      </c>
      <c r="G135" s="180" t="s">
        <v>238</v>
      </c>
      <c r="H135" s="82" t="s">
        <v>238</v>
      </c>
      <c r="I135" s="4" t="s">
        <v>238</v>
      </c>
      <c r="J135" s="4" t="s">
        <v>238</v>
      </c>
      <c r="K135" s="4" t="s">
        <v>238</v>
      </c>
      <c r="L135" s="82" t="s">
        <v>238</v>
      </c>
      <c r="M135" s="82" t="s">
        <v>237</v>
      </c>
      <c r="N135" s="82" t="s">
        <v>238</v>
      </c>
      <c r="O135" s="82" t="s">
        <v>237</v>
      </c>
      <c r="P135" s="82" t="s">
        <v>238</v>
      </c>
      <c r="Q135" s="82" t="s">
        <v>237</v>
      </c>
      <c r="R135" s="82" t="s">
        <v>238</v>
      </c>
      <c r="S135" s="82" t="s">
        <v>237</v>
      </c>
      <c r="T135" s="82" t="s">
        <v>238</v>
      </c>
      <c r="U135" s="82" t="s">
        <v>237</v>
      </c>
      <c r="V135" s="82" t="s">
        <v>238</v>
      </c>
      <c r="W135" s="82" t="s">
        <v>237</v>
      </c>
      <c r="X135" s="180" t="s">
        <v>238</v>
      </c>
      <c r="Y135" s="4" t="s">
        <v>238</v>
      </c>
      <c r="Z135" s="82" t="s">
        <v>238</v>
      </c>
      <c r="AA135" s="82" t="s">
        <v>237</v>
      </c>
    </row>
    <row r="136" spans="1:27" x14ac:dyDescent="0.25">
      <c r="A136" s="15"/>
      <c r="B136" s="15" t="s">
        <v>149</v>
      </c>
      <c r="C136" s="4" t="e">
        <f>IF('[1]regional estimates'!R135&lt;&gt;"", '[1]regional estimates'!R135, "–")</f>
        <v>#REF!</v>
      </c>
      <c r="D136" s="180" t="e">
        <f>IF('[1]regional estimates'!S135&lt;&gt;"", '[1]regional estimates'!S135, "–")</f>
        <v>#REF!</v>
      </c>
      <c r="E136" s="180" t="e">
        <f>IF('[1]regional estimates'!T135&lt;&gt;"", '[1]regional estimates'!T135, "–")</f>
        <v>#REF!</v>
      </c>
      <c r="F136" s="180" t="e">
        <f>IF('[1]regional estimates'!U135&lt;&gt;"", '[1]regional estimates'!U135, "–")</f>
        <v>#REF!</v>
      </c>
      <c r="G136" s="180" t="s">
        <v>238</v>
      </c>
      <c r="H136" s="82" t="s">
        <v>238</v>
      </c>
      <c r="I136" s="4" t="s">
        <v>238</v>
      </c>
      <c r="J136" s="4" t="s">
        <v>238</v>
      </c>
      <c r="K136" s="4" t="s">
        <v>238</v>
      </c>
      <c r="L136" s="82" t="s">
        <v>238</v>
      </c>
      <c r="M136" s="82" t="s">
        <v>237</v>
      </c>
      <c r="N136" s="82" t="s">
        <v>238</v>
      </c>
      <c r="O136" s="82" t="s">
        <v>237</v>
      </c>
      <c r="P136" s="82" t="s">
        <v>238</v>
      </c>
      <c r="Q136" s="82" t="s">
        <v>237</v>
      </c>
      <c r="R136" s="82" t="s">
        <v>238</v>
      </c>
      <c r="S136" s="82" t="s">
        <v>237</v>
      </c>
      <c r="T136" s="82" t="s">
        <v>238</v>
      </c>
      <c r="U136" s="82" t="s">
        <v>237</v>
      </c>
      <c r="V136" s="82" t="s">
        <v>238</v>
      </c>
      <c r="W136" s="82" t="s">
        <v>237</v>
      </c>
      <c r="X136" s="180" t="s">
        <v>238</v>
      </c>
      <c r="Y136" s="4" t="s">
        <v>238</v>
      </c>
      <c r="Z136" s="82" t="s">
        <v>238</v>
      </c>
      <c r="AA136" s="82" t="s">
        <v>237</v>
      </c>
    </row>
    <row r="137" spans="1:27" x14ac:dyDescent="0.25">
      <c r="A137" s="15"/>
      <c r="B137" s="15" t="s">
        <v>150</v>
      </c>
      <c r="C137" s="4" t="e">
        <f>IF('[1]regional estimates'!R136&lt;&gt;"", '[1]regional estimates'!R136, "–")</f>
        <v>#REF!</v>
      </c>
      <c r="D137" s="180" t="e">
        <f>IF('[1]regional estimates'!S136&lt;&gt;"", '[1]regional estimates'!S136, "–")</f>
        <v>#REF!</v>
      </c>
      <c r="E137" s="180" t="e">
        <f>IF('[1]regional estimates'!T136&lt;&gt;"", '[1]regional estimates'!T136, "–")</f>
        <v>#REF!</v>
      </c>
      <c r="F137" s="180" t="e">
        <f>IF('[1]regional estimates'!U136&lt;&gt;"", '[1]regional estimates'!U136, "–")</f>
        <v>#REF!</v>
      </c>
      <c r="G137" s="180" t="s">
        <v>238</v>
      </c>
      <c r="H137" s="82" t="s">
        <v>238</v>
      </c>
      <c r="I137" s="4" t="s">
        <v>238</v>
      </c>
      <c r="J137" s="4" t="s">
        <v>238</v>
      </c>
      <c r="K137" s="4" t="s">
        <v>238</v>
      </c>
      <c r="L137" s="82" t="s">
        <v>238</v>
      </c>
      <c r="M137" s="82" t="s">
        <v>237</v>
      </c>
      <c r="N137" s="82" t="s">
        <v>238</v>
      </c>
      <c r="O137" s="82" t="s">
        <v>237</v>
      </c>
      <c r="P137" s="82" t="s">
        <v>238</v>
      </c>
      <c r="Q137" s="82" t="s">
        <v>237</v>
      </c>
      <c r="R137" s="82" t="s">
        <v>238</v>
      </c>
      <c r="S137" s="82" t="s">
        <v>237</v>
      </c>
      <c r="T137" s="82" t="s">
        <v>238</v>
      </c>
      <c r="U137" s="82" t="s">
        <v>237</v>
      </c>
      <c r="V137" s="82" t="s">
        <v>238</v>
      </c>
      <c r="W137" s="82" t="s">
        <v>237</v>
      </c>
      <c r="X137" s="180" t="s">
        <v>238</v>
      </c>
      <c r="Y137" s="4" t="s">
        <v>238</v>
      </c>
      <c r="Z137" s="82" t="s">
        <v>238</v>
      </c>
      <c r="AA137" s="82" t="s">
        <v>237</v>
      </c>
    </row>
    <row r="138" spans="1:27" x14ac:dyDescent="0.25">
      <c r="A138" s="15"/>
      <c r="B138" s="15" t="s">
        <v>151</v>
      </c>
      <c r="C138" s="4" t="str">
        <f>IF('[1]regional estimates'!R137&lt;&gt;"", '[1]regional estimates'!R137, "–")</f>
        <v>&lt;0.1</v>
      </c>
      <c r="D138" s="180">
        <f>IF('[1]regional estimates'!S137&lt;&gt;"", '[1]regional estimates'!S137, "–")</f>
        <v>68</v>
      </c>
      <c r="E138" s="180">
        <f>IF('[1]regional estimates'!T137&lt;&gt;"", '[1]regional estimates'!T137, "–")</f>
        <v>41</v>
      </c>
      <c r="F138" s="180">
        <f>IF('[1]regional estimates'!U137&lt;&gt;"", '[1]regional estimates'!U137, "–")</f>
        <v>130</v>
      </c>
      <c r="G138" s="180">
        <v>19</v>
      </c>
      <c r="H138" s="82">
        <v>1.6</v>
      </c>
      <c r="I138" s="4" t="s">
        <v>350</v>
      </c>
      <c r="J138" s="4" t="s">
        <v>350</v>
      </c>
      <c r="K138" s="4" t="s">
        <v>350</v>
      </c>
      <c r="L138" s="82">
        <v>5.2</v>
      </c>
      <c r="M138" s="82" t="s">
        <v>283</v>
      </c>
      <c r="N138" s="82">
        <v>4.2</v>
      </c>
      <c r="O138" s="82" t="s">
        <v>283</v>
      </c>
      <c r="P138" s="82" t="s">
        <v>238</v>
      </c>
      <c r="Q138" s="82" t="s">
        <v>237</v>
      </c>
      <c r="R138" s="82" t="s">
        <v>238</v>
      </c>
      <c r="S138" s="82" t="s">
        <v>237</v>
      </c>
      <c r="T138" s="82" t="s">
        <v>238</v>
      </c>
      <c r="U138" s="82" t="s">
        <v>237</v>
      </c>
      <c r="V138" s="82" t="s">
        <v>238</v>
      </c>
      <c r="W138" s="82" t="s">
        <v>237</v>
      </c>
      <c r="X138" s="180" t="s">
        <v>238</v>
      </c>
      <c r="Y138" s="4" t="s">
        <v>238</v>
      </c>
      <c r="Z138" s="82">
        <v>78.881118881118866</v>
      </c>
      <c r="AA138" s="82" t="s">
        <v>353</v>
      </c>
    </row>
    <row r="139" spans="1:27" x14ac:dyDescent="0.25">
      <c r="A139" s="15"/>
      <c r="B139" s="15" t="s">
        <v>152</v>
      </c>
      <c r="C139" s="4" t="e">
        <f>IF('[1]regional estimates'!R138&lt;&gt;"", '[1]regional estimates'!R138, "–")</f>
        <v>#REF!</v>
      </c>
      <c r="D139" s="180" t="e">
        <f>IF('[1]regional estimates'!S138&lt;&gt;"", '[1]regional estimates'!S138, "–")</f>
        <v>#REF!</v>
      </c>
      <c r="E139" s="180" t="e">
        <f>IF('[1]regional estimates'!T138&lt;&gt;"", '[1]regional estimates'!T138, "–")</f>
        <v>#REF!</v>
      </c>
      <c r="F139" s="180" t="e">
        <f>IF('[1]regional estimates'!U138&lt;&gt;"", '[1]regional estimates'!U138, "–")</f>
        <v>#REF!</v>
      </c>
      <c r="G139" s="180" t="s">
        <v>238</v>
      </c>
      <c r="H139" s="82" t="s">
        <v>238</v>
      </c>
      <c r="I139" s="4" t="s">
        <v>238</v>
      </c>
      <c r="J139" s="4" t="s">
        <v>238</v>
      </c>
      <c r="K139" s="4" t="s">
        <v>238</v>
      </c>
      <c r="L139" s="82" t="s">
        <v>238</v>
      </c>
      <c r="M139" s="82" t="s">
        <v>237</v>
      </c>
      <c r="N139" s="82" t="s">
        <v>238</v>
      </c>
      <c r="O139" s="82" t="s">
        <v>237</v>
      </c>
      <c r="P139" s="82" t="s">
        <v>238</v>
      </c>
      <c r="Q139" s="82" t="s">
        <v>237</v>
      </c>
      <c r="R139" s="82" t="s">
        <v>238</v>
      </c>
      <c r="S139" s="82" t="s">
        <v>237</v>
      </c>
      <c r="T139" s="82" t="s">
        <v>238</v>
      </c>
      <c r="U139" s="82" t="s">
        <v>237</v>
      </c>
      <c r="V139" s="82" t="s">
        <v>238</v>
      </c>
      <c r="W139" s="82" t="s">
        <v>237</v>
      </c>
      <c r="X139" s="180" t="s">
        <v>238</v>
      </c>
      <c r="Y139" s="4" t="s">
        <v>238</v>
      </c>
      <c r="Z139" s="82" t="s">
        <v>238</v>
      </c>
      <c r="AA139" s="82" t="s">
        <v>237</v>
      </c>
    </row>
    <row r="140" spans="1:27" x14ac:dyDescent="0.25">
      <c r="A140" s="15"/>
      <c r="B140" s="15" t="s">
        <v>153</v>
      </c>
      <c r="C140" s="4">
        <f>IF('[1]regional estimates'!R139&lt;&gt;"", '[1]regional estimates'!R139, "–")</f>
        <v>0.7</v>
      </c>
      <c r="D140" s="180">
        <f>IF('[1]regional estimates'!S139&lt;&gt;"", '[1]regional estimates'!S139, "–")</f>
        <v>16</v>
      </c>
      <c r="E140" s="180">
        <f>IF('[1]regional estimates'!T139&lt;&gt;"", '[1]regional estimates'!T139, "–")</f>
        <v>13</v>
      </c>
      <c r="F140" s="180">
        <f>IF('[1]regional estimates'!U139&lt;&gt;"", '[1]regional estimates'!U139, "–")</f>
        <v>19</v>
      </c>
      <c r="G140" s="180">
        <v>4.5999999999999996</v>
      </c>
      <c r="H140" s="82" t="s">
        <v>349</v>
      </c>
      <c r="I140" s="4">
        <v>0.3</v>
      </c>
      <c r="J140" s="4">
        <v>0.4</v>
      </c>
      <c r="K140" s="4">
        <v>0.3</v>
      </c>
      <c r="L140" s="82" t="s">
        <v>238</v>
      </c>
      <c r="M140" s="82" t="s">
        <v>237</v>
      </c>
      <c r="N140" s="82" t="s">
        <v>238</v>
      </c>
      <c r="O140" s="82" t="s">
        <v>237</v>
      </c>
      <c r="P140" s="82" t="s">
        <v>238</v>
      </c>
      <c r="Q140" s="82" t="s">
        <v>237</v>
      </c>
      <c r="R140" s="82" t="s">
        <v>238</v>
      </c>
      <c r="S140" s="82" t="s">
        <v>237</v>
      </c>
      <c r="T140" s="82" t="s">
        <v>238</v>
      </c>
      <c r="U140" s="82" t="s">
        <v>237</v>
      </c>
      <c r="V140" s="82" t="s">
        <v>238</v>
      </c>
      <c r="W140" s="82" t="s">
        <v>237</v>
      </c>
      <c r="X140" s="180" t="s">
        <v>238</v>
      </c>
      <c r="Y140" s="4" t="s">
        <v>238</v>
      </c>
      <c r="Z140" s="82" t="s">
        <v>238</v>
      </c>
      <c r="AA140" s="82" t="s">
        <v>237</v>
      </c>
    </row>
    <row r="141" spans="1:27" x14ac:dyDescent="0.25">
      <c r="A141" s="15"/>
      <c r="B141" s="15" t="s">
        <v>154</v>
      </c>
      <c r="C141" s="4">
        <f>IF('[1]regional estimates'!R140&lt;&gt;"", '[1]regional estimates'!R140, "–")</f>
        <v>0.7</v>
      </c>
      <c r="D141" s="180">
        <f>IF('[1]regional estimates'!S140&lt;&gt;"", '[1]regional estimates'!S140, "–")</f>
        <v>32</v>
      </c>
      <c r="E141" s="180">
        <f>IF('[1]regional estimates'!T140&lt;&gt;"", '[1]regional estimates'!T140, "–")</f>
        <v>29</v>
      </c>
      <c r="F141" s="180">
        <f>IF('[1]regional estimates'!U140&lt;&gt;"", '[1]regional estimates'!U140, "–")</f>
        <v>35</v>
      </c>
      <c r="G141" s="180">
        <v>16</v>
      </c>
      <c r="H141" s="82">
        <v>4.3</v>
      </c>
      <c r="I141" s="4">
        <v>0.2</v>
      </c>
      <c r="J141" s="4">
        <v>0.1</v>
      </c>
      <c r="K141" s="4">
        <v>0.2</v>
      </c>
      <c r="L141" s="82" t="s">
        <v>238</v>
      </c>
      <c r="M141" s="82" t="s">
        <v>237</v>
      </c>
      <c r="N141" s="82" t="s">
        <v>238</v>
      </c>
      <c r="O141" s="82" t="s">
        <v>237</v>
      </c>
      <c r="P141" s="82" t="s">
        <v>238</v>
      </c>
      <c r="Q141" s="82" t="s">
        <v>237</v>
      </c>
      <c r="R141" s="82" t="s">
        <v>238</v>
      </c>
      <c r="S141" s="82" t="s">
        <v>237</v>
      </c>
      <c r="T141" s="82" t="s">
        <v>238</v>
      </c>
      <c r="U141" s="82" t="s">
        <v>237</v>
      </c>
      <c r="V141" s="82" t="s">
        <v>238</v>
      </c>
      <c r="W141" s="82" t="s">
        <v>237</v>
      </c>
      <c r="X141" s="180">
        <v>15</v>
      </c>
      <c r="Y141" s="180">
        <v>300</v>
      </c>
      <c r="Z141" s="82" t="s">
        <v>238</v>
      </c>
      <c r="AA141" s="82" t="s">
        <v>237</v>
      </c>
    </row>
    <row r="142" spans="1:27" x14ac:dyDescent="0.25">
      <c r="A142" s="15"/>
      <c r="B142" s="15" t="s">
        <v>155</v>
      </c>
      <c r="C142" s="4">
        <f>IF('[1]regional estimates'!R141&lt;&gt;"", '[1]regional estimates'!R141, "–")</f>
        <v>0.4</v>
      </c>
      <c r="D142" s="180">
        <f>IF('[1]regional estimates'!S141&lt;&gt;"", '[1]regional estimates'!S141, "–")</f>
        <v>16</v>
      </c>
      <c r="E142" s="180">
        <f>IF('[1]regional estimates'!T141&lt;&gt;"", '[1]regional estimates'!T141, "–")</f>
        <v>8.8000000000000007</v>
      </c>
      <c r="F142" s="180">
        <f>IF('[1]regional estimates'!U141&lt;&gt;"", '[1]regional estimates'!U141, "–")</f>
        <v>29</v>
      </c>
      <c r="G142" s="180">
        <v>5.2</v>
      </c>
      <c r="H142" s="82" t="s">
        <v>349</v>
      </c>
      <c r="I142" s="4">
        <v>0.3</v>
      </c>
      <c r="J142" s="4">
        <v>0.3</v>
      </c>
      <c r="K142" s="4">
        <v>0.2</v>
      </c>
      <c r="L142" s="82" t="s">
        <v>238</v>
      </c>
      <c r="M142" s="82" t="s">
        <v>237</v>
      </c>
      <c r="N142" s="82" t="s">
        <v>238</v>
      </c>
      <c r="O142" s="82" t="s">
        <v>237</v>
      </c>
      <c r="P142" s="82" t="s">
        <v>238</v>
      </c>
      <c r="Q142" s="82" t="s">
        <v>237</v>
      </c>
      <c r="R142" s="82">
        <v>51.3</v>
      </c>
      <c r="S142" s="82" t="s">
        <v>239</v>
      </c>
      <c r="T142" s="82" t="s">
        <v>238</v>
      </c>
      <c r="U142" s="82" t="s">
        <v>237</v>
      </c>
      <c r="V142" s="82" t="s">
        <v>238</v>
      </c>
      <c r="W142" s="82" t="s">
        <v>237</v>
      </c>
      <c r="X142" s="180" t="s">
        <v>238</v>
      </c>
      <c r="Y142" s="4" t="s">
        <v>238</v>
      </c>
      <c r="Z142" s="82" t="s">
        <v>238</v>
      </c>
      <c r="AA142" s="82" t="s">
        <v>237</v>
      </c>
    </row>
    <row r="143" spans="1:27" x14ac:dyDescent="0.25">
      <c r="A143" s="15"/>
      <c r="B143" s="15" t="s">
        <v>156</v>
      </c>
      <c r="C143" s="4">
        <f>IF('[1]regional estimates'!R142&lt;&gt;"", '[1]regional estimates'!R142, "–")</f>
        <v>0.4</v>
      </c>
      <c r="D143" s="180">
        <f>IF('[1]regional estimates'!S142&lt;&gt;"", '[1]regional estimates'!S142, "–")</f>
        <v>65</v>
      </c>
      <c r="E143" s="180">
        <f>IF('[1]regional estimates'!T142&lt;&gt;"", '[1]regional estimates'!T142, "–")</f>
        <v>46</v>
      </c>
      <c r="F143" s="180">
        <f>IF('[1]regional estimates'!U142&lt;&gt;"", '[1]regional estimates'!U142, "–")</f>
        <v>96</v>
      </c>
      <c r="G143" s="180">
        <v>20</v>
      </c>
      <c r="H143" s="82">
        <v>2.4</v>
      </c>
      <c r="I143" s="4">
        <v>0.2</v>
      </c>
      <c r="J143" s="4">
        <v>0.2</v>
      </c>
      <c r="K143" s="4">
        <v>0.2</v>
      </c>
      <c r="L143" s="82" t="s">
        <v>238</v>
      </c>
      <c r="M143" s="82" t="s">
        <v>237</v>
      </c>
      <c r="N143" s="82">
        <v>22</v>
      </c>
      <c r="O143" s="82" t="s">
        <v>237</v>
      </c>
      <c r="P143" s="82" t="s">
        <v>238</v>
      </c>
      <c r="Q143" s="82" t="s">
        <v>237</v>
      </c>
      <c r="R143" s="82">
        <v>33.9</v>
      </c>
      <c r="S143" s="82" t="s">
        <v>237</v>
      </c>
      <c r="T143" s="82" t="s">
        <v>238</v>
      </c>
      <c r="U143" s="82" t="s">
        <v>237</v>
      </c>
      <c r="V143" s="82" t="s">
        <v>238</v>
      </c>
      <c r="W143" s="82" t="s">
        <v>237</v>
      </c>
      <c r="X143" s="180" t="s">
        <v>238</v>
      </c>
      <c r="Y143" s="4" t="s">
        <v>238</v>
      </c>
      <c r="Z143" s="82">
        <v>101.04821802935011</v>
      </c>
      <c r="AA143" s="82" t="s">
        <v>237</v>
      </c>
    </row>
    <row r="144" spans="1:27" x14ac:dyDescent="0.25">
      <c r="A144" s="15"/>
      <c r="B144" s="15" t="s">
        <v>157</v>
      </c>
      <c r="C144" s="4" t="e">
        <f>IF('[1]regional estimates'!R143&lt;&gt;"", '[1]regional estimates'!R143, "–")</f>
        <v>#REF!</v>
      </c>
      <c r="D144" s="180" t="e">
        <f>IF('[1]regional estimates'!S143&lt;&gt;"", '[1]regional estimates'!S143, "–")</f>
        <v>#REF!</v>
      </c>
      <c r="E144" s="180" t="e">
        <f>IF('[1]regional estimates'!T143&lt;&gt;"", '[1]regional estimates'!T143, "–")</f>
        <v>#REF!</v>
      </c>
      <c r="F144" s="180" t="e">
        <f>IF('[1]regional estimates'!U143&lt;&gt;"", '[1]regional estimates'!U143, "–")</f>
        <v>#REF!</v>
      </c>
      <c r="G144" s="180" t="s">
        <v>238</v>
      </c>
      <c r="H144" s="82" t="s">
        <v>238</v>
      </c>
      <c r="I144" s="4" t="s">
        <v>238</v>
      </c>
      <c r="J144" s="4" t="s">
        <v>238</v>
      </c>
      <c r="K144" s="4" t="s">
        <v>238</v>
      </c>
      <c r="L144" s="82" t="s">
        <v>238</v>
      </c>
      <c r="M144" s="82" t="s">
        <v>237</v>
      </c>
      <c r="N144" s="82">
        <v>20.7</v>
      </c>
      <c r="O144" s="82" t="s">
        <v>239</v>
      </c>
      <c r="P144" s="82" t="s">
        <v>238</v>
      </c>
      <c r="Q144" s="82" t="s">
        <v>237</v>
      </c>
      <c r="R144" s="82" t="s">
        <v>238</v>
      </c>
      <c r="S144" s="82" t="s">
        <v>237</v>
      </c>
      <c r="T144" s="82" t="s">
        <v>238</v>
      </c>
      <c r="U144" s="82" t="s">
        <v>237</v>
      </c>
      <c r="V144" s="82">
        <v>0.6</v>
      </c>
      <c r="W144" s="82" t="s">
        <v>237</v>
      </c>
      <c r="X144" s="180" t="s">
        <v>238</v>
      </c>
      <c r="Y144" s="4" t="s">
        <v>238</v>
      </c>
      <c r="Z144" s="82" t="s">
        <v>238</v>
      </c>
      <c r="AA144" s="82" t="s">
        <v>237</v>
      </c>
    </row>
    <row r="145" spans="1:27" x14ac:dyDescent="0.25">
      <c r="A145" s="15"/>
      <c r="B145" s="15" t="s">
        <v>158</v>
      </c>
      <c r="C145" s="4" t="e">
        <f>IF('[1]regional estimates'!R144&lt;&gt;"", '[1]regional estimates'!R144, "–")</f>
        <v>#REF!</v>
      </c>
      <c r="D145" s="180" t="e">
        <f>IF('[1]regional estimates'!S144&lt;&gt;"", '[1]regional estimates'!S144, "–")</f>
        <v>#REF!</v>
      </c>
      <c r="E145" s="180" t="e">
        <f>IF('[1]regional estimates'!T144&lt;&gt;"", '[1]regional estimates'!T144, "–")</f>
        <v>#REF!</v>
      </c>
      <c r="F145" s="180" t="e">
        <f>IF('[1]regional estimates'!U144&lt;&gt;"", '[1]regional estimates'!U144, "–")</f>
        <v>#REF!</v>
      </c>
      <c r="G145" s="180" t="s">
        <v>238</v>
      </c>
      <c r="H145" s="82" t="s">
        <v>238</v>
      </c>
      <c r="I145" s="4" t="s">
        <v>238</v>
      </c>
      <c r="J145" s="4" t="s">
        <v>238</v>
      </c>
      <c r="K145" s="4" t="s">
        <v>238</v>
      </c>
      <c r="L145" s="82" t="s">
        <v>238</v>
      </c>
      <c r="M145" s="82" t="s">
        <v>237</v>
      </c>
      <c r="N145" s="82" t="s">
        <v>238</v>
      </c>
      <c r="O145" s="82" t="s">
        <v>237</v>
      </c>
      <c r="P145" s="82" t="s">
        <v>238</v>
      </c>
      <c r="Q145" s="82" t="s">
        <v>237</v>
      </c>
      <c r="R145" s="82" t="s">
        <v>238</v>
      </c>
      <c r="S145" s="82" t="s">
        <v>237</v>
      </c>
      <c r="T145" s="82" t="s">
        <v>238</v>
      </c>
      <c r="U145" s="82" t="s">
        <v>237</v>
      </c>
      <c r="V145" s="82" t="s">
        <v>238</v>
      </c>
      <c r="W145" s="82" t="s">
        <v>237</v>
      </c>
      <c r="X145" s="180" t="s">
        <v>238</v>
      </c>
      <c r="Y145" s="4" t="s">
        <v>238</v>
      </c>
      <c r="Z145" s="82" t="s">
        <v>238</v>
      </c>
      <c r="AA145" s="82" t="s">
        <v>237</v>
      </c>
    </row>
    <row r="146" spans="1:27" x14ac:dyDescent="0.25">
      <c r="A146" s="15"/>
      <c r="B146" s="15" t="s">
        <v>159</v>
      </c>
      <c r="C146" s="4" t="e">
        <f>IF('[1]regional estimates'!R145&lt;&gt;"", '[1]regional estimates'!R145, "–")</f>
        <v>#REF!</v>
      </c>
      <c r="D146" s="180" t="e">
        <f>IF('[1]regional estimates'!S145&lt;&gt;"", '[1]regional estimates'!S145, "–")</f>
        <v>#REF!</v>
      </c>
      <c r="E146" s="180" t="e">
        <f>IF('[1]regional estimates'!T145&lt;&gt;"", '[1]regional estimates'!T145, "–")</f>
        <v>#REF!</v>
      </c>
      <c r="F146" s="180" t="e">
        <f>IF('[1]regional estimates'!U145&lt;&gt;"", '[1]regional estimates'!U145, "–")</f>
        <v>#REF!</v>
      </c>
      <c r="G146" s="180" t="s">
        <v>238</v>
      </c>
      <c r="H146" s="82" t="s">
        <v>238</v>
      </c>
      <c r="I146" s="4" t="s">
        <v>238</v>
      </c>
      <c r="J146" s="4" t="s">
        <v>238</v>
      </c>
      <c r="K146" s="4" t="s">
        <v>238</v>
      </c>
      <c r="L146" s="82" t="s">
        <v>238</v>
      </c>
      <c r="M146" s="82" t="s">
        <v>237</v>
      </c>
      <c r="N146" s="82" t="s">
        <v>238</v>
      </c>
      <c r="O146" s="82" t="s">
        <v>237</v>
      </c>
      <c r="P146" s="82" t="s">
        <v>238</v>
      </c>
      <c r="Q146" s="82" t="s">
        <v>237</v>
      </c>
      <c r="R146" s="82" t="s">
        <v>238</v>
      </c>
      <c r="S146" s="82" t="s">
        <v>237</v>
      </c>
      <c r="T146" s="82" t="s">
        <v>238</v>
      </c>
      <c r="U146" s="82" t="s">
        <v>237</v>
      </c>
      <c r="V146" s="82" t="s">
        <v>238</v>
      </c>
      <c r="W146" s="82" t="s">
        <v>237</v>
      </c>
      <c r="X146" s="180" t="s">
        <v>238</v>
      </c>
      <c r="Y146" s="4" t="s">
        <v>238</v>
      </c>
      <c r="Z146" s="82" t="s">
        <v>238</v>
      </c>
      <c r="AA146" s="82" t="s">
        <v>237</v>
      </c>
    </row>
    <row r="147" spans="1:27" x14ac:dyDescent="0.25">
      <c r="A147" s="15"/>
      <c r="B147" s="15" t="s">
        <v>160</v>
      </c>
      <c r="C147" s="4" t="e">
        <f>IF('[1]regional estimates'!R146&lt;&gt;"", '[1]regional estimates'!R146, "–")</f>
        <v>#REF!</v>
      </c>
      <c r="D147" s="180" t="e">
        <f>IF('[1]regional estimates'!S146&lt;&gt;"", '[1]regional estimates'!S146, "–")</f>
        <v>#REF!</v>
      </c>
      <c r="E147" s="180" t="e">
        <f>IF('[1]regional estimates'!T146&lt;&gt;"", '[1]regional estimates'!T146, "–")</f>
        <v>#REF!</v>
      </c>
      <c r="F147" s="180" t="e">
        <f>IF('[1]regional estimates'!U146&lt;&gt;"", '[1]regional estimates'!U146, "–")</f>
        <v>#REF!</v>
      </c>
      <c r="G147" s="180" t="s">
        <v>238</v>
      </c>
      <c r="H147" s="82" t="s">
        <v>238</v>
      </c>
      <c r="I147" s="4" t="s">
        <v>238</v>
      </c>
      <c r="J147" s="4" t="s">
        <v>238</v>
      </c>
      <c r="K147" s="4" t="s">
        <v>238</v>
      </c>
      <c r="L147" s="82" t="s">
        <v>238</v>
      </c>
      <c r="M147" s="82" t="s">
        <v>237</v>
      </c>
      <c r="N147" s="82" t="s">
        <v>238</v>
      </c>
      <c r="O147" s="82" t="s">
        <v>237</v>
      </c>
      <c r="P147" s="82" t="s">
        <v>238</v>
      </c>
      <c r="Q147" s="82" t="s">
        <v>237</v>
      </c>
      <c r="R147" s="82" t="s">
        <v>238</v>
      </c>
      <c r="S147" s="82" t="s">
        <v>237</v>
      </c>
      <c r="T147" s="82" t="s">
        <v>238</v>
      </c>
      <c r="U147" s="82" t="s">
        <v>237</v>
      </c>
      <c r="V147" s="82" t="s">
        <v>238</v>
      </c>
      <c r="W147" s="82" t="s">
        <v>237</v>
      </c>
      <c r="X147" s="180" t="s">
        <v>238</v>
      </c>
      <c r="Y147" s="4" t="s">
        <v>238</v>
      </c>
      <c r="Z147" s="82" t="s">
        <v>238</v>
      </c>
      <c r="AA147" s="82" t="s">
        <v>237</v>
      </c>
    </row>
    <row r="148" spans="1:27" x14ac:dyDescent="0.25">
      <c r="A148" s="15"/>
      <c r="B148" s="15" t="s">
        <v>161</v>
      </c>
      <c r="C148" s="4" t="e">
        <f>IF('[1]regional estimates'!R147&lt;&gt;"", '[1]regional estimates'!R147, "–")</f>
        <v>#REF!</v>
      </c>
      <c r="D148" s="180" t="e">
        <f>IF('[1]regional estimates'!S147&lt;&gt;"", '[1]regional estimates'!S147, "–")</f>
        <v>#REF!</v>
      </c>
      <c r="E148" s="180" t="e">
        <f>IF('[1]regional estimates'!T147&lt;&gt;"", '[1]regional estimates'!T147, "–")</f>
        <v>#REF!</v>
      </c>
      <c r="F148" s="180" t="e">
        <f>IF('[1]regional estimates'!U147&lt;&gt;"", '[1]regional estimates'!U147, "–")</f>
        <v>#REF!</v>
      </c>
      <c r="G148" s="180" t="s">
        <v>238</v>
      </c>
      <c r="H148" s="82" t="s">
        <v>238</v>
      </c>
      <c r="I148" s="4" t="s">
        <v>238</v>
      </c>
      <c r="J148" s="4" t="s">
        <v>238</v>
      </c>
      <c r="K148" s="4" t="s">
        <v>238</v>
      </c>
      <c r="L148" s="82" t="s">
        <v>238</v>
      </c>
      <c r="M148" s="82" t="s">
        <v>237</v>
      </c>
      <c r="N148" s="82" t="s">
        <v>238</v>
      </c>
      <c r="O148" s="82" t="s">
        <v>237</v>
      </c>
      <c r="P148" s="82" t="s">
        <v>238</v>
      </c>
      <c r="Q148" s="82" t="s">
        <v>237</v>
      </c>
      <c r="R148" s="82" t="s">
        <v>238</v>
      </c>
      <c r="S148" s="82" t="s">
        <v>237</v>
      </c>
      <c r="T148" s="82" t="s">
        <v>238</v>
      </c>
      <c r="U148" s="82" t="s">
        <v>237</v>
      </c>
      <c r="V148" s="82" t="s">
        <v>238</v>
      </c>
      <c r="W148" s="82" t="s">
        <v>237</v>
      </c>
      <c r="X148" s="180" t="s">
        <v>238</v>
      </c>
      <c r="Y148" s="4" t="s">
        <v>238</v>
      </c>
      <c r="Z148" s="82" t="s">
        <v>238</v>
      </c>
      <c r="AA148" s="82" t="s">
        <v>237</v>
      </c>
    </row>
    <row r="149" spans="1:27" x14ac:dyDescent="0.25">
      <c r="A149" s="15"/>
      <c r="B149" s="15" t="s">
        <v>162</v>
      </c>
      <c r="C149" s="4">
        <f>IF('[1]regional estimates'!R148&lt;&gt;"", '[1]regional estimates'!R148, "–")</f>
        <v>0.6</v>
      </c>
      <c r="D149" s="180">
        <f>IF('[1]regional estimates'!S148&lt;&gt;"", '[1]regional estimates'!S148, "–")</f>
        <v>15</v>
      </c>
      <c r="E149" s="180">
        <f>IF('[1]regional estimates'!T148&lt;&gt;"", '[1]regional estimates'!T148, "–")</f>
        <v>13</v>
      </c>
      <c r="F149" s="180">
        <f>IF('[1]regional estimates'!U148&lt;&gt;"", '[1]regional estimates'!U148, "–")</f>
        <v>17</v>
      </c>
      <c r="G149" s="180">
        <v>4.9000000000000004</v>
      </c>
      <c r="H149" s="82" t="s">
        <v>351</v>
      </c>
      <c r="I149" s="4">
        <v>0.4</v>
      </c>
      <c r="J149" s="4">
        <v>0.5</v>
      </c>
      <c r="K149" s="4">
        <v>0.4</v>
      </c>
      <c r="L149" s="82">
        <v>39.1</v>
      </c>
      <c r="M149" s="82" t="s">
        <v>281</v>
      </c>
      <c r="N149" s="82">
        <v>42.2</v>
      </c>
      <c r="O149" s="82" t="s">
        <v>281</v>
      </c>
      <c r="P149" s="82" t="s">
        <v>238</v>
      </c>
      <c r="Q149" s="82" t="s">
        <v>237</v>
      </c>
      <c r="R149" s="82" t="s">
        <v>238</v>
      </c>
      <c r="S149" s="82" t="s">
        <v>237</v>
      </c>
      <c r="T149" s="82" t="s">
        <v>238</v>
      </c>
      <c r="U149" s="82" t="s">
        <v>237</v>
      </c>
      <c r="V149" s="82" t="s">
        <v>238</v>
      </c>
      <c r="W149" s="82" t="s">
        <v>237</v>
      </c>
      <c r="X149" s="180" t="s">
        <v>238</v>
      </c>
      <c r="Y149" s="4" t="s">
        <v>238</v>
      </c>
      <c r="Z149" s="82" t="s">
        <v>238</v>
      </c>
      <c r="AA149" s="82" t="s">
        <v>237</v>
      </c>
    </row>
    <row r="150" spans="1:27" x14ac:dyDescent="0.25">
      <c r="A150" s="15"/>
      <c r="B150" s="15" t="s">
        <v>163</v>
      </c>
      <c r="C150" s="4">
        <f>IF('[1]regional estimates'!R149&lt;&gt;"", '[1]regional estimates'!R149, "–")</f>
        <v>0.1</v>
      </c>
      <c r="D150" s="180">
        <f>IF('[1]regional estimates'!S149&lt;&gt;"", '[1]regional estimates'!S149, "–")</f>
        <v>16</v>
      </c>
      <c r="E150" s="180">
        <f>IF('[1]regional estimates'!T149&lt;&gt;"", '[1]regional estimates'!T149, "–")</f>
        <v>13</v>
      </c>
      <c r="F150" s="180">
        <f>IF('[1]regional estimates'!U149&lt;&gt;"", '[1]regional estimates'!U149, "–")</f>
        <v>21</v>
      </c>
      <c r="G150" s="180">
        <v>7.4</v>
      </c>
      <c r="H150" s="82" t="s">
        <v>238</v>
      </c>
      <c r="I150" s="4" t="s">
        <v>350</v>
      </c>
      <c r="J150" s="4" t="s">
        <v>350</v>
      </c>
      <c r="K150" s="4" t="s">
        <v>350</v>
      </c>
      <c r="L150" s="82" t="s">
        <v>238</v>
      </c>
      <c r="M150" s="82" t="s">
        <v>237</v>
      </c>
      <c r="N150" s="82" t="s">
        <v>238</v>
      </c>
      <c r="O150" s="82" t="s">
        <v>237</v>
      </c>
      <c r="P150" s="82" t="s">
        <v>238</v>
      </c>
      <c r="Q150" s="82" t="s">
        <v>237</v>
      </c>
      <c r="R150" s="82" t="s">
        <v>238</v>
      </c>
      <c r="S150" s="82" t="s">
        <v>237</v>
      </c>
      <c r="T150" s="82" t="s">
        <v>238</v>
      </c>
      <c r="U150" s="82" t="s">
        <v>237</v>
      </c>
      <c r="V150" s="82" t="s">
        <v>238</v>
      </c>
      <c r="W150" s="82" t="s">
        <v>237</v>
      </c>
      <c r="X150" s="180" t="s">
        <v>238</v>
      </c>
      <c r="Y150" s="4" t="s">
        <v>238</v>
      </c>
      <c r="Z150" s="82" t="s">
        <v>238</v>
      </c>
      <c r="AA150" s="82" t="s">
        <v>237</v>
      </c>
    </row>
    <row r="151" spans="1:27" x14ac:dyDescent="0.25">
      <c r="A151" s="15"/>
      <c r="B151" s="15" t="s">
        <v>164</v>
      </c>
      <c r="C151" s="4" t="e">
        <f>IF('[1]regional estimates'!R150&lt;&gt;"", '[1]regional estimates'!R150, "–")</f>
        <v>#REF!</v>
      </c>
      <c r="D151" s="180" t="e">
        <f>IF('[1]regional estimates'!S150&lt;&gt;"", '[1]regional estimates'!S150, "–")</f>
        <v>#REF!</v>
      </c>
      <c r="E151" s="180" t="e">
        <f>IF('[1]regional estimates'!T150&lt;&gt;"", '[1]regional estimates'!T150, "–")</f>
        <v>#REF!</v>
      </c>
      <c r="F151" s="180" t="e">
        <f>IF('[1]regional estimates'!U150&lt;&gt;"", '[1]regional estimates'!U150, "–")</f>
        <v>#REF!</v>
      </c>
      <c r="G151" s="180" t="s">
        <v>238</v>
      </c>
      <c r="H151" s="82" t="s">
        <v>238</v>
      </c>
      <c r="I151" s="4" t="s">
        <v>238</v>
      </c>
      <c r="J151" s="4" t="s">
        <v>238</v>
      </c>
      <c r="K151" s="4" t="s">
        <v>238</v>
      </c>
      <c r="L151" s="82" t="s">
        <v>238</v>
      </c>
      <c r="M151" s="82" t="s">
        <v>237</v>
      </c>
      <c r="N151" s="82" t="s">
        <v>238</v>
      </c>
      <c r="O151" s="82" t="s">
        <v>237</v>
      </c>
      <c r="P151" s="82" t="s">
        <v>238</v>
      </c>
      <c r="Q151" s="82" t="s">
        <v>237</v>
      </c>
      <c r="R151" s="82" t="s">
        <v>238</v>
      </c>
      <c r="S151" s="82" t="s">
        <v>237</v>
      </c>
      <c r="T151" s="82" t="s">
        <v>238</v>
      </c>
      <c r="U151" s="82" t="s">
        <v>237</v>
      </c>
      <c r="V151" s="82" t="s">
        <v>238</v>
      </c>
      <c r="W151" s="82" t="s">
        <v>237</v>
      </c>
      <c r="X151" s="180" t="s">
        <v>238</v>
      </c>
      <c r="Y151" s="4" t="s">
        <v>238</v>
      </c>
      <c r="Z151" s="82" t="s">
        <v>238</v>
      </c>
      <c r="AA151" s="82" t="s">
        <v>237</v>
      </c>
    </row>
    <row r="152" spans="1:27" x14ac:dyDescent="0.25">
      <c r="A152" s="15"/>
      <c r="B152" s="15" t="s">
        <v>165</v>
      </c>
      <c r="C152" s="4">
        <f>IF('[1]regional estimates'!R151&lt;&gt;"", '[1]regional estimates'!R151, "–")</f>
        <v>2.9</v>
      </c>
      <c r="D152" s="180">
        <f>IF('[1]regional estimates'!S151&lt;&gt;"", '[1]regional estimates'!S151, "–")</f>
        <v>200</v>
      </c>
      <c r="E152" s="180">
        <f>IF('[1]regional estimates'!T151&lt;&gt;"", '[1]regional estimates'!T151, "–")</f>
        <v>180</v>
      </c>
      <c r="F152" s="180">
        <f>IF('[1]regional estimates'!U151&lt;&gt;"", '[1]regional estimates'!U151, "–")</f>
        <v>210</v>
      </c>
      <c r="G152" s="180">
        <v>100</v>
      </c>
      <c r="H152" s="82" t="s">
        <v>238</v>
      </c>
      <c r="I152" s="72">
        <v>1</v>
      </c>
      <c r="J152" s="4">
        <v>0.9</v>
      </c>
      <c r="K152" s="4">
        <v>1.2</v>
      </c>
      <c r="L152" s="82">
        <v>47.4</v>
      </c>
      <c r="M152" s="82" t="s">
        <v>237</v>
      </c>
      <c r="N152" s="82">
        <v>52.6</v>
      </c>
      <c r="O152" s="82" t="s">
        <v>237</v>
      </c>
      <c r="P152" s="82">
        <v>58</v>
      </c>
      <c r="Q152" s="82" t="s">
        <v>353</v>
      </c>
      <c r="R152" s="82">
        <v>29.1</v>
      </c>
      <c r="S152" s="82" t="s">
        <v>353</v>
      </c>
      <c r="T152" s="82">
        <v>31.8</v>
      </c>
      <c r="U152" s="82" t="s">
        <v>237</v>
      </c>
      <c r="V152" s="82">
        <v>36.799999999999997</v>
      </c>
      <c r="W152" s="82" t="s">
        <v>237</v>
      </c>
      <c r="X152" s="180" t="s">
        <v>238</v>
      </c>
      <c r="Y152" s="4" t="s">
        <v>238</v>
      </c>
      <c r="Z152" s="82">
        <v>91</v>
      </c>
      <c r="AA152" s="82" t="s">
        <v>237</v>
      </c>
    </row>
    <row r="153" spans="1:27" x14ac:dyDescent="0.25">
      <c r="A153" s="15"/>
      <c r="B153" s="15" t="s">
        <v>166</v>
      </c>
      <c r="C153" s="4" t="e">
        <f>IF('[1]regional estimates'!R152&lt;&gt;"", '[1]regional estimates'!R152, "–")</f>
        <v>#REF!</v>
      </c>
      <c r="D153" s="180" t="e">
        <f>IF('[1]regional estimates'!S152&lt;&gt;"", '[1]regional estimates'!S152, "–")</f>
        <v>#REF!</v>
      </c>
      <c r="E153" s="180" t="e">
        <f>IF('[1]regional estimates'!T152&lt;&gt;"", '[1]regional estimates'!T152, "–")</f>
        <v>#REF!</v>
      </c>
      <c r="F153" s="180" t="e">
        <f>IF('[1]regional estimates'!U152&lt;&gt;"", '[1]regional estimates'!U152, "–")</f>
        <v>#REF!</v>
      </c>
      <c r="G153" s="180" t="s">
        <v>238</v>
      </c>
      <c r="H153" s="82" t="s">
        <v>238</v>
      </c>
      <c r="I153" s="4" t="s">
        <v>238</v>
      </c>
      <c r="J153" s="4" t="s">
        <v>238</v>
      </c>
      <c r="K153" s="4" t="s">
        <v>238</v>
      </c>
      <c r="L153" s="82">
        <v>50</v>
      </c>
      <c r="M153" s="82" t="s">
        <v>237</v>
      </c>
      <c r="N153" s="82">
        <v>52.6</v>
      </c>
      <c r="O153" s="82" t="s">
        <v>237</v>
      </c>
      <c r="P153" s="82" t="s">
        <v>238</v>
      </c>
      <c r="Q153" s="82" t="s">
        <v>237</v>
      </c>
      <c r="R153" s="82" t="s">
        <v>238</v>
      </c>
      <c r="S153" s="82" t="s">
        <v>237</v>
      </c>
      <c r="T153" s="82" t="s">
        <v>238</v>
      </c>
      <c r="U153" s="82" t="s">
        <v>237</v>
      </c>
      <c r="V153" s="82" t="s">
        <v>238</v>
      </c>
      <c r="W153" s="82" t="s">
        <v>237</v>
      </c>
      <c r="X153" s="180" t="s">
        <v>238</v>
      </c>
      <c r="Y153" s="4" t="s">
        <v>238</v>
      </c>
      <c r="Z153" s="82" t="s">
        <v>238</v>
      </c>
      <c r="AA153" s="82" t="s">
        <v>237</v>
      </c>
    </row>
    <row r="154" spans="1:27" x14ac:dyDescent="0.25">
      <c r="A154" s="15"/>
      <c r="B154" s="15" t="s">
        <v>167</v>
      </c>
      <c r="C154" s="4" t="e">
        <f>IF('[1]regional estimates'!R153&lt;&gt;"", '[1]regional estimates'!R153, "–")</f>
        <v>#REF!</v>
      </c>
      <c r="D154" s="180" t="e">
        <f>IF('[1]regional estimates'!S153&lt;&gt;"", '[1]regional estimates'!S153, "–")</f>
        <v>#REF!</v>
      </c>
      <c r="E154" s="180" t="e">
        <f>IF('[1]regional estimates'!T153&lt;&gt;"", '[1]regional estimates'!T153, "–")</f>
        <v>#REF!</v>
      </c>
      <c r="F154" s="180" t="e">
        <f>IF('[1]regional estimates'!U153&lt;&gt;"", '[1]regional estimates'!U153, "–")</f>
        <v>#REF!</v>
      </c>
      <c r="G154" s="180" t="s">
        <v>238</v>
      </c>
      <c r="H154" s="82" t="s">
        <v>238</v>
      </c>
      <c r="I154" s="4" t="s">
        <v>238</v>
      </c>
      <c r="J154" s="4" t="s">
        <v>238</v>
      </c>
      <c r="K154" s="4" t="s">
        <v>238</v>
      </c>
      <c r="L154" s="82" t="s">
        <v>238</v>
      </c>
      <c r="M154" s="82" t="s">
        <v>237</v>
      </c>
      <c r="N154" s="82">
        <v>62.2</v>
      </c>
      <c r="O154" s="82" t="s">
        <v>237</v>
      </c>
      <c r="P154" s="82" t="s">
        <v>238</v>
      </c>
      <c r="Q154" s="82" t="s">
        <v>237</v>
      </c>
      <c r="R154" s="82">
        <v>42.2</v>
      </c>
      <c r="S154" s="82" t="s">
        <v>353</v>
      </c>
      <c r="T154" s="82" t="s">
        <v>238</v>
      </c>
      <c r="U154" s="82" t="s">
        <v>237</v>
      </c>
      <c r="V154" s="82">
        <v>22.3</v>
      </c>
      <c r="W154" s="82" t="s">
        <v>237</v>
      </c>
      <c r="X154" s="180" t="s">
        <v>238</v>
      </c>
      <c r="Y154" s="4" t="s">
        <v>238</v>
      </c>
      <c r="Z154" s="82" t="s">
        <v>238</v>
      </c>
      <c r="AA154" s="82" t="s">
        <v>237</v>
      </c>
    </row>
    <row r="155" spans="1:27" x14ac:dyDescent="0.25">
      <c r="A155" s="15"/>
      <c r="B155" s="15" t="s">
        <v>168</v>
      </c>
      <c r="C155" s="4" t="e">
        <f>IF('[1]regional estimates'!R154&lt;&gt;"", '[1]regional estimates'!R154, "–")</f>
        <v>#REF!</v>
      </c>
      <c r="D155" s="180" t="e">
        <f>IF('[1]regional estimates'!S154&lt;&gt;"", '[1]regional estimates'!S154, "–")</f>
        <v>#REF!</v>
      </c>
      <c r="E155" s="180" t="e">
        <f>IF('[1]regional estimates'!T154&lt;&gt;"", '[1]regional estimates'!T154, "–")</f>
        <v>#REF!</v>
      </c>
      <c r="F155" s="180" t="e">
        <f>IF('[1]regional estimates'!U154&lt;&gt;"", '[1]regional estimates'!U154, "–")</f>
        <v>#REF!</v>
      </c>
      <c r="G155" s="180" t="s">
        <v>238</v>
      </c>
      <c r="H155" s="82" t="s">
        <v>238</v>
      </c>
      <c r="I155" s="4" t="s">
        <v>238</v>
      </c>
      <c r="J155" s="4" t="s">
        <v>238</v>
      </c>
      <c r="K155" s="4" t="s">
        <v>238</v>
      </c>
      <c r="L155" s="82" t="s">
        <v>238</v>
      </c>
      <c r="M155" s="82" t="s">
        <v>237</v>
      </c>
      <c r="N155" s="82" t="s">
        <v>238</v>
      </c>
      <c r="O155" s="82" t="s">
        <v>237</v>
      </c>
      <c r="P155" s="82" t="s">
        <v>238</v>
      </c>
      <c r="Q155" s="82" t="s">
        <v>237</v>
      </c>
      <c r="R155" s="82" t="s">
        <v>238</v>
      </c>
      <c r="S155" s="82" t="s">
        <v>237</v>
      </c>
      <c r="T155" s="82" t="s">
        <v>238</v>
      </c>
      <c r="U155" s="82" t="s">
        <v>237</v>
      </c>
      <c r="V155" s="82" t="s">
        <v>238</v>
      </c>
      <c r="W155" s="82" t="s">
        <v>237</v>
      </c>
      <c r="X155" s="180" t="s">
        <v>238</v>
      </c>
      <c r="Y155" s="4" t="s">
        <v>238</v>
      </c>
      <c r="Z155" s="82" t="s">
        <v>238</v>
      </c>
      <c r="AA155" s="82" t="s">
        <v>237</v>
      </c>
    </row>
    <row r="156" spans="1:27" x14ac:dyDescent="0.25">
      <c r="A156" s="15"/>
      <c r="B156" s="15" t="s">
        <v>169</v>
      </c>
      <c r="C156" s="4" t="e">
        <f>IF('[1]regional estimates'!R155&lt;&gt;"", '[1]regional estimates'!R155, "–")</f>
        <v>#REF!</v>
      </c>
      <c r="D156" s="180" t="e">
        <f>IF('[1]regional estimates'!S155&lt;&gt;"", '[1]regional estimates'!S155, "–")</f>
        <v>#REF!</v>
      </c>
      <c r="E156" s="180" t="e">
        <f>IF('[1]regional estimates'!T155&lt;&gt;"", '[1]regional estimates'!T155, "–")</f>
        <v>#REF!</v>
      </c>
      <c r="F156" s="180" t="e">
        <f>IF('[1]regional estimates'!U155&lt;&gt;"", '[1]regional estimates'!U155, "–")</f>
        <v>#REF!</v>
      </c>
      <c r="G156" s="180" t="s">
        <v>238</v>
      </c>
      <c r="H156" s="82" t="s">
        <v>238</v>
      </c>
      <c r="I156" s="4" t="s">
        <v>238</v>
      </c>
      <c r="J156" s="4" t="s">
        <v>238</v>
      </c>
      <c r="K156" s="4" t="s">
        <v>238</v>
      </c>
      <c r="L156" s="82">
        <v>5.8</v>
      </c>
      <c r="M156" s="82" t="s">
        <v>237</v>
      </c>
      <c r="N156" s="82">
        <v>3</v>
      </c>
      <c r="O156" s="82" t="s">
        <v>237</v>
      </c>
      <c r="P156" s="82" t="s">
        <v>238</v>
      </c>
      <c r="Q156" s="82" t="s">
        <v>237</v>
      </c>
      <c r="R156" s="82" t="s">
        <v>238</v>
      </c>
      <c r="S156" s="82" t="s">
        <v>237</v>
      </c>
      <c r="T156" s="82">
        <v>0.7</v>
      </c>
      <c r="U156" s="82" t="s">
        <v>237</v>
      </c>
      <c r="V156" s="82">
        <v>0.3</v>
      </c>
      <c r="W156" s="82" t="s">
        <v>237</v>
      </c>
      <c r="X156" s="180" t="s">
        <v>238</v>
      </c>
      <c r="Y156" s="4" t="s">
        <v>238</v>
      </c>
      <c r="Z156" s="82" t="s">
        <v>238</v>
      </c>
      <c r="AA156" s="82" t="s">
        <v>237</v>
      </c>
    </row>
    <row r="157" spans="1:27" x14ac:dyDescent="0.25">
      <c r="A157" s="15"/>
      <c r="B157" s="15" t="s">
        <v>170</v>
      </c>
      <c r="C157" s="4" t="e">
        <f>IF('[1]regional estimates'!R156&lt;&gt;"", '[1]regional estimates'!R156, "–")</f>
        <v>#REF!</v>
      </c>
      <c r="D157" s="180" t="e">
        <f>IF('[1]regional estimates'!S156&lt;&gt;"", '[1]regional estimates'!S156, "–")</f>
        <v>#REF!</v>
      </c>
      <c r="E157" s="180" t="e">
        <f>IF('[1]regional estimates'!T156&lt;&gt;"", '[1]regional estimates'!T156, "–")</f>
        <v>#REF!</v>
      </c>
      <c r="F157" s="180" t="e">
        <f>IF('[1]regional estimates'!U156&lt;&gt;"", '[1]regional estimates'!U156, "–")</f>
        <v>#REF!</v>
      </c>
      <c r="G157" s="180" t="s">
        <v>238</v>
      </c>
      <c r="H157" s="82" t="s">
        <v>238</v>
      </c>
      <c r="I157" s="4" t="s">
        <v>238</v>
      </c>
      <c r="J157" s="4" t="s">
        <v>238</v>
      </c>
      <c r="K157" s="4" t="s">
        <v>238</v>
      </c>
      <c r="L157" s="82" t="s">
        <v>238</v>
      </c>
      <c r="M157" s="82" t="s">
        <v>237</v>
      </c>
      <c r="N157" s="82" t="s">
        <v>238</v>
      </c>
      <c r="O157" s="82" t="s">
        <v>237</v>
      </c>
      <c r="P157" s="82" t="s">
        <v>238</v>
      </c>
      <c r="Q157" s="82" t="s">
        <v>237</v>
      </c>
      <c r="R157" s="82" t="s">
        <v>238</v>
      </c>
      <c r="S157" s="82" t="s">
        <v>237</v>
      </c>
      <c r="T157" s="82" t="s">
        <v>238</v>
      </c>
      <c r="U157" s="82" t="s">
        <v>237</v>
      </c>
      <c r="V157" s="82" t="s">
        <v>238</v>
      </c>
      <c r="W157" s="82" t="s">
        <v>237</v>
      </c>
      <c r="X157" s="180" t="s">
        <v>238</v>
      </c>
      <c r="Y157" s="4" t="s">
        <v>238</v>
      </c>
      <c r="Z157" s="82" t="s">
        <v>238</v>
      </c>
      <c r="AA157" s="82" t="s">
        <v>237</v>
      </c>
    </row>
    <row r="158" spans="1:27" x14ac:dyDescent="0.25">
      <c r="A158" s="15"/>
      <c r="B158" s="15" t="s">
        <v>171</v>
      </c>
      <c r="C158" s="4">
        <f>IF('[1]regional estimates'!R157&lt;&gt;"", '[1]regional estimates'!R157, "–")</f>
        <v>0.6</v>
      </c>
      <c r="D158" s="180">
        <f>IF('[1]regional estimates'!S157&lt;&gt;"", '[1]regional estimates'!S157, "–")</f>
        <v>2.2999999999999998</v>
      </c>
      <c r="E158" s="180">
        <f>IF('[1]regional estimates'!T157&lt;&gt;"", '[1]regional estimates'!T157, "–")</f>
        <v>1.9</v>
      </c>
      <c r="F158" s="180">
        <f>IF('[1]regional estimates'!U157&lt;&gt;"", '[1]regional estimates'!U157, "–")</f>
        <v>3</v>
      </c>
      <c r="G158" s="180" t="s">
        <v>352</v>
      </c>
      <c r="H158" s="82" t="s">
        <v>349</v>
      </c>
      <c r="I158" s="4">
        <v>0.1</v>
      </c>
      <c r="J158" s="4">
        <v>0.1</v>
      </c>
      <c r="K158" s="4">
        <v>0.1</v>
      </c>
      <c r="L158" s="82">
        <v>43.4</v>
      </c>
      <c r="M158" s="82" t="s">
        <v>237</v>
      </c>
      <c r="N158" s="82">
        <v>42.6</v>
      </c>
      <c r="O158" s="82" t="s">
        <v>237</v>
      </c>
      <c r="P158" s="82">
        <v>59.1</v>
      </c>
      <c r="Q158" s="82" t="s">
        <v>237</v>
      </c>
      <c r="R158" s="82" t="s">
        <v>238</v>
      </c>
      <c r="S158" s="82" t="s">
        <v>237</v>
      </c>
      <c r="T158" s="82">
        <v>14.2</v>
      </c>
      <c r="U158" s="82" t="s">
        <v>237</v>
      </c>
      <c r="V158" s="82">
        <v>29</v>
      </c>
      <c r="W158" s="82" t="s">
        <v>237</v>
      </c>
      <c r="X158" s="180" t="s">
        <v>238</v>
      </c>
      <c r="Y158" s="4" t="s">
        <v>238</v>
      </c>
      <c r="Z158" s="82" t="s">
        <v>238</v>
      </c>
      <c r="AA158" s="82" t="s">
        <v>237</v>
      </c>
    </row>
    <row r="159" spans="1:27" x14ac:dyDescent="0.25">
      <c r="A159" s="15"/>
      <c r="B159" s="15" t="s">
        <v>172</v>
      </c>
      <c r="C159" s="4" t="e">
        <f>IF('[1]regional estimates'!R158&lt;&gt;"", '[1]regional estimates'!R158, "–")</f>
        <v>#REF!</v>
      </c>
      <c r="D159" s="180" t="e">
        <f>IF('[1]regional estimates'!S158&lt;&gt;"", '[1]regional estimates'!S158, "–")</f>
        <v>#REF!</v>
      </c>
      <c r="E159" s="180" t="e">
        <f>IF('[1]regional estimates'!T158&lt;&gt;"", '[1]regional estimates'!T158, "–")</f>
        <v>#REF!</v>
      </c>
      <c r="F159" s="180" t="e">
        <f>IF('[1]regional estimates'!U158&lt;&gt;"", '[1]regional estimates'!U158, "–")</f>
        <v>#REF!</v>
      </c>
      <c r="G159" s="180" t="s">
        <v>238</v>
      </c>
      <c r="H159" s="82" t="s">
        <v>238</v>
      </c>
      <c r="I159" s="4" t="s">
        <v>238</v>
      </c>
      <c r="J159" s="4" t="s">
        <v>238</v>
      </c>
      <c r="K159" s="4" t="s">
        <v>238</v>
      </c>
      <c r="L159" s="82" t="s">
        <v>238</v>
      </c>
      <c r="M159" s="82" t="s">
        <v>237</v>
      </c>
      <c r="N159" s="82" t="s">
        <v>238</v>
      </c>
      <c r="O159" s="82" t="s">
        <v>237</v>
      </c>
      <c r="P159" s="82" t="s">
        <v>238</v>
      </c>
      <c r="Q159" s="82" t="s">
        <v>237</v>
      </c>
      <c r="R159" s="82" t="s">
        <v>238</v>
      </c>
      <c r="S159" s="82" t="s">
        <v>237</v>
      </c>
      <c r="T159" s="82" t="s">
        <v>238</v>
      </c>
      <c r="U159" s="82" t="s">
        <v>237</v>
      </c>
      <c r="V159" s="82" t="s">
        <v>238</v>
      </c>
      <c r="W159" s="82" t="s">
        <v>237</v>
      </c>
      <c r="X159" s="180" t="s">
        <v>238</v>
      </c>
      <c r="Y159" s="4" t="s">
        <v>238</v>
      </c>
      <c r="Z159" s="82" t="s">
        <v>238</v>
      </c>
      <c r="AA159" s="82" t="s">
        <v>237</v>
      </c>
    </row>
    <row r="160" spans="1:27" x14ac:dyDescent="0.25">
      <c r="A160" s="15"/>
      <c r="B160" s="15" t="s">
        <v>173</v>
      </c>
      <c r="C160" s="4">
        <f>IF('[1]regional estimates'!R159&lt;&gt;"", '[1]regional estimates'!R159, "–")</f>
        <v>0.5</v>
      </c>
      <c r="D160" s="180">
        <f>IF('[1]regional estimates'!S159&lt;&gt;"", '[1]regional estimates'!S159, "–")</f>
        <v>39</v>
      </c>
      <c r="E160" s="180">
        <f>IF('[1]regional estimates'!T159&lt;&gt;"", '[1]regional estimates'!T159, "–")</f>
        <v>33</v>
      </c>
      <c r="F160" s="180">
        <f>IF('[1]regional estimates'!U159&lt;&gt;"", '[1]regional estimates'!U159, "–")</f>
        <v>45</v>
      </c>
      <c r="G160" s="180">
        <v>20</v>
      </c>
      <c r="H160" s="82">
        <v>5.4</v>
      </c>
      <c r="I160" s="4">
        <v>0.2</v>
      </c>
      <c r="J160" s="4">
        <v>0.1</v>
      </c>
      <c r="K160" s="4">
        <v>0.2</v>
      </c>
      <c r="L160" s="82">
        <v>30.7</v>
      </c>
      <c r="M160" s="82" t="s">
        <v>237</v>
      </c>
      <c r="N160" s="82">
        <v>29.4</v>
      </c>
      <c r="O160" s="82" t="s">
        <v>237</v>
      </c>
      <c r="P160" s="82">
        <v>48.8</v>
      </c>
      <c r="Q160" s="82" t="s">
        <v>237</v>
      </c>
      <c r="R160" s="82" t="s">
        <v>238</v>
      </c>
      <c r="S160" s="82" t="s">
        <v>237</v>
      </c>
      <c r="T160" s="82">
        <v>7.3</v>
      </c>
      <c r="U160" s="82" t="s">
        <v>237</v>
      </c>
      <c r="V160" s="82">
        <v>12.8</v>
      </c>
      <c r="W160" s="82" t="s">
        <v>237</v>
      </c>
      <c r="X160" s="180" t="s">
        <v>238</v>
      </c>
      <c r="Y160" s="4" t="s">
        <v>238</v>
      </c>
      <c r="Z160" s="82">
        <v>97</v>
      </c>
      <c r="AA160" s="82" t="s">
        <v>237</v>
      </c>
    </row>
    <row r="161" spans="1:27" x14ac:dyDescent="0.25">
      <c r="A161" s="15"/>
      <c r="B161" s="15" t="s">
        <v>174</v>
      </c>
      <c r="C161" s="4" t="str">
        <f>IF('[1]regional estimates'!R160&lt;&gt;"", '[1]regional estimates'!R160, "–")</f>
        <v>&lt;0.1</v>
      </c>
      <c r="D161" s="180">
        <f>IF('[1]regional estimates'!S160&lt;&gt;"", '[1]regional estimates'!S160, "–")</f>
        <v>3</v>
      </c>
      <c r="E161" s="180">
        <f>IF('[1]regional estimates'!T160&lt;&gt;"", '[1]regional estimates'!T160, "–")</f>
        <v>1.9</v>
      </c>
      <c r="F161" s="180">
        <f>IF('[1]regional estimates'!U160&lt;&gt;"", '[1]regional estimates'!U160, "–")</f>
        <v>5.4</v>
      </c>
      <c r="G161" s="180" t="s">
        <v>352</v>
      </c>
      <c r="H161" s="82" t="s">
        <v>238</v>
      </c>
      <c r="I161" s="4" t="s">
        <v>350</v>
      </c>
      <c r="J161" s="4" t="s">
        <v>350</v>
      </c>
      <c r="K161" s="4" t="s">
        <v>350</v>
      </c>
      <c r="L161" s="82">
        <v>47.6</v>
      </c>
      <c r="M161" s="82" t="s">
        <v>237</v>
      </c>
      <c r="N161" s="82">
        <v>54.1</v>
      </c>
      <c r="O161" s="82" t="s">
        <v>237</v>
      </c>
      <c r="P161" s="82">
        <v>63.3</v>
      </c>
      <c r="Q161" s="82" t="s">
        <v>237</v>
      </c>
      <c r="R161" s="82">
        <v>64.5</v>
      </c>
      <c r="S161" s="82" t="s">
        <v>237</v>
      </c>
      <c r="T161" s="82">
        <v>2.2000000000000002</v>
      </c>
      <c r="U161" s="82" t="s">
        <v>237</v>
      </c>
      <c r="V161" s="82">
        <v>2.2999999999999998</v>
      </c>
      <c r="W161" s="82" t="s">
        <v>237</v>
      </c>
      <c r="X161" s="180" t="s">
        <v>238</v>
      </c>
      <c r="Y161" s="4" t="s">
        <v>238</v>
      </c>
      <c r="Z161" s="82" t="s">
        <v>238</v>
      </c>
      <c r="AA161" s="82" t="s">
        <v>237</v>
      </c>
    </row>
    <row r="162" spans="1:27" x14ac:dyDescent="0.25">
      <c r="A162" s="15"/>
      <c r="B162" s="15" t="s">
        <v>175</v>
      </c>
      <c r="C162" s="4" t="e">
        <f>IF('[1]regional estimates'!R161&lt;&gt;"", '[1]regional estimates'!R161, "–")</f>
        <v>#REF!</v>
      </c>
      <c r="D162" s="180" t="e">
        <f>IF('[1]regional estimates'!S161&lt;&gt;"", '[1]regional estimates'!S161, "–")</f>
        <v>#REF!</v>
      </c>
      <c r="E162" s="180" t="e">
        <f>IF('[1]regional estimates'!T161&lt;&gt;"", '[1]regional estimates'!T161, "–")</f>
        <v>#REF!</v>
      </c>
      <c r="F162" s="180" t="e">
        <f>IF('[1]regional estimates'!U161&lt;&gt;"", '[1]regional estimates'!U161, "–")</f>
        <v>#REF!</v>
      </c>
      <c r="G162" s="180" t="s">
        <v>238</v>
      </c>
      <c r="H162" s="82" t="s">
        <v>238</v>
      </c>
      <c r="I162" s="4" t="s">
        <v>238</v>
      </c>
      <c r="J162" s="4" t="s">
        <v>238</v>
      </c>
      <c r="K162" s="4" t="s">
        <v>238</v>
      </c>
      <c r="L162" s="82" t="s">
        <v>238</v>
      </c>
      <c r="M162" s="82" t="s">
        <v>237</v>
      </c>
      <c r="N162" s="82" t="s">
        <v>238</v>
      </c>
      <c r="O162" s="82" t="s">
        <v>237</v>
      </c>
      <c r="P162" s="82" t="s">
        <v>238</v>
      </c>
      <c r="Q162" s="82" t="s">
        <v>237</v>
      </c>
      <c r="R162" s="82" t="s">
        <v>238</v>
      </c>
      <c r="S162" s="82" t="s">
        <v>237</v>
      </c>
      <c r="T162" s="82" t="s">
        <v>238</v>
      </c>
      <c r="U162" s="82" t="s">
        <v>237</v>
      </c>
      <c r="V162" s="82" t="s">
        <v>238</v>
      </c>
      <c r="W162" s="82" t="s">
        <v>237</v>
      </c>
      <c r="X162" s="180" t="s">
        <v>238</v>
      </c>
      <c r="Y162" s="4" t="s">
        <v>238</v>
      </c>
      <c r="Z162" s="82" t="s">
        <v>238</v>
      </c>
      <c r="AA162" s="82" t="s">
        <v>237</v>
      </c>
    </row>
    <row r="163" spans="1:27" x14ac:dyDescent="0.25">
      <c r="A163" s="15"/>
      <c r="B163" s="15" t="s">
        <v>176</v>
      </c>
      <c r="C163" s="4">
        <f>IF('[1]regional estimates'!R162&lt;&gt;"", '[1]regional estimates'!R162, "–")</f>
        <v>1.6</v>
      </c>
      <c r="D163" s="180">
        <f>IF('[1]regional estimates'!S162&lt;&gt;"", '[1]regional estimates'!S162, "–")</f>
        <v>57</v>
      </c>
      <c r="E163" s="180">
        <f>IF('[1]regional estimates'!T162&lt;&gt;"", '[1]regional estimates'!T162, "–")</f>
        <v>45</v>
      </c>
      <c r="F163" s="180">
        <f>IF('[1]regional estimates'!U162&lt;&gt;"", '[1]regional estimates'!U162, "–")</f>
        <v>72</v>
      </c>
      <c r="G163" s="180">
        <v>31</v>
      </c>
      <c r="H163" s="82">
        <v>5</v>
      </c>
      <c r="I163" s="4">
        <v>0.5</v>
      </c>
      <c r="J163" s="4">
        <v>0.3</v>
      </c>
      <c r="K163" s="4">
        <v>0.6</v>
      </c>
      <c r="L163" s="82" t="s">
        <v>238</v>
      </c>
      <c r="M163" s="82" t="s">
        <v>237</v>
      </c>
      <c r="N163" s="82">
        <v>23.1</v>
      </c>
      <c r="O163" s="82" t="s">
        <v>237</v>
      </c>
      <c r="P163" s="82">
        <v>20.9</v>
      </c>
      <c r="Q163" s="82" t="s">
        <v>237</v>
      </c>
      <c r="R163" s="82">
        <v>5.9</v>
      </c>
      <c r="S163" s="82" t="s">
        <v>237</v>
      </c>
      <c r="T163" s="82" t="s">
        <v>238</v>
      </c>
      <c r="U163" s="82" t="s">
        <v>237</v>
      </c>
      <c r="V163" s="82">
        <v>9.8000000000000007</v>
      </c>
      <c r="W163" s="82" t="s">
        <v>237</v>
      </c>
      <c r="X163" s="180">
        <v>22</v>
      </c>
      <c r="Y163" s="180">
        <v>310</v>
      </c>
      <c r="Z163" s="82">
        <v>88</v>
      </c>
      <c r="AA163" s="82" t="s">
        <v>237</v>
      </c>
    </row>
    <row r="164" spans="1:27" x14ac:dyDescent="0.25">
      <c r="A164" s="15"/>
      <c r="B164" s="15" t="s">
        <v>177</v>
      </c>
      <c r="C164" s="4" t="e">
        <f>IF('[1]regional estimates'!R163&lt;&gt;"", '[1]regional estimates'!R163, "–")</f>
        <v>#REF!</v>
      </c>
      <c r="D164" s="180" t="e">
        <f>IF('[1]regional estimates'!S163&lt;&gt;"", '[1]regional estimates'!S163, "–")</f>
        <v>#REF!</v>
      </c>
      <c r="E164" s="180" t="e">
        <f>IF('[1]regional estimates'!T163&lt;&gt;"", '[1]regional estimates'!T163, "–")</f>
        <v>#REF!</v>
      </c>
      <c r="F164" s="180" t="e">
        <f>IF('[1]regional estimates'!U163&lt;&gt;"", '[1]regional estimates'!U163, "–")</f>
        <v>#REF!</v>
      </c>
      <c r="G164" s="180" t="s">
        <v>238</v>
      </c>
      <c r="H164" s="82" t="s">
        <v>238</v>
      </c>
      <c r="I164" s="4" t="s">
        <v>238</v>
      </c>
      <c r="J164" s="4" t="s">
        <v>238</v>
      </c>
      <c r="K164" s="4" t="s">
        <v>238</v>
      </c>
      <c r="L164" s="82" t="s">
        <v>238</v>
      </c>
      <c r="M164" s="82" t="s">
        <v>237</v>
      </c>
      <c r="N164" s="82" t="s">
        <v>238</v>
      </c>
      <c r="O164" s="82" t="s">
        <v>237</v>
      </c>
      <c r="P164" s="82" t="s">
        <v>238</v>
      </c>
      <c r="Q164" s="82" t="s">
        <v>237</v>
      </c>
      <c r="R164" s="82" t="s">
        <v>238</v>
      </c>
      <c r="S164" s="82" t="s">
        <v>237</v>
      </c>
      <c r="T164" s="82" t="s">
        <v>238</v>
      </c>
      <c r="U164" s="82" t="s">
        <v>237</v>
      </c>
      <c r="V164" s="82" t="s">
        <v>238</v>
      </c>
      <c r="W164" s="82" t="s">
        <v>237</v>
      </c>
      <c r="X164" s="180" t="s">
        <v>238</v>
      </c>
      <c r="Y164" s="4" t="s">
        <v>238</v>
      </c>
      <c r="Z164" s="82" t="s">
        <v>238</v>
      </c>
      <c r="AA164" s="82" t="s">
        <v>237</v>
      </c>
    </row>
    <row r="165" spans="1:27" x14ac:dyDescent="0.25">
      <c r="A165" s="15"/>
      <c r="B165" s="15" t="s">
        <v>178</v>
      </c>
      <c r="C165" s="4" t="e">
        <f>IF('[1]regional estimates'!R164&lt;&gt;"", '[1]regional estimates'!R164, "–")</f>
        <v>#REF!</v>
      </c>
      <c r="D165" s="180" t="e">
        <f>IF('[1]regional estimates'!S164&lt;&gt;"", '[1]regional estimates'!S164, "–")</f>
        <v>#REF!</v>
      </c>
      <c r="E165" s="180" t="e">
        <f>IF('[1]regional estimates'!T164&lt;&gt;"", '[1]regional estimates'!T164, "–")</f>
        <v>#REF!</v>
      </c>
      <c r="F165" s="180" t="e">
        <f>IF('[1]regional estimates'!U164&lt;&gt;"", '[1]regional estimates'!U164, "–")</f>
        <v>#REF!</v>
      </c>
      <c r="G165" s="180" t="s">
        <v>238</v>
      </c>
      <c r="H165" s="82" t="s">
        <v>238</v>
      </c>
      <c r="I165" s="4" t="s">
        <v>238</v>
      </c>
      <c r="J165" s="4" t="s">
        <v>238</v>
      </c>
      <c r="K165" s="4" t="s">
        <v>238</v>
      </c>
      <c r="L165" s="82" t="s">
        <v>238</v>
      </c>
      <c r="M165" s="82" t="s">
        <v>237</v>
      </c>
      <c r="N165" s="82" t="s">
        <v>238</v>
      </c>
      <c r="O165" s="82" t="s">
        <v>237</v>
      </c>
      <c r="P165" s="82" t="s">
        <v>238</v>
      </c>
      <c r="Q165" s="82" t="s">
        <v>237</v>
      </c>
      <c r="R165" s="82" t="s">
        <v>238</v>
      </c>
      <c r="S165" s="82" t="s">
        <v>237</v>
      </c>
      <c r="T165" s="82" t="s">
        <v>238</v>
      </c>
      <c r="U165" s="82" t="s">
        <v>237</v>
      </c>
      <c r="V165" s="82" t="s">
        <v>238</v>
      </c>
      <c r="W165" s="82" t="s">
        <v>237</v>
      </c>
      <c r="X165" s="180" t="s">
        <v>238</v>
      </c>
      <c r="Y165" s="4" t="s">
        <v>238</v>
      </c>
      <c r="Z165" s="82" t="s">
        <v>238</v>
      </c>
      <c r="AA165" s="82" t="s">
        <v>237</v>
      </c>
    </row>
    <row r="166" spans="1:27" x14ac:dyDescent="0.25">
      <c r="A166" s="15"/>
      <c r="B166" s="15" t="s">
        <v>179</v>
      </c>
      <c r="C166" s="4" t="e">
        <f>IF('[1]regional estimates'!R165&lt;&gt;"", '[1]regional estimates'!R165, "–")</f>
        <v>#REF!</v>
      </c>
      <c r="D166" s="180" t="e">
        <f>IF('[1]regional estimates'!S165&lt;&gt;"", '[1]regional estimates'!S165, "–")</f>
        <v>#REF!</v>
      </c>
      <c r="E166" s="180" t="e">
        <f>IF('[1]regional estimates'!T165&lt;&gt;"", '[1]regional estimates'!T165, "–")</f>
        <v>#REF!</v>
      </c>
      <c r="F166" s="180" t="e">
        <f>IF('[1]regional estimates'!U165&lt;&gt;"", '[1]regional estimates'!U165, "–")</f>
        <v>#REF!</v>
      </c>
      <c r="G166" s="180" t="s">
        <v>238</v>
      </c>
      <c r="H166" s="82" t="s">
        <v>238</v>
      </c>
      <c r="I166" s="4" t="s">
        <v>238</v>
      </c>
      <c r="J166" s="4" t="s">
        <v>238</v>
      </c>
      <c r="K166" s="4" t="s">
        <v>238</v>
      </c>
      <c r="L166" s="82" t="s">
        <v>238</v>
      </c>
      <c r="M166" s="82" t="s">
        <v>237</v>
      </c>
      <c r="N166" s="82" t="s">
        <v>238</v>
      </c>
      <c r="O166" s="82" t="s">
        <v>237</v>
      </c>
      <c r="P166" s="82" t="s">
        <v>238</v>
      </c>
      <c r="Q166" s="82" t="s">
        <v>237</v>
      </c>
      <c r="R166" s="82" t="s">
        <v>238</v>
      </c>
      <c r="S166" s="82" t="s">
        <v>237</v>
      </c>
      <c r="T166" s="82" t="s">
        <v>238</v>
      </c>
      <c r="U166" s="82" t="s">
        <v>237</v>
      </c>
      <c r="V166" s="82" t="s">
        <v>238</v>
      </c>
      <c r="W166" s="82" t="s">
        <v>237</v>
      </c>
      <c r="X166" s="180" t="s">
        <v>238</v>
      </c>
      <c r="Y166" s="4" t="s">
        <v>238</v>
      </c>
      <c r="Z166" s="82" t="s">
        <v>238</v>
      </c>
      <c r="AA166" s="82" t="s">
        <v>237</v>
      </c>
    </row>
    <row r="167" spans="1:27" x14ac:dyDescent="0.25">
      <c r="A167" s="15"/>
      <c r="B167" s="15" t="s">
        <v>180</v>
      </c>
      <c r="C167" s="4" t="e">
        <f>IF('[1]regional estimates'!R166&lt;&gt;"", '[1]regional estimates'!R166, "–")</f>
        <v>#REF!</v>
      </c>
      <c r="D167" s="180" t="e">
        <f>IF('[1]regional estimates'!S166&lt;&gt;"", '[1]regional estimates'!S166, "–")</f>
        <v>#REF!</v>
      </c>
      <c r="E167" s="180" t="e">
        <f>IF('[1]regional estimates'!T166&lt;&gt;"", '[1]regional estimates'!T166, "–")</f>
        <v>#REF!</v>
      </c>
      <c r="F167" s="180" t="e">
        <f>IF('[1]regional estimates'!U166&lt;&gt;"", '[1]regional estimates'!U166, "–")</f>
        <v>#REF!</v>
      </c>
      <c r="G167" s="180" t="s">
        <v>238</v>
      </c>
      <c r="H167" s="82" t="s">
        <v>238</v>
      </c>
      <c r="I167" s="4" t="s">
        <v>238</v>
      </c>
      <c r="J167" s="4" t="s">
        <v>238</v>
      </c>
      <c r="K167" s="4" t="s">
        <v>238</v>
      </c>
      <c r="L167" s="82">
        <v>35.1</v>
      </c>
      <c r="M167" s="82" t="s">
        <v>239</v>
      </c>
      <c r="N167" s="82">
        <v>29.3</v>
      </c>
      <c r="O167" s="82" t="s">
        <v>239</v>
      </c>
      <c r="P167" s="82">
        <v>39.1</v>
      </c>
      <c r="Q167" s="82" t="s">
        <v>239</v>
      </c>
      <c r="R167" s="82">
        <v>18</v>
      </c>
      <c r="S167" s="82" t="s">
        <v>239</v>
      </c>
      <c r="T167" s="82" t="s">
        <v>238</v>
      </c>
      <c r="U167" s="82" t="s">
        <v>237</v>
      </c>
      <c r="V167" s="82" t="s">
        <v>238</v>
      </c>
      <c r="W167" s="82" t="s">
        <v>237</v>
      </c>
      <c r="X167" s="180" t="s">
        <v>238</v>
      </c>
      <c r="Y167" s="4" t="s">
        <v>238</v>
      </c>
      <c r="Z167" s="82" t="s">
        <v>238</v>
      </c>
      <c r="AA167" s="82" t="s">
        <v>237</v>
      </c>
    </row>
    <row r="168" spans="1:27" x14ac:dyDescent="0.25">
      <c r="A168" s="15"/>
      <c r="B168" s="15" t="s">
        <v>181</v>
      </c>
      <c r="C168" s="4">
        <f>IF('[1]regional estimates'!R167&lt;&gt;"", '[1]regional estimates'!R167, "–")</f>
        <v>0.5</v>
      </c>
      <c r="D168" s="180">
        <f>IF('[1]regional estimates'!S167&lt;&gt;"", '[1]regional estimates'!S167, "–")</f>
        <v>32</v>
      </c>
      <c r="E168" s="180">
        <f>IF('[1]regional estimates'!T167&lt;&gt;"", '[1]regional estimates'!T167, "–")</f>
        <v>21</v>
      </c>
      <c r="F168" s="180">
        <f>IF('[1]regional estimates'!U167&lt;&gt;"", '[1]regional estimates'!U167, "–")</f>
        <v>51</v>
      </c>
      <c r="G168" s="180">
        <v>14</v>
      </c>
      <c r="H168" s="82">
        <v>5.4</v>
      </c>
      <c r="I168" s="4">
        <v>0.2</v>
      </c>
      <c r="J168" s="4">
        <v>0.2</v>
      </c>
      <c r="K168" s="4">
        <v>0.2</v>
      </c>
      <c r="L168" s="82" t="s">
        <v>238</v>
      </c>
      <c r="M168" s="82" t="s">
        <v>237</v>
      </c>
      <c r="N168" s="82">
        <v>3.7</v>
      </c>
      <c r="O168" s="82" t="s">
        <v>239</v>
      </c>
      <c r="P168" s="82" t="s">
        <v>238</v>
      </c>
      <c r="Q168" s="82" t="s">
        <v>237</v>
      </c>
      <c r="R168" s="82" t="s">
        <v>238</v>
      </c>
      <c r="S168" s="82" t="s">
        <v>237</v>
      </c>
      <c r="T168" s="82" t="s">
        <v>238</v>
      </c>
      <c r="U168" s="82" t="s">
        <v>237</v>
      </c>
      <c r="V168" s="82" t="s">
        <v>238</v>
      </c>
      <c r="W168" s="82" t="s">
        <v>237</v>
      </c>
      <c r="X168" s="180">
        <v>30</v>
      </c>
      <c r="Y168" s="180">
        <v>630</v>
      </c>
      <c r="Z168" s="82">
        <v>78</v>
      </c>
      <c r="AA168" s="82" t="s">
        <v>239</v>
      </c>
    </row>
    <row r="169" spans="1:27" x14ac:dyDescent="0.25">
      <c r="A169" s="15"/>
      <c r="B169" s="15" t="s">
        <v>182</v>
      </c>
      <c r="C169" s="4">
        <f>IF('[1]regional estimates'!R168&lt;&gt;"", '[1]regional estimates'!R168, "–")</f>
        <v>19.100000000000001</v>
      </c>
      <c r="D169" s="180">
        <f>IF('[1]regional estimates'!S168&lt;&gt;"", '[1]regional estimates'!S168, "–")</f>
        <v>6300</v>
      </c>
      <c r="E169" s="180">
        <f>IF('[1]regional estimates'!T168&lt;&gt;"", '[1]regional estimates'!T168, "–")</f>
        <v>6000</v>
      </c>
      <c r="F169" s="180">
        <f>IF('[1]regional estimates'!U168&lt;&gt;"", '[1]regional estimates'!U168, "–")</f>
        <v>6500</v>
      </c>
      <c r="G169" s="180">
        <v>3500</v>
      </c>
      <c r="H169" s="82">
        <v>360</v>
      </c>
      <c r="I169" s="4">
        <v>8.6</v>
      </c>
      <c r="J169" s="72">
        <v>4</v>
      </c>
      <c r="K169" s="4">
        <v>13.1</v>
      </c>
      <c r="L169" s="82">
        <v>23.2</v>
      </c>
      <c r="M169" s="82" t="s">
        <v>237</v>
      </c>
      <c r="N169" s="82">
        <v>25.3</v>
      </c>
      <c r="O169" s="82" t="s">
        <v>237</v>
      </c>
      <c r="P169" s="82" t="s">
        <v>238</v>
      </c>
      <c r="Q169" s="82" t="s">
        <v>237</v>
      </c>
      <c r="R169" s="82" t="s">
        <v>238</v>
      </c>
      <c r="S169" s="82" t="s">
        <v>237</v>
      </c>
      <c r="T169" s="82" t="s">
        <v>238</v>
      </c>
      <c r="U169" s="82" t="s">
        <v>237</v>
      </c>
      <c r="V169" s="82" t="s">
        <v>238</v>
      </c>
      <c r="W169" s="82" t="s">
        <v>237</v>
      </c>
      <c r="X169" s="180">
        <v>2400</v>
      </c>
      <c r="Y169" s="180">
        <v>3600</v>
      </c>
      <c r="Z169" s="82">
        <v>98</v>
      </c>
      <c r="AA169" s="82" t="s">
        <v>239</v>
      </c>
    </row>
    <row r="170" spans="1:27" x14ac:dyDescent="0.25">
      <c r="A170" s="15"/>
      <c r="B170" s="15" t="s">
        <v>183</v>
      </c>
      <c r="C170" s="4">
        <f>IF('[1]regional estimates'!R169&lt;&gt;"", '[1]regional estimates'!R169, "–")</f>
        <v>2.2000000000000002</v>
      </c>
      <c r="D170" s="180">
        <f>IF('[1]regional estimates'!S169&lt;&gt;"", '[1]regional estimates'!S169, "–")</f>
        <v>150</v>
      </c>
      <c r="E170" s="180">
        <f>IF('[1]regional estimates'!T169&lt;&gt;"", '[1]regional estimates'!T169, "–")</f>
        <v>59</v>
      </c>
      <c r="F170" s="180">
        <f>IF('[1]regional estimates'!U169&lt;&gt;"", '[1]regional estimates'!U169, "–")</f>
        <v>350</v>
      </c>
      <c r="G170" s="180">
        <v>79</v>
      </c>
      <c r="H170" s="82">
        <v>18</v>
      </c>
      <c r="I170" s="4">
        <v>0.8</v>
      </c>
      <c r="J170" s="4">
        <v>0.6</v>
      </c>
      <c r="K170" s="4">
        <v>1.1000000000000001</v>
      </c>
      <c r="L170" s="82" t="s">
        <v>238</v>
      </c>
      <c r="M170" s="82" t="s">
        <v>237</v>
      </c>
      <c r="N170" s="82">
        <v>9.8000000000000007</v>
      </c>
      <c r="O170" s="82" t="s">
        <v>237</v>
      </c>
      <c r="P170" s="82" t="s">
        <v>238</v>
      </c>
      <c r="Q170" s="82" t="s">
        <v>237</v>
      </c>
      <c r="R170" s="82">
        <v>7.3</v>
      </c>
      <c r="S170" s="82" t="s">
        <v>237</v>
      </c>
      <c r="T170" s="82" t="s">
        <v>238</v>
      </c>
      <c r="U170" s="82" t="s">
        <v>237</v>
      </c>
      <c r="V170" s="82" t="s">
        <v>238</v>
      </c>
      <c r="W170" s="82" t="s">
        <v>237</v>
      </c>
      <c r="X170" s="180">
        <v>100</v>
      </c>
      <c r="Y170" s="180">
        <v>570</v>
      </c>
      <c r="Z170" s="82">
        <v>78</v>
      </c>
      <c r="AA170" s="82" t="s">
        <v>237</v>
      </c>
    </row>
    <row r="171" spans="1:27" x14ac:dyDescent="0.25">
      <c r="A171" s="15"/>
      <c r="B171" s="15" t="s">
        <v>184</v>
      </c>
      <c r="C171" s="4">
        <f>IF('[1]regional estimates'!R170&lt;&gt;"", '[1]regional estimates'!R170, "–")</f>
        <v>0.4</v>
      </c>
      <c r="D171" s="180">
        <f>IF('[1]regional estimates'!S170&lt;&gt;"", '[1]regional estimates'!S170, "–")</f>
        <v>150</v>
      </c>
      <c r="E171" s="180">
        <f>IF('[1]regional estimates'!T170&lt;&gt;"", '[1]regional estimates'!T170, "–")</f>
        <v>130</v>
      </c>
      <c r="F171" s="180">
        <f>IF('[1]regional estimates'!U170&lt;&gt;"", '[1]regional estimates'!U170, "–")</f>
        <v>160</v>
      </c>
      <c r="G171" s="180">
        <v>34</v>
      </c>
      <c r="H171" s="82" t="s">
        <v>238</v>
      </c>
      <c r="I171" s="4" t="s">
        <v>350</v>
      </c>
      <c r="J171" s="4">
        <v>0.1</v>
      </c>
      <c r="K171" s="4" t="s">
        <v>350</v>
      </c>
      <c r="L171" s="82" t="s">
        <v>238</v>
      </c>
      <c r="M171" s="82" t="s">
        <v>237</v>
      </c>
      <c r="N171" s="82" t="s">
        <v>238</v>
      </c>
      <c r="O171" s="82" t="s">
        <v>237</v>
      </c>
      <c r="P171" s="82" t="s">
        <v>238</v>
      </c>
      <c r="Q171" s="82" t="s">
        <v>237</v>
      </c>
      <c r="R171" s="82" t="s">
        <v>238</v>
      </c>
      <c r="S171" s="82" t="s">
        <v>237</v>
      </c>
      <c r="T171" s="82" t="s">
        <v>238</v>
      </c>
      <c r="U171" s="82" t="s">
        <v>237</v>
      </c>
      <c r="V171" s="82" t="s">
        <v>238</v>
      </c>
      <c r="W171" s="82" t="s">
        <v>237</v>
      </c>
      <c r="X171" s="180" t="s">
        <v>238</v>
      </c>
      <c r="Y171" s="4" t="s">
        <v>238</v>
      </c>
      <c r="Z171" s="82" t="s">
        <v>238</v>
      </c>
      <c r="AA171" s="82" t="s">
        <v>237</v>
      </c>
    </row>
    <row r="172" spans="1:27" x14ac:dyDescent="0.25">
      <c r="A172" s="15"/>
      <c r="B172" s="15" t="s">
        <v>185</v>
      </c>
      <c r="C172" s="4" t="str">
        <f>IF('[1]regional estimates'!R171&lt;&gt;"", '[1]regional estimates'!R171, "–")</f>
        <v>&lt;0.1</v>
      </c>
      <c r="D172" s="180">
        <f>IF('[1]regional estimates'!S171&lt;&gt;"", '[1]regional estimates'!S171, "–")</f>
        <v>2.9</v>
      </c>
      <c r="E172" s="180">
        <f>IF('[1]regional estimates'!T171&lt;&gt;"", '[1]regional estimates'!T171, "–")</f>
        <v>1.8</v>
      </c>
      <c r="F172" s="180">
        <f>IF('[1]regional estimates'!U171&lt;&gt;"", '[1]regional estimates'!U171, "–")</f>
        <v>5.3</v>
      </c>
      <c r="G172" s="180" t="s">
        <v>352</v>
      </c>
      <c r="H172" s="82" t="s">
        <v>238</v>
      </c>
      <c r="I172" s="4" t="s">
        <v>350</v>
      </c>
      <c r="J172" s="4" t="s">
        <v>350</v>
      </c>
      <c r="K172" s="4" t="s">
        <v>350</v>
      </c>
      <c r="L172" s="82" t="s">
        <v>238</v>
      </c>
      <c r="M172" s="82" t="s">
        <v>237</v>
      </c>
      <c r="N172" s="82" t="s">
        <v>238</v>
      </c>
      <c r="O172" s="82" t="s">
        <v>237</v>
      </c>
      <c r="P172" s="82" t="s">
        <v>238</v>
      </c>
      <c r="Q172" s="82" t="s">
        <v>237</v>
      </c>
      <c r="R172" s="82" t="s">
        <v>238</v>
      </c>
      <c r="S172" s="82" t="s">
        <v>237</v>
      </c>
      <c r="T172" s="82" t="s">
        <v>238</v>
      </c>
      <c r="U172" s="82" t="s">
        <v>237</v>
      </c>
      <c r="V172" s="82" t="s">
        <v>238</v>
      </c>
      <c r="W172" s="82" t="s">
        <v>237</v>
      </c>
      <c r="X172" s="180" t="s">
        <v>238</v>
      </c>
      <c r="Y172" s="4" t="s">
        <v>238</v>
      </c>
      <c r="Z172" s="82" t="s">
        <v>238</v>
      </c>
      <c r="AA172" s="82" t="s">
        <v>237</v>
      </c>
    </row>
    <row r="173" spans="1:27" x14ac:dyDescent="0.25">
      <c r="A173" s="15"/>
      <c r="B173" s="15" t="s">
        <v>186</v>
      </c>
      <c r="C173" s="4" t="e">
        <f>IF('[1]regional estimates'!R172&lt;&gt;"", '[1]regional estimates'!R172, "–")</f>
        <v>#REF!</v>
      </c>
      <c r="D173" s="180" t="e">
        <f>IF('[1]regional estimates'!S172&lt;&gt;"", '[1]regional estimates'!S172, "–")</f>
        <v>#REF!</v>
      </c>
      <c r="E173" s="180" t="e">
        <f>IF('[1]regional estimates'!T172&lt;&gt;"", '[1]regional estimates'!T172, "–")</f>
        <v>#REF!</v>
      </c>
      <c r="F173" s="180" t="e">
        <f>IF('[1]regional estimates'!U172&lt;&gt;"", '[1]regional estimates'!U172, "–")</f>
        <v>#REF!</v>
      </c>
      <c r="G173" s="180" t="s">
        <v>238</v>
      </c>
      <c r="H173" s="82" t="s">
        <v>238</v>
      </c>
      <c r="I173" s="4" t="s">
        <v>238</v>
      </c>
      <c r="J173" s="4" t="s">
        <v>238</v>
      </c>
      <c r="K173" s="4" t="s">
        <v>238</v>
      </c>
      <c r="L173" s="82" t="s">
        <v>238</v>
      </c>
      <c r="M173" s="82" t="s">
        <v>237</v>
      </c>
      <c r="N173" s="82">
        <v>7.2</v>
      </c>
      <c r="O173" s="82" t="s">
        <v>237</v>
      </c>
      <c r="P173" s="82" t="s">
        <v>238</v>
      </c>
      <c r="Q173" s="82" t="s">
        <v>237</v>
      </c>
      <c r="R173" s="82" t="s">
        <v>238</v>
      </c>
      <c r="S173" s="82" t="s">
        <v>237</v>
      </c>
      <c r="T173" s="82" t="s">
        <v>238</v>
      </c>
      <c r="U173" s="82" t="s">
        <v>237</v>
      </c>
      <c r="V173" s="82" t="s">
        <v>238</v>
      </c>
      <c r="W173" s="82" t="s">
        <v>237</v>
      </c>
      <c r="X173" s="180" t="s">
        <v>238</v>
      </c>
      <c r="Y173" s="4" t="s">
        <v>238</v>
      </c>
      <c r="Z173" s="82" t="s">
        <v>238</v>
      </c>
      <c r="AA173" s="82" t="s">
        <v>237</v>
      </c>
    </row>
    <row r="174" spans="1:27" x14ac:dyDescent="0.25">
      <c r="A174" s="15"/>
      <c r="B174" s="15" t="s">
        <v>187</v>
      </c>
      <c r="C174" s="4">
        <f>IF('[1]regional estimates'!R173&lt;&gt;"", '[1]regional estimates'!R173, "–")</f>
        <v>0.2</v>
      </c>
      <c r="D174" s="180">
        <f>IF('[1]regional estimates'!S173&lt;&gt;"", '[1]regional estimates'!S173, "–")</f>
        <v>49</v>
      </c>
      <c r="E174" s="180">
        <f>IF('[1]regional estimates'!T173&lt;&gt;"", '[1]regional estimates'!T173, "–")</f>
        <v>34</v>
      </c>
      <c r="F174" s="180">
        <f>IF('[1]regional estimates'!U173&lt;&gt;"", '[1]regional estimates'!U173, "–")</f>
        <v>70</v>
      </c>
      <c r="G174" s="180">
        <v>22</v>
      </c>
      <c r="H174" s="82">
        <v>4.5999999999999996</v>
      </c>
      <c r="I174" s="4">
        <v>0.2</v>
      </c>
      <c r="J174" s="4">
        <v>0.1</v>
      </c>
      <c r="K174" s="4">
        <v>0.2</v>
      </c>
      <c r="L174" s="82">
        <v>11.1</v>
      </c>
      <c r="M174" s="82" t="s">
        <v>237</v>
      </c>
      <c r="N174" s="82">
        <v>5.3</v>
      </c>
      <c r="O174" s="82" t="s">
        <v>237</v>
      </c>
      <c r="P174" s="82" t="s">
        <v>238</v>
      </c>
      <c r="Q174" s="82" t="s">
        <v>237</v>
      </c>
      <c r="R174" s="82" t="s">
        <v>238</v>
      </c>
      <c r="S174" s="82" t="s">
        <v>237</v>
      </c>
      <c r="T174" s="82" t="s">
        <v>238</v>
      </c>
      <c r="U174" s="82" t="s">
        <v>237</v>
      </c>
      <c r="V174" s="82" t="s">
        <v>238</v>
      </c>
      <c r="W174" s="82" t="s">
        <v>237</v>
      </c>
      <c r="X174" s="180" t="s">
        <v>238</v>
      </c>
      <c r="Y174" s="4" t="s">
        <v>238</v>
      </c>
      <c r="Z174" s="82">
        <v>96</v>
      </c>
      <c r="AA174" s="82" t="s">
        <v>237</v>
      </c>
    </row>
    <row r="175" spans="1:27" x14ac:dyDescent="0.25">
      <c r="A175" s="15"/>
      <c r="B175" s="15" t="s">
        <v>188</v>
      </c>
      <c r="C175" s="4">
        <f>IF('[1]regional estimates'!R174&lt;&gt;"", '[1]regional estimates'!R174, "–")</f>
        <v>0.9</v>
      </c>
      <c r="D175" s="180">
        <f>IF('[1]regional estimates'!S174&lt;&gt;"", '[1]regional estimates'!S174, "–")</f>
        <v>3.2</v>
      </c>
      <c r="E175" s="180">
        <f>IF('[1]regional estimates'!T174&lt;&gt;"", '[1]regional estimates'!T174, "–")</f>
        <v>2.9</v>
      </c>
      <c r="F175" s="180">
        <f>IF('[1]regional estimates'!U174&lt;&gt;"", '[1]regional estimates'!U174, "–")</f>
        <v>3.7</v>
      </c>
      <c r="G175" s="180">
        <v>1.5</v>
      </c>
      <c r="H175" s="82" t="s">
        <v>238</v>
      </c>
      <c r="I175" s="4">
        <v>0.3</v>
      </c>
      <c r="J175" s="4">
        <v>0.3</v>
      </c>
      <c r="K175" s="4">
        <v>0.3</v>
      </c>
      <c r="L175" s="82" t="s">
        <v>238</v>
      </c>
      <c r="M175" s="82" t="s">
        <v>237</v>
      </c>
      <c r="N175" s="82">
        <v>41.9</v>
      </c>
      <c r="O175" s="82" t="s">
        <v>237</v>
      </c>
      <c r="P175" s="82" t="s">
        <v>238</v>
      </c>
      <c r="Q175" s="82" t="s">
        <v>237</v>
      </c>
      <c r="R175" s="82">
        <v>39.299999999999997</v>
      </c>
      <c r="S175" s="82" t="s">
        <v>237</v>
      </c>
      <c r="T175" s="82" t="s">
        <v>238</v>
      </c>
      <c r="U175" s="82" t="s">
        <v>237</v>
      </c>
      <c r="V175" s="82">
        <v>20.5</v>
      </c>
      <c r="W175" s="82" t="s">
        <v>237</v>
      </c>
      <c r="X175" s="180" t="s">
        <v>238</v>
      </c>
      <c r="Y175" s="4" t="s">
        <v>238</v>
      </c>
      <c r="Z175" s="82" t="s">
        <v>238</v>
      </c>
      <c r="AA175" s="82" t="s">
        <v>237</v>
      </c>
    </row>
    <row r="176" spans="1:27" x14ac:dyDescent="0.25">
      <c r="A176" s="15"/>
      <c r="B176" s="15" t="s">
        <v>189</v>
      </c>
      <c r="C176" s="4">
        <f>IF('[1]regional estimates'!R175&lt;&gt;"", '[1]regional estimates'!R175, "–")</f>
        <v>27.4</v>
      </c>
      <c r="D176" s="180">
        <f>IF('[1]regional estimates'!S175&lt;&gt;"", '[1]regional estimates'!S175, "–")</f>
        <v>200</v>
      </c>
      <c r="E176" s="180">
        <f>IF('[1]regional estimates'!T175&lt;&gt;"", '[1]regional estimates'!T175, "–")</f>
        <v>200</v>
      </c>
      <c r="F176" s="180">
        <f>IF('[1]regional estimates'!U175&lt;&gt;"", '[1]regional estimates'!U175, "–")</f>
        <v>210</v>
      </c>
      <c r="G176" s="180">
        <v>110</v>
      </c>
      <c r="H176" s="82">
        <v>17</v>
      </c>
      <c r="I176" s="4">
        <v>9.8000000000000007</v>
      </c>
      <c r="J176" s="4">
        <v>7.1</v>
      </c>
      <c r="K176" s="4">
        <v>12.4</v>
      </c>
      <c r="L176" s="82">
        <v>53.6</v>
      </c>
      <c r="M176" s="82" t="s">
        <v>237</v>
      </c>
      <c r="N176" s="82">
        <v>58.2</v>
      </c>
      <c r="O176" s="82" t="s">
        <v>237</v>
      </c>
      <c r="P176" s="82">
        <v>84.5</v>
      </c>
      <c r="Q176" s="82" t="s">
        <v>237</v>
      </c>
      <c r="R176" s="82">
        <v>68.599999999999994</v>
      </c>
      <c r="S176" s="82" t="s">
        <v>237</v>
      </c>
      <c r="T176" s="82">
        <v>23.4</v>
      </c>
      <c r="U176" s="82" t="s">
        <v>237</v>
      </c>
      <c r="V176" s="82">
        <v>37</v>
      </c>
      <c r="W176" s="82" t="s">
        <v>237</v>
      </c>
      <c r="X176" s="180">
        <v>73</v>
      </c>
      <c r="Y176" s="180">
        <v>100</v>
      </c>
      <c r="Z176" s="82">
        <v>99</v>
      </c>
      <c r="AA176" s="82" t="s">
        <v>237</v>
      </c>
    </row>
    <row r="177" spans="1:27" x14ac:dyDescent="0.25">
      <c r="A177" s="15"/>
      <c r="B177" s="15" t="s">
        <v>190</v>
      </c>
      <c r="C177" s="4" t="e">
        <f>IF('[1]regional estimates'!R176&lt;&gt;"", '[1]regional estimates'!R176, "–")</f>
        <v>#REF!</v>
      </c>
      <c r="D177" s="180" t="e">
        <f>IF('[1]regional estimates'!S176&lt;&gt;"", '[1]regional estimates'!S176, "–")</f>
        <v>#REF!</v>
      </c>
      <c r="E177" s="180" t="e">
        <f>IF('[1]regional estimates'!T176&lt;&gt;"", '[1]regional estimates'!T176, "–")</f>
        <v>#REF!</v>
      </c>
      <c r="F177" s="180" t="e">
        <f>IF('[1]regional estimates'!U176&lt;&gt;"", '[1]regional estimates'!U176, "–")</f>
        <v>#REF!</v>
      </c>
      <c r="G177" s="180" t="s">
        <v>238</v>
      </c>
      <c r="H177" s="82" t="s">
        <v>238</v>
      </c>
      <c r="I177" s="4" t="s">
        <v>238</v>
      </c>
      <c r="J177" s="4" t="s">
        <v>238</v>
      </c>
      <c r="K177" s="4" t="s">
        <v>238</v>
      </c>
      <c r="L177" s="82" t="s">
        <v>238</v>
      </c>
      <c r="M177" s="82" t="s">
        <v>237</v>
      </c>
      <c r="N177" s="82" t="s">
        <v>238</v>
      </c>
      <c r="O177" s="82" t="s">
        <v>237</v>
      </c>
      <c r="P177" s="82" t="s">
        <v>238</v>
      </c>
      <c r="Q177" s="82" t="s">
        <v>237</v>
      </c>
      <c r="R177" s="82" t="s">
        <v>238</v>
      </c>
      <c r="S177" s="82" t="s">
        <v>237</v>
      </c>
      <c r="T177" s="82" t="s">
        <v>238</v>
      </c>
      <c r="U177" s="82" t="s">
        <v>237</v>
      </c>
      <c r="V177" s="82" t="s">
        <v>238</v>
      </c>
      <c r="W177" s="82" t="s">
        <v>237</v>
      </c>
      <c r="X177" s="180" t="s">
        <v>238</v>
      </c>
      <c r="Y177" s="4" t="s">
        <v>238</v>
      </c>
      <c r="Z177" s="82" t="s">
        <v>238</v>
      </c>
      <c r="AA177" s="82" t="s">
        <v>237</v>
      </c>
    </row>
    <row r="178" spans="1:27" x14ac:dyDescent="0.25">
      <c r="A178" s="15"/>
      <c r="B178" s="15" t="s">
        <v>191</v>
      </c>
      <c r="C178" s="4">
        <f>IF('[1]regional estimates'!R177&lt;&gt;"", '[1]regional estimates'!R177, "–")</f>
        <v>0.4</v>
      </c>
      <c r="D178" s="180">
        <f>IF('[1]regional estimates'!S177&lt;&gt;"", '[1]regional estimates'!S177, "–")</f>
        <v>20</v>
      </c>
      <c r="E178" s="180">
        <f>IF('[1]regional estimates'!T177&lt;&gt;"", '[1]regional estimates'!T177, "–")</f>
        <v>15</v>
      </c>
      <c r="F178" s="180">
        <f>IF('[1]regional estimates'!U177&lt;&gt;"", '[1]regional estimates'!U177, "–")</f>
        <v>27</v>
      </c>
      <c r="G178" s="180">
        <v>6.1</v>
      </c>
      <c r="H178" s="82" t="s">
        <v>238</v>
      </c>
      <c r="I178" s="4" t="s">
        <v>238</v>
      </c>
      <c r="J178" s="4" t="s">
        <v>238</v>
      </c>
      <c r="K178" s="4" t="s">
        <v>238</v>
      </c>
      <c r="L178" s="82" t="s">
        <v>238</v>
      </c>
      <c r="M178" s="82" t="s">
        <v>237</v>
      </c>
      <c r="N178" s="82" t="s">
        <v>238</v>
      </c>
      <c r="O178" s="82" t="s">
        <v>237</v>
      </c>
      <c r="P178" s="82" t="s">
        <v>238</v>
      </c>
      <c r="Q178" s="82" t="s">
        <v>237</v>
      </c>
      <c r="R178" s="82" t="s">
        <v>238</v>
      </c>
      <c r="S178" s="82" t="s">
        <v>237</v>
      </c>
      <c r="T178" s="82" t="s">
        <v>238</v>
      </c>
      <c r="U178" s="82" t="s">
        <v>237</v>
      </c>
      <c r="V178" s="82" t="s">
        <v>238</v>
      </c>
      <c r="W178" s="82" t="s">
        <v>237</v>
      </c>
      <c r="X178" s="180" t="s">
        <v>238</v>
      </c>
      <c r="Y178" s="4" t="s">
        <v>238</v>
      </c>
      <c r="Z178" s="82" t="s">
        <v>238</v>
      </c>
      <c r="AA178" s="82" t="s">
        <v>237</v>
      </c>
    </row>
    <row r="179" spans="1:27" x14ac:dyDescent="0.25">
      <c r="A179" s="15"/>
      <c r="B179" s="15" t="s">
        <v>192</v>
      </c>
      <c r="C179" s="4" t="e">
        <f>IF('[1]regional estimates'!R178&lt;&gt;"", '[1]regional estimates'!R178, "–")</f>
        <v>#REF!</v>
      </c>
      <c r="D179" s="180" t="e">
        <f>IF('[1]regional estimates'!S178&lt;&gt;"", '[1]regional estimates'!S178, "–")</f>
        <v>#REF!</v>
      </c>
      <c r="E179" s="180" t="e">
        <f>IF('[1]regional estimates'!T178&lt;&gt;"", '[1]regional estimates'!T178, "–")</f>
        <v>#REF!</v>
      </c>
      <c r="F179" s="180" t="e">
        <f>IF('[1]regional estimates'!U178&lt;&gt;"", '[1]regional estimates'!U178, "–")</f>
        <v>#REF!</v>
      </c>
      <c r="G179" s="180" t="s">
        <v>238</v>
      </c>
      <c r="H179" s="82" t="s">
        <v>238</v>
      </c>
      <c r="I179" s="4" t="s">
        <v>238</v>
      </c>
      <c r="J179" s="4" t="s">
        <v>238</v>
      </c>
      <c r="K179" s="4" t="s">
        <v>238</v>
      </c>
      <c r="L179" s="82" t="s">
        <v>238</v>
      </c>
      <c r="M179" s="82" t="s">
        <v>237</v>
      </c>
      <c r="N179" s="82">
        <v>7.2</v>
      </c>
      <c r="O179" s="82" t="s">
        <v>239</v>
      </c>
      <c r="P179" s="82" t="s">
        <v>238</v>
      </c>
      <c r="Q179" s="82" t="s">
        <v>237</v>
      </c>
      <c r="R179" s="82" t="s">
        <v>238</v>
      </c>
      <c r="S179" s="82" t="s">
        <v>237</v>
      </c>
      <c r="T179" s="82" t="s">
        <v>238</v>
      </c>
      <c r="U179" s="82" t="s">
        <v>237</v>
      </c>
      <c r="V179" s="82" t="s">
        <v>238</v>
      </c>
      <c r="W179" s="82" t="s">
        <v>237</v>
      </c>
      <c r="X179" s="180" t="s">
        <v>238</v>
      </c>
      <c r="Y179" s="4" t="s">
        <v>238</v>
      </c>
      <c r="Z179" s="82" t="s">
        <v>238</v>
      </c>
      <c r="AA179" s="82" t="s">
        <v>237</v>
      </c>
    </row>
    <row r="180" spans="1:27" x14ac:dyDescent="0.25">
      <c r="A180" s="15"/>
      <c r="B180" s="15" t="s">
        <v>193</v>
      </c>
      <c r="C180" s="4">
        <f>IF('[1]regional estimates'!R179&lt;&gt;"", '[1]regional estimates'!R179, "–")</f>
        <v>0.3</v>
      </c>
      <c r="D180" s="180">
        <f>IF('[1]regional estimates'!S179&lt;&gt;"", '[1]regional estimates'!S179, "–")</f>
        <v>14</v>
      </c>
      <c r="E180" s="180">
        <f>IF('[1]regional estimates'!T179&lt;&gt;"", '[1]regional estimates'!T179, "–")</f>
        <v>10</v>
      </c>
      <c r="F180" s="180">
        <f>IF('[1]regional estimates'!U179&lt;&gt;"", '[1]regional estimates'!U179, "–")</f>
        <v>20</v>
      </c>
      <c r="G180" s="180">
        <v>4.2</v>
      </c>
      <c r="H180" s="82" t="s">
        <v>352</v>
      </c>
      <c r="I180" s="4">
        <v>0.1</v>
      </c>
      <c r="J180" s="4">
        <v>0.1</v>
      </c>
      <c r="K180" s="4" t="s">
        <v>350</v>
      </c>
      <c r="L180" s="82" t="s">
        <v>238</v>
      </c>
      <c r="M180" s="82" t="s">
        <v>237</v>
      </c>
      <c r="N180" s="82">
        <v>8.6999999999999993</v>
      </c>
      <c r="O180" s="82" t="s">
        <v>237</v>
      </c>
      <c r="P180" s="82" t="s">
        <v>238</v>
      </c>
      <c r="Q180" s="82" t="s">
        <v>237</v>
      </c>
      <c r="R180" s="82" t="s">
        <v>238</v>
      </c>
      <c r="S180" s="82" t="s">
        <v>237</v>
      </c>
      <c r="T180" s="82" t="s">
        <v>238</v>
      </c>
      <c r="U180" s="82" t="s">
        <v>237</v>
      </c>
      <c r="V180" s="82">
        <v>4.5</v>
      </c>
      <c r="W180" s="82" t="s">
        <v>237</v>
      </c>
      <c r="X180" s="180" t="s">
        <v>238</v>
      </c>
      <c r="Y180" s="4" t="s">
        <v>238</v>
      </c>
      <c r="Z180" s="82">
        <v>81</v>
      </c>
      <c r="AA180" s="82" t="s">
        <v>237</v>
      </c>
    </row>
    <row r="181" spans="1:27" x14ac:dyDescent="0.25">
      <c r="A181" s="15"/>
      <c r="B181" s="15" t="s">
        <v>194</v>
      </c>
      <c r="C181" s="4">
        <f>IF('[1]regional estimates'!R180&lt;&gt;"", '[1]regional estimates'!R180, "–")</f>
        <v>1.1000000000000001</v>
      </c>
      <c r="D181" s="180">
        <f>IF('[1]regional estimates'!S180&lt;&gt;"", '[1]regional estimates'!S180, "–")</f>
        <v>440</v>
      </c>
      <c r="E181" s="180">
        <f>IF('[1]regional estimates'!T180&lt;&gt;"", '[1]regional estimates'!T180, "–")</f>
        <v>400</v>
      </c>
      <c r="F181" s="180">
        <f>IF('[1]regional estimates'!U180&lt;&gt;"", '[1]regional estimates'!U180, "–")</f>
        <v>470</v>
      </c>
      <c r="G181" s="180">
        <v>190</v>
      </c>
      <c r="H181" s="82">
        <v>8.3000000000000007</v>
      </c>
      <c r="I181" s="4">
        <v>0.3</v>
      </c>
      <c r="J181" s="4">
        <v>0.3</v>
      </c>
      <c r="K181" s="4">
        <v>0.3</v>
      </c>
      <c r="L181" s="82" t="s">
        <v>238</v>
      </c>
      <c r="M181" s="82" t="s">
        <v>237</v>
      </c>
      <c r="N181" s="82">
        <v>55.7</v>
      </c>
      <c r="O181" s="82" t="s">
        <v>237</v>
      </c>
      <c r="P181" s="82" t="s">
        <v>238</v>
      </c>
      <c r="Q181" s="82" t="s">
        <v>237</v>
      </c>
      <c r="R181" s="82" t="s">
        <v>238</v>
      </c>
      <c r="S181" s="82" t="s">
        <v>237</v>
      </c>
      <c r="T181" s="82" t="s">
        <v>238</v>
      </c>
      <c r="U181" s="82" t="s">
        <v>237</v>
      </c>
      <c r="V181" s="82">
        <v>10.4</v>
      </c>
      <c r="W181" s="82" t="s">
        <v>237</v>
      </c>
      <c r="X181" s="180" t="s">
        <v>238</v>
      </c>
      <c r="Y181" s="4" t="s">
        <v>238</v>
      </c>
      <c r="Z181" s="82">
        <v>93.858751279426826</v>
      </c>
      <c r="AA181" s="82" t="s">
        <v>354</v>
      </c>
    </row>
    <row r="182" spans="1:27" x14ac:dyDescent="0.25">
      <c r="A182" s="15"/>
      <c r="B182" s="15" t="s">
        <v>195</v>
      </c>
      <c r="C182" s="4" t="str">
        <f>IF('[1]regional estimates'!R181&lt;&gt;"", '[1]regional estimates'!R181, "–")</f>
        <v>&lt;0.1</v>
      </c>
      <c r="D182" s="180" t="str">
        <f>IF('[1]regional estimates'!S181&lt;&gt;"", '[1]regional estimates'!S181, "–")</f>
        <v>&lt;0.2</v>
      </c>
      <c r="E182" s="180" t="str">
        <f>IF('[1]regional estimates'!T181&lt;&gt;"", '[1]regional estimates'!T181, "–")</f>
        <v>&lt;0.2</v>
      </c>
      <c r="F182" s="180" t="str">
        <f>IF('[1]regional estimates'!U181&lt;&gt;"", '[1]regional estimates'!U181, "–")</f>
        <v>&lt;0.5</v>
      </c>
      <c r="G182" s="180" t="s">
        <v>350</v>
      </c>
      <c r="H182" s="82" t="s">
        <v>238</v>
      </c>
      <c r="I182" s="4" t="s">
        <v>350</v>
      </c>
      <c r="J182" s="4" t="s">
        <v>350</v>
      </c>
      <c r="K182" s="4" t="s">
        <v>350</v>
      </c>
      <c r="L182" s="82" t="s">
        <v>238</v>
      </c>
      <c r="M182" s="82" t="s">
        <v>237</v>
      </c>
      <c r="N182" s="82">
        <v>26.6</v>
      </c>
      <c r="O182" s="82" t="s">
        <v>239</v>
      </c>
      <c r="P182" s="82" t="s">
        <v>238</v>
      </c>
      <c r="Q182" s="82" t="s">
        <v>237</v>
      </c>
      <c r="R182" s="82" t="s">
        <v>238</v>
      </c>
      <c r="S182" s="82" t="s">
        <v>237</v>
      </c>
      <c r="T182" s="82" t="s">
        <v>238</v>
      </c>
      <c r="U182" s="82" t="s">
        <v>237</v>
      </c>
      <c r="V182" s="82" t="s">
        <v>238</v>
      </c>
      <c r="W182" s="82" t="s">
        <v>237</v>
      </c>
      <c r="X182" s="180" t="s">
        <v>238</v>
      </c>
      <c r="Y182" s="4" t="s">
        <v>238</v>
      </c>
      <c r="Z182" s="82" t="s">
        <v>238</v>
      </c>
      <c r="AA182" s="82" t="s">
        <v>237</v>
      </c>
    </row>
    <row r="183" spans="1:27" x14ac:dyDescent="0.25">
      <c r="A183" s="15"/>
      <c r="B183" s="15" t="s">
        <v>196</v>
      </c>
      <c r="C183" s="4" t="e">
        <f>IF('[1]regional estimates'!R182&lt;&gt;"", '[1]regional estimates'!R182, "–")</f>
        <v>#REF!</v>
      </c>
      <c r="D183" s="180" t="e">
        <f>IF('[1]regional estimates'!S182&lt;&gt;"", '[1]regional estimates'!S182, "–")</f>
        <v>#REF!</v>
      </c>
      <c r="E183" s="180" t="e">
        <f>IF('[1]regional estimates'!T182&lt;&gt;"", '[1]regional estimates'!T182, "–")</f>
        <v>#REF!</v>
      </c>
      <c r="F183" s="180" t="e">
        <f>IF('[1]regional estimates'!U182&lt;&gt;"", '[1]regional estimates'!U182, "–")</f>
        <v>#REF!</v>
      </c>
      <c r="G183" s="180" t="s">
        <v>238</v>
      </c>
      <c r="H183" s="82" t="s">
        <v>238</v>
      </c>
      <c r="I183" s="4" t="s">
        <v>238</v>
      </c>
      <c r="J183" s="4" t="s">
        <v>238</v>
      </c>
      <c r="K183" s="4" t="s">
        <v>238</v>
      </c>
      <c r="L183" s="82">
        <v>19.7</v>
      </c>
      <c r="M183" s="82" t="s">
        <v>237</v>
      </c>
      <c r="N183" s="82">
        <v>12.2</v>
      </c>
      <c r="O183" s="82" t="s">
        <v>237</v>
      </c>
      <c r="P183" s="82" t="s">
        <v>238</v>
      </c>
      <c r="Q183" s="82" t="s">
        <v>237</v>
      </c>
      <c r="R183" s="82" t="s">
        <v>238</v>
      </c>
      <c r="S183" s="82" t="s">
        <v>237</v>
      </c>
      <c r="T183" s="82" t="s">
        <v>238</v>
      </c>
      <c r="U183" s="82" t="s">
        <v>237</v>
      </c>
      <c r="V183" s="82" t="s">
        <v>238</v>
      </c>
      <c r="W183" s="82" t="s">
        <v>237</v>
      </c>
      <c r="X183" s="180" t="s">
        <v>238</v>
      </c>
      <c r="Y183" s="4" t="s">
        <v>238</v>
      </c>
      <c r="Z183" s="82">
        <v>75</v>
      </c>
      <c r="AA183" s="82" t="s">
        <v>237</v>
      </c>
    </row>
    <row r="184" spans="1:27" x14ac:dyDescent="0.25">
      <c r="A184" s="15"/>
      <c r="B184" s="15" t="s">
        <v>197</v>
      </c>
      <c r="C184" s="4">
        <f>IF('[1]regional estimates'!R183&lt;&gt;"", '[1]regional estimates'!R183, "–")</f>
        <v>2.2999999999999998</v>
      </c>
      <c r="D184" s="180">
        <f>IF('[1]regional estimates'!S183&lt;&gt;"", '[1]regional estimates'!S183, "–")</f>
        <v>110</v>
      </c>
      <c r="E184" s="180">
        <f>IF('[1]regional estimates'!T183&lt;&gt;"", '[1]regional estimates'!T183, "–")</f>
        <v>67</v>
      </c>
      <c r="F184" s="180">
        <f>IF('[1]regional estimates'!U183&lt;&gt;"", '[1]regional estimates'!U183, "–")</f>
        <v>190</v>
      </c>
      <c r="G184" s="180">
        <v>54</v>
      </c>
      <c r="H184" s="82">
        <v>21</v>
      </c>
      <c r="I184" s="4">
        <v>0.6</v>
      </c>
      <c r="J184" s="4">
        <v>0.4</v>
      </c>
      <c r="K184" s="4">
        <v>0.7</v>
      </c>
      <c r="L184" s="82">
        <v>42.2</v>
      </c>
      <c r="M184" s="82" t="s">
        <v>237</v>
      </c>
      <c r="N184" s="82">
        <v>33</v>
      </c>
      <c r="O184" s="82" t="s">
        <v>237</v>
      </c>
      <c r="P184" s="82">
        <v>63.2</v>
      </c>
      <c r="Q184" s="82" t="s">
        <v>237</v>
      </c>
      <c r="R184" s="82">
        <v>59.2</v>
      </c>
      <c r="S184" s="82" t="s">
        <v>353</v>
      </c>
      <c r="T184" s="82">
        <v>9.4</v>
      </c>
      <c r="U184" s="82" t="s">
        <v>237</v>
      </c>
      <c r="V184" s="82">
        <v>14.8</v>
      </c>
      <c r="W184" s="82" t="s">
        <v>237</v>
      </c>
      <c r="X184" s="180">
        <v>95</v>
      </c>
      <c r="Y184" s="180">
        <v>360</v>
      </c>
      <c r="Z184" s="82">
        <v>86</v>
      </c>
      <c r="AA184" s="82" t="s">
        <v>237</v>
      </c>
    </row>
    <row r="185" spans="1:27" x14ac:dyDescent="0.25">
      <c r="A185" s="15"/>
      <c r="B185" s="15" t="s">
        <v>198</v>
      </c>
      <c r="C185" s="4" t="e">
        <f>IF('[1]regional estimates'!R184&lt;&gt;"", '[1]regional estimates'!R184, "–")</f>
        <v>#REF!</v>
      </c>
      <c r="D185" s="180" t="e">
        <f>IF('[1]regional estimates'!S184&lt;&gt;"", '[1]regional estimates'!S184, "–")</f>
        <v>#REF!</v>
      </c>
      <c r="E185" s="180" t="e">
        <f>IF('[1]regional estimates'!T184&lt;&gt;"", '[1]regional estimates'!T184, "–")</f>
        <v>#REF!</v>
      </c>
      <c r="F185" s="180" t="e">
        <f>IF('[1]regional estimates'!U184&lt;&gt;"", '[1]regional estimates'!U184, "–")</f>
        <v>#REF!</v>
      </c>
      <c r="G185" s="180" t="s">
        <v>238</v>
      </c>
      <c r="H185" s="82" t="s">
        <v>238</v>
      </c>
      <c r="I185" s="4" t="s">
        <v>238</v>
      </c>
      <c r="J185" s="4" t="s">
        <v>238</v>
      </c>
      <c r="K185" s="4" t="s">
        <v>238</v>
      </c>
      <c r="L185" s="82">
        <v>14</v>
      </c>
      <c r="M185" s="82" t="s">
        <v>237</v>
      </c>
      <c r="N185" s="82">
        <v>12</v>
      </c>
      <c r="O185" s="82" t="s">
        <v>237</v>
      </c>
      <c r="P185" s="82" t="s">
        <v>238</v>
      </c>
      <c r="Q185" s="82" t="s">
        <v>237</v>
      </c>
      <c r="R185" s="82" t="s">
        <v>238</v>
      </c>
      <c r="S185" s="82" t="s">
        <v>237</v>
      </c>
      <c r="T185" s="82" t="s">
        <v>238</v>
      </c>
      <c r="U185" s="82" t="s">
        <v>237</v>
      </c>
      <c r="V185" s="82" t="s">
        <v>238</v>
      </c>
      <c r="W185" s="82" t="s">
        <v>237</v>
      </c>
      <c r="X185" s="180" t="s">
        <v>238</v>
      </c>
      <c r="Y185" s="4" t="s">
        <v>238</v>
      </c>
      <c r="Z185" s="82" t="s">
        <v>238</v>
      </c>
      <c r="AA185" s="82" t="s">
        <v>237</v>
      </c>
    </row>
    <row r="186" spans="1:27" x14ac:dyDescent="0.25">
      <c r="A186" s="15"/>
      <c r="B186" s="15" t="s">
        <v>199</v>
      </c>
      <c r="C186" s="4">
        <f>IF('[1]regional estimates'!R185&lt;&gt;"", '[1]regional estimates'!R185, "–")</f>
        <v>1.7</v>
      </c>
      <c r="D186" s="180">
        <f>IF('[1]regional estimates'!S185&lt;&gt;"", '[1]regional estimates'!S185, "–")</f>
        <v>14</v>
      </c>
      <c r="E186" s="180">
        <f>IF('[1]regional estimates'!T185&lt;&gt;"", '[1]regional estimates'!T185, "–")</f>
        <v>13</v>
      </c>
      <c r="F186" s="180">
        <f>IF('[1]regional estimates'!U185&lt;&gt;"", '[1]regional estimates'!U185, "–")</f>
        <v>15</v>
      </c>
      <c r="G186" s="180">
        <v>7.1</v>
      </c>
      <c r="H186" s="82" t="s">
        <v>349</v>
      </c>
      <c r="I186" s="4">
        <v>0.8</v>
      </c>
      <c r="J186" s="4">
        <v>0.6</v>
      </c>
      <c r="K186" s="4">
        <v>0.9</v>
      </c>
      <c r="L186" s="82" t="s">
        <v>238</v>
      </c>
      <c r="M186" s="82" t="s">
        <v>237</v>
      </c>
      <c r="N186" s="82">
        <v>53.6</v>
      </c>
      <c r="O186" s="82" t="s">
        <v>239</v>
      </c>
      <c r="P186" s="82" t="s">
        <v>238</v>
      </c>
      <c r="Q186" s="82" t="s">
        <v>237</v>
      </c>
      <c r="R186" s="82">
        <v>67.099999999999994</v>
      </c>
      <c r="S186" s="82" t="s">
        <v>239</v>
      </c>
      <c r="T186" s="82" t="s">
        <v>238</v>
      </c>
      <c r="U186" s="82" t="s">
        <v>237</v>
      </c>
      <c r="V186" s="82" t="s">
        <v>238</v>
      </c>
      <c r="W186" s="82" t="s">
        <v>237</v>
      </c>
      <c r="X186" s="180" t="s">
        <v>238</v>
      </c>
      <c r="Y186" s="4" t="s">
        <v>238</v>
      </c>
      <c r="Z186" s="82" t="s">
        <v>238</v>
      </c>
      <c r="AA186" s="82" t="s">
        <v>237</v>
      </c>
    </row>
    <row r="187" spans="1:27" x14ac:dyDescent="0.25">
      <c r="A187" s="15"/>
      <c r="B187" s="15" t="s">
        <v>200</v>
      </c>
      <c r="C187" s="4" t="str">
        <f>IF('[1]regional estimates'!R186&lt;&gt;"", '[1]regional estimates'!R186, "–")</f>
        <v>&lt;0.1</v>
      </c>
      <c r="D187" s="180">
        <f>IF('[1]regional estimates'!S186&lt;&gt;"", '[1]regional estimates'!S186, "–")</f>
        <v>3.4</v>
      </c>
      <c r="E187" s="180">
        <f>IF('[1]regional estimates'!T186&lt;&gt;"", '[1]regional estimates'!T186, "–")</f>
        <v>2.1</v>
      </c>
      <c r="F187" s="180">
        <f>IF('[1]regional estimates'!U186&lt;&gt;"", '[1]regional estimates'!U186, "–")</f>
        <v>5.4</v>
      </c>
      <c r="G187" s="180">
        <v>1</v>
      </c>
      <c r="H187" s="82" t="s">
        <v>238</v>
      </c>
      <c r="I187" s="4" t="s">
        <v>350</v>
      </c>
      <c r="J187" s="4" t="s">
        <v>350</v>
      </c>
      <c r="K187" s="4" t="s">
        <v>350</v>
      </c>
      <c r="L187" s="82" t="s">
        <v>238</v>
      </c>
      <c r="M187" s="82" t="s">
        <v>237</v>
      </c>
      <c r="N187" s="82">
        <v>19.7</v>
      </c>
      <c r="O187" s="82" t="s">
        <v>237</v>
      </c>
      <c r="P187" s="82" t="s">
        <v>238</v>
      </c>
      <c r="Q187" s="82" t="s">
        <v>237</v>
      </c>
      <c r="R187" s="82" t="s">
        <v>238</v>
      </c>
      <c r="S187" s="82" t="s">
        <v>237</v>
      </c>
      <c r="T187" s="82" t="s">
        <v>238</v>
      </c>
      <c r="U187" s="82" t="s">
        <v>237</v>
      </c>
      <c r="V187" s="82">
        <v>0.3</v>
      </c>
      <c r="W187" s="82" t="s">
        <v>237</v>
      </c>
      <c r="X187" s="180" t="s">
        <v>238</v>
      </c>
      <c r="Y187" s="4" t="s">
        <v>238</v>
      </c>
      <c r="Z187" s="82" t="s">
        <v>238</v>
      </c>
      <c r="AA187" s="82" t="s">
        <v>237</v>
      </c>
    </row>
    <row r="188" spans="1:27" x14ac:dyDescent="0.25">
      <c r="A188" s="15"/>
      <c r="B188" s="15" t="s">
        <v>201</v>
      </c>
      <c r="C188" s="4" t="e">
        <f>IF('[1]regional estimates'!R187&lt;&gt;"", '[1]regional estimates'!R187, "–")</f>
        <v>#REF!</v>
      </c>
      <c r="D188" s="180" t="e">
        <f>IF('[1]regional estimates'!S187&lt;&gt;"", '[1]regional estimates'!S187, "–")</f>
        <v>#REF!</v>
      </c>
      <c r="E188" s="180" t="e">
        <f>IF('[1]regional estimates'!T187&lt;&gt;"", '[1]regional estimates'!T187, "–")</f>
        <v>#REF!</v>
      </c>
      <c r="F188" s="180" t="e">
        <f>IF('[1]regional estimates'!U187&lt;&gt;"", '[1]regional estimates'!U187, "–")</f>
        <v>#REF!</v>
      </c>
      <c r="G188" s="180" t="s">
        <v>238</v>
      </c>
      <c r="H188" s="82" t="s">
        <v>238</v>
      </c>
      <c r="I188" s="4" t="s">
        <v>238</v>
      </c>
      <c r="J188" s="4" t="s">
        <v>238</v>
      </c>
      <c r="K188" s="4" t="s">
        <v>238</v>
      </c>
      <c r="L188" s="82" t="s">
        <v>238</v>
      </c>
      <c r="M188" s="82" t="s">
        <v>237</v>
      </c>
      <c r="N188" s="82" t="s">
        <v>238</v>
      </c>
      <c r="O188" s="82" t="s">
        <v>237</v>
      </c>
      <c r="P188" s="82" t="s">
        <v>238</v>
      </c>
      <c r="Q188" s="82" t="s">
        <v>237</v>
      </c>
      <c r="R188" s="82" t="s">
        <v>238</v>
      </c>
      <c r="S188" s="82" t="s">
        <v>237</v>
      </c>
      <c r="T188" s="82" t="s">
        <v>238</v>
      </c>
      <c r="U188" s="82" t="s">
        <v>237</v>
      </c>
      <c r="V188" s="82" t="s">
        <v>238</v>
      </c>
      <c r="W188" s="82" t="s">
        <v>237</v>
      </c>
      <c r="X188" s="180" t="s">
        <v>238</v>
      </c>
      <c r="Y188" s="4" t="s">
        <v>238</v>
      </c>
      <c r="Z188" s="82" t="s">
        <v>238</v>
      </c>
      <c r="AA188" s="82" t="s">
        <v>237</v>
      </c>
    </row>
    <row r="189" spans="1:27" x14ac:dyDescent="0.25">
      <c r="A189" s="15"/>
      <c r="B189" s="15" t="s">
        <v>202</v>
      </c>
      <c r="C189" s="4" t="e">
        <f>IF('[1]regional estimates'!R188&lt;&gt;"", '[1]regional estimates'!R188, "–")</f>
        <v>#REF!</v>
      </c>
      <c r="D189" s="180" t="e">
        <f>IF('[1]regional estimates'!S188&lt;&gt;"", '[1]regional estimates'!S188, "–")</f>
        <v>#REF!</v>
      </c>
      <c r="E189" s="180" t="e">
        <f>IF('[1]regional estimates'!T188&lt;&gt;"", '[1]regional estimates'!T188, "–")</f>
        <v>#REF!</v>
      </c>
      <c r="F189" s="180" t="e">
        <f>IF('[1]regional estimates'!U188&lt;&gt;"", '[1]regional estimates'!U188, "–")</f>
        <v>#REF!</v>
      </c>
      <c r="G189" s="180" t="s">
        <v>238</v>
      </c>
      <c r="H189" s="82" t="s">
        <v>238</v>
      </c>
      <c r="I189" s="4" t="s">
        <v>238</v>
      </c>
      <c r="J189" s="4" t="s">
        <v>238</v>
      </c>
      <c r="K189" s="4" t="s">
        <v>238</v>
      </c>
      <c r="L189" s="82" t="s">
        <v>238</v>
      </c>
      <c r="M189" s="82" t="s">
        <v>237</v>
      </c>
      <c r="N189" s="82" t="s">
        <v>238</v>
      </c>
      <c r="O189" s="82" t="s">
        <v>237</v>
      </c>
      <c r="P189" s="82" t="s">
        <v>238</v>
      </c>
      <c r="Q189" s="82" t="s">
        <v>237</v>
      </c>
      <c r="R189" s="82" t="s">
        <v>238</v>
      </c>
      <c r="S189" s="82" t="s">
        <v>237</v>
      </c>
      <c r="T189" s="82" t="s">
        <v>238</v>
      </c>
      <c r="U189" s="82" t="s">
        <v>237</v>
      </c>
      <c r="V189" s="82" t="s">
        <v>238</v>
      </c>
      <c r="W189" s="82" t="s">
        <v>237</v>
      </c>
      <c r="X189" s="180" t="s">
        <v>238</v>
      </c>
      <c r="Y189" s="4" t="s">
        <v>238</v>
      </c>
      <c r="Z189" s="82" t="s">
        <v>238</v>
      </c>
      <c r="AA189" s="82" t="s">
        <v>237</v>
      </c>
    </row>
    <row r="190" spans="1:27" x14ac:dyDescent="0.25">
      <c r="A190" s="15"/>
      <c r="B190" s="15" t="s">
        <v>203</v>
      </c>
      <c r="C190" s="4" t="e">
        <f>IF('[1]regional estimates'!R189&lt;&gt;"", '[1]regional estimates'!R189, "–")</f>
        <v>#REF!</v>
      </c>
      <c r="D190" s="180" t="e">
        <f>IF('[1]regional estimates'!S189&lt;&gt;"", '[1]regional estimates'!S189, "–")</f>
        <v>#REF!</v>
      </c>
      <c r="E190" s="180" t="e">
        <f>IF('[1]regional estimates'!T189&lt;&gt;"", '[1]regional estimates'!T189, "–")</f>
        <v>#REF!</v>
      </c>
      <c r="F190" s="180" t="e">
        <f>IF('[1]regional estimates'!U189&lt;&gt;"", '[1]regional estimates'!U189, "–")</f>
        <v>#REF!</v>
      </c>
      <c r="G190" s="180" t="s">
        <v>238</v>
      </c>
      <c r="H190" s="82" t="s">
        <v>238</v>
      </c>
      <c r="I190" s="4" t="s">
        <v>238</v>
      </c>
      <c r="J190" s="4" t="s">
        <v>238</v>
      </c>
      <c r="K190" s="4" t="s">
        <v>238</v>
      </c>
      <c r="L190" s="82">
        <v>60.7</v>
      </c>
      <c r="M190" s="82" t="s">
        <v>239</v>
      </c>
      <c r="N190" s="82">
        <v>39.4</v>
      </c>
      <c r="O190" s="82" t="s">
        <v>239</v>
      </c>
      <c r="P190" s="82" t="s">
        <v>238</v>
      </c>
      <c r="Q190" s="82" t="s">
        <v>237</v>
      </c>
      <c r="R190" s="82" t="s">
        <v>238</v>
      </c>
      <c r="S190" s="82" t="s">
        <v>237</v>
      </c>
      <c r="T190" s="82">
        <v>8.1</v>
      </c>
      <c r="U190" s="82" t="s">
        <v>239</v>
      </c>
      <c r="V190" s="82">
        <v>3.5</v>
      </c>
      <c r="W190" s="82" t="s">
        <v>239</v>
      </c>
      <c r="X190" s="180" t="s">
        <v>238</v>
      </c>
      <c r="Y190" s="4" t="s">
        <v>238</v>
      </c>
      <c r="Z190" s="82" t="s">
        <v>238</v>
      </c>
      <c r="AA190" s="82" t="s">
        <v>237</v>
      </c>
    </row>
    <row r="191" spans="1:27" x14ac:dyDescent="0.25">
      <c r="A191" s="15"/>
      <c r="B191" s="15" t="s">
        <v>204</v>
      </c>
      <c r="C191" s="4">
        <f>IF('[1]regional estimates'!R190&lt;&gt;"", '[1]regional estimates'!R190, "–")</f>
        <v>7.4</v>
      </c>
      <c r="D191" s="180">
        <f>IF('[1]regional estimates'!S190&lt;&gt;"", '[1]regional estimates'!S190, "–")</f>
        <v>1600</v>
      </c>
      <c r="E191" s="180">
        <f>IF('[1]regional estimates'!T190&lt;&gt;"", '[1]regional estimates'!T190, "–")</f>
        <v>1500</v>
      </c>
      <c r="F191" s="180">
        <f>IF('[1]regional estimates'!U190&lt;&gt;"", '[1]regional estimates'!U190, "–")</f>
        <v>1700</v>
      </c>
      <c r="G191" s="180">
        <v>790</v>
      </c>
      <c r="H191" s="82">
        <v>190</v>
      </c>
      <c r="I191" s="4">
        <v>3.3</v>
      </c>
      <c r="J191" s="4">
        <v>2.4</v>
      </c>
      <c r="K191" s="4">
        <v>4.2</v>
      </c>
      <c r="L191" s="82">
        <v>39.299999999999997</v>
      </c>
      <c r="M191" s="82" t="s">
        <v>237</v>
      </c>
      <c r="N191" s="82">
        <v>38.6</v>
      </c>
      <c r="O191" s="82" t="s">
        <v>237</v>
      </c>
      <c r="P191" s="82">
        <v>30.7</v>
      </c>
      <c r="Q191" s="82" t="s">
        <v>237</v>
      </c>
      <c r="R191" s="82">
        <v>24.2</v>
      </c>
      <c r="S191" s="82" t="s">
        <v>237</v>
      </c>
      <c r="T191" s="82">
        <v>24.1</v>
      </c>
      <c r="U191" s="82" t="s">
        <v>237</v>
      </c>
      <c r="V191" s="82">
        <v>40.200000000000003</v>
      </c>
      <c r="W191" s="82" t="s">
        <v>237</v>
      </c>
      <c r="X191" s="180">
        <v>1000</v>
      </c>
      <c r="Y191" s="180">
        <v>2400</v>
      </c>
      <c r="Z191" s="82">
        <v>87</v>
      </c>
      <c r="AA191" s="82" t="s">
        <v>237</v>
      </c>
    </row>
    <row r="192" spans="1:27" x14ac:dyDescent="0.25">
      <c r="A192" s="15"/>
      <c r="B192" s="15" t="s">
        <v>205</v>
      </c>
      <c r="C192" s="4">
        <f>IF('[1]regional estimates'!R191&lt;&gt;"", '[1]regional estimates'!R191, "–")</f>
        <v>0.8</v>
      </c>
      <c r="D192" s="180">
        <f>IF('[1]regional estimates'!S191&lt;&gt;"", '[1]regional estimates'!S191, "–")</f>
        <v>210</v>
      </c>
      <c r="E192" s="180">
        <f>IF('[1]regional estimates'!T191&lt;&gt;"", '[1]regional estimates'!T191, "–")</f>
        <v>180</v>
      </c>
      <c r="F192" s="180">
        <f>IF('[1]regional estimates'!U191&lt;&gt;"", '[1]regional estimates'!U191, "–")</f>
        <v>250</v>
      </c>
      <c r="G192" s="180">
        <v>87</v>
      </c>
      <c r="H192" s="82" t="s">
        <v>238</v>
      </c>
      <c r="I192" s="4">
        <v>0.3</v>
      </c>
      <c r="J192" s="4">
        <v>0.1</v>
      </c>
      <c r="K192" s="4">
        <v>0.4</v>
      </c>
      <c r="L192" s="82">
        <v>45.8</v>
      </c>
      <c r="M192" s="82" t="s">
        <v>237</v>
      </c>
      <c r="N192" s="82">
        <v>49.9</v>
      </c>
      <c r="O192" s="82" t="s">
        <v>237</v>
      </c>
      <c r="P192" s="82">
        <v>83.9</v>
      </c>
      <c r="Q192" s="82" t="s">
        <v>237</v>
      </c>
      <c r="R192" s="82">
        <v>66.5</v>
      </c>
      <c r="S192" s="82" t="s">
        <v>237</v>
      </c>
      <c r="T192" s="82">
        <v>11.5</v>
      </c>
      <c r="U192" s="82" t="s">
        <v>237</v>
      </c>
      <c r="V192" s="82">
        <v>12.5</v>
      </c>
      <c r="W192" s="82" t="s">
        <v>237</v>
      </c>
      <c r="X192" s="180" t="s">
        <v>238</v>
      </c>
      <c r="Y192" s="4" t="s">
        <v>238</v>
      </c>
      <c r="Z192" s="82" t="s">
        <v>238</v>
      </c>
      <c r="AA192" s="82" t="s">
        <v>237</v>
      </c>
    </row>
    <row r="193" spans="1:27" x14ac:dyDescent="0.25">
      <c r="A193" s="15"/>
      <c r="B193" s="15" t="s">
        <v>206</v>
      </c>
      <c r="C193" s="4" t="e">
        <f>IF('[1]regional estimates'!R192&lt;&gt;"", '[1]regional estimates'!R192, "–")</f>
        <v>#REF!</v>
      </c>
      <c r="D193" s="180" t="e">
        <f>IF('[1]regional estimates'!S192&lt;&gt;"", '[1]regional estimates'!S192, "–")</f>
        <v>#REF!</v>
      </c>
      <c r="E193" s="180" t="e">
        <f>IF('[1]regional estimates'!T192&lt;&gt;"", '[1]regional estimates'!T192, "–")</f>
        <v>#REF!</v>
      </c>
      <c r="F193" s="180" t="e">
        <f>IF('[1]regional estimates'!U192&lt;&gt;"", '[1]regional estimates'!U192, "–")</f>
        <v>#REF!</v>
      </c>
      <c r="G193" s="180" t="s">
        <v>238</v>
      </c>
      <c r="H193" s="82" t="s">
        <v>238</v>
      </c>
      <c r="I193" s="4" t="s">
        <v>238</v>
      </c>
      <c r="J193" s="4" t="s">
        <v>238</v>
      </c>
      <c r="K193" s="4" t="s">
        <v>238</v>
      </c>
      <c r="L193" s="82" t="s">
        <v>238</v>
      </c>
      <c r="M193" s="82" t="s">
        <v>237</v>
      </c>
      <c r="N193" s="82" t="s">
        <v>238</v>
      </c>
      <c r="O193" s="82" t="s">
        <v>237</v>
      </c>
      <c r="P193" s="82" t="s">
        <v>238</v>
      </c>
      <c r="Q193" s="82" t="s">
        <v>237</v>
      </c>
      <c r="R193" s="82" t="s">
        <v>238</v>
      </c>
      <c r="S193" s="82" t="s">
        <v>237</v>
      </c>
      <c r="T193" s="82" t="s">
        <v>238</v>
      </c>
      <c r="U193" s="82" t="s">
        <v>237</v>
      </c>
      <c r="V193" s="82" t="s">
        <v>238</v>
      </c>
      <c r="W193" s="82" t="s">
        <v>237</v>
      </c>
      <c r="X193" s="180" t="s">
        <v>238</v>
      </c>
      <c r="Y193" s="4" t="s">
        <v>238</v>
      </c>
      <c r="Z193" s="82" t="s">
        <v>238</v>
      </c>
      <c r="AA193" s="82" t="s">
        <v>237</v>
      </c>
    </row>
    <row r="194" spans="1:27" x14ac:dyDescent="0.25">
      <c r="A194" s="15"/>
      <c r="B194" s="15" t="s">
        <v>207</v>
      </c>
      <c r="C194" s="4">
        <f>IF('[1]regional estimates'!R193&lt;&gt;"", '[1]regional estimates'!R193, "–")</f>
        <v>0.3</v>
      </c>
      <c r="D194" s="180">
        <f>IF('[1]regional estimates'!S193&lt;&gt;"", '[1]regional estimates'!S193, "–")</f>
        <v>130</v>
      </c>
      <c r="E194" s="180">
        <f>IF('[1]regional estimates'!T193&lt;&gt;"", '[1]regional estimates'!T193, "–")</f>
        <v>100</v>
      </c>
      <c r="F194" s="180">
        <f>IF('[1]regional estimates'!U193&lt;&gt;"", '[1]regional estimates'!U193, "–")</f>
        <v>160</v>
      </c>
      <c r="G194" s="180">
        <v>38</v>
      </c>
      <c r="H194" s="82" t="s">
        <v>238</v>
      </c>
      <c r="I194" s="4">
        <v>0.2</v>
      </c>
      <c r="J194" s="4">
        <v>0.2</v>
      </c>
      <c r="K194" s="4">
        <v>0.1</v>
      </c>
      <c r="L194" s="82" t="s">
        <v>238</v>
      </c>
      <c r="M194" s="82" t="s">
        <v>237</v>
      </c>
      <c r="N194" s="82" t="s">
        <v>238</v>
      </c>
      <c r="O194" s="82" t="s">
        <v>237</v>
      </c>
      <c r="P194" s="82" t="s">
        <v>238</v>
      </c>
      <c r="Q194" s="82" t="s">
        <v>237</v>
      </c>
      <c r="R194" s="82" t="s">
        <v>238</v>
      </c>
      <c r="S194" s="82" t="s">
        <v>237</v>
      </c>
      <c r="T194" s="82" t="s">
        <v>238</v>
      </c>
      <c r="U194" s="82" t="s">
        <v>237</v>
      </c>
      <c r="V194" s="82" t="s">
        <v>238</v>
      </c>
      <c r="W194" s="82" t="s">
        <v>237</v>
      </c>
      <c r="X194" s="180" t="s">
        <v>238</v>
      </c>
      <c r="Y194" s="4" t="s">
        <v>238</v>
      </c>
      <c r="Z194" s="82" t="s">
        <v>238</v>
      </c>
      <c r="AA194" s="82" t="s">
        <v>237</v>
      </c>
    </row>
    <row r="195" spans="1:27" x14ac:dyDescent="0.25">
      <c r="A195" s="15"/>
      <c r="B195" s="15" t="s">
        <v>208</v>
      </c>
      <c r="C195" s="4">
        <f>IF('[1]regional estimates'!R194&lt;&gt;"", '[1]regional estimates'!R194, "–")</f>
        <v>5</v>
      </c>
      <c r="D195" s="180">
        <f>IF('[1]regional estimates'!S194&lt;&gt;"", '[1]regional estimates'!S194, "–")</f>
        <v>1400</v>
      </c>
      <c r="E195" s="180">
        <f>IF('[1]regional estimates'!T194&lt;&gt;"", '[1]regional estimates'!T194, "–")</f>
        <v>1300</v>
      </c>
      <c r="F195" s="180">
        <f>IF('[1]regional estimates'!U194&lt;&gt;"", '[1]regional estimates'!U194, "–")</f>
        <v>1500</v>
      </c>
      <c r="G195" s="180">
        <v>690</v>
      </c>
      <c r="H195" s="82">
        <v>250</v>
      </c>
      <c r="I195" s="4">
        <v>1.8</v>
      </c>
      <c r="J195" s="4">
        <v>1.4</v>
      </c>
      <c r="K195" s="4">
        <v>2.2000000000000002</v>
      </c>
      <c r="L195" s="82">
        <v>46.7</v>
      </c>
      <c r="M195" s="82" t="s">
        <v>237</v>
      </c>
      <c r="N195" s="82">
        <v>40.1</v>
      </c>
      <c r="O195" s="82" t="s">
        <v>237</v>
      </c>
      <c r="P195" s="82">
        <v>40.6</v>
      </c>
      <c r="Q195" s="82" t="s">
        <v>237</v>
      </c>
      <c r="R195" s="82">
        <v>33.9</v>
      </c>
      <c r="S195" s="82" t="s">
        <v>237</v>
      </c>
      <c r="T195" s="82">
        <v>20.5</v>
      </c>
      <c r="U195" s="82" t="s">
        <v>237</v>
      </c>
      <c r="V195" s="82">
        <v>28.6</v>
      </c>
      <c r="W195" s="82" t="s">
        <v>237</v>
      </c>
      <c r="X195" s="180">
        <v>1300</v>
      </c>
      <c r="Y195" s="180">
        <v>3100</v>
      </c>
      <c r="Z195" s="82">
        <v>95</v>
      </c>
      <c r="AA195" s="82" t="s">
        <v>237</v>
      </c>
    </row>
    <row r="196" spans="1:27" x14ac:dyDescent="0.25">
      <c r="A196" s="15"/>
      <c r="B196" s="15" t="s">
        <v>209</v>
      </c>
      <c r="C196" s="4" t="e">
        <f>IF('[1]regional estimates'!R195&lt;&gt;"", '[1]regional estimates'!R195, "–")</f>
        <v>#REF!</v>
      </c>
      <c r="D196" s="180" t="e">
        <f>IF('[1]regional estimates'!S195&lt;&gt;"", '[1]regional estimates'!S195, "–")</f>
        <v>#REF!</v>
      </c>
      <c r="E196" s="180" t="e">
        <f>IF('[1]regional estimates'!T195&lt;&gt;"", '[1]regional estimates'!T195, "–")</f>
        <v>#REF!</v>
      </c>
      <c r="F196" s="180" t="e">
        <f>IF('[1]regional estimates'!U195&lt;&gt;"", '[1]regional estimates'!U195, "–")</f>
        <v>#REF!</v>
      </c>
      <c r="G196" s="180" t="s">
        <v>238</v>
      </c>
      <c r="H196" s="82" t="s">
        <v>238</v>
      </c>
      <c r="I196" s="4" t="s">
        <v>238</v>
      </c>
      <c r="J196" s="4" t="s">
        <v>238</v>
      </c>
      <c r="K196" s="4" t="s">
        <v>238</v>
      </c>
      <c r="L196" s="82" t="s">
        <v>238</v>
      </c>
      <c r="M196" s="82" t="s">
        <v>237</v>
      </c>
      <c r="N196" s="82" t="s">
        <v>238</v>
      </c>
      <c r="O196" s="82" t="s">
        <v>237</v>
      </c>
      <c r="P196" s="82" t="s">
        <v>238</v>
      </c>
      <c r="Q196" s="82" t="s">
        <v>237</v>
      </c>
      <c r="R196" s="82" t="s">
        <v>238</v>
      </c>
      <c r="S196" s="82" t="s">
        <v>237</v>
      </c>
      <c r="T196" s="82" t="s">
        <v>238</v>
      </c>
      <c r="U196" s="82" t="s">
        <v>237</v>
      </c>
      <c r="V196" s="82" t="s">
        <v>238</v>
      </c>
      <c r="W196" s="82" t="s">
        <v>237</v>
      </c>
      <c r="X196" s="180" t="s">
        <v>238</v>
      </c>
      <c r="Y196" s="4" t="s">
        <v>238</v>
      </c>
      <c r="Z196" s="82" t="s">
        <v>238</v>
      </c>
      <c r="AA196" s="82" t="s">
        <v>237</v>
      </c>
    </row>
    <row r="197" spans="1:27" x14ac:dyDescent="0.25">
      <c r="A197" s="15"/>
      <c r="B197" s="15" t="s">
        <v>210</v>
      </c>
      <c r="C197" s="4">
        <f>IF('[1]regional estimates'!R196&lt;&gt;"", '[1]regional estimates'!R196, "–")</f>
        <v>0.7</v>
      </c>
      <c r="D197" s="180">
        <f>IF('[1]regional estimates'!S196&lt;&gt;"", '[1]regional estimates'!S196, "–")</f>
        <v>14</v>
      </c>
      <c r="E197" s="180">
        <f>IF('[1]regional estimates'!T196&lt;&gt;"", '[1]regional estimates'!T196, "–")</f>
        <v>10</v>
      </c>
      <c r="F197" s="180">
        <f>IF('[1]regional estimates'!U196&lt;&gt;"", '[1]regional estimates'!U196, "–")</f>
        <v>21</v>
      </c>
      <c r="G197" s="180">
        <v>2.9</v>
      </c>
      <c r="H197" s="82" t="s">
        <v>238</v>
      </c>
      <c r="I197" s="4">
        <v>0.3</v>
      </c>
      <c r="J197" s="4">
        <v>0.5</v>
      </c>
      <c r="K197" s="4">
        <v>0.2</v>
      </c>
      <c r="L197" s="82" t="s">
        <v>238</v>
      </c>
      <c r="M197" s="82" t="s">
        <v>237</v>
      </c>
      <c r="N197" s="82" t="s">
        <v>238</v>
      </c>
      <c r="O197" s="82" t="s">
        <v>237</v>
      </c>
      <c r="P197" s="82" t="s">
        <v>238</v>
      </c>
      <c r="Q197" s="82" t="s">
        <v>237</v>
      </c>
      <c r="R197" s="82" t="s">
        <v>238</v>
      </c>
      <c r="S197" s="82" t="s">
        <v>237</v>
      </c>
      <c r="T197" s="82" t="s">
        <v>238</v>
      </c>
      <c r="U197" s="82" t="s">
        <v>237</v>
      </c>
      <c r="V197" s="82" t="s">
        <v>238</v>
      </c>
      <c r="W197" s="82" t="s">
        <v>237</v>
      </c>
      <c r="X197" s="180" t="s">
        <v>238</v>
      </c>
      <c r="Y197" s="4" t="s">
        <v>238</v>
      </c>
      <c r="Z197" s="82" t="s">
        <v>238</v>
      </c>
      <c r="AA197" s="82" t="s">
        <v>237</v>
      </c>
    </row>
    <row r="198" spans="1:27" x14ac:dyDescent="0.25">
      <c r="A198" s="15"/>
      <c r="B198" s="15" t="s">
        <v>211</v>
      </c>
      <c r="C198" s="4">
        <f>IF('[1]regional estimates'!R197&lt;&gt;"", '[1]regional estimates'!R197, "–")</f>
        <v>0.2</v>
      </c>
      <c r="D198" s="180">
        <f>IF('[1]regional estimates'!S197&lt;&gt;"", '[1]regional estimates'!S197, "–")</f>
        <v>35</v>
      </c>
      <c r="E198" s="180">
        <f>IF('[1]regional estimates'!T197&lt;&gt;"", '[1]regional estimates'!T197, "–")</f>
        <v>27</v>
      </c>
      <c r="F198" s="180">
        <f>IF('[1]regional estimates'!U197&lt;&gt;"", '[1]regional estimates'!U197, "–")</f>
        <v>48</v>
      </c>
      <c r="G198" s="180">
        <v>8.6</v>
      </c>
      <c r="H198" s="82">
        <v>2.9</v>
      </c>
      <c r="I198" s="4" t="s">
        <v>350</v>
      </c>
      <c r="J198" s="4" t="s">
        <v>350</v>
      </c>
      <c r="K198" s="4" t="s">
        <v>350</v>
      </c>
      <c r="L198" s="82" t="s">
        <v>238</v>
      </c>
      <c r="M198" s="82" t="s">
        <v>237</v>
      </c>
      <c r="N198" s="82">
        <v>31</v>
      </c>
      <c r="O198" s="82" t="s">
        <v>239</v>
      </c>
      <c r="P198" s="82" t="s">
        <v>238</v>
      </c>
      <c r="Q198" s="82" t="s">
        <v>237</v>
      </c>
      <c r="R198" s="82" t="s">
        <v>238</v>
      </c>
      <c r="S198" s="82" t="s">
        <v>237</v>
      </c>
      <c r="T198" s="82" t="s">
        <v>238</v>
      </c>
      <c r="U198" s="82" t="s">
        <v>237</v>
      </c>
      <c r="V198" s="82" t="s">
        <v>238</v>
      </c>
      <c r="W198" s="82" t="s">
        <v>237</v>
      </c>
      <c r="X198" s="180" t="s">
        <v>238</v>
      </c>
      <c r="Y198" s="4" t="s">
        <v>238</v>
      </c>
      <c r="Z198" s="82" t="s">
        <v>238</v>
      </c>
      <c r="AA198" s="82" t="s">
        <v>237</v>
      </c>
    </row>
    <row r="199" spans="1:27" x14ac:dyDescent="0.25">
      <c r="A199" s="15"/>
      <c r="B199" s="15" t="s">
        <v>212</v>
      </c>
      <c r="C199" s="4" t="e">
        <f>IF('[1]regional estimates'!R198&lt;&gt;"", '[1]regional estimates'!R198, "–")</f>
        <v>#REF!</v>
      </c>
      <c r="D199" s="180" t="e">
        <f>IF('[1]regional estimates'!S198&lt;&gt;"", '[1]regional estimates'!S198, "–")</f>
        <v>#REF!</v>
      </c>
      <c r="E199" s="180" t="e">
        <f>IF('[1]regional estimates'!T198&lt;&gt;"", '[1]regional estimates'!T198, "–")</f>
        <v>#REF!</v>
      </c>
      <c r="F199" s="180" t="e">
        <f>IF('[1]regional estimates'!U198&lt;&gt;"", '[1]regional estimates'!U198, "–")</f>
        <v>#REF!</v>
      </c>
      <c r="G199" s="180" t="s">
        <v>238</v>
      </c>
      <c r="H199" s="82" t="s">
        <v>238</v>
      </c>
      <c r="I199" s="4" t="s">
        <v>238</v>
      </c>
      <c r="J199" s="4" t="s">
        <v>238</v>
      </c>
      <c r="K199" s="4" t="s">
        <v>238</v>
      </c>
      <c r="L199" s="82" t="s">
        <v>238</v>
      </c>
      <c r="M199" s="82" t="s">
        <v>237</v>
      </c>
      <c r="N199" s="82">
        <v>15.4</v>
      </c>
      <c r="O199" s="82" t="s">
        <v>239</v>
      </c>
      <c r="P199" s="82" t="s">
        <v>238</v>
      </c>
      <c r="Q199" s="82" t="s">
        <v>237</v>
      </c>
      <c r="R199" s="82" t="s">
        <v>238</v>
      </c>
      <c r="S199" s="82" t="s">
        <v>237</v>
      </c>
      <c r="T199" s="82" t="s">
        <v>238</v>
      </c>
      <c r="U199" s="82" t="s">
        <v>237</v>
      </c>
      <c r="V199" s="82" t="s">
        <v>238</v>
      </c>
      <c r="W199" s="82" t="s">
        <v>237</v>
      </c>
      <c r="X199" s="180" t="s">
        <v>238</v>
      </c>
      <c r="Y199" s="4" t="s">
        <v>238</v>
      </c>
      <c r="Z199" s="82" t="s">
        <v>238</v>
      </c>
      <c r="AA199" s="82" t="s">
        <v>237</v>
      </c>
    </row>
    <row r="200" spans="1:27" x14ac:dyDescent="0.25">
      <c r="A200" s="15"/>
      <c r="B200" s="15" t="s">
        <v>213</v>
      </c>
      <c r="C200" s="4">
        <f>IF('[1]regional estimates'!R199&lt;&gt;"", '[1]regional estimates'!R199, "–")</f>
        <v>0.6</v>
      </c>
      <c r="D200" s="180">
        <f>IF('[1]regional estimates'!S199&lt;&gt;"", '[1]regional estimates'!S199, "–")</f>
        <v>100</v>
      </c>
      <c r="E200" s="180">
        <f>IF('[1]regional estimates'!T199&lt;&gt;"", '[1]regional estimates'!T199, "–")</f>
        <v>57</v>
      </c>
      <c r="F200" s="180">
        <f>IF('[1]regional estimates'!U199&lt;&gt;"", '[1]regional estimates'!U199, "–")</f>
        <v>150</v>
      </c>
      <c r="G200" s="180">
        <v>35</v>
      </c>
      <c r="H200" s="82">
        <v>3</v>
      </c>
      <c r="I200" s="4">
        <v>0.3</v>
      </c>
      <c r="J200" s="4">
        <v>0.3</v>
      </c>
      <c r="K200" s="4">
        <v>0.2</v>
      </c>
      <c r="L200" s="82" t="s">
        <v>238</v>
      </c>
      <c r="M200" s="82" t="s">
        <v>237</v>
      </c>
      <c r="N200" s="82" t="s">
        <v>238</v>
      </c>
      <c r="O200" s="82" t="s">
        <v>237</v>
      </c>
      <c r="P200" s="82" t="s">
        <v>238</v>
      </c>
      <c r="Q200" s="82" t="s">
        <v>237</v>
      </c>
      <c r="R200" s="82" t="s">
        <v>238</v>
      </c>
      <c r="S200" s="82" t="s">
        <v>237</v>
      </c>
      <c r="T200" s="82" t="s">
        <v>238</v>
      </c>
      <c r="U200" s="82" t="s">
        <v>237</v>
      </c>
      <c r="V200" s="82" t="s">
        <v>238</v>
      </c>
      <c r="W200" s="82" t="s">
        <v>237</v>
      </c>
      <c r="X200" s="180" t="s">
        <v>238</v>
      </c>
      <c r="Y200" s="4" t="s">
        <v>238</v>
      </c>
      <c r="Z200" s="82" t="s">
        <v>238</v>
      </c>
      <c r="AA200" s="82" t="s">
        <v>237</v>
      </c>
    </row>
    <row r="201" spans="1:27" x14ac:dyDescent="0.25">
      <c r="A201" s="15"/>
      <c r="B201" s="15" t="s">
        <v>214</v>
      </c>
      <c r="C201" s="4">
        <f>IF('[1]regional estimates'!R200&lt;&gt;"", '[1]regional estimates'!R200, "–")</f>
        <v>0.4</v>
      </c>
      <c r="D201" s="180">
        <f>IF('[1]regional estimates'!S200&lt;&gt;"", '[1]regional estimates'!S200, "–")</f>
        <v>250</v>
      </c>
      <c r="E201" s="180">
        <f>IF('[1]regional estimates'!T200&lt;&gt;"", '[1]regional estimates'!T200, "–")</f>
        <v>230</v>
      </c>
      <c r="F201" s="180">
        <f>IF('[1]regional estimates'!U200&lt;&gt;"", '[1]regional estimates'!U200, "–")</f>
        <v>280</v>
      </c>
      <c r="G201" s="180">
        <v>67</v>
      </c>
      <c r="H201" s="82">
        <v>5</v>
      </c>
      <c r="I201" s="4" t="s">
        <v>350</v>
      </c>
      <c r="J201" s="4" t="s">
        <v>350</v>
      </c>
      <c r="K201" s="4" t="s">
        <v>350</v>
      </c>
      <c r="L201" s="82" t="s">
        <v>238</v>
      </c>
      <c r="M201" s="82" t="s">
        <v>237</v>
      </c>
      <c r="N201" s="82">
        <v>51.1</v>
      </c>
      <c r="O201" s="82" t="s">
        <v>237</v>
      </c>
      <c r="P201" s="82" t="s">
        <v>238</v>
      </c>
      <c r="Q201" s="82" t="s">
        <v>237</v>
      </c>
      <c r="R201" s="82" t="s">
        <v>238</v>
      </c>
      <c r="S201" s="82" t="s">
        <v>237</v>
      </c>
      <c r="T201" s="82" t="s">
        <v>238</v>
      </c>
      <c r="U201" s="82" t="s">
        <v>237</v>
      </c>
      <c r="V201" s="82">
        <v>6.4</v>
      </c>
      <c r="W201" s="82" t="s">
        <v>237</v>
      </c>
      <c r="X201" s="180" t="s">
        <v>238</v>
      </c>
      <c r="Y201" s="4" t="s">
        <v>238</v>
      </c>
      <c r="Z201" s="82" t="s">
        <v>238</v>
      </c>
      <c r="AA201" s="82" t="s">
        <v>237</v>
      </c>
    </row>
    <row r="202" spans="1:27" x14ac:dyDescent="0.25">
      <c r="A202" s="15"/>
      <c r="B202" s="15" t="s">
        <v>215</v>
      </c>
      <c r="C202" s="4" t="str">
        <f>IF('[1]regional estimates'!R201&lt;&gt;"", '[1]regional estimates'!R201, "–")</f>
        <v>&lt;0.1</v>
      </c>
      <c r="D202" s="180">
        <f>IF('[1]regional estimates'!S201&lt;&gt;"", '[1]regional estimates'!S201, "–")</f>
        <v>6</v>
      </c>
      <c r="E202" s="180">
        <f>IF('[1]regional estimates'!T201&lt;&gt;"", '[1]regional estimates'!T201, "–")</f>
        <v>3.3</v>
      </c>
      <c r="F202" s="180">
        <f>IF('[1]regional estimates'!U201&lt;&gt;"", '[1]regional estimates'!U201, "–")</f>
        <v>15</v>
      </c>
      <c r="G202" s="180">
        <v>1.5</v>
      </c>
      <c r="H202" s="82" t="s">
        <v>349</v>
      </c>
      <c r="I202" s="4" t="s">
        <v>350</v>
      </c>
      <c r="J202" s="4" t="s">
        <v>350</v>
      </c>
      <c r="K202" s="4" t="s">
        <v>350</v>
      </c>
      <c r="L202" s="82" t="s">
        <v>238</v>
      </c>
      <c r="M202" s="82" t="s">
        <v>237</v>
      </c>
      <c r="N202" s="82">
        <v>1.5</v>
      </c>
      <c r="O202" s="82" t="s">
        <v>281</v>
      </c>
      <c r="P202" s="82" t="s">
        <v>238</v>
      </c>
      <c r="Q202" s="82" t="s">
        <v>237</v>
      </c>
      <c r="R202" s="82" t="s">
        <v>238</v>
      </c>
      <c r="S202" s="82" t="s">
        <v>237</v>
      </c>
      <c r="T202" s="82" t="s">
        <v>238</v>
      </c>
      <c r="U202" s="82" t="s">
        <v>237</v>
      </c>
      <c r="V202" s="82" t="s">
        <v>238</v>
      </c>
      <c r="W202" s="82" t="s">
        <v>237</v>
      </c>
      <c r="X202" s="180" t="s">
        <v>238</v>
      </c>
      <c r="Y202" s="4" t="s">
        <v>238</v>
      </c>
      <c r="Z202" s="82" t="s">
        <v>238</v>
      </c>
      <c r="AA202" s="82" t="s">
        <v>237</v>
      </c>
    </row>
    <row r="203" spans="1:27" x14ac:dyDescent="0.25">
      <c r="A203" s="15"/>
      <c r="B203" s="15" t="s">
        <v>216</v>
      </c>
      <c r="C203" s="4">
        <f>IF('[1]regional estimates'!R202&lt;&gt;"", '[1]regional estimates'!R202, "–")</f>
        <v>12.5</v>
      </c>
      <c r="D203" s="180">
        <f>IF('[1]regional estimates'!S202&lt;&gt;"", '[1]regional estimates'!S202, "–")</f>
        <v>1100</v>
      </c>
      <c r="E203" s="180">
        <f>IF('[1]regional estimates'!T202&lt;&gt;"", '[1]regional estimates'!T202, "–")</f>
        <v>1100</v>
      </c>
      <c r="F203" s="180">
        <f>IF('[1]regional estimates'!U202&lt;&gt;"", '[1]regional estimates'!U202, "–")</f>
        <v>1200</v>
      </c>
      <c r="G203" s="180">
        <v>500</v>
      </c>
      <c r="H203" s="82">
        <v>150</v>
      </c>
      <c r="I203" s="72">
        <v>4</v>
      </c>
      <c r="J203" s="4">
        <v>3.4</v>
      </c>
      <c r="K203" s="4">
        <v>4.5</v>
      </c>
      <c r="L203" s="82">
        <v>40.700000000000003</v>
      </c>
      <c r="M203" s="82" t="s">
        <v>237</v>
      </c>
      <c r="N203" s="82">
        <v>37.799999999999997</v>
      </c>
      <c r="O203" s="82" t="s">
        <v>237</v>
      </c>
      <c r="P203" s="82">
        <v>43.1</v>
      </c>
      <c r="Q203" s="82" t="s">
        <v>239</v>
      </c>
      <c r="R203" s="82">
        <v>41.5</v>
      </c>
      <c r="S203" s="82" t="s">
        <v>354</v>
      </c>
      <c r="T203" s="82">
        <v>13.2</v>
      </c>
      <c r="U203" s="82" t="s">
        <v>237</v>
      </c>
      <c r="V203" s="82">
        <v>28.1</v>
      </c>
      <c r="W203" s="82" t="s">
        <v>237</v>
      </c>
      <c r="X203" s="180">
        <v>600</v>
      </c>
      <c r="Y203" s="180">
        <v>1400</v>
      </c>
      <c r="Z203" s="82">
        <v>92</v>
      </c>
      <c r="AA203" s="82" t="s">
        <v>237</v>
      </c>
    </row>
    <row r="204" spans="1:27" x14ac:dyDescent="0.25">
      <c r="A204" s="15"/>
      <c r="B204" s="15" t="s">
        <v>217</v>
      </c>
      <c r="C204" s="4">
        <f>IF('[1]regional estimates'!R203&lt;&gt;"", '[1]regional estimates'!R203, "–")</f>
        <v>15</v>
      </c>
      <c r="D204" s="180">
        <f>IF('[1]regional estimates'!S203&lt;&gt;"", '[1]regional estimates'!S203, "–")</f>
        <v>1400</v>
      </c>
      <c r="E204" s="180">
        <f>IF('[1]regional estimates'!T203&lt;&gt;"", '[1]regional estimates'!T203, "–")</f>
        <v>1300</v>
      </c>
      <c r="F204" s="180">
        <f>IF('[1]regional estimates'!U203&lt;&gt;"", '[1]regional estimates'!U203, "–")</f>
        <v>1400</v>
      </c>
      <c r="G204" s="180">
        <v>720</v>
      </c>
      <c r="H204" s="82">
        <v>170</v>
      </c>
      <c r="I204" s="4">
        <v>5.3</v>
      </c>
      <c r="J204" s="4">
        <v>4.0999999999999996</v>
      </c>
      <c r="K204" s="4">
        <v>6.6</v>
      </c>
      <c r="L204" s="82">
        <v>47</v>
      </c>
      <c r="M204" s="82" t="s">
        <v>237</v>
      </c>
      <c r="N204" s="82">
        <v>51.9</v>
      </c>
      <c r="O204" s="82" t="s">
        <v>237</v>
      </c>
      <c r="P204" s="82">
        <v>50.5</v>
      </c>
      <c r="Q204" s="82" t="s">
        <v>237</v>
      </c>
      <c r="R204" s="82">
        <v>38.5</v>
      </c>
      <c r="S204" s="82" t="s">
        <v>353</v>
      </c>
      <c r="T204" s="82">
        <v>13.6</v>
      </c>
      <c r="U204" s="82" t="s">
        <v>237</v>
      </c>
      <c r="V204" s="82">
        <v>30</v>
      </c>
      <c r="W204" s="82" t="s">
        <v>237</v>
      </c>
      <c r="X204" s="180">
        <v>890</v>
      </c>
      <c r="Y204" s="180">
        <v>1100</v>
      </c>
      <c r="Z204" s="82">
        <v>92</v>
      </c>
      <c r="AA204" s="82" t="s">
        <v>237</v>
      </c>
    </row>
    <row r="205" spans="1:27" x14ac:dyDescent="0.25">
      <c r="A205" s="15"/>
      <c r="B205" s="15"/>
      <c r="C205" s="181"/>
      <c r="D205" s="182"/>
      <c r="E205" s="182"/>
      <c r="F205" s="182"/>
      <c r="G205" s="182"/>
      <c r="H205" s="182"/>
      <c r="I205" s="181"/>
      <c r="J205" s="181"/>
      <c r="K205" s="181"/>
      <c r="L205" s="4"/>
      <c r="M205" s="83"/>
      <c r="N205" s="82"/>
      <c r="O205" s="83"/>
      <c r="P205" s="82"/>
      <c r="Q205" s="83"/>
      <c r="R205" s="82"/>
      <c r="S205" s="83"/>
      <c r="T205" s="83"/>
      <c r="U205" s="83"/>
      <c r="V205" s="83"/>
      <c r="W205" s="83"/>
      <c r="X205" s="182"/>
      <c r="Y205" s="182"/>
      <c r="Z205" s="4"/>
    </row>
    <row r="206" spans="1:27" x14ac:dyDescent="0.25">
      <c r="A206" s="15"/>
      <c r="B206" s="56" t="s">
        <v>243</v>
      </c>
      <c r="C206" s="181"/>
      <c r="D206" s="182"/>
      <c r="E206" s="182"/>
      <c r="F206" s="182"/>
      <c r="G206" s="182"/>
      <c r="H206" s="182"/>
      <c r="I206" s="181"/>
      <c r="J206" s="181"/>
      <c r="K206" s="181"/>
      <c r="L206" s="4"/>
      <c r="M206" s="83"/>
      <c r="N206" s="4"/>
      <c r="O206" s="83"/>
      <c r="P206" s="4"/>
      <c r="Q206" s="83"/>
      <c r="R206" s="4"/>
      <c r="S206" s="83"/>
      <c r="T206" s="83"/>
      <c r="U206" s="83"/>
      <c r="V206" s="83"/>
      <c r="W206" s="83"/>
      <c r="X206" s="182"/>
      <c r="Y206" s="182"/>
      <c r="Z206" s="4"/>
    </row>
    <row r="207" spans="1:27" x14ac:dyDescent="0.25">
      <c r="A207" s="15"/>
      <c r="B207" s="15" t="s">
        <v>218</v>
      </c>
      <c r="C207" s="4">
        <f>IF('[1]regional estimates'!R207&lt;&gt;"", '[1]regional estimates'!R207, "–")</f>
        <v>4.5999999999999996</v>
      </c>
      <c r="D207" s="180">
        <f>IF('[1]regional estimates'!S207&lt;&gt;"", '[1]regional estimates'!S207, "–")</f>
        <v>24700</v>
      </c>
      <c r="E207" s="180">
        <f>IF('[1]regional estimates'!T207&lt;&gt;"", '[1]regional estimates'!T207, "–")</f>
        <v>23500</v>
      </c>
      <c r="F207" s="180">
        <f>IF('[1]regional estimates'!U207&lt;&gt;"", '[1]regional estimates'!U207, "–")</f>
        <v>26100</v>
      </c>
      <c r="G207" s="180">
        <v>12800</v>
      </c>
      <c r="H207" s="180">
        <v>2900</v>
      </c>
      <c r="I207" s="4">
        <v>1.7</v>
      </c>
      <c r="J207" s="4">
        <v>1.1000000000000001</v>
      </c>
      <c r="K207" s="4">
        <v>2.2000000000000002</v>
      </c>
      <c r="L207" s="82">
        <v>35.229497883076498</v>
      </c>
      <c r="M207" s="82" t="s">
        <v>237</v>
      </c>
      <c r="N207" s="82">
        <v>26.894892089724415</v>
      </c>
      <c r="O207" s="82" t="s">
        <v>237</v>
      </c>
      <c r="P207" s="82">
        <v>45.857296366098275</v>
      </c>
      <c r="Q207" s="82" t="s">
        <v>237</v>
      </c>
      <c r="R207" s="82">
        <v>33.01891345767757</v>
      </c>
      <c r="S207" s="4" t="s">
        <v>237</v>
      </c>
      <c r="T207" s="82">
        <v>12.647727276780302</v>
      </c>
      <c r="U207" s="82" t="s">
        <v>237</v>
      </c>
      <c r="V207" s="82">
        <v>18.083154456518979</v>
      </c>
      <c r="W207" s="82" t="s">
        <v>237</v>
      </c>
      <c r="X207" s="180">
        <v>15200</v>
      </c>
      <c r="Y207" s="180">
        <v>52000</v>
      </c>
      <c r="Z207" s="82">
        <v>96.220666877370391</v>
      </c>
      <c r="AA207" s="4" t="s">
        <v>237</v>
      </c>
    </row>
    <row r="208" spans="1:27" x14ac:dyDescent="0.25">
      <c r="A208" s="15"/>
      <c r="B208" s="135" t="s">
        <v>219</v>
      </c>
      <c r="C208" s="4">
        <f>IF('[1]regional estimates'!R208&lt;&gt;"", '[1]regional estimates'!R208, "–")</f>
        <v>7.3</v>
      </c>
      <c r="D208" s="180">
        <f>IF('[1]regional estimates'!S208&lt;&gt;"", '[1]regional estimates'!S208, "–")</f>
        <v>18500</v>
      </c>
      <c r="E208" s="180">
        <f>IF('[1]regional estimates'!T208&lt;&gt;"", '[1]regional estimates'!T208, "–")</f>
        <v>17700</v>
      </c>
      <c r="F208" s="180">
        <f>IF('[1]regional estimates'!U208&lt;&gt;"", '[1]regional estimates'!U208, "–")</f>
        <v>19500</v>
      </c>
      <c r="G208" s="180">
        <v>9700</v>
      </c>
      <c r="H208" s="180">
        <v>2000</v>
      </c>
      <c r="I208" s="4">
        <v>2.7</v>
      </c>
      <c r="J208" s="4">
        <v>1.8</v>
      </c>
      <c r="K208" s="4">
        <v>3.7</v>
      </c>
      <c r="L208" s="82">
        <v>39.173372882618409</v>
      </c>
      <c r="M208" s="82" t="s">
        <v>237</v>
      </c>
      <c r="N208" s="82">
        <v>33.004708365384396</v>
      </c>
      <c r="O208" s="82" t="s">
        <v>237</v>
      </c>
      <c r="P208" s="82">
        <v>44.889138192397617</v>
      </c>
      <c r="Q208" s="82" t="s">
        <v>237</v>
      </c>
      <c r="R208" s="82">
        <v>29.548997849204973</v>
      </c>
      <c r="S208" s="4" t="s">
        <v>237</v>
      </c>
      <c r="T208" s="82">
        <v>18.498484051481572</v>
      </c>
      <c r="U208" s="82" t="s">
        <v>237</v>
      </c>
      <c r="V208" s="82">
        <v>27.622195840403432</v>
      </c>
      <c r="W208" s="82" t="s">
        <v>237</v>
      </c>
      <c r="X208" s="180">
        <v>10700</v>
      </c>
      <c r="Y208" s="180">
        <v>26000</v>
      </c>
      <c r="Z208" s="82">
        <v>89.031787605745251</v>
      </c>
      <c r="AA208" s="4" t="s">
        <v>237</v>
      </c>
    </row>
    <row r="209" spans="1:33" x14ac:dyDescent="0.25">
      <c r="A209" s="15"/>
      <c r="B209" s="135" t="s">
        <v>220</v>
      </c>
      <c r="C209" s="4">
        <f>IF('[1]regional estimates'!R209&lt;&gt;"", '[1]regional estimates'!R209, "–")</f>
        <v>2.2000000000000002</v>
      </c>
      <c r="D209" s="180">
        <f>IF('[1]regional estimates'!S209&lt;&gt;"", '[1]regional estimates'!S209, "–")</f>
        <v>6200</v>
      </c>
      <c r="E209" s="180">
        <f>IF('[1]regional estimates'!T209&lt;&gt;"", '[1]regional estimates'!T209, "–")</f>
        <v>5700</v>
      </c>
      <c r="F209" s="180">
        <f>IF('[1]regional estimates'!U209&lt;&gt;"", '[1]regional estimates'!U209, "–")</f>
        <v>6700</v>
      </c>
      <c r="G209" s="180">
        <v>3100</v>
      </c>
      <c r="H209" s="180">
        <v>870</v>
      </c>
      <c r="I209" s="4">
        <v>0.7</v>
      </c>
      <c r="J209" s="4">
        <v>0.5</v>
      </c>
      <c r="K209" s="4">
        <v>0.9</v>
      </c>
      <c r="L209" s="82">
        <v>32.859699177937351</v>
      </c>
      <c r="M209" s="82" t="s">
        <v>237</v>
      </c>
      <c r="N209" s="82">
        <v>22.452176022841851</v>
      </c>
      <c r="O209" s="82" t="s">
        <v>237</v>
      </c>
      <c r="P209" s="82">
        <v>46.695064091914432</v>
      </c>
      <c r="Q209" s="82" t="s">
        <v>237</v>
      </c>
      <c r="R209" s="82">
        <v>35.210952310198358</v>
      </c>
      <c r="S209" s="4" t="s">
        <v>237</v>
      </c>
      <c r="T209" s="82">
        <v>6.2674587846408345</v>
      </c>
      <c r="U209" s="82" t="s">
        <v>237</v>
      </c>
      <c r="V209" s="82">
        <v>9.7185317291688502</v>
      </c>
      <c r="W209" s="82" t="s">
        <v>237</v>
      </c>
      <c r="X209" s="180">
        <v>4500</v>
      </c>
      <c r="Y209" s="180">
        <v>26000</v>
      </c>
      <c r="Z209" s="82">
        <v>102.59244875212647</v>
      </c>
      <c r="AA209" s="4" t="s">
        <v>237</v>
      </c>
    </row>
    <row r="210" spans="1:33" x14ac:dyDescent="0.25">
      <c r="A210" s="15"/>
      <c r="B210" s="15" t="s">
        <v>221</v>
      </c>
      <c r="C210" s="4">
        <f>IF('[1]regional estimates'!R210&lt;&gt;"", '[1]regional estimates'!R210, "–")</f>
        <v>0.1</v>
      </c>
      <c r="D210" s="180">
        <f>IF('[1]regional estimates'!S210&lt;&gt;"", '[1]regional estimates'!S210, "–")</f>
        <v>220</v>
      </c>
      <c r="E210" s="180">
        <f>IF('[1]regional estimates'!T210&lt;&gt;"", '[1]regional estimates'!T210, "–")</f>
        <v>150</v>
      </c>
      <c r="F210" s="180">
        <f>IF('[1]regional estimates'!U210&lt;&gt;"", '[1]regional estimates'!U210, "–")</f>
        <v>300</v>
      </c>
      <c r="G210" s="180">
        <v>80</v>
      </c>
      <c r="H210" s="180">
        <v>14</v>
      </c>
      <c r="I210" s="4" t="s">
        <v>350</v>
      </c>
      <c r="J210" s="4" t="s">
        <v>350</v>
      </c>
      <c r="K210" s="4" t="s">
        <v>350</v>
      </c>
      <c r="L210" s="82" t="s">
        <v>238</v>
      </c>
      <c r="M210" s="82" t="s">
        <v>237</v>
      </c>
      <c r="N210" s="82" t="s">
        <v>238</v>
      </c>
      <c r="O210" s="82" t="s">
        <v>237</v>
      </c>
      <c r="P210" s="82" t="s">
        <v>238</v>
      </c>
      <c r="Q210" s="82" t="s">
        <v>237</v>
      </c>
      <c r="R210" s="82" t="s">
        <v>238</v>
      </c>
      <c r="S210" s="4" t="s">
        <v>237</v>
      </c>
      <c r="T210" s="82" t="s">
        <v>238</v>
      </c>
      <c r="U210" s="82" t="s">
        <v>237</v>
      </c>
      <c r="V210" s="82" t="s">
        <v>238</v>
      </c>
      <c r="W210" s="82" t="s">
        <v>237</v>
      </c>
      <c r="X210" s="180">
        <v>91</v>
      </c>
      <c r="Y210" s="180">
        <v>6300</v>
      </c>
      <c r="Z210" s="82" t="s">
        <v>238</v>
      </c>
      <c r="AA210" s="4" t="s">
        <v>237</v>
      </c>
    </row>
    <row r="211" spans="1:33" x14ac:dyDescent="0.25">
      <c r="A211" s="15"/>
      <c r="B211" s="45" t="s">
        <v>222</v>
      </c>
      <c r="C211" s="4">
        <f>IF('[1]regional estimates'!R212&lt;&gt;"", '[1]regional estimates'!R212, "–")</f>
        <v>0.2</v>
      </c>
      <c r="D211" s="180">
        <f>IF('[1]regional estimates'!S212&lt;&gt;"", '[1]regional estimates'!S212, "–")</f>
        <v>2200</v>
      </c>
      <c r="E211" s="180">
        <f>IF('[1]regional estimates'!T212&lt;&gt;"", '[1]regional estimates'!T212, "–")</f>
        <v>1700</v>
      </c>
      <c r="F211" s="180">
        <f>IF('[1]regional estimates'!U212&lt;&gt;"", '[1]regional estimates'!U212, "–")</f>
        <v>2800</v>
      </c>
      <c r="G211" s="180">
        <v>780</v>
      </c>
      <c r="H211" s="180">
        <v>140</v>
      </c>
      <c r="I211" s="4" t="s">
        <v>350</v>
      </c>
      <c r="J211" s="4" t="s">
        <v>350</v>
      </c>
      <c r="K211" s="4" t="s">
        <v>350</v>
      </c>
      <c r="L211" s="82">
        <v>30.077781290397191</v>
      </c>
      <c r="M211" s="82" t="s">
        <v>237</v>
      </c>
      <c r="N211" s="82">
        <v>16.878824146679893</v>
      </c>
      <c r="O211" s="82" t="s">
        <v>237</v>
      </c>
      <c r="P211" s="82">
        <v>32.672539855565617</v>
      </c>
      <c r="Q211" s="82" t="s">
        <v>237</v>
      </c>
      <c r="R211" s="82">
        <v>17.100000000000001</v>
      </c>
      <c r="S211" s="4" t="s">
        <v>237</v>
      </c>
      <c r="T211" s="82">
        <v>0.82446702065201405</v>
      </c>
      <c r="U211" s="82" t="s">
        <v>237</v>
      </c>
      <c r="V211" s="82">
        <v>1.4461298756411423</v>
      </c>
      <c r="W211" s="82" t="s">
        <v>237</v>
      </c>
      <c r="X211" s="180">
        <v>590</v>
      </c>
      <c r="Y211" s="180">
        <v>39000</v>
      </c>
      <c r="Z211" s="82">
        <v>72.961414650673049</v>
      </c>
      <c r="AA211" s="4" t="s">
        <v>237</v>
      </c>
    </row>
    <row r="212" spans="1:33" x14ac:dyDescent="0.25">
      <c r="A212" s="15"/>
      <c r="B212" s="45" t="s">
        <v>223</v>
      </c>
      <c r="C212" s="4">
        <f>IF('[1]regional estimates'!R213&lt;&gt;"", '[1]regional estimates'!R213, "–")</f>
        <v>0.2</v>
      </c>
      <c r="D212" s="180">
        <f>IF('[1]regional estimates'!S213&lt;&gt;"", '[1]regional estimates'!S213, "–")</f>
        <v>2500</v>
      </c>
      <c r="E212" s="180">
        <f>IF('[1]regional estimates'!T213&lt;&gt;"", '[1]regional estimates'!T213, "–")</f>
        <v>2200</v>
      </c>
      <c r="F212" s="180">
        <f>IF('[1]regional estimates'!U213&lt;&gt;"", '[1]regional estimates'!U213, "–")</f>
        <v>3000</v>
      </c>
      <c r="G212" s="180">
        <v>870</v>
      </c>
      <c r="H212" s="180">
        <v>66</v>
      </c>
      <c r="I212" s="4" t="s">
        <v>350</v>
      </c>
      <c r="J212" s="4" t="s">
        <v>350</v>
      </c>
      <c r="K212" s="4" t="s">
        <v>350</v>
      </c>
      <c r="L212" s="82" t="s">
        <v>238</v>
      </c>
      <c r="M212" s="82" t="s">
        <v>237</v>
      </c>
      <c r="N212" s="82">
        <v>27.404089132909434</v>
      </c>
      <c r="O212" s="82" t="s">
        <v>285</v>
      </c>
      <c r="P212" s="82" t="s">
        <v>238</v>
      </c>
      <c r="Q212" s="82" t="s">
        <v>237</v>
      </c>
      <c r="R212" s="82" t="s">
        <v>238</v>
      </c>
      <c r="S212" s="4" t="s">
        <v>237</v>
      </c>
      <c r="T212" s="82" t="s">
        <v>238</v>
      </c>
      <c r="U212" s="82" t="s">
        <v>237</v>
      </c>
      <c r="V212" s="82" t="s">
        <v>238</v>
      </c>
      <c r="W212" s="82" t="s">
        <v>237</v>
      </c>
      <c r="X212" s="180">
        <v>800</v>
      </c>
      <c r="Y212" s="180">
        <v>23000</v>
      </c>
      <c r="Z212" s="82" t="s">
        <v>238</v>
      </c>
      <c r="AA212" s="4" t="s">
        <v>237</v>
      </c>
    </row>
    <row r="213" spans="1:33" x14ac:dyDescent="0.25">
      <c r="A213" s="15"/>
      <c r="B213" s="15" t="s">
        <v>224</v>
      </c>
      <c r="C213" s="4">
        <f>IF('[1]regional estimates'!R214&lt;&gt;"", '[1]regional estimates'!R214, "–")</f>
        <v>0.5</v>
      </c>
      <c r="D213" s="180">
        <f>IF('[1]regional estimates'!S214&lt;&gt;"", '[1]regional estimates'!S214, "–")</f>
        <v>1800</v>
      </c>
      <c r="E213" s="180">
        <f>IF('[1]regional estimates'!T214&lt;&gt;"", '[1]regional estimates'!T214, "–")</f>
        <v>1600</v>
      </c>
      <c r="F213" s="180">
        <f>IF('[1]regional estimates'!U214&lt;&gt;"", '[1]regional estimates'!U214, "–")</f>
        <v>2300</v>
      </c>
      <c r="G213" s="180">
        <v>570</v>
      </c>
      <c r="H213" s="180">
        <v>52</v>
      </c>
      <c r="I213" s="4">
        <v>0.2</v>
      </c>
      <c r="J213" s="4">
        <v>0.3</v>
      </c>
      <c r="K213" s="4">
        <v>0.2</v>
      </c>
      <c r="L213" s="82" t="s">
        <v>238</v>
      </c>
      <c r="M213" s="82" t="s">
        <v>237</v>
      </c>
      <c r="N213" s="82" t="s">
        <v>238</v>
      </c>
      <c r="O213" s="82" t="s">
        <v>237</v>
      </c>
      <c r="P213" s="82" t="s">
        <v>238</v>
      </c>
      <c r="Q213" s="82" t="s">
        <v>237</v>
      </c>
      <c r="R213" s="82" t="s">
        <v>238</v>
      </c>
      <c r="S213" s="4" t="s">
        <v>237</v>
      </c>
      <c r="T213" s="82" t="s">
        <v>238</v>
      </c>
      <c r="U213" s="82" t="s">
        <v>237</v>
      </c>
      <c r="V213" s="82" t="s">
        <v>238</v>
      </c>
      <c r="W213" s="82" t="s">
        <v>237</v>
      </c>
      <c r="X213" s="180">
        <v>720</v>
      </c>
      <c r="Y213" s="180">
        <v>8400</v>
      </c>
      <c r="Z213" s="82" t="s">
        <v>238</v>
      </c>
      <c r="AA213" s="4" t="s">
        <v>237</v>
      </c>
    </row>
    <row r="214" spans="1:33" x14ac:dyDescent="0.25">
      <c r="A214" s="15"/>
      <c r="B214" s="15" t="s">
        <v>225</v>
      </c>
      <c r="C214" s="4">
        <f>IF('[1]regional estimates'!R215&lt;&gt;"", '[1]regional estimates'!R215, "–")</f>
        <v>0.5</v>
      </c>
      <c r="D214" s="180">
        <f>IF('[1]regional estimates'!S215&lt;&gt;"", '[1]regional estimates'!S215, "–")</f>
        <v>1200</v>
      </c>
      <c r="E214" s="180">
        <f>IF('[1]regional estimates'!T215&lt;&gt;"", '[1]regional estimates'!T215, "–")</f>
        <v>1000</v>
      </c>
      <c r="F214" s="180">
        <f>IF('[1]regional estimates'!U215&lt;&gt;"", '[1]regional estimates'!U215, "–")</f>
        <v>1300</v>
      </c>
      <c r="G214" s="180">
        <v>410</v>
      </c>
      <c r="H214" s="180">
        <v>14</v>
      </c>
      <c r="I214" s="4">
        <v>0.1</v>
      </c>
      <c r="J214" s="4">
        <v>0.1</v>
      </c>
      <c r="K214" s="4">
        <v>0.2</v>
      </c>
      <c r="L214" s="82" t="s">
        <v>238</v>
      </c>
      <c r="M214" s="82" t="s">
        <v>237</v>
      </c>
      <c r="N214" s="82" t="s">
        <v>238</v>
      </c>
      <c r="O214" s="82" t="s">
        <v>237</v>
      </c>
      <c r="P214" s="82" t="s">
        <v>238</v>
      </c>
      <c r="Q214" s="82" t="s">
        <v>237</v>
      </c>
      <c r="R214" s="82" t="s">
        <v>238</v>
      </c>
      <c r="S214" s="4" t="s">
        <v>237</v>
      </c>
      <c r="T214" s="82" t="s">
        <v>238</v>
      </c>
      <c r="U214" s="82" t="s">
        <v>237</v>
      </c>
      <c r="V214" s="82" t="s">
        <v>238</v>
      </c>
      <c r="W214" s="82" t="s">
        <v>237</v>
      </c>
      <c r="X214" s="180">
        <v>220</v>
      </c>
      <c r="Y214" s="180">
        <v>7700</v>
      </c>
      <c r="Z214" s="82" t="s">
        <v>238</v>
      </c>
      <c r="AA214" s="4" t="s">
        <v>237</v>
      </c>
    </row>
    <row r="215" spans="1:33" x14ac:dyDescent="0.25">
      <c r="A215" s="15"/>
      <c r="B215" s="15" t="s">
        <v>226</v>
      </c>
      <c r="C215" s="4">
        <f>IF('[1]regional estimates'!R218&lt;&gt;"", '[1]regional estimates'!R218, "–")</f>
        <v>1.9</v>
      </c>
      <c r="D215" s="180">
        <f>IF('[1]regional estimates'!S218&lt;&gt;"", '[1]regional estimates'!S218, "–")</f>
        <v>10700</v>
      </c>
      <c r="E215" s="180">
        <f>IF('[1]regional estimates'!T218&lt;&gt;"", '[1]regional estimates'!T218, "–")</f>
        <v>9900</v>
      </c>
      <c r="F215" s="180">
        <f>IF('[1]regional estimates'!U218&lt;&gt;"", '[1]regional estimates'!U218, "–")</f>
        <v>11600</v>
      </c>
      <c r="G215" s="180">
        <v>5200</v>
      </c>
      <c r="H215" s="180">
        <v>1600</v>
      </c>
      <c r="I215" s="4">
        <v>0.7</v>
      </c>
      <c r="J215" s="4">
        <v>0.6</v>
      </c>
      <c r="K215" s="4">
        <v>0.9</v>
      </c>
      <c r="L215" s="82">
        <v>30.089384600711274</v>
      </c>
      <c r="M215" s="82" t="s">
        <v>237</v>
      </c>
      <c r="N215" s="82">
        <v>22.880763901728123</v>
      </c>
      <c r="O215" s="82" t="s">
        <v>237</v>
      </c>
      <c r="P215" s="82">
        <v>40.629643643511059</v>
      </c>
      <c r="Q215" s="82" t="s">
        <v>237</v>
      </c>
      <c r="R215" s="82" t="s">
        <v>238</v>
      </c>
      <c r="S215" s="4" t="s">
        <v>237</v>
      </c>
      <c r="T215" s="82" t="s">
        <v>238</v>
      </c>
      <c r="U215" s="82" t="s">
        <v>237</v>
      </c>
      <c r="V215" s="82">
        <v>18.759625906947484</v>
      </c>
      <c r="W215" s="82" t="s">
        <v>237</v>
      </c>
      <c r="X215" s="180">
        <v>7600</v>
      </c>
      <c r="Y215" s="180">
        <v>39000</v>
      </c>
      <c r="Z215" s="82">
        <v>89.163802312399739</v>
      </c>
      <c r="AA215" s="4" t="s">
        <v>237</v>
      </c>
    </row>
    <row r="216" spans="1:33" x14ac:dyDescent="0.25">
      <c r="A216" s="15"/>
      <c r="B216" s="15" t="s">
        <v>227</v>
      </c>
      <c r="C216" s="4">
        <f>IF('[1]regional estimates'!R219&lt;&gt;"", '[1]regional estimates'!R219, "–")</f>
        <v>0.8</v>
      </c>
      <c r="D216" s="180">
        <f>IF('[1]regional estimates'!S219&lt;&gt;"", '[1]regional estimates'!S219, "–")</f>
        <v>35000</v>
      </c>
      <c r="E216" s="180">
        <f>IF('[1]regional estimates'!T219&lt;&gt;"", '[1]regional estimates'!T219, "–")</f>
        <v>33200</v>
      </c>
      <c r="F216" s="180">
        <f>IF('[1]regional estimates'!U219&lt;&gt;"", '[1]regional estimates'!U219, "–")</f>
        <v>37200</v>
      </c>
      <c r="G216" s="180">
        <v>16000</v>
      </c>
      <c r="H216" s="180">
        <v>3200</v>
      </c>
      <c r="I216" s="4">
        <v>0.3</v>
      </c>
      <c r="J216" s="4">
        <v>0.3</v>
      </c>
      <c r="K216" s="4">
        <v>0.4</v>
      </c>
      <c r="L216" s="82">
        <v>30.324398535030621</v>
      </c>
      <c r="M216" s="82" t="s">
        <v>285</v>
      </c>
      <c r="N216" s="82">
        <v>22.193714186589702</v>
      </c>
      <c r="O216" s="82" t="s">
        <v>285</v>
      </c>
      <c r="P216" s="82" t="s">
        <v>238</v>
      </c>
      <c r="Q216" s="82" t="s">
        <v>237</v>
      </c>
      <c r="R216" s="82" t="s">
        <v>238</v>
      </c>
      <c r="S216" s="4" t="s">
        <v>237</v>
      </c>
      <c r="T216" s="82" t="s">
        <v>238</v>
      </c>
      <c r="U216" s="82" t="s">
        <v>237</v>
      </c>
      <c r="V216" s="82" t="s">
        <v>238</v>
      </c>
      <c r="W216" s="82" t="s">
        <v>237</v>
      </c>
      <c r="X216" s="180">
        <v>17700</v>
      </c>
      <c r="Y216" s="180">
        <v>140000</v>
      </c>
      <c r="Z216" s="82" t="s">
        <v>238</v>
      </c>
      <c r="AA216" s="4" t="s">
        <v>237</v>
      </c>
    </row>
    <row r="217" spans="1:33" x14ac:dyDescent="0.25">
      <c r="L217" s="4"/>
      <c r="M217" s="83"/>
      <c r="N217" s="4"/>
      <c r="O217" s="83"/>
    </row>
    <row r="218" spans="1:33" x14ac:dyDescent="0.25">
      <c r="B218" s="57" t="s">
        <v>259</v>
      </c>
      <c r="C218" s="49"/>
      <c r="D218" s="49"/>
      <c r="E218" s="95"/>
      <c r="F218" s="49"/>
      <c r="G218" s="95"/>
      <c r="H218" s="49"/>
      <c r="I218" s="95"/>
      <c r="J218" s="95"/>
      <c r="K218" s="49"/>
      <c r="L218" s="95"/>
      <c r="M218" s="49"/>
      <c r="N218" s="95"/>
      <c r="O218" s="49"/>
      <c r="P218" s="95"/>
      <c r="Q218" s="49"/>
      <c r="R218" s="95"/>
      <c r="S218" s="49"/>
      <c r="T218" s="49"/>
      <c r="U218" s="49"/>
      <c r="V218" s="49"/>
      <c r="W218" s="49"/>
      <c r="X218" s="95"/>
      <c r="Y218" s="44"/>
      <c r="Z218" s="44"/>
      <c r="AA218" s="46"/>
      <c r="AB218" s="44"/>
      <c r="AC218" s="46"/>
      <c r="AD218" s="43"/>
      <c r="AE218" s="43"/>
      <c r="AF218" s="43"/>
      <c r="AG218" s="43"/>
    </row>
    <row r="219" spans="1:33" x14ac:dyDescent="0.25">
      <c r="B219" s="3" t="s">
        <v>242</v>
      </c>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x14ac:dyDescent="0.2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x14ac:dyDescent="0.25">
      <c r="B221" s="45" t="s">
        <v>228</v>
      </c>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x14ac:dyDescent="0.25">
      <c r="B222" s="52" t="s">
        <v>233</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x14ac:dyDescent="0.25">
      <c r="B223" s="45" t="s">
        <v>355</v>
      </c>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x14ac:dyDescent="0.25">
      <c r="B224" s="3" t="s">
        <v>356</v>
      </c>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2:33" x14ac:dyDescent="0.25">
      <c r="B225" s="183" t="s">
        <v>357</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2:33" x14ac:dyDescent="0.25">
      <c r="B226" s="45" t="s">
        <v>236</v>
      </c>
      <c r="C226" s="41"/>
      <c r="D226" s="41"/>
      <c r="E226" s="41"/>
      <c r="F226" s="41"/>
      <c r="G226" s="41"/>
      <c r="H226" s="41"/>
      <c r="I226" s="184"/>
      <c r="J226" s="184"/>
      <c r="K226" s="184"/>
      <c r="L226" s="184"/>
      <c r="M226" s="184"/>
      <c r="N226" s="41"/>
      <c r="O226" s="41"/>
      <c r="P226" s="41"/>
      <c r="Q226" s="41"/>
      <c r="R226" s="41"/>
      <c r="S226" s="41"/>
      <c r="T226" s="41"/>
      <c r="U226" s="41"/>
      <c r="V226" s="41"/>
      <c r="W226" s="41"/>
      <c r="X226" s="41"/>
      <c r="Y226" s="41"/>
      <c r="Z226" s="41"/>
      <c r="AA226" s="41"/>
      <c r="AB226" s="41"/>
      <c r="AC226" s="41"/>
      <c r="AD226" s="41"/>
      <c r="AE226" s="41"/>
      <c r="AF226" s="43"/>
      <c r="AG226" s="43"/>
    </row>
    <row r="227" spans="2:33" x14ac:dyDescent="0.25">
      <c r="B227" s="45" t="s">
        <v>290</v>
      </c>
      <c r="C227" s="41"/>
      <c r="D227" s="41"/>
      <c r="E227" s="41"/>
      <c r="F227" s="41"/>
      <c r="G227" s="41"/>
      <c r="H227" s="41"/>
      <c r="I227" s="184"/>
      <c r="J227" s="184"/>
      <c r="K227" s="184"/>
      <c r="L227" s="184"/>
      <c r="M227" s="184"/>
      <c r="N227" s="41"/>
      <c r="O227" s="41"/>
      <c r="P227" s="41"/>
      <c r="Q227" s="41"/>
      <c r="R227" s="41"/>
      <c r="S227" s="41"/>
      <c r="T227" s="41"/>
      <c r="U227" s="41"/>
      <c r="V227" s="41"/>
      <c r="W227" s="41"/>
      <c r="X227" s="41"/>
      <c r="Y227" s="41"/>
      <c r="Z227" s="41"/>
      <c r="AA227" s="41"/>
      <c r="AB227" s="41"/>
      <c r="AC227" s="41"/>
      <c r="AD227" s="41"/>
      <c r="AE227" s="41"/>
      <c r="AF227" s="43"/>
      <c r="AG227" s="43"/>
    </row>
    <row r="228" spans="2:33" x14ac:dyDescent="0.25">
      <c r="C228" s="26"/>
      <c r="D228" s="26"/>
      <c r="E228" s="26"/>
      <c r="F228" s="26"/>
      <c r="G228" s="26"/>
      <c r="H228" s="26"/>
      <c r="I228" s="88"/>
      <c r="J228" s="88"/>
      <c r="K228" s="88"/>
      <c r="L228" s="88"/>
      <c r="M228" s="88"/>
      <c r="N228" s="26"/>
      <c r="O228" s="26"/>
      <c r="P228" s="26"/>
      <c r="Q228" s="26"/>
      <c r="R228" s="26"/>
      <c r="S228" s="26"/>
      <c r="T228" s="26"/>
      <c r="U228" s="26"/>
      <c r="V228" s="26"/>
      <c r="W228" s="26"/>
      <c r="X228" s="26"/>
      <c r="Y228" s="26"/>
      <c r="Z228" s="26"/>
      <c r="AA228" s="26"/>
      <c r="AB228" s="26"/>
      <c r="AC228" s="26"/>
      <c r="AD228" s="26"/>
      <c r="AE228" s="26"/>
      <c r="AF228" s="19"/>
      <c r="AG228" s="19"/>
    </row>
    <row r="229" spans="2:33" x14ac:dyDescent="0.25">
      <c r="AF229" s="19"/>
      <c r="AG229" s="19"/>
    </row>
    <row r="230" spans="2:33" x14ac:dyDescent="0.25">
      <c r="AF230" s="19"/>
      <c r="AG230" s="19"/>
    </row>
    <row r="231" spans="2:33" x14ac:dyDescent="0.25">
      <c r="AF231" s="19"/>
      <c r="AG231" s="19"/>
    </row>
  </sheetData>
  <mergeCells count="18">
    <mergeCell ref="L5:O5"/>
    <mergeCell ref="P5:S5"/>
    <mergeCell ref="T5:W5"/>
    <mergeCell ref="Z5:AA5"/>
    <mergeCell ref="Z6:AA6"/>
    <mergeCell ref="B4:B6"/>
    <mergeCell ref="C4:C5"/>
    <mergeCell ref="D4:F5"/>
    <mergeCell ref="I4:S4"/>
    <mergeCell ref="T4:W4"/>
    <mergeCell ref="L6:M6"/>
    <mergeCell ref="N6:O6"/>
    <mergeCell ref="P6:Q6"/>
    <mergeCell ref="R6:S6"/>
    <mergeCell ref="T6:U6"/>
    <mergeCell ref="V6:W6"/>
    <mergeCell ref="X4:AA4"/>
    <mergeCell ref="I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600"/>
  <sheetViews>
    <sheetView topLeftCell="A34" workbookViewId="0">
      <selection activeCell="AF39" sqref="AF39"/>
    </sheetView>
  </sheetViews>
  <sheetFormatPr defaultRowHeight="13.5" x14ac:dyDescent="0.25"/>
  <cols>
    <col min="1" max="1" width="4.42578125" style="3" customWidth="1"/>
    <col min="2" max="2" width="29.140625" style="3" customWidth="1"/>
    <col min="3" max="3" width="5.5703125" style="3" customWidth="1"/>
    <col min="4" max="4" width="2" style="3" customWidth="1"/>
    <col min="5" max="5" width="5.85546875" style="3" customWidth="1"/>
    <col min="6" max="6" width="1.7109375" style="3" customWidth="1"/>
    <col min="7" max="7" width="5.28515625" style="3" customWidth="1"/>
    <col min="8" max="9" width="6.140625" style="3" customWidth="1"/>
    <col min="10" max="10" width="2.28515625" style="3" customWidth="1"/>
    <col min="11" max="11" width="6.140625" style="3" customWidth="1"/>
    <col min="12" max="12" width="2.140625" style="3" customWidth="1"/>
    <col min="13" max="13" width="4.28515625" style="3" customWidth="1"/>
    <col min="14" max="14" width="1.28515625" style="3" customWidth="1"/>
    <col min="15" max="15" width="4" style="3" customWidth="1"/>
    <col min="16" max="16" width="1.28515625" style="3" customWidth="1"/>
    <col min="17" max="17" width="4.28515625" style="3" customWidth="1"/>
    <col min="18" max="18" width="1.42578125" style="3" customWidth="1"/>
    <col min="19" max="19" width="4.28515625" style="3" customWidth="1"/>
    <col min="20" max="20" width="1.42578125" style="3" customWidth="1"/>
    <col min="21" max="21" width="4.7109375" style="3" customWidth="1"/>
    <col min="22" max="22" width="2.28515625" style="3" customWidth="1"/>
    <col min="23" max="23" width="4.140625" style="3" customWidth="1"/>
    <col min="24" max="24" width="2.7109375" style="3" customWidth="1"/>
    <col min="25" max="25" width="5" style="3" customWidth="1"/>
    <col min="26" max="26" width="2.7109375" style="3" customWidth="1"/>
    <col min="27" max="27" width="5.7109375" style="3" customWidth="1"/>
    <col min="28" max="28" width="2.7109375" style="3" customWidth="1"/>
    <col min="29" max="29" width="6.140625" style="3" customWidth="1"/>
    <col min="30" max="30" width="1.85546875" style="3" customWidth="1"/>
    <col min="31" max="31" width="6.7109375" style="3" customWidth="1"/>
    <col min="32" max="32" width="2.5703125" style="3" customWidth="1"/>
    <col min="33" max="33" width="4.7109375" style="3" customWidth="1"/>
    <col min="34" max="34" width="4.140625" style="3" customWidth="1"/>
    <col min="35" max="35" width="4" style="3" customWidth="1"/>
    <col min="36" max="36" width="1.7109375" style="3" customWidth="1"/>
    <col min="37" max="37" width="4.5703125" style="3" customWidth="1"/>
    <col min="38" max="38" width="4.7109375" style="3" customWidth="1"/>
    <col min="39" max="39" width="4.42578125" style="3" customWidth="1"/>
    <col min="40" max="40" width="5.7109375" style="3" customWidth="1"/>
    <col min="41" max="16384" width="9.140625" style="3"/>
  </cols>
  <sheetData>
    <row r="1" spans="1:40" x14ac:dyDescent="0.25">
      <c r="A1" s="3">
        <v>1</v>
      </c>
      <c r="B1" s="3">
        <v>2</v>
      </c>
      <c r="C1" s="3">
        <v>3</v>
      </c>
      <c r="D1" s="3">
        <v>4</v>
      </c>
      <c r="E1" s="3">
        <v>5</v>
      </c>
      <c r="F1" s="3">
        <v>6</v>
      </c>
      <c r="G1" s="3">
        <v>7</v>
      </c>
      <c r="H1" s="3">
        <v>8</v>
      </c>
      <c r="I1" s="3">
        <v>9</v>
      </c>
      <c r="J1" s="3">
        <v>10</v>
      </c>
      <c r="K1" s="3">
        <v>11</v>
      </c>
      <c r="L1" s="3">
        <v>12</v>
      </c>
      <c r="M1" s="3">
        <v>13</v>
      </c>
      <c r="N1" s="3">
        <v>14</v>
      </c>
      <c r="O1" s="3">
        <v>15</v>
      </c>
      <c r="P1" s="3">
        <v>16</v>
      </c>
      <c r="Q1" s="3">
        <v>17</v>
      </c>
      <c r="R1" s="3">
        <v>18</v>
      </c>
      <c r="S1" s="3">
        <v>19</v>
      </c>
      <c r="T1" s="3">
        <v>20</v>
      </c>
      <c r="U1" s="3">
        <v>21</v>
      </c>
      <c r="V1" s="3">
        <v>22</v>
      </c>
      <c r="W1" s="3">
        <v>23</v>
      </c>
      <c r="X1" s="3">
        <v>24</v>
      </c>
      <c r="Y1" s="3">
        <v>25</v>
      </c>
      <c r="Z1" s="3">
        <v>26</v>
      </c>
      <c r="AA1" s="3">
        <v>27</v>
      </c>
      <c r="AB1" s="3">
        <v>28</v>
      </c>
      <c r="AC1" s="3">
        <v>29</v>
      </c>
      <c r="AD1" s="3">
        <v>30</v>
      </c>
      <c r="AE1" s="3">
        <v>31</v>
      </c>
      <c r="AF1" s="3">
        <v>32</v>
      </c>
      <c r="AG1" s="3">
        <v>33</v>
      </c>
      <c r="AH1" s="3">
        <v>34</v>
      </c>
      <c r="AI1" s="3">
        <v>35</v>
      </c>
      <c r="AJ1" s="3">
        <v>36</v>
      </c>
      <c r="AK1" s="3">
        <v>37</v>
      </c>
      <c r="AL1" s="3">
        <v>38</v>
      </c>
      <c r="AM1" s="3">
        <v>39</v>
      </c>
      <c r="AN1" s="3">
        <v>40</v>
      </c>
    </row>
    <row r="2" spans="1:40" s="62" customFormat="1" ht="18" x14ac:dyDescent="0.25">
      <c r="B2" s="185" t="s">
        <v>358</v>
      </c>
      <c r="C2" s="3"/>
      <c r="D2" s="3"/>
      <c r="E2" s="3"/>
      <c r="F2" s="3"/>
      <c r="AE2" s="186"/>
      <c r="AF2" s="186"/>
      <c r="AG2" s="186"/>
    </row>
    <row r="3" spans="1:40" x14ac:dyDescent="0.25">
      <c r="C3" s="187"/>
      <c r="D3" s="188"/>
      <c r="AH3" s="53"/>
      <c r="AI3" s="53"/>
      <c r="AJ3" s="53"/>
      <c r="AK3" s="83"/>
      <c r="AL3" s="53"/>
      <c r="AM3" s="53"/>
      <c r="AN3" s="53"/>
    </row>
    <row r="4" spans="1:40" x14ac:dyDescent="0.25">
      <c r="B4" s="763" t="s">
        <v>1</v>
      </c>
      <c r="C4" s="766" t="s">
        <v>359</v>
      </c>
      <c r="D4" s="767"/>
      <c r="E4" s="767"/>
      <c r="F4" s="708"/>
      <c r="G4" s="698" t="s">
        <v>360</v>
      </c>
      <c r="H4" s="698"/>
      <c r="I4" s="665" t="s">
        <v>361</v>
      </c>
      <c r="J4" s="715"/>
      <c r="K4" s="715"/>
      <c r="L4" s="650"/>
      <c r="M4" s="719" t="s">
        <v>362</v>
      </c>
      <c r="N4" s="719"/>
      <c r="O4" s="719"/>
      <c r="P4" s="719"/>
      <c r="Q4" s="719"/>
      <c r="R4" s="719"/>
      <c r="S4" s="719"/>
      <c r="T4" s="719"/>
      <c r="U4" s="719"/>
      <c r="V4" s="719"/>
      <c r="W4" s="719"/>
      <c r="X4" s="719"/>
      <c r="Y4" s="719"/>
      <c r="Z4" s="719"/>
      <c r="AA4" s="719"/>
      <c r="AB4" s="719"/>
      <c r="AC4" s="719"/>
      <c r="AD4" s="719"/>
      <c r="AE4" s="719"/>
      <c r="AF4" s="719"/>
      <c r="AG4" s="656" t="s">
        <v>363</v>
      </c>
      <c r="AH4" s="716"/>
      <c r="AI4" s="716"/>
      <c r="AJ4" s="716"/>
      <c r="AK4" s="716"/>
      <c r="AL4" s="716"/>
      <c r="AM4" s="716"/>
      <c r="AN4" s="657"/>
    </row>
    <row r="5" spans="1:40" x14ac:dyDescent="0.25">
      <c r="B5" s="764"/>
      <c r="C5" s="768"/>
      <c r="D5" s="769"/>
      <c r="E5" s="769"/>
      <c r="F5" s="712"/>
      <c r="G5" s="698"/>
      <c r="H5" s="698"/>
      <c r="I5" s="665" t="s">
        <v>364</v>
      </c>
      <c r="J5" s="715"/>
      <c r="K5" s="715"/>
      <c r="L5" s="650"/>
      <c r="M5" s="698" t="s">
        <v>364</v>
      </c>
      <c r="N5" s="761"/>
      <c r="O5" s="761"/>
      <c r="P5" s="761"/>
      <c r="Q5" s="698" t="s">
        <v>365</v>
      </c>
      <c r="R5" s="698"/>
      <c r="S5" s="698"/>
      <c r="T5" s="698"/>
      <c r="U5" s="698" t="s">
        <v>366</v>
      </c>
      <c r="V5" s="698"/>
      <c r="W5" s="698"/>
      <c r="X5" s="762"/>
      <c r="Y5" s="698" t="s">
        <v>367</v>
      </c>
      <c r="Z5" s="698"/>
      <c r="AA5" s="698"/>
      <c r="AB5" s="762"/>
      <c r="AC5" s="698" t="s">
        <v>368</v>
      </c>
      <c r="AD5" s="698"/>
      <c r="AE5" s="698"/>
      <c r="AF5" s="698"/>
      <c r="AG5" s="665" t="s">
        <v>365</v>
      </c>
      <c r="AH5" s="715"/>
      <c r="AI5" s="715"/>
      <c r="AJ5" s="650"/>
      <c r="AK5" s="698" t="s">
        <v>366</v>
      </c>
      <c r="AL5" s="698"/>
      <c r="AM5" s="698"/>
      <c r="AN5" s="762"/>
    </row>
    <row r="6" spans="1:40" x14ac:dyDescent="0.25">
      <c r="B6" s="764"/>
      <c r="C6" s="770" t="s">
        <v>276</v>
      </c>
      <c r="D6" s="715"/>
      <c r="E6" s="715"/>
      <c r="F6" s="650"/>
      <c r="G6" s="771">
        <v>2013</v>
      </c>
      <c r="H6" s="738"/>
      <c r="I6" s="772" t="s">
        <v>369</v>
      </c>
      <c r="J6" s="773"/>
      <c r="K6" s="773"/>
      <c r="L6" s="774"/>
      <c r="M6" s="698" t="s">
        <v>369</v>
      </c>
      <c r="N6" s="698"/>
      <c r="O6" s="698"/>
      <c r="P6" s="698"/>
      <c r="Q6" s="775" t="s">
        <v>276</v>
      </c>
      <c r="R6" s="775"/>
      <c r="S6" s="775"/>
      <c r="T6" s="775"/>
      <c r="U6" s="698" t="s">
        <v>370</v>
      </c>
      <c r="V6" s="698"/>
      <c r="W6" s="698"/>
      <c r="X6" s="698"/>
      <c r="Y6" s="665" t="s">
        <v>277</v>
      </c>
      <c r="Z6" s="715"/>
      <c r="AA6" s="715"/>
      <c r="AB6" s="650"/>
      <c r="AC6" s="698" t="s">
        <v>369</v>
      </c>
      <c r="AD6" s="698"/>
      <c r="AE6" s="698" t="s">
        <v>370</v>
      </c>
      <c r="AF6" s="698"/>
      <c r="AG6" s="723" t="s">
        <v>276</v>
      </c>
      <c r="AH6" s="724"/>
      <c r="AI6" s="724"/>
      <c r="AJ6" s="725"/>
      <c r="AK6" s="698" t="s">
        <v>370</v>
      </c>
      <c r="AL6" s="698"/>
      <c r="AM6" s="698"/>
      <c r="AN6" s="698"/>
    </row>
    <row r="7" spans="1:40" ht="27" x14ac:dyDescent="0.25">
      <c r="B7" s="765"/>
      <c r="C7" s="776" t="s">
        <v>14</v>
      </c>
      <c r="D7" s="725"/>
      <c r="E7" s="723" t="s">
        <v>15</v>
      </c>
      <c r="F7" s="725"/>
      <c r="G7" s="189" t="s">
        <v>371</v>
      </c>
      <c r="H7" s="189" t="s">
        <v>372</v>
      </c>
      <c r="I7" s="665" t="s">
        <v>14</v>
      </c>
      <c r="J7" s="650"/>
      <c r="K7" s="665" t="s">
        <v>15</v>
      </c>
      <c r="L7" s="650"/>
      <c r="M7" s="738" t="s">
        <v>14</v>
      </c>
      <c r="N7" s="738"/>
      <c r="O7" s="738" t="s">
        <v>15</v>
      </c>
      <c r="P7" s="738"/>
      <c r="Q7" s="738" t="s">
        <v>14</v>
      </c>
      <c r="R7" s="738"/>
      <c r="S7" s="738" t="s">
        <v>15</v>
      </c>
      <c r="T7" s="738"/>
      <c r="U7" s="698" t="s">
        <v>14</v>
      </c>
      <c r="V7" s="698"/>
      <c r="W7" s="698" t="s">
        <v>15</v>
      </c>
      <c r="X7" s="761"/>
      <c r="Y7" s="665" t="s">
        <v>373</v>
      </c>
      <c r="Z7" s="650"/>
      <c r="AA7" s="665" t="s">
        <v>374</v>
      </c>
      <c r="AB7" s="650"/>
      <c r="AC7" s="698" t="s">
        <v>375</v>
      </c>
      <c r="AD7" s="698"/>
      <c r="AE7" s="698" t="s">
        <v>376</v>
      </c>
      <c r="AF7" s="698"/>
      <c r="AG7" s="738" t="s">
        <v>14</v>
      </c>
      <c r="AH7" s="738"/>
      <c r="AI7" s="698" t="s">
        <v>15</v>
      </c>
      <c r="AJ7" s="762"/>
      <c r="AK7" s="738" t="s">
        <v>14</v>
      </c>
      <c r="AL7" s="738"/>
      <c r="AM7" s="698" t="s">
        <v>15</v>
      </c>
      <c r="AN7" s="761"/>
    </row>
    <row r="8" spans="1:40" x14ac:dyDescent="0.25">
      <c r="P8" s="29"/>
    </row>
    <row r="9" spans="1:40" x14ac:dyDescent="0.25">
      <c r="A9" s="15"/>
      <c r="B9" s="45" t="s">
        <v>17</v>
      </c>
      <c r="C9" s="190">
        <v>61.879068951927202</v>
      </c>
      <c r="D9" s="191" t="s">
        <v>279</v>
      </c>
      <c r="E9" s="190">
        <v>32.113223017557502</v>
      </c>
      <c r="F9" s="145" t="s">
        <v>279</v>
      </c>
      <c r="G9" s="190">
        <v>70.004910369232107</v>
      </c>
      <c r="H9" s="190">
        <v>5.9</v>
      </c>
      <c r="I9" s="190" t="s">
        <v>238</v>
      </c>
      <c r="J9" s="145" t="s">
        <v>279</v>
      </c>
      <c r="K9" s="190" t="s">
        <v>238</v>
      </c>
      <c r="L9" s="145" t="s">
        <v>279</v>
      </c>
      <c r="M9" s="190">
        <v>120.56037999999999</v>
      </c>
      <c r="N9" s="190"/>
      <c r="O9" s="190">
        <v>86.572149999999993</v>
      </c>
      <c r="P9" s="190"/>
      <c r="Q9" s="190" t="s">
        <v>238</v>
      </c>
      <c r="R9" s="145" t="s">
        <v>279</v>
      </c>
      <c r="S9" s="190" t="s">
        <v>238</v>
      </c>
      <c r="T9" s="145" t="s">
        <v>279</v>
      </c>
      <c r="U9" s="190">
        <v>64.400000000000006</v>
      </c>
      <c r="V9" s="192" t="s">
        <v>283</v>
      </c>
      <c r="W9" s="190">
        <v>48.3</v>
      </c>
      <c r="X9" s="192" t="s">
        <v>283</v>
      </c>
      <c r="Y9" s="190" t="s">
        <v>238</v>
      </c>
      <c r="Z9" s="192" t="s">
        <v>279</v>
      </c>
      <c r="AA9" s="193" t="s">
        <v>238</v>
      </c>
      <c r="AB9" s="192" t="s">
        <v>279</v>
      </c>
      <c r="AC9" s="190" t="s">
        <v>238</v>
      </c>
      <c r="AD9" s="145" t="s">
        <v>279</v>
      </c>
      <c r="AE9" s="190">
        <v>84.1</v>
      </c>
      <c r="AF9" s="192" t="s">
        <v>279</v>
      </c>
      <c r="AG9" s="190" t="s">
        <v>238</v>
      </c>
      <c r="AH9" s="145" t="s">
        <v>279</v>
      </c>
      <c r="AI9" s="190" t="s">
        <v>238</v>
      </c>
      <c r="AJ9" s="145" t="s">
        <v>279</v>
      </c>
      <c r="AK9" s="190">
        <v>42</v>
      </c>
      <c r="AL9" s="194" t="s">
        <v>283</v>
      </c>
      <c r="AM9" s="190">
        <v>23.2</v>
      </c>
      <c r="AN9" s="194" t="s">
        <v>283</v>
      </c>
    </row>
    <row r="10" spans="1:40" x14ac:dyDescent="0.25">
      <c r="A10" s="15"/>
      <c r="B10" s="45" t="s">
        <v>18</v>
      </c>
      <c r="C10" s="190">
        <v>98.731356874658502</v>
      </c>
      <c r="D10" s="191" t="s">
        <v>279</v>
      </c>
      <c r="E10" s="190">
        <v>98.856240126382303</v>
      </c>
      <c r="F10" s="145" t="s">
        <v>279</v>
      </c>
      <c r="G10" s="190">
        <v>116.15720813003399</v>
      </c>
      <c r="H10" s="190">
        <v>60.1</v>
      </c>
      <c r="I10" s="190">
        <v>68.606480000000005</v>
      </c>
      <c r="J10" s="145" t="s">
        <v>279</v>
      </c>
      <c r="K10" s="190">
        <v>69.117750000000001</v>
      </c>
      <c r="L10" s="145" t="s">
        <v>279</v>
      </c>
      <c r="M10" s="190" t="s">
        <v>238</v>
      </c>
      <c r="N10" s="190"/>
      <c r="O10" s="190" t="s">
        <v>238</v>
      </c>
      <c r="P10" s="190"/>
      <c r="Q10" s="190" t="s">
        <v>238</v>
      </c>
      <c r="R10" s="145" t="s">
        <v>279</v>
      </c>
      <c r="S10" s="190" t="s">
        <v>238</v>
      </c>
      <c r="T10" s="145" t="s">
        <v>279</v>
      </c>
      <c r="U10" s="190">
        <v>90.235747086125954</v>
      </c>
      <c r="V10" s="192" t="s">
        <v>279</v>
      </c>
      <c r="W10" s="190">
        <v>90.702477128468345</v>
      </c>
      <c r="X10" s="192" t="s">
        <v>279</v>
      </c>
      <c r="Y10" s="190" t="s">
        <v>238</v>
      </c>
      <c r="Z10" s="192" t="s">
        <v>279</v>
      </c>
      <c r="AA10" s="193" t="s">
        <v>238</v>
      </c>
      <c r="AB10" s="192" t="s">
        <v>279</v>
      </c>
      <c r="AC10" s="190">
        <v>98.783370000000005</v>
      </c>
      <c r="AD10" s="145" t="s">
        <v>279</v>
      </c>
      <c r="AE10" s="190">
        <v>99.6</v>
      </c>
      <c r="AF10" s="192" t="s">
        <v>279</v>
      </c>
      <c r="AG10" s="190" t="s">
        <v>238</v>
      </c>
      <c r="AH10" s="145" t="s">
        <v>279</v>
      </c>
      <c r="AI10" s="190" t="s">
        <v>238</v>
      </c>
      <c r="AJ10" s="145" t="s">
        <v>279</v>
      </c>
      <c r="AK10" s="190">
        <v>84.342807724710028</v>
      </c>
      <c r="AL10" s="194" t="s">
        <v>279</v>
      </c>
      <c r="AM10" s="190">
        <v>82.446709838923695</v>
      </c>
      <c r="AN10" s="194" t="s">
        <v>279</v>
      </c>
    </row>
    <row r="11" spans="1:40" x14ac:dyDescent="0.25">
      <c r="A11" s="15"/>
      <c r="B11" s="45" t="s">
        <v>19</v>
      </c>
      <c r="C11" s="190">
        <v>94.381479769933094</v>
      </c>
      <c r="D11" s="191" t="s">
        <v>239</v>
      </c>
      <c r="E11" s="190">
        <v>89.1382394562374</v>
      </c>
      <c r="F11" s="145" t="s">
        <v>239</v>
      </c>
      <c r="G11" s="190">
        <v>102.01078121578399</v>
      </c>
      <c r="H11" s="190">
        <v>16.5</v>
      </c>
      <c r="I11" s="190">
        <v>78.266620000000003</v>
      </c>
      <c r="J11" s="145" t="s">
        <v>279</v>
      </c>
      <c r="K11" s="190">
        <v>79.439800000000005</v>
      </c>
      <c r="L11" s="145" t="s">
        <v>279</v>
      </c>
      <c r="M11" s="190">
        <v>120.70303</v>
      </c>
      <c r="N11" s="190"/>
      <c r="O11" s="190">
        <v>113.9748</v>
      </c>
      <c r="P11" s="190"/>
      <c r="Q11" s="190" t="s">
        <v>238</v>
      </c>
      <c r="R11" s="145" t="s">
        <v>279</v>
      </c>
      <c r="S11" s="190" t="s">
        <v>238</v>
      </c>
      <c r="T11" s="145" t="s">
        <v>279</v>
      </c>
      <c r="U11" s="190">
        <v>96.8</v>
      </c>
      <c r="V11" s="192" t="s">
        <v>239</v>
      </c>
      <c r="W11" s="190">
        <v>96.2</v>
      </c>
      <c r="X11" s="192" t="s">
        <v>239</v>
      </c>
      <c r="Y11" s="190">
        <v>0.86184000000000005</v>
      </c>
      <c r="Z11" s="192" t="s">
        <v>279</v>
      </c>
      <c r="AA11" s="193">
        <v>25.337</v>
      </c>
      <c r="AB11" s="192" t="s">
        <v>279</v>
      </c>
      <c r="AC11" s="190">
        <v>92.767520000000005</v>
      </c>
      <c r="AD11" s="145" t="s">
        <v>279</v>
      </c>
      <c r="AE11" s="190">
        <v>92.972518508116153</v>
      </c>
      <c r="AF11" s="192" t="s">
        <v>239</v>
      </c>
      <c r="AG11" s="190" t="s">
        <v>238</v>
      </c>
      <c r="AH11" s="145" t="s">
        <v>279</v>
      </c>
      <c r="AI11" s="190" t="s">
        <v>238</v>
      </c>
      <c r="AJ11" s="145" t="s">
        <v>279</v>
      </c>
      <c r="AK11" s="190">
        <v>57.4</v>
      </c>
      <c r="AL11" s="194" t="s">
        <v>239</v>
      </c>
      <c r="AM11" s="190">
        <v>64.5</v>
      </c>
      <c r="AN11" s="194" t="s">
        <v>239</v>
      </c>
    </row>
    <row r="12" spans="1:40" x14ac:dyDescent="0.25">
      <c r="A12" s="15"/>
      <c r="B12" s="45" t="s">
        <v>20</v>
      </c>
      <c r="C12" s="190" t="s">
        <v>238</v>
      </c>
      <c r="D12" s="191" t="s">
        <v>279</v>
      </c>
      <c r="E12" s="190" t="s">
        <v>238</v>
      </c>
      <c r="F12" s="145" t="s">
        <v>279</v>
      </c>
      <c r="G12" s="190">
        <v>80.702618091847796</v>
      </c>
      <c r="H12" s="190">
        <v>94</v>
      </c>
      <c r="I12" s="190" t="s">
        <v>238</v>
      </c>
      <c r="J12" s="145" t="s">
        <v>279</v>
      </c>
      <c r="K12" s="190" t="s">
        <v>238</v>
      </c>
      <c r="L12" s="145" t="s">
        <v>279</v>
      </c>
      <c r="M12" s="190" t="s">
        <v>238</v>
      </c>
      <c r="N12" s="190"/>
      <c r="O12" s="190" t="s">
        <v>238</v>
      </c>
      <c r="P12" s="190"/>
      <c r="Q12" s="190" t="s">
        <v>238</v>
      </c>
      <c r="R12" s="145" t="s">
        <v>279</v>
      </c>
      <c r="S12" s="190" t="s">
        <v>238</v>
      </c>
      <c r="T12" s="145" t="s">
        <v>279</v>
      </c>
      <c r="U12" s="190" t="s">
        <v>238</v>
      </c>
      <c r="V12" s="192" t="s">
        <v>279</v>
      </c>
      <c r="W12" s="190" t="s">
        <v>238</v>
      </c>
      <c r="X12" s="192" t="s">
        <v>279</v>
      </c>
      <c r="Y12" s="190" t="s">
        <v>238</v>
      </c>
      <c r="Z12" s="192" t="s">
        <v>279</v>
      </c>
      <c r="AA12" s="193" t="s">
        <v>238</v>
      </c>
      <c r="AB12" s="192" t="s">
        <v>279</v>
      </c>
      <c r="AC12" s="190" t="s">
        <v>238</v>
      </c>
      <c r="AD12" s="145" t="s">
        <v>279</v>
      </c>
      <c r="AE12" s="190" t="s">
        <v>238</v>
      </c>
      <c r="AF12" s="192" t="s">
        <v>279</v>
      </c>
      <c r="AG12" s="190" t="s">
        <v>238</v>
      </c>
      <c r="AH12" s="145" t="s">
        <v>279</v>
      </c>
      <c r="AI12" s="190" t="s">
        <v>238</v>
      </c>
      <c r="AJ12" s="145" t="s">
        <v>279</v>
      </c>
      <c r="AK12" s="190" t="s">
        <v>238</v>
      </c>
      <c r="AL12" s="194" t="s">
        <v>279</v>
      </c>
      <c r="AM12" s="190" t="s">
        <v>238</v>
      </c>
      <c r="AN12" s="194" t="s">
        <v>279</v>
      </c>
    </row>
    <row r="13" spans="1:40" x14ac:dyDescent="0.25">
      <c r="A13" s="15"/>
      <c r="B13" s="45" t="s">
        <v>22</v>
      </c>
      <c r="C13" s="190">
        <v>79.75085</v>
      </c>
      <c r="D13" s="191" t="s">
        <v>279</v>
      </c>
      <c r="E13" s="190">
        <v>66.361760000000004</v>
      </c>
      <c r="F13" s="145" t="s">
        <v>279</v>
      </c>
      <c r="G13" s="190">
        <v>61.873297112495202</v>
      </c>
      <c r="H13" s="190">
        <v>19.100000000000001</v>
      </c>
      <c r="I13" s="190">
        <v>70.124409999999997</v>
      </c>
      <c r="J13" s="145" t="s">
        <v>279</v>
      </c>
      <c r="K13" s="190">
        <v>103.095</v>
      </c>
      <c r="L13" s="145" t="s">
        <v>279</v>
      </c>
      <c r="M13" s="190">
        <v>171.22011000000001</v>
      </c>
      <c r="N13" s="190"/>
      <c r="O13" s="190">
        <v>109.55025999999999</v>
      </c>
      <c r="P13" s="190"/>
      <c r="Q13" s="190">
        <v>96.800479999999993</v>
      </c>
      <c r="R13" s="145" t="s">
        <v>279</v>
      </c>
      <c r="S13" s="190">
        <v>74.487110000000001</v>
      </c>
      <c r="T13" s="145" t="s">
        <v>279</v>
      </c>
      <c r="U13" s="190">
        <v>77.2</v>
      </c>
      <c r="V13" s="192" t="s">
        <v>279</v>
      </c>
      <c r="W13" s="190">
        <v>75.400000000000006</v>
      </c>
      <c r="X13" s="192" t="s">
        <v>279</v>
      </c>
      <c r="Y13" s="190">
        <v>14.33141</v>
      </c>
      <c r="Z13" s="192" t="s">
        <v>279</v>
      </c>
      <c r="AA13" s="193">
        <v>512.91800000000001</v>
      </c>
      <c r="AB13" s="192" t="s">
        <v>279</v>
      </c>
      <c r="AC13" s="190">
        <v>31.87285</v>
      </c>
      <c r="AD13" s="145" t="s">
        <v>279</v>
      </c>
      <c r="AE13" s="190">
        <v>83.1</v>
      </c>
      <c r="AF13" s="192" t="s">
        <v>239</v>
      </c>
      <c r="AG13" s="190">
        <v>14.86619</v>
      </c>
      <c r="AH13" s="145" t="s">
        <v>279</v>
      </c>
      <c r="AI13" s="190">
        <v>12.0703</v>
      </c>
      <c r="AJ13" s="145" t="s">
        <v>279</v>
      </c>
      <c r="AK13" s="190">
        <v>20.6</v>
      </c>
      <c r="AL13" s="194"/>
      <c r="AM13" s="190">
        <v>17.399999999999999</v>
      </c>
      <c r="AN13" s="194"/>
    </row>
    <row r="14" spans="1:40" x14ac:dyDescent="0.25">
      <c r="A14" s="15"/>
      <c r="B14" s="45" t="s">
        <v>23</v>
      </c>
      <c r="C14" s="190" t="s">
        <v>238</v>
      </c>
      <c r="D14" s="191" t="s">
        <v>279</v>
      </c>
      <c r="E14" s="190" t="s">
        <v>238</v>
      </c>
      <c r="F14" s="145" t="s">
        <v>279</v>
      </c>
      <c r="G14" s="190">
        <v>127.085625382008</v>
      </c>
      <c r="H14" s="190">
        <v>63.4</v>
      </c>
      <c r="I14" s="190">
        <v>91.438360000000003</v>
      </c>
      <c r="J14" s="145" t="s">
        <v>279</v>
      </c>
      <c r="K14" s="190">
        <v>85.840710000000001</v>
      </c>
      <c r="L14" s="145" t="s">
        <v>279</v>
      </c>
      <c r="M14" s="190">
        <v>101.27222</v>
      </c>
      <c r="N14" s="190"/>
      <c r="O14" s="190">
        <v>94.50591</v>
      </c>
      <c r="P14" s="190"/>
      <c r="Q14" s="190">
        <v>86.679140000000004</v>
      </c>
      <c r="R14" s="145" t="s">
        <v>279</v>
      </c>
      <c r="S14" s="190">
        <v>83.873990000000006</v>
      </c>
      <c r="T14" s="145" t="s">
        <v>279</v>
      </c>
      <c r="U14" s="190" t="s">
        <v>238</v>
      </c>
      <c r="V14" s="192" t="s">
        <v>279</v>
      </c>
      <c r="W14" s="190" t="s">
        <v>238</v>
      </c>
      <c r="X14" s="192" t="s">
        <v>279</v>
      </c>
      <c r="Y14" s="190">
        <v>14.72186</v>
      </c>
      <c r="Z14" s="192" t="s">
        <v>279</v>
      </c>
      <c r="AA14" s="193">
        <v>1.5720000000000001</v>
      </c>
      <c r="AB14" s="192" t="s">
        <v>279</v>
      </c>
      <c r="AC14" s="190" t="s">
        <v>238</v>
      </c>
      <c r="AD14" s="145" t="s">
        <v>279</v>
      </c>
      <c r="AE14" s="190" t="s">
        <v>238</v>
      </c>
      <c r="AF14" s="192" t="s">
        <v>279</v>
      </c>
      <c r="AG14" s="190">
        <v>71.976920000000007</v>
      </c>
      <c r="AH14" s="145" t="s">
        <v>279</v>
      </c>
      <c r="AI14" s="190">
        <v>84.979839999999996</v>
      </c>
      <c r="AJ14" s="145" t="s">
        <v>279</v>
      </c>
      <c r="AK14" s="190" t="s">
        <v>238</v>
      </c>
      <c r="AL14" s="194" t="s">
        <v>279</v>
      </c>
      <c r="AM14" s="190" t="s">
        <v>238</v>
      </c>
      <c r="AN14" s="194" t="s">
        <v>279</v>
      </c>
    </row>
    <row r="15" spans="1:40" x14ac:dyDescent="0.25">
      <c r="A15" s="15"/>
      <c r="B15" s="45" t="s">
        <v>24</v>
      </c>
      <c r="C15" s="190">
        <v>99.057900000000004</v>
      </c>
      <c r="D15" s="191" t="s">
        <v>279</v>
      </c>
      <c r="E15" s="190">
        <v>99.424279999999996</v>
      </c>
      <c r="F15" s="145" t="s">
        <v>279</v>
      </c>
      <c r="G15" s="190">
        <v>159.02545431979499</v>
      </c>
      <c r="H15" s="190">
        <v>59.9</v>
      </c>
      <c r="I15" s="190">
        <v>73.654480000000007</v>
      </c>
      <c r="J15" s="145" t="s">
        <v>279</v>
      </c>
      <c r="K15" s="190">
        <v>74.825800000000001</v>
      </c>
      <c r="L15" s="145" t="s">
        <v>279</v>
      </c>
      <c r="M15" s="190">
        <v>118.24141</v>
      </c>
      <c r="N15" s="190"/>
      <c r="O15" s="190">
        <v>116.86673</v>
      </c>
      <c r="P15" s="190"/>
      <c r="Q15" s="190" t="s">
        <v>238</v>
      </c>
      <c r="R15" s="145" t="s">
        <v>279</v>
      </c>
      <c r="S15" s="190" t="s">
        <v>238</v>
      </c>
      <c r="T15" s="145" t="s">
        <v>279</v>
      </c>
      <c r="U15" s="190">
        <v>98.2</v>
      </c>
      <c r="V15" s="192" t="s">
        <v>279</v>
      </c>
      <c r="W15" s="190">
        <v>99.1</v>
      </c>
      <c r="X15" s="192" t="s">
        <v>279</v>
      </c>
      <c r="Y15" s="190" t="s">
        <v>238</v>
      </c>
      <c r="Z15" s="192" t="s">
        <v>279</v>
      </c>
      <c r="AA15" s="193" t="s">
        <v>238</v>
      </c>
      <c r="AB15" s="192" t="s">
        <v>279</v>
      </c>
      <c r="AC15" s="190">
        <v>93.116730000000004</v>
      </c>
      <c r="AD15" s="145" t="s">
        <v>279</v>
      </c>
      <c r="AE15" s="190">
        <v>96.6</v>
      </c>
      <c r="AF15" s="192" t="s">
        <v>279</v>
      </c>
      <c r="AG15" s="190">
        <v>81.494810000000001</v>
      </c>
      <c r="AH15" s="145" t="s">
        <v>279</v>
      </c>
      <c r="AI15" s="190">
        <v>88.872609999999995</v>
      </c>
      <c r="AJ15" s="145" t="s">
        <v>279</v>
      </c>
      <c r="AK15" s="190">
        <v>81.599999999999994</v>
      </c>
      <c r="AL15" s="194" t="s">
        <v>279</v>
      </c>
      <c r="AM15" s="190">
        <v>85.2</v>
      </c>
      <c r="AN15" s="194" t="s">
        <v>279</v>
      </c>
    </row>
    <row r="16" spans="1:40" x14ac:dyDescent="0.25">
      <c r="A16" s="15"/>
      <c r="B16" s="45" t="s">
        <v>26</v>
      </c>
      <c r="C16" s="190">
        <v>99.682839999999999</v>
      </c>
      <c r="D16" s="191" t="s">
        <v>279</v>
      </c>
      <c r="E16" s="190">
        <v>99.822199999999995</v>
      </c>
      <c r="F16" s="145" t="s">
        <v>279</v>
      </c>
      <c r="G16" s="190">
        <v>112.420655211408</v>
      </c>
      <c r="H16" s="190">
        <v>46.3</v>
      </c>
      <c r="I16" s="190">
        <v>44.143169999999998</v>
      </c>
      <c r="J16" s="145" t="s">
        <v>279</v>
      </c>
      <c r="K16" s="190">
        <v>59.602379999999997</v>
      </c>
      <c r="L16" s="145" t="s">
        <v>279</v>
      </c>
      <c r="M16" s="190">
        <v>96.461209999999994</v>
      </c>
      <c r="N16" s="190"/>
      <c r="O16" s="190">
        <v>110.10449</v>
      </c>
      <c r="P16" s="190"/>
      <c r="Q16" s="190" t="s">
        <v>238</v>
      </c>
      <c r="R16" s="145" t="s">
        <v>279</v>
      </c>
      <c r="S16" s="190" t="s">
        <v>238</v>
      </c>
      <c r="T16" s="145" t="s">
        <v>279</v>
      </c>
      <c r="U16" s="190">
        <v>96.926915916892114</v>
      </c>
      <c r="V16" s="192" t="s">
        <v>283</v>
      </c>
      <c r="W16" s="190">
        <v>97.311652929216635</v>
      </c>
      <c r="X16" s="192" t="s">
        <v>283</v>
      </c>
      <c r="Y16" s="190" t="s">
        <v>238</v>
      </c>
      <c r="Z16" s="192" t="s">
        <v>279</v>
      </c>
      <c r="AA16" s="193" t="s">
        <v>238</v>
      </c>
      <c r="AB16" s="192" t="s">
        <v>279</v>
      </c>
      <c r="AC16" s="190">
        <v>95.617109999999997</v>
      </c>
      <c r="AD16" s="145" t="s">
        <v>279</v>
      </c>
      <c r="AE16" s="190">
        <v>100</v>
      </c>
      <c r="AF16" s="192" t="s">
        <v>239</v>
      </c>
      <c r="AG16" s="190">
        <v>76.496639999999999</v>
      </c>
      <c r="AH16" s="145" t="s">
        <v>279</v>
      </c>
      <c r="AI16" s="190">
        <v>90.696690000000004</v>
      </c>
      <c r="AJ16" s="145" t="s">
        <v>279</v>
      </c>
      <c r="AK16" s="190">
        <v>66.856810382873007</v>
      </c>
      <c r="AL16" s="194" t="s">
        <v>283</v>
      </c>
      <c r="AM16" s="190">
        <v>75.799731744257642</v>
      </c>
      <c r="AN16" s="194" t="s">
        <v>283</v>
      </c>
    </row>
    <row r="17" spans="1:40" x14ac:dyDescent="0.25">
      <c r="A17" s="15"/>
      <c r="B17" s="45" t="s">
        <v>27</v>
      </c>
      <c r="C17" s="190" t="s">
        <v>238</v>
      </c>
      <c r="D17" s="191" t="s">
        <v>279</v>
      </c>
      <c r="E17" s="190" t="s">
        <v>238</v>
      </c>
      <c r="F17" s="145" t="s">
        <v>279</v>
      </c>
      <c r="G17" s="190">
        <v>106.843497367233</v>
      </c>
      <c r="H17" s="190">
        <v>83</v>
      </c>
      <c r="I17" s="190" t="s">
        <v>238</v>
      </c>
      <c r="J17" s="145" t="s">
        <v>279</v>
      </c>
      <c r="K17" s="190" t="s">
        <v>238</v>
      </c>
      <c r="L17" s="145" t="s">
        <v>279</v>
      </c>
      <c r="M17" s="190">
        <v>105.08748</v>
      </c>
      <c r="N17" s="190"/>
      <c r="O17" s="190">
        <v>104.57592</v>
      </c>
      <c r="P17" s="190"/>
      <c r="Q17" s="190">
        <v>96.622669999999999</v>
      </c>
      <c r="R17" s="145" t="s">
        <v>279</v>
      </c>
      <c r="S17" s="190">
        <v>97.247590000000002</v>
      </c>
      <c r="T17" s="145" t="s">
        <v>279</v>
      </c>
      <c r="U17" s="190" t="s">
        <v>238</v>
      </c>
      <c r="V17" s="192" t="s">
        <v>279</v>
      </c>
      <c r="W17" s="190" t="s">
        <v>238</v>
      </c>
      <c r="X17" s="192" t="s">
        <v>279</v>
      </c>
      <c r="Y17" s="190">
        <v>3.0730499999999998</v>
      </c>
      <c r="Z17" s="192" t="s">
        <v>279</v>
      </c>
      <c r="AA17" s="193">
        <v>61.061</v>
      </c>
      <c r="AB17" s="192" t="s">
        <v>279</v>
      </c>
      <c r="AC17" s="190" t="s">
        <v>238</v>
      </c>
      <c r="AD17" s="145" t="s">
        <v>279</v>
      </c>
      <c r="AE17" s="190" t="s">
        <v>238</v>
      </c>
      <c r="AF17" s="192" t="s">
        <v>279</v>
      </c>
      <c r="AG17" s="190">
        <v>84.786140000000003</v>
      </c>
      <c r="AH17" s="145" t="s">
        <v>279</v>
      </c>
      <c r="AI17" s="190">
        <v>85.778840000000002</v>
      </c>
      <c r="AJ17" s="145" t="s">
        <v>279</v>
      </c>
      <c r="AK17" s="190" t="s">
        <v>238</v>
      </c>
      <c r="AL17" s="194" t="s">
        <v>279</v>
      </c>
      <c r="AM17" s="190" t="s">
        <v>238</v>
      </c>
      <c r="AN17" s="194" t="s">
        <v>279</v>
      </c>
    </row>
    <row r="18" spans="1:40" x14ac:dyDescent="0.25">
      <c r="A18" s="15"/>
      <c r="B18" s="45" t="s">
        <v>28</v>
      </c>
      <c r="C18" s="190" t="s">
        <v>238</v>
      </c>
      <c r="D18" s="191" t="s">
        <v>279</v>
      </c>
      <c r="E18" s="190" t="s">
        <v>238</v>
      </c>
      <c r="F18" s="145" t="s">
        <v>279</v>
      </c>
      <c r="G18" s="190">
        <v>156.230411605688</v>
      </c>
      <c r="H18" s="190">
        <v>80.618799999999993</v>
      </c>
      <c r="I18" s="190">
        <v>103.83211</v>
      </c>
      <c r="J18" s="145" t="s">
        <v>279</v>
      </c>
      <c r="K18" s="190">
        <v>102.91127</v>
      </c>
      <c r="L18" s="145" t="s">
        <v>279</v>
      </c>
      <c r="M18" s="190">
        <v>101.28283999999999</v>
      </c>
      <c r="N18" s="190"/>
      <c r="O18" s="190">
        <v>101.12855</v>
      </c>
      <c r="P18" s="190"/>
      <c r="Q18" s="190" t="s">
        <v>238</v>
      </c>
      <c r="R18" s="145" t="s">
        <v>279</v>
      </c>
      <c r="S18" s="190" t="s">
        <v>238</v>
      </c>
      <c r="T18" s="145" t="s">
        <v>279</v>
      </c>
      <c r="U18" s="190" t="s">
        <v>238</v>
      </c>
      <c r="V18" s="192" t="s">
        <v>279</v>
      </c>
      <c r="W18" s="190" t="s">
        <v>238</v>
      </c>
      <c r="X18" s="192" t="s">
        <v>279</v>
      </c>
      <c r="Y18" s="190" t="s">
        <v>238</v>
      </c>
      <c r="Z18" s="192" t="s">
        <v>279</v>
      </c>
      <c r="AA18" s="193" t="s">
        <v>238</v>
      </c>
      <c r="AB18" s="192" t="s">
        <v>279</v>
      </c>
      <c r="AC18" s="190">
        <v>99.738280000000003</v>
      </c>
      <c r="AD18" s="145" t="s">
        <v>279</v>
      </c>
      <c r="AE18" s="190" t="s">
        <v>238</v>
      </c>
      <c r="AF18" s="192" t="s">
        <v>279</v>
      </c>
      <c r="AG18" s="190" t="s">
        <v>238</v>
      </c>
      <c r="AH18" s="145" t="s">
        <v>279</v>
      </c>
      <c r="AI18" s="190" t="s">
        <v>238</v>
      </c>
      <c r="AJ18" s="145" t="s">
        <v>279</v>
      </c>
      <c r="AK18" s="190" t="s">
        <v>238</v>
      </c>
      <c r="AL18" s="194" t="s">
        <v>279</v>
      </c>
      <c r="AM18" s="190" t="s">
        <v>238</v>
      </c>
      <c r="AN18" s="194" t="s">
        <v>279</v>
      </c>
    </row>
    <row r="19" spans="1:40" x14ac:dyDescent="0.25">
      <c r="A19" s="15"/>
      <c r="B19" s="45" t="s">
        <v>29</v>
      </c>
      <c r="C19" s="190">
        <v>99.955000562492998</v>
      </c>
      <c r="D19" s="191" t="s">
        <v>279</v>
      </c>
      <c r="E19" s="190">
        <v>99.917666431427904</v>
      </c>
      <c r="F19" s="145" t="s">
        <v>279</v>
      </c>
      <c r="G19" s="190">
        <v>107.613407242001</v>
      </c>
      <c r="H19" s="190">
        <v>58.7</v>
      </c>
      <c r="I19" s="190">
        <v>24.974060000000001</v>
      </c>
      <c r="J19" s="145" t="s">
        <v>279</v>
      </c>
      <c r="K19" s="190">
        <v>24.70553</v>
      </c>
      <c r="L19" s="145" t="s">
        <v>279</v>
      </c>
      <c r="M19" s="190">
        <v>98.890129999999999</v>
      </c>
      <c r="N19" s="190"/>
      <c r="O19" s="190">
        <v>96.861230000000006</v>
      </c>
      <c r="P19" s="190"/>
      <c r="Q19" s="190">
        <v>90.326610000000002</v>
      </c>
      <c r="R19" s="145" t="s">
        <v>279</v>
      </c>
      <c r="S19" s="190">
        <v>88.081980000000001</v>
      </c>
      <c r="T19" s="145" t="s">
        <v>279</v>
      </c>
      <c r="U19" s="190">
        <v>73.758916724299169</v>
      </c>
      <c r="V19" s="192" t="s">
        <v>239</v>
      </c>
      <c r="W19" s="190">
        <v>72.443839452792417</v>
      </c>
      <c r="X19" s="192" t="s">
        <v>239</v>
      </c>
      <c r="Y19" s="190">
        <v>10.721</v>
      </c>
      <c r="Z19" s="192" t="s">
        <v>279</v>
      </c>
      <c r="AA19" s="193">
        <v>53.798000000000002</v>
      </c>
      <c r="AB19" s="192" t="s">
        <v>279</v>
      </c>
      <c r="AC19" s="190">
        <v>98.186430000000001</v>
      </c>
      <c r="AD19" s="145" t="s">
        <v>279</v>
      </c>
      <c r="AE19" s="190">
        <v>100</v>
      </c>
      <c r="AF19" s="192" t="s">
        <v>239</v>
      </c>
      <c r="AG19" s="190">
        <v>87.616929999999996</v>
      </c>
      <c r="AH19" s="145" t="s">
        <v>279</v>
      </c>
      <c r="AI19" s="190">
        <v>85.924890000000005</v>
      </c>
      <c r="AJ19" s="145" t="s">
        <v>279</v>
      </c>
      <c r="AK19" s="190">
        <v>82.799320859690923</v>
      </c>
      <c r="AL19" s="194" t="s">
        <v>239</v>
      </c>
      <c r="AM19" s="190">
        <v>81.97572619711525</v>
      </c>
      <c r="AN19" s="194" t="s">
        <v>239</v>
      </c>
    </row>
    <row r="20" spans="1:40" x14ac:dyDescent="0.25">
      <c r="A20" s="15"/>
      <c r="B20" s="45" t="s">
        <v>30</v>
      </c>
      <c r="C20" s="190" t="s">
        <v>238</v>
      </c>
      <c r="D20" s="191" t="s">
        <v>279</v>
      </c>
      <c r="E20" s="190" t="s">
        <v>238</v>
      </c>
      <c r="F20" s="145" t="s">
        <v>279</v>
      </c>
      <c r="G20" s="190">
        <v>76.051874267967605</v>
      </c>
      <c r="H20" s="190">
        <v>72</v>
      </c>
      <c r="I20" s="190" t="s">
        <v>238</v>
      </c>
      <c r="J20" s="145" t="s">
        <v>279</v>
      </c>
      <c r="K20" s="190" t="s">
        <v>238</v>
      </c>
      <c r="L20" s="145" t="s">
        <v>279</v>
      </c>
      <c r="M20" s="190">
        <v>106.94495999999999</v>
      </c>
      <c r="N20" s="190"/>
      <c r="O20" s="190">
        <v>109.01909999999999</v>
      </c>
      <c r="P20" s="190"/>
      <c r="Q20" s="190" t="s">
        <v>238</v>
      </c>
      <c r="R20" s="145" t="s">
        <v>279</v>
      </c>
      <c r="S20" s="190" t="s">
        <v>238</v>
      </c>
      <c r="T20" s="145" t="s">
        <v>279</v>
      </c>
      <c r="U20" s="190" t="s">
        <v>238</v>
      </c>
      <c r="V20" s="192" t="s">
        <v>279</v>
      </c>
      <c r="W20" s="190" t="s">
        <v>238</v>
      </c>
      <c r="X20" s="192" t="s">
        <v>279</v>
      </c>
      <c r="Y20" s="190">
        <v>2.2047400000000001</v>
      </c>
      <c r="Z20" s="192" t="s">
        <v>279</v>
      </c>
      <c r="AA20" s="193">
        <v>0.69399999999999995</v>
      </c>
      <c r="AB20" s="192" t="s">
        <v>279</v>
      </c>
      <c r="AC20" s="190">
        <v>89.499899999999997</v>
      </c>
      <c r="AD20" s="145" t="s">
        <v>279</v>
      </c>
      <c r="AE20" s="190" t="s">
        <v>238</v>
      </c>
      <c r="AF20" s="192" t="s">
        <v>279</v>
      </c>
      <c r="AG20" s="190">
        <v>79.942250000000001</v>
      </c>
      <c r="AH20" s="145" t="s">
        <v>279</v>
      </c>
      <c r="AI20" s="190">
        <v>85.886330000000001</v>
      </c>
      <c r="AJ20" s="145" t="s">
        <v>279</v>
      </c>
      <c r="AK20" s="190" t="s">
        <v>238</v>
      </c>
      <c r="AL20" s="194" t="s">
        <v>279</v>
      </c>
      <c r="AM20" s="190" t="s">
        <v>238</v>
      </c>
      <c r="AN20" s="194" t="s">
        <v>279</v>
      </c>
    </row>
    <row r="21" spans="1:40" x14ac:dyDescent="0.25">
      <c r="A21" s="15"/>
      <c r="B21" s="45" t="s">
        <v>31</v>
      </c>
      <c r="C21" s="190">
        <v>98.619911466018607</v>
      </c>
      <c r="D21" s="191" t="s">
        <v>279</v>
      </c>
      <c r="E21" s="190">
        <v>97.582339283301195</v>
      </c>
      <c r="F21" s="145" t="s">
        <v>279</v>
      </c>
      <c r="G21" s="190">
        <v>165.90888106707001</v>
      </c>
      <c r="H21" s="190">
        <v>90</v>
      </c>
      <c r="I21" s="190">
        <v>49.675629999999998</v>
      </c>
      <c r="J21" s="145" t="s">
        <v>279</v>
      </c>
      <c r="K21" s="190">
        <v>49.959510000000002</v>
      </c>
      <c r="L21" s="145" t="s">
        <v>279</v>
      </c>
      <c r="M21" s="190" t="s">
        <v>238</v>
      </c>
      <c r="N21" s="190"/>
      <c r="O21" s="190" t="s">
        <v>238</v>
      </c>
      <c r="P21" s="190"/>
      <c r="Q21" s="190" t="s">
        <v>238</v>
      </c>
      <c r="R21" s="145" t="s">
        <v>279</v>
      </c>
      <c r="S21" s="190" t="s">
        <v>238</v>
      </c>
      <c r="T21" s="145" t="s">
        <v>279</v>
      </c>
      <c r="U21" s="190">
        <v>86.2</v>
      </c>
      <c r="V21" s="192" t="s">
        <v>239</v>
      </c>
      <c r="W21" s="190">
        <v>86.6</v>
      </c>
      <c r="X21" s="192" t="s">
        <v>239</v>
      </c>
      <c r="Y21" s="190" t="s">
        <v>238</v>
      </c>
      <c r="Z21" s="192" t="s">
        <v>279</v>
      </c>
      <c r="AA21" s="193" t="s">
        <v>238</v>
      </c>
      <c r="AB21" s="192" t="s">
        <v>279</v>
      </c>
      <c r="AC21" s="190">
        <v>97.807429999999997</v>
      </c>
      <c r="AD21" s="145" t="s">
        <v>279</v>
      </c>
      <c r="AE21" s="190">
        <v>98.9</v>
      </c>
      <c r="AF21" s="192" t="s">
        <v>239</v>
      </c>
      <c r="AG21" s="190">
        <v>84.3018</v>
      </c>
      <c r="AH21" s="145" t="s">
        <v>279</v>
      </c>
      <c r="AI21" s="190">
        <v>87.356300000000005</v>
      </c>
      <c r="AJ21" s="145" t="s">
        <v>279</v>
      </c>
      <c r="AK21" s="190">
        <v>76.5</v>
      </c>
      <c r="AL21" s="194" t="s">
        <v>239</v>
      </c>
      <c r="AM21" s="190">
        <v>84.8</v>
      </c>
      <c r="AN21" s="194" t="s">
        <v>239</v>
      </c>
    </row>
    <row r="22" spans="1:40" x14ac:dyDescent="0.25">
      <c r="A22" s="15"/>
      <c r="B22" s="45" t="s">
        <v>32</v>
      </c>
      <c r="C22" s="190">
        <v>78.006839999999997</v>
      </c>
      <c r="D22" s="191" t="s">
        <v>279</v>
      </c>
      <c r="E22" s="190">
        <v>81.911619999999999</v>
      </c>
      <c r="F22" s="145" t="s">
        <v>279</v>
      </c>
      <c r="G22" s="190">
        <v>67.084533664627102</v>
      </c>
      <c r="H22" s="190">
        <v>6.5</v>
      </c>
      <c r="I22" s="190">
        <v>25.852630000000001</v>
      </c>
      <c r="J22" s="145" t="s">
        <v>279</v>
      </c>
      <c r="K22" s="190">
        <v>25.24821</v>
      </c>
      <c r="L22" s="145" t="s">
        <v>279</v>
      </c>
      <c r="M22" s="190">
        <v>110.79244</v>
      </c>
      <c r="N22" s="190"/>
      <c r="O22" s="190">
        <v>117.76682</v>
      </c>
      <c r="P22" s="190"/>
      <c r="Q22" s="190">
        <v>94.034180000000006</v>
      </c>
      <c r="R22" s="145" t="s">
        <v>279</v>
      </c>
      <c r="S22" s="190">
        <v>98.425399999999996</v>
      </c>
      <c r="T22" s="145" t="s">
        <v>279</v>
      </c>
      <c r="U22" s="190">
        <v>77.154562467550491</v>
      </c>
      <c r="V22" s="192" t="s">
        <v>279</v>
      </c>
      <c r="W22" s="190">
        <v>81.204550637996121</v>
      </c>
      <c r="X22" s="192" t="s">
        <v>279</v>
      </c>
      <c r="Y22" s="190">
        <v>3.81982</v>
      </c>
      <c r="Z22" s="192" t="s">
        <v>279</v>
      </c>
      <c r="AA22" s="193">
        <v>621.16300000000001</v>
      </c>
      <c r="AB22" s="192" t="s">
        <v>279</v>
      </c>
      <c r="AC22" s="190">
        <v>66.200959999999995</v>
      </c>
      <c r="AD22" s="145" t="s">
        <v>279</v>
      </c>
      <c r="AE22" s="190">
        <v>93.5</v>
      </c>
      <c r="AF22" s="192" t="s">
        <v>239</v>
      </c>
      <c r="AG22" s="190">
        <v>44.361510000000003</v>
      </c>
      <c r="AH22" s="145" t="s">
        <v>279</v>
      </c>
      <c r="AI22" s="190">
        <v>51.281619999999997</v>
      </c>
      <c r="AJ22" s="145" t="s">
        <v>279</v>
      </c>
      <c r="AK22" s="190">
        <v>42.921924206673815</v>
      </c>
      <c r="AL22" s="194" t="s">
        <v>279</v>
      </c>
      <c r="AM22" s="190">
        <v>47.021679284171917</v>
      </c>
      <c r="AN22" s="194" t="s">
        <v>279</v>
      </c>
    </row>
    <row r="23" spans="1:40" x14ac:dyDescent="0.25">
      <c r="A23" s="15"/>
      <c r="B23" s="45" t="s">
        <v>33</v>
      </c>
      <c r="C23" s="190" t="s">
        <v>238</v>
      </c>
      <c r="D23" s="191" t="s">
        <v>279</v>
      </c>
      <c r="E23" s="190" t="s">
        <v>238</v>
      </c>
      <c r="F23" s="145" t="s">
        <v>279</v>
      </c>
      <c r="G23" s="190">
        <v>108.10275291241</v>
      </c>
      <c r="H23" s="190">
        <v>75</v>
      </c>
      <c r="I23" s="190">
        <v>79.506590000000003</v>
      </c>
      <c r="J23" s="145" t="s">
        <v>279</v>
      </c>
      <c r="K23" s="190">
        <v>78.733029999999999</v>
      </c>
      <c r="L23" s="145" t="s">
        <v>279</v>
      </c>
      <c r="M23" s="190">
        <v>106.01669</v>
      </c>
      <c r="N23" s="190"/>
      <c r="O23" s="190">
        <v>104.52463</v>
      </c>
      <c r="P23" s="190"/>
      <c r="Q23" s="190">
        <v>97.411490000000001</v>
      </c>
      <c r="R23" s="145" t="s">
        <v>279</v>
      </c>
      <c r="S23" s="190">
        <v>96.836399999999998</v>
      </c>
      <c r="T23" s="145" t="s">
        <v>279</v>
      </c>
      <c r="U23" s="190" t="s">
        <v>238</v>
      </c>
      <c r="V23" s="192" t="s">
        <v>279</v>
      </c>
      <c r="W23" s="190" t="s">
        <v>238</v>
      </c>
      <c r="X23" s="192" t="s">
        <v>279</v>
      </c>
      <c r="Y23" s="190">
        <v>2.8703099999999999</v>
      </c>
      <c r="Z23" s="192" t="s">
        <v>279</v>
      </c>
      <c r="AA23" s="193">
        <v>0.61399999999999999</v>
      </c>
      <c r="AB23" s="192" t="s">
        <v>279</v>
      </c>
      <c r="AC23" s="190">
        <v>93.374660000000006</v>
      </c>
      <c r="AD23" s="145" t="s">
        <v>279</v>
      </c>
      <c r="AE23" s="190" t="s">
        <v>238</v>
      </c>
      <c r="AF23" s="192" t="s">
        <v>279</v>
      </c>
      <c r="AG23" s="190">
        <v>83.778880000000001</v>
      </c>
      <c r="AH23" s="145" t="s">
        <v>279</v>
      </c>
      <c r="AI23" s="190">
        <v>96.317089999999993</v>
      </c>
      <c r="AJ23" s="145" t="s">
        <v>279</v>
      </c>
      <c r="AK23" s="190" t="s">
        <v>238</v>
      </c>
      <c r="AL23" s="194" t="s">
        <v>279</v>
      </c>
      <c r="AM23" s="190" t="s">
        <v>238</v>
      </c>
      <c r="AN23" s="194" t="s">
        <v>279</v>
      </c>
    </row>
    <row r="24" spans="1:40" x14ac:dyDescent="0.25">
      <c r="A24" s="15"/>
      <c r="B24" s="45" t="s">
        <v>34</v>
      </c>
      <c r="C24" s="190">
        <v>99.800326635750395</v>
      </c>
      <c r="D24" s="191" t="s">
        <v>279</v>
      </c>
      <c r="E24" s="190">
        <v>99.847394843881204</v>
      </c>
      <c r="F24" s="145" t="s">
        <v>279</v>
      </c>
      <c r="G24" s="190">
        <v>118.786176033844</v>
      </c>
      <c r="H24" s="190">
        <v>54.17</v>
      </c>
      <c r="I24" s="190">
        <v>104.01199</v>
      </c>
      <c r="J24" s="145" t="s">
        <v>279</v>
      </c>
      <c r="K24" s="190">
        <v>101.36449</v>
      </c>
      <c r="L24" s="145" t="s">
        <v>279</v>
      </c>
      <c r="M24" s="190">
        <v>99.086169999999996</v>
      </c>
      <c r="N24" s="190"/>
      <c r="O24" s="190">
        <v>99.181619999999995</v>
      </c>
      <c r="P24" s="190"/>
      <c r="Q24" s="190">
        <v>94.245220000000003</v>
      </c>
      <c r="R24" s="145" t="s">
        <v>279</v>
      </c>
      <c r="S24" s="190">
        <v>94.34836</v>
      </c>
      <c r="T24" s="145" t="s">
        <v>279</v>
      </c>
      <c r="U24" s="190">
        <v>92.9</v>
      </c>
      <c r="V24" s="192" t="s">
        <v>279</v>
      </c>
      <c r="W24" s="190">
        <v>90.4</v>
      </c>
      <c r="X24" s="192" t="s">
        <v>279</v>
      </c>
      <c r="Y24" s="190">
        <v>5.7045899999999996</v>
      </c>
      <c r="Z24" s="192" t="s">
        <v>279</v>
      </c>
      <c r="AA24" s="193">
        <v>20.242999999999999</v>
      </c>
      <c r="AB24" s="192" t="s">
        <v>279</v>
      </c>
      <c r="AC24" s="190">
        <v>99.063339999999997</v>
      </c>
      <c r="AD24" s="145" t="s">
        <v>279</v>
      </c>
      <c r="AE24" s="190">
        <v>100</v>
      </c>
      <c r="AF24" s="192" t="s">
        <v>279</v>
      </c>
      <c r="AG24" s="190">
        <v>95.398099999999999</v>
      </c>
      <c r="AH24" s="145" t="s">
        <v>279</v>
      </c>
      <c r="AI24" s="190">
        <v>95.83108</v>
      </c>
      <c r="AJ24" s="145" t="s">
        <v>279</v>
      </c>
      <c r="AK24" s="190">
        <v>95.7</v>
      </c>
      <c r="AL24" s="194" t="s">
        <v>279</v>
      </c>
      <c r="AM24" s="190">
        <v>97.6</v>
      </c>
      <c r="AN24" s="194" t="s">
        <v>279</v>
      </c>
    </row>
    <row r="25" spans="1:40" x14ac:dyDescent="0.25">
      <c r="A25" s="15"/>
      <c r="B25" s="45" t="s">
        <v>35</v>
      </c>
      <c r="C25" s="190" t="s">
        <v>238</v>
      </c>
      <c r="D25" s="191" t="s">
        <v>279</v>
      </c>
      <c r="E25" s="190" t="s">
        <v>238</v>
      </c>
      <c r="F25" s="145" t="s">
        <v>279</v>
      </c>
      <c r="G25" s="190">
        <v>110.903179942935</v>
      </c>
      <c r="H25" s="190">
        <v>82.170199999999994</v>
      </c>
      <c r="I25" s="190">
        <v>118.63112</v>
      </c>
      <c r="J25" s="145" t="s">
        <v>279</v>
      </c>
      <c r="K25" s="190">
        <v>118.06385</v>
      </c>
      <c r="L25" s="145" t="s">
        <v>279</v>
      </c>
      <c r="M25" s="190">
        <v>103.65316</v>
      </c>
      <c r="N25" s="190"/>
      <c r="O25" s="190">
        <v>103.04433</v>
      </c>
      <c r="P25" s="190"/>
      <c r="Q25" s="190">
        <v>98.924090000000007</v>
      </c>
      <c r="R25" s="145" t="s">
        <v>279</v>
      </c>
      <c r="S25" s="190">
        <v>99.015309999999999</v>
      </c>
      <c r="T25" s="145" t="s">
        <v>279</v>
      </c>
      <c r="U25" s="190" t="s">
        <v>238</v>
      </c>
      <c r="V25" s="192" t="s">
        <v>279</v>
      </c>
      <c r="W25" s="190" t="s">
        <v>238</v>
      </c>
      <c r="X25" s="192" t="s">
        <v>279</v>
      </c>
      <c r="Y25" s="190">
        <v>1.03129</v>
      </c>
      <c r="Z25" s="192" t="s">
        <v>279</v>
      </c>
      <c r="AA25" s="193">
        <v>7.4269999999999996</v>
      </c>
      <c r="AB25" s="192" t="s">
        <v>279</v>
      </c>
      <c r="AC25" s="190">
        <v>93.321809999999999</v>
      </c>
      <c r="AD25" s="145" t="s">
        <v>279</v>
      </c>
      <c r="AE25" s="190" t="s">
        <v>238</v>
      </c>
      <c r="AF25" s="192" t="s">
        <v>279</v>
      </c>
      <c r="AG25" s="190" t="s">
        <v>238</v>
      </c>
      <c r="AH25" s="145" t="s">
        <v>279</v>
      </c>
      <c r="AI25" s="190" t="s">
        <v>238</v>
      </c>
      <c r="AJ25" s="145" t="s">
        <v>279</v>
      </c>
      <c r="AK25" s="190" t="s">
        <v>238</v>
      </c>
      <c r="AL25" s="194" t="s">
        <v>279</v>
      </c>
      <c r="AM25" s="190" t="s">
        <v>238</v>
      </c>
      <c r="AN25" s="194" t="s">
        <v>279</v>
      </c>
    </row>
    <row r="26" spans="1:40" x14ac:dyDescent="0.25">
      <c r="A26" s="15"/>
      <c r="B26" s="45" t="s">
        <v>36</v>
      </c>
      <c r="C26" s="190" t="s">
        <v>238</v>
      </c>
      <c r="D26" s="191" t="s">
        <v>279</v>
      </c>
      <c r="E26" s="190" t="s">
        <v>238</v>
      </c>
      <c r="F26" s="145" t="s">
        <v>279</v>
      </c>
      <c r="G26" s="190">
        <v>52.937631816812299</v>
      </c>
      <c r="H26" s="190">
        <v>31.7</v>
      </c>
      <c r="I26" s="190">
        <v>47.569490000000002</v>
      </c>
      <c r="J26" s="145" t="s">
        <v>279</v>
      </c>
      <c r="K26" s="190">
        <v>47.358469999999997</v>
      </c>
      <c r="L26" s="145" t="s">
        <v>279</v>
      </c>
      <c r="M26" s="190">
        <v>122.30875</v>
      </c>
      <c r="N26" s="190"/>
      <c r="O26" s="190">
        <v>119.21953000000001</v>
      </c>
      <c r="P26" s="190"/>
      <c r="Q26" s="190">
        <v>98.438010000000006</v>
      </c>
      <c r="R26" s="145" t="s">
        <v>279</v>
      </c>
      <c r="S26" s="190">
        <v>99.807450000000003</v>
      </c>
      <c r="T26" s="145" t="s">
        <v>279</v>
      </c>
      <c r="U26" s="190">
        <v>94.4</v>
      </c>
      <c r="V26" s="192" t="s">
        <v>279</v>
      </c>
      <c r="W26" s="190">
        <v>94.5</v>
      </c>
      <c r="X26" s="192" t="s">
        <v>279</v>
      </c>
      <c r="Y26" s="190">
        <v>0.88593</v>
      </c>
      <c r="Z26" s="192" t="s">
        <v>279</v>
      </c>
      <c r="AA26" s="195">
        <v>0.39300000000000002</v>
      </c>
      <c r="AB26" s="192" t="s">
        <v>279</v>
      </c>
      <c r="AC26" s="190">
        <v>90.916610000000006</v>
      </c>
      <c r="AD26" s="145" t="s">
        <v>279</v>
      </c>
      <c r="AE26" s="190">
        <v>96.5</v>
      </c>
      <c r="AF26" s="192" t="s">
        <v>279</v>
      </c>
      <c r="AG26" s="190">
        <v>70.243740000000003</v>
      </c>
      <c r="AH26" s="145" t="s">
        <v>279</v>
      </c>
      <c r="AI26" s="190">
        <v>74.521190000000004</v>
      </c>
      <c r="AJ26" s="145" t="s">
        <v>279</v>
      </c>
      <c r="AK26" s="190">
        <v>49.5</v>
      </c>
      <c r="AL26" s="194" t="s">
        <v>279</v>
      </c>
      <c r="AM26" s="190">
        <v>61</v>
      </c>
      <c r="AN26" s="194" t="s">
        <v>279</v>
      </c>
    </row>
    <row r="27" spans="1:40" x14ac:dyDescent="0.25">
      <c r="A27" s="15"/>
      <c r="B27" s="45" t="s">
        <v>37</v>
      </c>
      <c r="C27" s="190">
        <v>54.8669386374686</v>
      </c>
      <c r="D27" s="191" t="s">
        <v>239</v>
      </c>
      <c r="E27" s="190">
        <v>30.786552347831901</v>
      </c>
      <c r="F27" s="145" t="s">
        <v>239</v>
      </c>
      <c r="G27" s="190">
        <v>93.257821930873305</v>
      </c>
      <c r="H27" s="190">
        <v>4.9000000000000004</v>
      </c>
      <c r="I27" s="190">
        <v>18.227969999999999</v>
      </c>
      <c r="J27" s="145" t="s">
        <v>279</v>
      </c>
      <c r="K27" s="190">
        <v>18.910309999999999</v>
      </c>
      <c r="L27" s="145" t="s">
        <v>279</v>
      </c>
      <c r="M27" s="190">
        <v>129.52477999999999</v>
      </c>
      <c r="N27" s="190"/>
      <c r="O27" s="190">
        <v>115.91638</v>
      </c>
      <c r="P27" s="190"/>
      <c r="Q27" s="190" t="s">
        <v>238</v>
      </c>
      <c r="R27" s="145" t="s">
        <v>279</v>
      </c>
      <c r="S27" s="190" t="s">
        <v>238</v>
      </c>
      <c r="T27" s="145" t="s">
        <v>279</v>
      </c>
      <c r="U27" s="190">
        <v>79.400000000000006</v>
      </c>
      <c r="V27" s="192" t="s">
        <v>279</v>
      </c>
      <c r="W27" s="190">
        <v>73.2</v>
      </c>
      <c r="X27" s="192" t="s">
        <v>279</v>
      </c>
      <c r="Y27" s="190">
        <v>5.1368600000000004</v>
      </c>
      <c r="Z27" s="192" t="s">
        <v>279</v>
      </c>
      <c r="AA27" s="193">
        <v>83.149000000000001</v>
      </c>
      <c r="AB27" s="192" t="s">
        <v>279</v>
      </c>
      <c r="AC27" s="190">
        <v>59.26126</v>
      </c>
      <c r="AD27" s="145" t="s">
        <v>279</v>
      </c>
      <c r="AE27" s="190">
        <v>89.3</v>
      </c>
      <c r="AF27" s="192" t="s">
        <v>239</v>
      </c>
      <c r="AG27" s="190" t="s">
        <v>238</v>
      </c>
      <c r="AH27" s="145" t="s">
        <v>279</v>
      </c>
      <c r="AI27" s="190" t="s">
        <v>238</v>
      </c>
      <c r="AJ27" s="145" t="s">
        <v>279</v>
      </c>
      <c r="AK27" s="190">
        <v>53.3</v>
      </c>
      <c r="AL27" s="194" t="s">
        <v>279</v>
      </c>
      <c r="AM27" s="190">
        <v>42.3</v>
      </c>
      <c r="AN27" s="194" t="s">
        <v>279</v>
      </c>
    </row>
    <row r="28" spans="1:40" x14ac:dyDescent="0.25">
      <c r="A28" s="15"/>
      <c r="B28" s="45" t="s">
        <v>38</v>
      </c>
      <c r="C28" s="190">
        <v>80.041924946629294</v>
      </c>
      <c r="D28" s="191" t="s">
        <v>239</v>
      </c>
      <c r="E28" s="190">
        <v>67.964261047186596</v>
      </c>
      <c r="F28" s="145" t="s">
        <v>239</v>
      </c>
      <c r="G28" s="190">
        <v>72.198311021862295</v>
      </c>
      <c r="H28" s="190">
        <v>29.9</v>
      </c>
      <c r="I28" s="190">
        <v>9.5038999999999998</v>
      </c>
      <c r="J28" s="145" t="s">
        <v>279</v>
      </c>
      <c r="K28" s="190">
        <v>9.1248900000000006</v>
      </c>
      <c r="L28" s="145" t="s">
        <v>279</v>
      </c>
      <c r="M28" s="190">
        <v>111.35713</v>
      </c>
      <c r="N28" s="190"/>
      <c r="O28" s="190">
        <v>113.33608</v>
      </c>
      <c r="P28" s="190"/>
      <c r="Q28" s="190">
        <v>90.372569999999996</v>
      </c>
      <c r="R28" s="145" t="s">
        <v>279</v>
      </c>
      <c r="S28" s="190">
        <v>93.325770000000006</v>
      </c>
      <c r="T28" s="145" t="s">
        <v>279</v>
      </c>
      <c r="U28" s="190">
        <v>95.5</v>
      </c>
      <c r="V28" s="192" t="s">
        <v>279</v>
      </c>
      <c r="W28" s="190">
        <v>94.8</v>
      </c>
      <c r="X28" s="192" t="s">
        <v>279</v>
      </c>
      <c r="Y28" s="190">
        <v>8.1728199999999998</v>
      </c>
      <c r="Z28" s="192" t="s">
        <v>279</v>
      </c>
      <c r="AA28" s="193">
        <v>8.0449999999999999</v>
      </c>
      <c r="AB28" s="192" t="s">
        <v>279</v>
      </c>
      <c r="AC28" s="190">
        <v>94.901240000000001</v>
      </c>
      <c r="AD28" s="145" t="s">
        <v>279</v>
      </c>
      <c r="AE28" s="190">
        <v>93.6</v>
      </c>
      <c r="AF28" s="192" t="s">
        <v>279</v>
      </c>
      <c r="AG28" s="190">
        <v>52.876779999999997</v>
      </c>
      <c r="AH28" s="145" t="s">
        <v>279</v>
      </c>
      <c r="AI28" s="190">
        <v>60.809060000000002</v>
      </c>
      <c r="AJ28" s="145" t="s">
        <v>279</v>
      </c>
      <c r="AK28" s="190">
        <v>54.1</v>
      </c>
      <c r="AL28" s="194" t="s">
        <v>279</v>
      </c>
      <c r="AM28" s="190">
        <v>55.8</v>
      </c>
      <c r="AN28" s="194" t="s">
        <v>279</v>
      </c>
    </row>
    <row r="29" spans="1:40" x14ac:dyDescent="0.25">
      <c r="A29" s="15"/>
      <c r="B29" s="45" t="s">
        <v>39</v>
      </c>
      <c r="C29" s="190">
        <v>99.162448346851406</v>
      </c>
      <c r="D29" s="191" t="s">
        <v>279</v>
      </c>
      <c r="E29" s="190">
        <v>98.828612979422104</v>
      </c>
      <c r="F29" s="145" t="s">
        <v>279</v>
      </c>
      <c r="G29" s="190">
        <v>97.699452732588696</v>
      </c>
      <c r="H29" s="190">
        <v>39.5</v>
      </c>
      <c r="I29" s="190">
        <v>51.36683</v>
      </c>
      <c r="J29" s="145" t="s">
        <v>279</v>
      </c>
      <c r="K29" s="190">
        <v>51.099559999999997</v>
      </c>
      <c r="L29" s="145" t="s">
        <v>279</v>
      </c>
      <c r="M29" s="190">
        <v>95.162459999999996</v>
      </c>
      <c r="N29" s="190"/>
      <c r="O29" s="190">
        <v>93.716750000000005</v>
      </c>
      <c r="P29" s="190"/>
      <c r="Q29" s="190">
        <v>86.698329999999999</v>
      </c>
      <c r="R29" s="145" t="s">
        <v>279</v>
      </c>
      <c r="S29" s="190">
        <v>86.989500000000007</v>
      </c>
      <c r="T29" s="145" t="s">
        <v>279</v>
      </c>
      <c r="U29" s="190">
        <v>96.933794079454856</v>
      </c>
      <c r="V29" s="192" t="s">
        <v>279</v>
      </c>
      <c r="W29" s="190">
        <v>96.886612530000136</v>
      </c>
      <c r="X29" s="192" t="s">
        <v>279</v>
      </c>
      <c r="Y29" s="190">
        <v>13.158950000000001</v>
      </c>
      <c r="Z29" s="192" t="s">
        <v>279</v>
      </c>
      <c r="AA29" s="193">
        <v>193.60900000000001</v>
      </c>
      <c r="AB29" s="192" t="s">
        <v>279</v>
      </c>
      <c r="AC29" s="190">
        <v>86.1828</v>
      </c>
      <c r="AD29" s="145" t="s">
        <v>279</v>
      </c>
      <c r="AE29" s="190">
        <v>96.102038789166599</v>
      </c>
      <c r="AF29" s="192" t="s">
        <v>279</v>
      </c>
      <c r="AG29" s="190">
        <v>67.685699999999997</v>
      </c>
      <c r="AH29" s="145" t="s">
        <v>279</v>
      </c>
      <c r="AI29" s="190">
        <v>69.000770000000003</v>
      </c>
      <c r="AJ29" s="145" t="s">
        <v>279</v>
      </c>
      <c r="AK29" s="190">
        <v>78.004355042266226</v>
      </c>
      <c r="AL29" s="194" t="s">
        <v>279</v>
      </c>
      <c r="AM29" s="190">
        <v>75.080927428678294</v>
      </c>
      <c r="AN29" s="194" t="s">
        <v>279</v>
      </c>
    </row>
    <row r="30" spans="1:40" x14ac:dyDescent="0.25">
      <c r="A30" s="15"/>
      <c r="B30" s="45" t="s">
        <v>40</v>
      </c>
      <c r="C30" s="190">
        <v>99.679199999999994</v>
      </c>
      <c r="D30" s="191" t="s">
        <v>279</v>
      </c>
      <c r="E30" s="190">
        <v>99.687269999999998</v>
      </c>
      <c r="F30" s="145" t="s">
        <v>279</v>
      </c>
      <c r="G30" s="190">
        <v>91.173651002648796</v>
      </c>
      <c r="H30" s="190">
        <v>67.900000000000006</v>
      </c>
      <c r="I30" s="190">
        <v>16.536180000000002</v>
      </c>
      <c r="J30" s="145" t="s">
        <v>279</v>
      </c>
      <c r="K30" s="190">
        <v>15.9057</v>
      </c>
      <c r="L30" s="145" t="s">
        <v>279</v>
      </c>
      <c r="M30" s="190" t="s">
        <v>238</v>
      </c>
      <c r="N30" s="190"/>
      <c r="O30" s="190" t="s">
        <v>238</v>
      </c>
      <c r="P30" s="190"/>
      <c r="Q30" s="190" t="s">
        <v>238</v>
      </c>
      <c r="R30" s="145" t="s">
        <v>279</v>
      </c>
      <c r="S30" s="190" t="s">
        <v>238</v>
      </c>
      <c r="T30" s="145" t="s">
        <v>279</v>
      </c>
      <c r="U30" s="190">
        <v>97.7</v>
      </c>
      <c r="V30" s="192" t="s">
        <v>279</v>
      </c>
      <c r="W30" s="190">
        <v>97.5</v>
      </c>
      <c r="X30" s="192" t="s">
        <v>279</v>
      </c>
      <c r="Y30" s="190" t="s">
        <v>238</v>
      </c>
      <c r="Z30" s="192" t="s">
        <v>279</v>
      </c>
      <c r="AA30" s="193" t="s">
        <v>238</v>
      </c>
      <c r="AB30" s="192" t="s">
        <v>279</v>
      </c>
      <c r="AC30" s="190">
        <v>98.743579999999994</v>
      </c>
      <c r="AD30" s="145" t="s">
        <v>279</v>
      </c>
      <c r="AE30" s="190">
        <v>99.5</v>
      </c>
      <c r="AF30" s="192" t="s">
        <v>279</v>
      </c>
      <c r="AG30" s="190" t="s">
        <v>238</v>
      </c>
      <c r="AH30" s="145" t="s">
        <v>279</v>
      </c>
      <c r="AI30" s="190" t="s">
        <v>238</v>
      </c>
      <c r="AJ30" s="145" t="s">
        <v>279</v>
      </c>
      <c r="AK30" s="190">
        <v>90.4</v>
      </c>
      <c r="AL30" s="194" t="s">
        <v>279</v>
      </c>
      <c r="AM30" s="190">
        <v>93.1</v>
      </c>
      <c r="AN30" s="194" t="s">
        <v>279</v>
      </c>
    </row>
    <row r="31" spans="1:40" x14ac:dyDescent="0.25">
      <c r="A31" s="15"/>
      <c r="B31" s="45" t="s">
        <v>41</v>
      </c>
      <c r="C31" s="190">
        <v>94.204599999999999</v>
      </c>
      <c r="D31" s="191" t="s">
        <v>279</v>
      </c>
      <c r="E31" s="190">
        <v>97.895849999999996</v>
      </c>
      <c r="F31" s="145" t="s">
        <v>279</v>
      </c>
      <c r="G31" s="190">
        <v>160.64105278990499</v>
      </c>
      <c r="H31" s="190">
        <v>15</v>
      </c>
      <c r="I31" s="190">
        <v>18.002960000000002</v>
      </c>
      <c r="J31" s="145" t="s">
        <v>279</v>
      </c>
      <c r="K31" s="190">
        <v>18.424019999999999</v>
      </c>
      <c r="L31" s="145" t="s">
        <v>279</v>
      </c>
      <c r="M31" s="190">
        <v>107.85465000000001</v>
      </c>
      <c r="N31" s="190"/>
      <c r="O31" s="190">
        <v>104.13002</v>
      </c>
      <c r="P31" s="190"/>
      <c r="Q31" s="190">
        <v>83.416470000000004</v>
      </c>
      <c r="R31" s="145" t="s">
        <v>279</v>
      </c>
      <c r="S31" s="190">
        <v>84.646730000000005</v>
      </c>
      <c r="T31" s="145" t="s">
        <v>279</v>
      </c>
      <c r="U31" s="190">
        <v>85.5</v>
      </c>
      <c r="V31" s="192" t="s">
        <v>239</v>
      </c>
      <c r="W31" s="190">
        <v>88.2</v>
      </c>
      <c r="X31" s="192" t="s">
        <v>239</v>
      </c>
      <c r="Y31" s="190">
        <v>15.972939999999999</v>
      </c>
      <c r="Z31" s="192" t="s">
        <v>279</v>
      </c>
      <c r="AA31" s="193">
        <v>49.841000000000001</v>
      </c>
      <c r="AB31" s="192" t="s">
        <v>279</v>
      </c>
      <c r="AC31" s="190">
        <v>92.972120000000004</v>
      </c>
      <c r="AD31" s="145" t="s">
        <v>239</v>
      </c>
      <c r="AE31" s="190" t="s">
        <v>238</v>
      </c>
      <c r="AF31" s="192" t="s">
        <v>279</v>
      </c>
      <c r="AG31" s="190">
        <v>56.370280000000001</v>
      </c>
      <c r="AH31" s="145" t="s">
        <v>239</v>
      </c>
      <c r="AI31" s="190">
        <v>65.253100000000003</v>
      </c>
      <c r="AJ31" s="145" t="s">
        <v>239</v>
      </c>
      <c r="AK31" s="190">
        <v>35.700000000000003</v>
      </c>
      <c r="AL31" s="194" t="s">
        <v>239</v>
      </c>
      <c r="AM31" s="190">
        <v>43.6</v>
      </c>
      <c r="AN31" s="194" t="s">
        <v>239</v>
      </c>
    </row>
    <row r="32" spans="1:40" x14ac:dyDescent="0.25">
      <c r="A32" s="15"/>
      <c r="B32" s="45" t="s">
        <v>42</v>
      </c>
      <c r="C32" s="190">
        <v>98.224355408664707</v>
      </c>
      <c r="D32" s="191" t="s">
        <v>279</v>
      </c>
      <c r="E32" s="190">
        <v>99.017824243242103</v>
      </c>
      <c r="F32" s="145" t="s">
        <v>279</v>
      </c>
      <c r="G32" s="190">
        <v>135.30504810232799</v>
      </c>
      <c r="H32" s="190">
        <v>51.6</v>
      </c>
      <c r="I32" s="190" t="s">
        <v>238</v>
      </c>
      <c r="J32" s="145" t="s">
        <v>279</v>
      </c>
      <c r="K32" s="190" t="s">
        <v>238</v>
      </c>
      <c r="L32" s="145" t="s">
        <v>279</v>
      </c>
      <c r="M32" s="190" t="s">
        <v>238</v>
      </c>
      <c r="N32" s="190"/>
      <c r="O32" s="190" t="s">
        <v>238</v>
      </c>
      <c r="P32" s="190"/>
      <c r="Q32" s="190" t="s">
        <v>238</v>
      </c>
      <c r="R32" s="145" t="s">
        <v>279</v>
      </c>
      <c r="S32" s="190" t="s">
        <v>238</v>
      </c>
      <c r="T32" s="145" t="s">
        <v>279</v>
      </c>
      <c r="U32" s="190">
        <v>94.5</v>
      </c>
      <c r="V32" s="192" t="s">
        <v>239</v>
      </c>
      <c r="W32" s="190">
        <v>95.1</v>
      </c>
      <c r="X32" s="192" t="s">
        <v>239</v>
      </c>
      <c r="Y32" s="190" t="s">
        <v>238</v>
      </c>
      <c r="Z32" s="192" t="s">
        <v>279</v>
      </c>
      <c r="AA32" s="193" t="s">
        <v>238</v>
      </c>
      <c r="AB32" s="192" t="s">
        <v>279</v>
      </c>
      <c r="AC32" s="190">
        <v>53.708550000000002</v>
      </c>
      <c r="AD32" s="145" t="s">
        <v>279</v>
      </c>
      <c r="AE32" s="190">
        <v>87.6</v>
      </c>
      <c r="AF32" s="192" t="s">
        <v>239</v>
      </c>
      <c r="AG32" s="190" t="s">
        <v>238</v>
      </c>
      <c r="AH32" s="145" t="s">
        <v>279</v>
      </c>
      <c r="AI32" s="190" t="s">
        <v>238</v>
      </c>
      <c r="AJ32" s="145" t="s">
        <v>279</v>
      </c>
      <c r="AK32" s="190">
        <v>73.8</v>
      </c>
      <c r="AL32" s="194" t="s">
        <v>239</v>
      </c>
      <c r="AM32" s="190">
        <v>79.599999999999994</v>
      </c>
      <c r="AN32" s="194" t="s">
        <v>239</v>
      </c>
    </row>
    <row r="33" spans="1:40" x14ac:dyDescent="0.25">
      <c r="A33" s="15"/>
      <c r="B33" s="45" t="s">
        <v>43</v>
      </c>
      <c r="C33" s="190">
        <v>99.810400000000001</v>
      </c>
      <c r="D33" s="191" t="s">
        <v>279</v>
      </c>
      <c r="E33" s="190">
        <v>99.748850000000004</v>
      </c>
      <c r="F33" s="145" t="s">
        <v>279</v>
      </c>
      <c r="G33" s="190">
        <v>112.214445742297</v>
      </c>
      <c r="H33" s="190">
        <v>64.5</v>
      </c>
      <c r="I33" s="190">
        <v>91.863799999999998</v>
      </c>
      <c r="J33" s="145" t="s">
        <v>279</v>
      </c>
      <c r="K33" s="190">
        <v>91.439629999999994</v>
      </c>
      <c r="L33" s="145" t="s">
        <v>279</v>
      </c>
      <c r="M33" s="190">
        <v>96.1691</v>
      </c>
      <c r="N33" s="190"/>
      <c r="O33" s="190">
        <v>94.712019999999995</v>
      </c>
      <c r="P33" s="190"/>
      <c r="Q33" s="190">
        <v>96.190889999999996</v>
      </c>
      <c r="R33" s="145" t="s">
        <v>279</v>
      </c>
      <c r="S33" s="190">
        <v>95.101179999999999</v>
      </c>
      <c r="T33" s="145" t="s">
        <v>279</v>
      </c>
      <c r="U33" s="190" t="s">
        <v>238</v>
      </c>
      <c r="V33" s="192" t="s">
        <v>279</v>
      </c>
      <c r="W33" s="190" t="s">
        <v>238</v>
      </c>
      <c r="X33" s="192" t="s">
        <v>279</v>
      </c>
      <c r="Y33" s="190">
        <v>4.3405500000000004</v>
      </c>
      <c r="Z33" s="192" t="s">
        <v>279</v>
      </c>
      <c r="AA33" s="193">
        <v>1.944</v>
      </c>
      <c r="AB33" s="192" t="s">
        <v>279</v>
      </c>
      <c r="AC33" s="190">
        <v>96.369190000000003</v>
      </c>
      <c r="AD33" s="145" t="s">
        <v>279</v>
      </c>
      <c r="AE33" s="190" t="s">
        <v>238</v>
      </c>
      <c r="AF33" s="192" t="s">
        <v>279</v>
      </c>
      <c r="AG33" s="190">
        <v>94.490570000000005</v>
      </c>
      <c r="AH33" s="145" t="s">
        <v>279</v>
      </c>
      <c r="AI33" s="190">
        <v>95.001919999999998</v>
      </c>
      <c r="AJ33" s="145" t="s">
        <v>279</v>
      </c>
      <c r="AK33" s="190" t="s">
        <v>238</v>
      </c>
      <c r="AL33" s="194" t="s">
        <v>279</v>
      </c>
      <c r="AM33" s="190" t="s">
        <v>238</v>
      </c>
      <c r="AN33" s="194" t="s">
        <v>279</v>
      </c>
    </row>
    <row r="34" spans="1:40" x14ac:dyDescent="0.25">
      <c r="A34" s="15"/>
      <c r="B34" s="45" t="s">
        <v>44</v>
      </c>
      <c r="C34" s="190">
        <v>98.066928506860407</v>
      </c>
      <c r="D34" s="191" t="s">
        <v>279</v>
      </c>
      <c r="E34" s="190">
        <v>97.6510617657339</v>
      </c>
      <c r="F34" s="145" t="s">
        <v>279</v>
      </c>
      <c r="G34" s="190">
        <v>145.18768873020301</v>
      </c>
      <c r="H34" s="190">
        <v>53.061500000000002</v>
      </c>
      <c r="I34" s="190">
        <v>86.025369999999995</v>
      </c>
      <c r="J34" s="145" t="s">
        <v>279</v>
      </c>
      <c r="K34" s="190">
        <v>85.298950000000005</v>
      </c>
      <c r="L34" s="145" t="s">
        <v>279</v>
      </c>
      <c r="M34" s="190">
        <v>99.920360000000002</v>
      </c>
      <c r="N34" s="190"/>
      <c r="O34" s="190">
        <v>99.112099999999998</v>
      </c>
      <c r="P34" s="190"/>
      <c r="Q34" s="190">
        <v>96.31953</v>
      </c>
      <c r="R34" s="145" t="s">
        <v>279</v>
      </c>
      <c r="S34" s="190">
        <v>96.506129999999999</v>
      </c>
      <c r="T34" s="145" t="s">
        <v>279</v>
      </c>
      <c r="U34" s="190" t="s">
        <v>238</v>
      </c>
      <c r="V34" s="192" t="s">
        <v>279</v>
      </c>
      <c r="W34" s="190" t="s">
        <v>238</v>
      </c>
      <c r="X34" s="192" t="s">
        <v>279</v>
      </c>
      <c r="Y34" s="190">
        <v>3.58996</v>
      </c>
      <c r="Z34" s="192" t="s">
        <v>279</v>
      </c>
      <c r="AA34" s="193">
        <v>9.1029999999999998</v>
      </c>
      <c r="AB34" s="192" t="s">
        <v>279</v>
      </c>
      <c r="AC34" s="190">
        <v>96.938649999999996</v>
      </c>
      <c r="AD34" s="145" t="s">
        <v>279</v>
      </c>
      <c r="AE34" s="190" t="s">
        <v>238</v>
      </c>
      <c r="AF34" s="192" t="s">
        <v>279</v>
      </c>
      <c r="AG34" s="190">
        <v>86.057559999999995</v>
      </c>
      <c r="AH34" s="145" t="s">
        <v>279</v>
      </c>
      <c r="AI34" s="190">
        <v>84.468959999999996</v>
      </c>
      <c r="AJ34" s="145" t="s">
        <v>279</v>
      </c>
      <c r="AK34" s="190" t="s">
        <v>238</v>
      </c>
      <c r="AL34" s="194" t="s">
        <v>279</v>
      </c>
      <c r="AM34" s="190" t="s">
        <v>238</v>
      </c>
      <c r="AN34" s="194" t="s">
        <v>279</v>
      </c>
    </row>
    <row r="35" spans="1:40" x14ac:dyDescent="0.25">
      <c r="A35" s="15"/>
      <c r="B35" s="45" t="s">
        <v>45</v>
      </c>
      <c r="C35" s="190">
        <v>46.733741828870599</v>
      </c>
      <c r="D35" s="191" t="s">
        <v>239</v>
      </c>
      <c r="E35" s="190">
        <v>33.125324888238403</v>
      </c>
      <c r="F35" s="145" t="s">
        <v>239</v>
      </c>
      <c r="G35" s="190">
        <v>66.377282949073205</v>
      </c>
      <c r="H35" s="190">
        <v>4.4000000000000004</v>
      </c>
      <c r="I35" s="190">
        <v>3.6929699999999999</v>
      </c>
      <c r="J35" s="145" t="s">
        <v>279</v>
      </c>
      <c r="K35" s="190">
        <v>3.7386699999999999</v>
      </c>
      <c r="L35" s="145" t="s">
        <v>279</v>
      </c>
      <c r="M35" s="190">
        <v>87.296639999999996</v>
      </c>
      <c r="N35" s="190"/>
      <c r="O35" s="190">
        <v>82.551090000000002</v>
      </c>
      <c r="P35" s="190"/>
      <c r="Q35" s="190">
        <v>68.455169999999995</v>
      </c>
      <c r="R35" s="145" t="s">
        <v>279</v>
      </c>
      <c r="S35" s="190">
        <v>65.00421</v>
      </c>
      <c r="T35" s="145" t="s">
        <v>279</v>
      </c>
      <c r="U35" s="190">
        <v>53.803476454541823</v>
      </c>
      <c r="V35" s="192" t="s">
        <v>279</v>
      </c>
      <c r="W35" s="190">
        <v>50.013114742162635</v>
      </c>
      <c r="X35" s="192" t="s">
        <v>279</v>
      </c>
      <c r="Y35" s="190">
        <v>33.240430000000003</v>
      </c>
      <c r="Z35" s="192" t="s">
        <v>279</v>
      </c>
      <c r="AA35" s="193">
        <v>917.04399999999998</v>
      </c>
      <c r="AB35" s="192" t="s">
        <v>279</v>
      </c>
      <c r="AC35" s="190">
        <v>68.965509999999995</v>
      </c>
      <c r="AD35" s="145" t="s">
        <v>279</v>
      </c>
      <c r="AE35" s="190">
        <v>88.784005962597107</v>
      </c>
      <c r="AF35" s="192" t="s">
        <v>239</v>
      </c>
      <c r="AG35" s="190">
        <v>21.531610000000001</v>
      </c>
      <c r="AH35" s="145" t="s">
        <v>279</v>
      </c>
      <c r="AI35" s="190">
        <v>17.880389999999998</v>
      </c>
      <c r="AJ35" s="145" t="s">
        <v>279</v>
      </c>
      <c r="AK35" s="190">
        <v>21.434680723761243</v>
      </c>
      <c r="AL35" s="194" t="s">
        <v>279</v>
      </c>
      <c r="AM35" s="190">
        <v>17.142721238439751</v>
      </c>
      <c r="AN35" s="194" t="s">
        <v>279</v>
      </c>
    </row>
    <row r="36" spans="1:40" x14ac:dyDescent="0.25">
      <c r="A36" s="15"/>
      <c r="B36" s="45" t="s">
        <v>46</v>
      </c>
      <c r="C36" s="190">
        <v>89.592754321047295</v>
      </c>
      <c r="D36" s="191" t="s">
        <v>239</v>
      </c>
      <c r="E36" s="190">
        <v>88.113453762232993</v>
      </c>
      <c r="F36" s="145" t="s">
        <v>239</v>
      </c>
      <c r="G36" s="190">
        <v>24.962588063683299</v>
      </c>
      <c r="H36" s="190">
        <v>1.3</v>
      </c>
      <c r="I36" s="190">
        <v>8.1375499999999992</v>
      </c>
      <c r="J36" s="145" t="s">
        <v>279</v>
      </c>
      <c r="K36" s="190">
        <v>8.1770300000000002</v>
      </c>
      <c r="L36" s="145" t="s">
        <v>279</v>
      </c>
      <c r="M36" s="190">
        <v>137.98161999999999</v>
      </c>
      <c r="N36" s="190"/>
      <c r="O36" s="190">
        <v>136.85982000000001</v>
      </c>
      <c r="P36" s="190"/>
      <c r="Q36" s="190">
        <v>94.110600000000005</v>
      </c>
      <c r="R36" s="145" t="s">
        <v>279</v>
      </c>
      <c r="S36" s="190">
        <v>94.034989999999993</v>
      </c>
      <c r="T36" s="145" t="s">
        <v>279</v>
      </c>
      <c r="U36" s="190">
        <v>85.2</v>
      </c>
      <c r="V36" s="192" t="s">
        <v>279</v>
      </c>
      <c r="W36" s="190">
        <v>84.1</v>
      </c>
      <c r="X36" s="192" t="s">
        <v>279</v>
      </c>
      <c r="Y36" s="190">
        <v>5.9276</v>
      </c>
      <c r="Z36" s="192" t="s">
        <v>279</v>
      </c>
      <c r="AA36" s="193">
        <v>81.150000000000006</v>
      </c>
      <c r="AB36" s="192" t="s">
        <v>279</v>
      </c>
      <c r="AC36" s="190">
        <v>43.802059999999997</v>
      </c>
      <c r="AD36" s="145" t="s">
        <v>279</v>
      </c>
      <c r="AE36" s="190">
        <v>82.034130399164908</v>
      </c>
      <c r="AF36" s="192" t="s">
        <v>239</v>
      </c>
      <c r="AG36" s="190">
        <v>19.625319999999999</v>
      </c>
      <c r="AH36" s="145" t="s">
        <v>279</v>
      </c>
      <c r="AI36" s="190">
        <v>16.99342</v>
      </c>
      <c r="AJ36" s="145" t="s">
        <v>279</v>
      </c>
      <c r="AK36" s="190">
        <v>19.899999999999999</v>
      </c>
      <c r="AL36" s="194" t="s">
        <v>279</v>
      </c>
      <c r="AM36" s="190">
        <v>14.1</v>
      </c>
      <c r="AN36" s="194" t="s">
        <v>279</v>
      </c>
    </row>
    <row r="37" spans="1:40" x14ac:dyDescent="0.25">
      <c r="A37" s="15"/>
      <c r="B37" s="45" t="s">
        <v>47</v>
      </c>
      <c r="C37" s="190">
        <v>97.871893594679705</v>
      </c>
      <c r="D37" s="191" t="s">
        <v>279</v>
      </c>
      <c r="E37" s="190">
        <v>98.398181918149703</v>
      </c>
      <c r="F37" s="145" t="s">
        <v>279</v>
      </c>
      <c r="G37" s="190">
        <v>100.112448060421</v>
      </c>
      <c r="H37" s="190">
        <v>37.5</v>
      </c>
      <c r="I37" s="190">
        <v>74.748230000000007</v>
      </c>
      <c r="J37" s="145" t="s">
        <v>279</v>
      </c>
      <c r="K37" s="190">
        <v>74.633579999999995</v>
      </c>
      <c r="L37" s="145" t="s">
        <v>279</v>
      </c>
      <c r="M37" s="190">
        <v>116.93615</v>
      </c>
      <c r="N37" s="190"/>
      <c r="O37" s="190">
        <v>106.95348</v>
      </c>
      <c r="P37" s="190"/>
      <c r="Q37" s="190">
        <v>98.83426</v>
      </c>
      <c r="R37" s="145" t="s">
        <v>279</v>
      </c>
      <c r="S37" s="190">
        <v>95.810079999999999</v>
      </c>
      <c r="T37" s="145" t="s">
        <v>279</v>
      </c>
      <c r="U37" s="190" t="s">
        <v>238</v>
      </c>
      <c r="V37" s="192" t="s">
        <v>279</v>
      </c>
      <c r="W37" s="190" t="s">
        <v>238</v>
      </c>
      <c r="X37" s="192" t="s">
        <v>279</v>
      </c>
      <c r="Y37" s="190">
        <v>2.6758299999999999</v>
      </c>
      <c r="Z37" s="192" t="s">
        <v>279</v>
      </c>
      <c r="AA37" s="193">
        <v>1.623</v>
      </c>
      <c r="AB37" s="192" t="s">
        <v>279</v>
      </c>
      <c r="AC37" s="190">
        <v>89.306629999999998</v>
      </c>
      <c r="AD37" s="145" t="s">
        <v>279</v>
      </c>
      <c r="AE37" s="190" t="s">
        <v>238</v>
      </c>
      <c r="AF37" s="192" t="s">
        <v>279</v>
      </c>
      <c r="AG37" s="190">
        <v>64.326430000000002</v>
      </c>
      <c r="AH37" s="145" t="s">
        <v>279</v>
      </c>
      <c r="AI37" s="190">
        <v>74.037620000000004</v>
      </c>
      <c r="AJ37" s="145" t="s">
        <v>279</v>
      </c>
      <c r="AK37" s="190" t="s">
        <v>238</v>
      </c>
      <c r="AL37" s="194" t="s">
        <v>279</v>
      </c>
      <c r="AM37" s="190" t="s">
        <v>238</v>
      </c>
      <c r="AN37" s="194" t="s">
        <v>279</v>
      </c>
    </row>
    <row r="38" spans="1:40" x14ac:dyDescent="0.25">
      <c r="A38" s="15"/>
      <c r="B38" s="45" t="s">
        <v>48</v>
      </c>
      <c r="C38" s="190">
        <v>88.356120532440102</v>
      </c>
      <c r="D38" s="191" t="s">
        <v>279</v>
      </c>
      <c r="E38" s="190">
        <v>85.868675719450096</v>
      </c>
      <c r="F38" s="145" t="s">
        <v>279</v>
      </c>
      <c r="G38" s="190">
        <v>133.89023934916099</v>
      </c>
      <c r="H38" s="190">
        <v>6</v>
      </c>
      <c r="I38" s="190">
        <v>14.57865</v>
      </c>
      <c r="J38" s="145" t="s">
        <v>279</v>
      </c>
      <c r="K38" s="190">
        <v>15.33555</v>
      </c>
      <c r="L38" s="145" t="s">
        <v>279</v>
      </c>
      <c r="M38" s="190">
        <v>127.20292000000001</v>
      </c>
      <c r="N38" s="190"/>
      <c r="O38" s="190">
        <v>121.02301</v>
      </c>
      <c r="P38" s="190"/>
      <c r="Q38" s="190">
        <v>99.680080000000004</v>
      </c>
      <c r="R38" s="145" t="s">
        <v>279</v>
      </c>
      <c r="S38" s="190">
        <v>97.032240000000002</v>
      </c>
      <c r="T38" s="145" t="s">
        <v>279</v>
      </c>
      <c r="U38" s="190">
        <v>86.3</v>
      </c>
      <c r="V38" s="192" t="s">
        <v>283</v>
      </c>
      <c r="W38" s="190">
        <v>85.8</v>
      </c>
      <c r="X38" s="192" t="s">
        <v>283</v>
      </c>
      <c r="Y38" s="190">
        <v>1.6170800000000001</v>
      </c>
      <c r="Z38" s="192" t="s">
        <v>279</v>
      </c>
      <c r="AA38" s="193">
        <v>28.581</v>
      </c>
      <c r="AB38" s="192" t="s">
        <v>279</v>
      </c>
      <c r="AC38" s="190">
        <v>65.948560000000001</v>
      </c>
      <c r="AD38" s="145" t="s">
        <v>279</v>
      </c>
      <c r="AE38" s="190">
        <v>92.2</v>
      </c>
      <c r="AF38" s="192" t="s">
        <v>239</v>
      </c>
      <c r="AG38" s="190">
        <v>39.789850000000001</v>
      </c>
      <c r="AH38" s="145" t="s">
        <v>239</v>
      </c>
      <c r="AI38" s="190">
        <v>36.445340000000002</v>
      </c>
      <c r="AJ38" s="145" t="s">
        <v>239</v>
      </c>
      <c r="AK38" s="190">
        <v>45.934234730605681</v>
      </c>
      <c r="AL38" s="194" t="s">
        <v>279</v>
      </c>
      <c r="AM38" s="190">
        <v>44.742808568979932</v>
      </c>
      <c r="AN38" s="194" t="s">
        <v>279</v>
      </c>
    </row>
    <row r="39" spans="1:40" x14ac:dyDescent="0.25">
      <c r="A39" s="15"/>
      <c r="B39" s="45" t="s">
        <v>49</v>
      </c>
      <c r="C39" s="190">
        <v>85.397476533917796</v>
      </c>
      <c r="D39" s="191" t="s">
        <v>279</v>
      </c>
      <c r="E39" s="190">
        <v>76.420933381908497</v>
      </c>
      <c r="F39" s="145" t="s">
        <v>279</v>
      </c>
      <c r="G39" s="190">
        <v>70.390468500458695</v>
      </c>
      <c r="H39" s="190">
        <v>6.4</v>
      </c>
      <c r="I39" s="190">
        <v>29.41113</v>
      </c>
      <c r="J39" s="145" t="s">
        <v>279</v>
      </c>
      <c r="K39" s="190">
        <v>30.184380000000001</v>
      </c>
      <c r="L39" s="145" t="s">
        <v>279</v>
      </c>
      <c r="M39" s="190">
        <v>117.88706999999999</v>
      </c>
      <c r="N39" s="190"/>
      <c r="O39" s="190">
        <v>103.24567999999999</v>
      </c>
      <c r="P39" s="190"/>
      <c r="Q39" s="190">
        <v>97.105530000000002</v>
      </c>
      <c r="R39" s="145" t="s">
        <v>279</v>
      </c>
      <c r="S39" s="190">
        <v>85.873050000000006</v>
      </c>
      <c r="T39" s="145" t="s">
        <v>279</v>
      </c>
      <c r="U39" s="190">
        <v>87.265380573451495</v>
      </c>
      <c r="V39" s="192" t="s">
        <v>279</v>
      </c>
      <c r="W39" s="190">
        <v>82.33184309556087</v>
      </c>
      <c r="X39" s="192" t="s">
        <v>279</v>
      </c>
      <c r="Y39" s="190">
        <v>8.4733800000000006</v>
      </c>
      <c r="Z39" s="192" t="s">
        <v>279</v>
      </c>
      <c r="AA39" s="193">
        <v>294.81299999999999</v>
      </c>
      <c r="AB39" s="192" t="s">
        <v>279</v>
      </c>
      <c r="AC39" s="190">
        <v>69.754819999999995</v>
      </c>
      <c r="AD39" s="145" t="s">
        <v>279</v>
      </c>
      <c r="AE39" s="190">
        <v>95.2155618131289</v>
      </c>
      <c r="AF39" s="192" t="s">
        <v>279</v>
      </c>
      <c r="AG39" s="190" t="s">
        <v>238</v>
      </c>
      <c r="AH39" s="145" t="s">
        <v>279</v>
      </c>
      <c r="AI39" s="190" t="s">
        <v>238</v>
      </c>
      <c r="AJ39" s="145" t="s">
        <v>279</v>
      </c>
      <c r="AK39" s="190">
        <v>52.869864718650547</v>
      </c>
      <c r="AL39" s="194" t="s">
        <v>279</v>
      </c>
      <c r="AM39" s="190">
        <v>48.749328576256964</v>
      </c>
      <c r="AN39" s="194" t="s">
        <v>279</v>
      </c>
    </row>
    <row r="40" spans="1:40" x14ac:dyDescent="0.25">
      <c r="A40" s="15"/>
      <c r="B40" s="45" t="s">
        <v>50</v>
      </c>
      <c r="C40" s="190" t="s">
        <v>238</v>
      </c>
      <c r="D40" s="191" t="s">
        <v>279</v>
      </c>
      <c r="E40" s="190" t="s">
        <v>238</v>
      </c>
      <c r="F40" s="145" t="s">
        <v>279</v>
      </c>
      <c r="G40" s="190">
        <v>78.397817229091601</v>
      </c>
      <c r="H40" s="190">
        <v>85.8</v>
      </c>
      <c r="I40" s="190">
        <v>71.388040000000004</v>
      </c>
      <c r="J40" s="145" t="s">
        <v>279</v>
      </c>
      <c r="K40" s="190">
        <v>71.738020000000006</v>
      </c>
      <c r="L40" s="145" t="s">
        <v>279</v>
      </c>
      <c r="M40" s="190">
        <v>97.978110000000001</v>
      </c>
      <c r="N40" s="190"/>
      <c r="O40" s="190">
        <v>98.642629999999997</v>
      </c>
      <c r="P40" s="190"/>
      <c r="Q40" s="190" t="s">
        <v>238</v>
      </c>
      <c r="R40" s="145" t="s">
        <v>279</v>
      </c>
      <c r="S40" s="190" t="s">
        <v>238</v>
      </c>
      <c r="T40" s="145" t="s">
        <v>279</v>
      </c>
      <c r="U40" s="190" t="s">
        <v>238</v>
      </c>
      <c r="V40" s="192" t="s">
        <v>279</v>
      </c>
      <c r="W40" s="190" t="s">
        <v>238</v>
      </c>
      <c r="X40" s="192" t="s">
        <v>279</v>
      </c>
      <c r="Y40" s="190" t="s">
        <v>238</v>
      </c>
      <c r="Z40" s="192" t="s">
        <v>279</v>
      </c>
      <c r="AA40" s="193" t="s">
        <v>238</v>
      </c>
      <c r="AB40" s="192" t="s">
        <v>279</v>
      </c>
      <c r="AC40" s="190" t="s">
        <v>238</v>
      </c>
      <c r="AD40" s="145" t="s">
        <v>279</v>
      </c>
      <c r="AE40" s="190" t="s">
        <v>238</v>
      </c>
      <c r="AF40" s="192" t="s">
        <v>279</v>
      </c>
      <c r="AG40" s="190" t="s">
        <v>238</v>
      </c>
      <c r="AH40" s="145" t="s">
        <v>279</v>
      </c>
      <c r="AI40" s="190" t="s">
        <v>238</v>
      </c>
      <c r="AJ40" s="145" t="s">
        <v>279</v>
      </c>
      <c r="AK40" s="190" t="s">
        <v>238</v>
      </c>
      <c r="AL40" s="194" t="s">
        <v>279</v>
      </c>
      <c r="AM40" s="190" t="s">
        <v>238</v>
      </c>
      <c r="AN40" s="194" t="s">
        <v>279</v>
      </c>
    </row>
    <row r="41" spans="1:40" x14ac:dyDescent="0.25">
      <c r="A41" s="15"/>
      <c r="B41" s="45" t="s">
        <v>258</v>
      </c>
      <c r="C41" s="190">
        <v>48.857100339433103</v>
      </c>
      <c r="D41" s="191" t="s">
        <v>279</v>
      </c>
      <c r="E41" s="190">
        <v>26.9713252114699</v>
      </c>
      <c r="F41" s="145" t="s">
        <v>279</v>
      </c>
      <c r="G41" s="190">
        <v>29.466575484840298</v>
      </c>
      <c r="H41" s="190">
        <v>3.5</v>
      </c>
      <c r="I41" s="190">
        <v>5.6329000000000002</v>
      </c>
      <c r="J41" s="145" t="s">
        <v>279</v>
      </c>
      <c r="K41" s="190">
        <v>5.7304599999999999</v>
      </c>
      <c r="L41" s="145" t="s">
        <v>279</v>
      </c>
      <c r="M41" s="190">
        <v>109.32745</v>
      </c>
      <c r="N41" s="190"/>
      <c r="O41" s="190">
        <v>81.261870000000002</v>
      </c>
      <c r="P41" s="190"/>
      <c r="Q41" s="190">
        <v>80.911010000000005</v>
      </c>
      <c r="R41" s="145" t="s">
        <v>279</v>
      </c>
      <c r="S41" s="190">
        <v>63.53246</v>
      </c>
      <c r="T41" s="145" t="s">
        <v>279</v>
      </c>
      <c r="U41" s="190">
        <v>78.3</v>
      </c>
      <c r="V41" s="192" t="s">
        <v>279</v>
      </c>
      <c r="W41" s="190">
        <v>68.099999999999994</v>
      </c>
      <c r="X41" s="192" t="s">
        <v>279</v>
      </c>
      <c r="Y41" s="190">
        <v>27.83568</v>
      </c>
      <c r="Z41" s="192" t="s">
        <v>279</v>
      </c>
      <c r="AA41" s="193">
        <v>193.65199999999999</v>
      </c>
      <c r="AB41" s="192" t="s">
        <v>279</v>
      </c>
      <c r="AC41" s="190">
        <v>46.556289999999997</v>
      </c>
      <c r="AD41" s="145" t="s">
        <v>279</v>
      </c>
      <c r="AE41" s="190">
        <v>81.400000000000006</v>
      </c>
      <c r="AF41" s="192" t="s">
        <v>279</v>
      </c>
      <c r="AG41" s="190">
        <v>18.357089999999999</v>
      </c>
      <c r="AH41" s="145" t="s">
        <v>279</v>
      </c>
      <c r="AI41" s="190">
        <v>9.5653900000000007</v>
      </c>
      <c r="AJ41" s="145" t="s">
        <v>279</v>
      </c>
      <c r="AK41" s="190">
        <v>22.8</v>
      </c>
      <c r="AL41" s="194" t="s">
        <v>279</v>
      </c>
      <c r="AM41" s="190">
        <v>14.6</v>
      </c>
      <c r="AN41" s="194" t="s">
        <v>279</v>
      </c>
    </row>
    <row r="42" spans="1:40" x14ac:dyDescent="0.25">
      <c r="A42" s="15"/>
      <c r="B42" s="45" t="s">
        <v>52</v>
      </c>
      <c r="C42" s="190">
        <v>53.795839999999998</v>
      </c>
      <c r="D42" s="191" t="s">
        <v>279</v>
      </c>
      <c r="E42" s="190">
        <v>43.99729</v>
      </c>
      <c r="F42" s="145" t="s">
        <v>279</v>
      </c>
      <c r="G42" s="190">
        <v>35.5643768253939</v>
      </c>
      <c r="H42" s="190">
        <v>2.2999999999999998</v>
      </c>
      <c r="I42" s="190">
        <v>1.5159199999999999</v>
      </c>
      <c r="J42" s="145" t="s">
        <v>279</v>
      </c>
      <c r="K42" s="190">
        <v>1.42367</v>
      </c>
      <c r="L42" s="145" t="s">
        <v>279</v>
      </c>
      <c r="M42" s="190">
        <v>108.161</v>
      </c>
      <c r="N42" s="190"/>
      <c r="O42" s="190">
        <v>82.404989999999998</v>
      </c>
      <c r="P42" s="190"/>
      <c r="Q42" s="190">
        <v>71.924459999999996</v>
      </c>
      <c r="R42" s="145" t="s">
        <v>279</v>
      </c>
      <c r="S42" s="190">
        <v>55.528950000000002</v>
      </c>
      <c r="T42" s="145" t="s">
        <v>279</v>
      </c>
      <c r="U42" s="190">
        <v>55.4</v>
      </c>
      <c r="V42" s="192" t="s">
        <v>279</v>
      </c>
      <c r="W42" s="190">
        <v>48.3</v>
      </c>
      <c r="X42" s="192" t="s">
        <v>279</v>
      </c>
      <c r="Y42" s="190">
        <v>36.210160000000002</v>
      </c>
      <c r="Z42" s="192" t="s">
        <v>279</v>
      </c>
      <c r="AA42" s="193">
        <v>770.44100000000003</v>
      </c>
      <c r="AB42" s="192" t="s">
        <v>279</v>
      </c>
      <c r="AC42" s="190">
        <v>38.058660000000003</v>
      </c>
      <c r="AD42" s="145" t="s">
        <v>279</v>
      </c>
      <c r="AE42" s="190">
        <v>89.3</v>
      </c>
      <c r="AF42" s="192" t="s">
        <v>279</v>
      </c>
      <c r="AG42" s="190" t="s">
        <v>238</v>
      </c>
      <c r="AH42" s="145" t="s">
        <v>279</v>
      </c>
      <c r="AI42" s="190" t="s">
        <v>238</v>
      </c>
      <c r="AJ42" s="145" t="s">
        <v>279</v>
      </c>
      <c r="AK42" s="190">
        <v>21.6</v>
      </c>
      <c r="AL42" s="194" t="s">
        <v>279</v>
      </c>
      <c r="AM42" s="190">
        <v>11.8</v>
      </c>
      <c r="AN42" s="194" t="s">
        <v>279</v>
      </c>
    </row>
    <row r="43" spans="1:40" x14ac:dyDescent="0.25">
      <c r="A43" s="15"/>
      <c r="B43" s="45" t="s">
        <v>53</v>
      </c>
      <c r="C43" s="190">
        <v>98.859383607730393</v>
      </c>
      <c r="D43" s="191" t="s">
        <v>279</v>
      </c>
      <c r="E43" s="190">
        <v>98.890018165513098</v>
      </c>
      <c r="F43" s="145" t="s">
        <v>279</v>
      </c>
      <c r="G43" s="190">
        <v>134.27828088864999</v>
      </c>
      <c r="H43" s="190">
        <v>66.5</v>
      </c>
      <c r="I43" s="190">
        <v>115.04574</v>
      </c>
      <c r="J43" s="145" t="s">
        <v>279</v>
      </c>
      <c r="K43" s="190">
        <v>112.1987</v>
      </c>
      <c r="L43" s="145" t="s">
        <v>279</v>
      </c>
      <c r="M43" s="190">
        <v>102.79627000000001</v>
      </c>
      <c r="N43" s="190"/>
      <c r="O43" s="190">
        <v>99.581419999999994</v>
      </c>
      <c r="P43" s="190"/>
      <c r="Q43" s="190">
        <v>92.687139999999999</v>
      </c>
      <c r="R43" s="145" t="s">
        <v>279</v>
      </c>
      <c r="S43" s="190">
        <v>92.671559999999999</v>
      </c>
      <c r="T43" s="145" t="s">
        <v>279</v>
      </c>
      <c r="U43" s="190">
        <v>89.64</v>
      </c>
      <c r="V43" s="192" t="s">
        <v>283</v>
      </c>
      <c r="W43" s="190">
        <v>91.9</v>
      </c>
      <c r="X43" s="192" t="s">
        <v>283</v>
      </c>
      <c r="Y43" s="190">
        <v>7.3205099999999996</v>
      </c>
      <c r="Z43" s="192" t="s">
        <v>279</v>
      </c>
      <c r="AA43" s="193">
        <v>108.768</v>
      </c>
      <c r="AB43" s="192" t="s">
        <v>279</v>
      </c>
      <c r="AC43" s="190">
        <v>98.667540000000002</v>
      </c>
      <c r="AD43" s="145" t="s">
        <v>279</v>
      </c>
      <c r="AE43" s="190" t="s">
        <v>238</v>
      </c>
      <c r="AF43" s="192" t="s">
        <v>279</v>
      </c>
      <c r="AG43" s="190">
        <v>82.306979999999996</v>
      </c>
      <c r="AH43" s="145" t="s">
        <v>279</v>
      </c>
      <c r="AI43" s="190">
        <v>85.930629999999994</v>
      </c>
      <c r="AJ43" s="145" t="s">
        <v>279</v>
      </c>
      <c r="AK43" s="190">
        <v>80.33</v>
      </c>
      <c r="AL43" s="194" t="s">
        <v>283</v>
      </c>
      <c r="AM43" s="190">
        <v>84.46</v>
      </c>
      <c r="AN43" s="194" t="s">
        <v>283</v>
      </c>
    </row>
    <row r="44" spans="1:40" x14ac:dyDescent="0.25">
      <c r="A44" s="15"/>
      <c r="B44" s="45" t="s">
        <v>54</v>
      </c>
      <c r="C44" s="190">
        <v>99.689619154740896</v>
      </c>
      <c r="D44" s="191" t="s">
        <v>279</v>
      </c>
      <c r="E44" s="190">
        <v>99.593038686340904</v>
      </c>
      <c r="F44" s="145" t="s">
        <v>279</v>
      </c>
      <c r="G44" s="190">
        <v>88.708334618216895</v>
      </c>
      <c r="H44" s="190">
        <v>45.8</v>
      </c>
      <c r="I44" s="190">
        <v>69.834559999999996</v>
      </c>
      <c r="J44" s="145" t="s">
        <v>279</v>
      </c>
      <c r="K44" s="190">
        <v>70.005740000000003</v>
      </c>
      <c r="L44" s="145" t="s">
        <v>279</v>
      </c>
      <c r="M44" s="190">
        <v>127.9072</v>
      </c>
      <c r="N44" s="190"/>
      <c r="O44" s="190">
        <v>127.78787</v>
      </c>
      <c r="P44" s="190"/>
      <c r="Q44" s="190">
        <v>99.84</v>
      </c>
      <c r="R44" s="145" t="s">
        <v>240</v>
      </c>
      <c r="S44" s="190">
        <v>99.86</v>
      </c>
      <c r="T44" s="145" t="s">
        <v>240</v>
      </c>
      <c r="U44" s="190">
        <v>96.6</v>
      </c>
      <c r="V44" s="192" t="s">
        <v>283</v>
      </c>
      <c r="W44" s="190">
        <v>96.6</v>
      </c>
      <c r="X44" s="192" t="s">
        <v>283</v>
      </c>
      <c r="Y44" s="190" t="s">
        <v>238</v>
      </c>
      <c r="Z44" s="192" t="s">
        <v>279</v>
      </c>
      <c r="AA44" s="193" t="s">
        <v>238</v>
      </c>
      <c r="AB44" s="192" t="s">
        <v>279</v>
      </c>
      <c r="AC44" s="190">
        <v>99</v>
      </c>
      <c r="AD44" s="145" t="s">
        <v>240</v>
      </c>
      <c r="AE44" s="190" t="s">
        <v>238</v>
      </c>
      <c r="AF44" s="192" t="s">
        <v>279</v>
      </c>
      <c r="AG44" s="190" t="s">
        <v>238</v>
      </c>
      <c r="AH44" s="145" t="s">
        <v>279</v>
      </c>
      <c r="AI44" s="190" t="s">
        <v>238</v>
      </c>
      <c r="AJ44" s="145" t="s">
        <v>279</v>
      </c>
      <c r="AK44" s="190">
        <v>87.3</v>
      </c>
      <c r="AL44" s="194" t="s">
        <v>283</v>
      </c>
      <c r="AM44" s="190">
        <v>88.4</v>
      </c>
      <c r="AN44" s="194" t="s">
        <v>283</v>
      </c>
    </row>
    <row r="45" spans="1:40" x14ac:dyDescent="0.25">
      <c r="A45" s="15"/>
      <c r="B45" s="45" t="s">
        <v>55</v>
      </c>
      <c r="C45" s="190">
        <v>97.760450483506503</v>
      </c>
      <c r="D45" s="191" t="s">
        <v>279</v>
      </c>
      <c r="E45" s="190">
        <v>98.724339924839398</v>
      </c>
      <c r="F45" s="145" t="s">
        <v>279</v>
      </c>
      <c r="G45" s="190">
        <v>104.08454389933399</v>
      </c>
      <c r="H45" s="190">
        <v>51.7</v>
      </c>
      <c r="I45" s="190">
        <v>48.677959999999999</v>
      </c>
      <c r="J45" s="145" t="s">
        <v>279</v>
      </c>
      <c r="K45" s="190">
        <v>48.611789999999999</v>
      </c>
      <c r="L45" s="145" t="s">
        <v>279</v>
      </c>
      <c r="M45" s="190">
        <v>108.70140000000001</v>
      </c>
      <c r="N45" s="190"/>
      <c r="O45" s="190">
        <v>104.94853999999999</v>
      </c>
      <c r="P45" s="190"/>
      <c r="Q45" s="190">
        <v>86.556389999999993</v>
      </c>
      <c r="R45" s="145" t="s">
        <v>279</v>
      </c>
      <c r="S45" s="190">
        <v>86.441180000000003</v>
      </c>
      <c r="T45" s="145" t="s">
        <v>279</v>
      </c>
      <c r="U45" s="190">
        <v>90.283061761186019</v>
      </c>
      <c r="V45" s="192" t="s">
        <v>279</v>
      </c>
      <c r="W45" s="190">
        <v>92.034092102355174</v>
      </c>
      <c r="X45" s="192" t="s">
        <v>279</v>
      </c>
      <c r="Y45" s="190">
        <v>13.500030000000001</v>
      </c>
      <c r="Z45" s="192" t="s">
        <v>279</v>
      </c>
      <c r="AA45" s="193">
        <v>599.11300000000006</v>
      </c>
      <c r="AB45" s="192" t="s">
        <v>279</v>
      </c>
      <c r="AC45" s="190">
        <v>84.711889999999997</v>
      </c>
      <c r="AD45" s="145" t="s">
        <v>279</v>
      </c>
      <c r="AE45" s="190">
        <v>94.7</v>
      </c>
      <c r="AF45" s="192" t="s">
        <v>279</v>
      </c>
      <c r="AG45" s="190">
        <v>70.774439999999998</v>
      </c>
      <c r="AH45" s="145" t="s">
        <v>279</v>
      </c>
      <c r="AI45" s="190">
        <v>76.56268</v>
      </c>
      <c r="AJ45" s="145" t="s">
        <v>279</v>
      </c>
      <c r="AK45" s="190">
        <v>72.661635458615692</v>
      </c>
      <c r="AL45" s="194" t="s">
        <v>279</v>
      </c>
      <c r="AM45" s="190">
        <v>79.201468949119416</v>
      </c>
      <c r="AN45" s="194" t="s">
        <v>279</v>
      </c>
    </row>
    <row r="46" spans="1:40" x14ac:dyDescent="0.25">
      <c r="A46" s="15"/>
      <c r="B46" s="45" t="s">
        <v>56</v>
      </c>
      <c r="C46" s="190">
        <v>86.313249999999996</v>
      </c>
      <c r="D46" s="191" t="s">
        <v>279</v>
      </c>
      <c r="E46" s="190">
        <v>86.518069999999994</v>
      </c>
      <c r="F46" s="145" t="s">
        <v>279</v>
      </c>
      <c r="G46" s="190">
        <v>47.284251146728103</v>
      </c>
      <c r="H46" s="190">
        <v>6.5</v>
      </c>
      <c r="I46" s="190">
        <v>24.097180000000002</v>
      </c>
      <c r="J46" s="145" t="s">
        <v>239</v>
      </c>
      <c r="K46" s="190">
        <v>23.259329999999999</v>
      </c>
      <c r="L46" s="145" t="s">
        <v>239</v>
      </c>
      <c r="M46" s="190">
        <v>122.88191</v>
      </c>
      <c r="N46" s="190"/>
      <c r="O46" s="190">
        <v>111.67265999999999</v>
      </c>
      <c r="P46" s="190"/>
      <c r="Q46" s="190" t="s">
        <v>238</v>
      </c>
      <c r="R46" s="145" t="s">
        <v>279</v>
      </c>
      <c r="S46" s="190" t="s">
        <v>238</v>
      </c>
      <c r="T46" s="145" t="s">
        <v>279</v>
      </c>
      <c r="U46" s="190">
        <v>31.3</v>
      </c>
      <c r="V46" s="192" t="s">
        <v>239</v>
      </c>
      <c r="W46" s="190">
        <v>31.1</v>
      </c>
      <c r="X46" s="192" t="s">
        <v>239</v>
      </c>
      <c r="Y46" s="190" t="s">
        <v>238</v>
      </c>
      <c r="Z46" s="192" t="s">
        <v>279</v>
      </c>
      <c r="AA46" s="193" t="s">
        <v>238</v>
      </c>
      <c r="AB46" s="192" t="s">
        <v>279</v>
      </c>
      <c r="AC46" s="190" t="s">
        <v>238</v>
      </c>
      <c r="AD46" s="145" t="s">
        <v>279</v>
      </c>
      <c r="AE46" s="190">
        <v>18.899999999999999</v>
      </c>
      <c r="AF46" s="192" t="s">
        <v>239</v>
      </c>
      <c r="AG46" s="190" t="s">
        <v>238</v>
      </c>
      <c r="AH46" s="145" t="s">
        <v>279</v>
      </c>
      <c r="AI46" s="190" t="s">
        <v>238</v>
      </c>
      <c r="AJ46" s="145" t="s">
        <v>279</v>
      </c>
      <c r="AK46" s="190">
        <v>10.4</v>
      </c>
      <c r="AL46" s="194" t="s">
        <v>239</v>
      </c>
      <c r="AM46" s="190">
        <v>10.7</v>
      </c>
      <c r="AN46" s="194" t="s">
        <v>239</v>
      </c>
    </row>
    <row r="47" spans="1:40" x14ac:dyDescent="0.25">
      <c r="A47" s="15"/>
      <c r="B47" s="45" t="s">
        <v>57</v>
      </c>
      <c r="C47" s="190">
        <v>85.683605365757003</v>
      </c>
      <c r="D47" s="191" t="s">
        <v>279</v>
      </c>
      <c r="E47" s="190">
        <v>76.946077805809395</v>
      </c>
      <c r="F47" s="145" t="s">
        <v>279</v>
      </c>
      <c r="G47" s="190">
        <v>104.769504311508</v>
      </c>
      <c r="H47" s="190">
        <v>6.6</v>
      </c>
      <c r="I47" s="190">
        <v>13.85131</v>
      </c>
      <c r="J47" s="145" t="s">
        <v>279</v>
      </c>
      <c r="K47" s="190">
        <v>13.692539999999999</v>
      </c>
      <c r="L47" s="145" t="s">
        <v>279</v>
      </c>
      <c r="M47" s="190">
        <v>105.52601</v>
      </c>
      <c r="N47" s="190"/>
      <c r="O47" s="190">
        <v>113.35045</v>
      </c>
      <c r="P47" s="190"/>
      <c r="Q47" s="190">
        <v>87.746430000000004</v>
      </c>
      <c r="R47" s="145" t="s">
        <v>279</v>
      </c>
      <c r="S47" s="190">
        <v>95.535169999999994</v>
      </c>
      <c r="T47" s="145" t="s">
        <v>279</v>
      </c>
      <c r="U47" s="190">
        <v>91.6</v>
      </c>
      <c r="V47" s="192" t="s">
        <v>283</v>
      </c>
      <c r="W47" s="190">
        <v>91.8</v>
      </c>
      <c r="X47" s="192" t="s">
        <v>283</v>
      </c>
      <c r="Y47" s="190">
        <v>8.3815200000000001</v>
      </c>
      <c r="Z47" s="192" t="s">
        <v>279</v>
      </c>
      <c r="AA47" s="193">
        <v>56.264000000000003</v>
      </c>
      <c r="AB47" s="192" t="s">
        <v>279</v>
      </c>
      <c r="AC47" s="190" t="s">
        <v>238</v>
      </c>
      <c r="AD47" s="145" t="s">
        <v>279</v>
      </c>
      <c r="AE47" s="190">
        <v>92.6</v>
      </c>
      <c r="AF47" s="192" t="s">
        <v>239</v>
      </c>
      <c r="AG47" s="190" t="s">
        <v>238</v>
      </c>
      <c r="AH47" s="145" t="s">
        <v>279</v>
      </c>
      <c r="AI47" s="190" t="s">
        <v>238</v>
      </c>
      <c r="AJ47" s="145" t="s">
        <v>279</v>
      </c>
      <c r="AK47" s="190">
        <v>57.3</v>
      </c>
      <c r="AL47" s="194" t="s">
        <v>283</v>
      </c>
      <c r="AM47" s="190">
        <v>55.7</v>
      </c>
      <c r="AN47" s="194" t="s">
        <v>283</v>
      </c>
    </row>
    <row r="48" spans="1:40" x14ac:dyDescent="0.25">
      <c r="A48" s="15"/>
      <c r="B48" s="45" t="s">
        <v>58</v>
      </c>
      <c r="C48" s="190" t="s">
        <v>238</v>
      </c>
      <c r="D48" s="191" t="s">
        <v>279</v>
      </c>
      <c r="E48" s="190" t="s">
        <v>238</v>
      </c>
      <c r="F48" s="145" t="s">
        <v>279</v>
      </c>
      <c r="G48" s="190" t="s">
        <v>238</v>
      </c>
      <c r="H48" s="190" t="s">
        <v>238</v>
      </c>
      <c r="I48" s="190">
        <v>92.664090000000002</v>
      </c>
      <c r="J48" s="145" t="s">
        <v>279</v>
      </c>
      <c r="K48" s="190">
        <v>97.188760000000002</v>
      </c>
      <c r="L48" s="145" t="s">
        <v>279</v>
      </c>
      <c r="M48" s="190">
        <v>107.36606999999999</v>
      </c>
      <c r="N48" s="190"/>
      <c r="O48" s="190">
        <v>108.83055</v>
      </c>
      <c r="P48" s="190"/>
      <c r="Q48" s="190" t="s">
        <v>238</v>
      </c>
      <c r="R48" s="145" t="s">
        <v>279</v>
      </c>
      <c r="S48" s="190" t="s">
        <v>238</v>
      </c>
      <c r="T48" s="145" t="s">
        <v>279</v>
      </c>
      <c r="U48" s="190" t="s">
        <v>238</v>
      </c>
      <c r="V48" s="192" t="s">
        <v>279</v>
      </c>
      <c r="W48" s="190" t="s">
        <v>238</v>
      </c>
      <c r="X48" s="192" t="s">
        <v>279</v>
      </c>
      <c r="Y48" s="190">
        <v>2.76451</v>
      </c>
      <c r="Z48" s="192" t="s">
        <v>279</v>
      </c>
      <c r="AA48" s="195" t="s">
        <v>350</v>
      </c>
      <c r="AB48" s="192" t="s">
        <v>279</v>
      </c>
      <c r="AC48" s="190" t="s">
        <v>238</v>
      </c>
      <c r="AD48" s="145" t="s">
        <v>279</v>
      </c>
      <c r="AE48" s="190" t="s">
        <v>238</v>
      </c>
      <c r="AF48" s="192" t="s">
        <v>279</v>
      </c>
      <c r="AG48" s="190">
        <v>77.358490000000003</v>
      </c>
      <c r="AH48" s="145" t="s">
        <v>279</v>
      </c>
      <c r="AI48" s="190">
        <v>75.411420000000007</v>
      </c>
      <c r="AJ48" s="145" t="s">
        <v>279</v>
      </c>
      <c r="AK48" s="190" t="s">
        <v>238</v>
      </c>
      <c r="AL48" s="194" t="s">
        <v>279</v>
      </c>
      <c r="AM48" s="190" t="s">
        <v>238</v>
      </c>
      <c r="AN48" s="194" t="s">
        <v>279</v>
      </c>
    </row>
    <row r="49" spans="1:40" x14ac:dyDescent="0.25">
      <c r="A49" s="15"/>
      <c r="B49" s="45" t="s">
        <v>59</v>
      </c>
      <c r="C49" s="190">
        <v>99.007684828263606</v>
      </c>
      <c r="D49" s="191" t="s">
        <v>279</v>
      </c>
      <c r="E49" s="190">
        <v>99.258116859385694</v>
      </c>
      <c r="F49" s="145" t="s">
        <v>279</v>
      </c>
      <c r="G49" s="190">
        <v>145.971647928252</v>
      </c>
      <c r="H49" s="190">
        <v>45.96</v>
      </c>
      <c r="I49" s="190">
        <v>73.552890000000005</v>
      </c>
      <c r="J49" s="145" t="s">
        <v>279</v>
      </c>
      <c r="K49" s="190">
        <v>74.133690000000001</v>
      </c>
      <c r="L49" s="145" t="s">
        <v>279</v>
      </c>
      <c r="M49" s="190">
        <v>105.73626</v>
      </c>
      <c r="N49" s="190"/>
      <c r="O49" s="190">
        <v>104.89693</v>
      </c>
      <c r="P49" s="190"/>
      <c r="Q49" s="190">
        <v>92.440150000000003</v>
      </c>
      <c r="R49" s="145" t="s">
        <v>279</v>
      </c>
      <c r="S49" s="190">
        <v>93.374099999999999</v>
      </c>
      <c r="T49" s="145" t="s">
        <v>279</v>
      </c>
      <c r="U49" s="190">
        <v>95.8</v>
      </c>
      <c r="V49" s="192" t="s">
        <v>279</v>
      </c>
      <c r="W49" s="190">
        <v>96.3</v>
      </c>
      <c r="X49" s="192" t="s">
        <v>279</v>
      </c>
      <c r="Y49" s="190">
        <v>7.1052299999999997</v>
      </c>
      <c r="Z49" s="192" t="s">
        <v>279</v>
      </c>
      <c r="AA49" s="193">
        <v>33.372999999999998</v>
      </c>
      <c r="AB49" s="192" t="s">
        <v>279</v>
      </c>
      <c r="AC49" s="190">
        <v>88.456990000000005</v>
      </c>
      <c r="AD49" s="145" t="s">
        <v>279</v>
      </c>
      <c r="AE49" s="190">
        <v>93.4</v>
      </c>
      <c r="AF49" s="192" t="s">
        <v>279</v>
      </c>
      <c r="AG49" s="190">
        <v>70.622519999999994</v>
      </c>
      <c r="AH49" s="145" t="s">
        <v>279</v>
      </c>
      <c r="AI49" s="190">
        <v>75.337119999999999</v>
      </c>
      <c r="AJ49" s="145" t="s">
        <v>279</v>
      </c>
      <c r="AK49" s="190">
        <v>68.8</v>
      </c>
      <c r="AL49" s="194" t="s">
        <v>279</v>
      </c>
      <c r="AM49" s="190">
        <v>73.8</v>
      </c>
      <c r="AN49" s="194" t="s">
        <v>279</v>
      </c>
    </row>
    <row r="50" spans="1:40" x14ac:dyDescent="0.25">
      <c r="A50" s="15"/>
      <c r="B50" s="45" t="s">
        <v>60</v>
      </c>
      <c r="C50" s="190">
        <v>58.3326280948217</v>
      </c>
      <c r="D50" s="191" t="s">
        <v>279</v>
      </c>
      <c r="E50" s="190">
        <v>38.750081281489599</v>
      </c>
      <c r="F50" s="145" t="s">
        <v>279</v>
      </c>
      <c r="G50" s="190">
        <v>95.446051960992904</v>
      </c>
      <c r="H50" s="190">
        <v>2.6</v>
      </c>
      <c r="I50" s="190">
        <v>5.3840899999999996</v>
      </c>
      <c r="J50" s="145" t="s">
        <v>279</v>
      </c>
      <c r="K50" s="190">
        <v>5.38429</v>
      </c>
      <c r="L50" s="145" t="s">
        <v>279</v>
      </c>
      <c r="M50" s="190">
        <v>101.79226</v>
      </c>
      <c r="N50" s="190"/>
      <c r="O50" s="190">
        <v>86.561520000000002</v>
      </c>
      <c r="P50" s="190"/>
      <c r="Q50" s="190">
        <v>67.363590000000002</v>
      </c>
      <c r="R50" s="145" t="s">
        <v>279</v>
      </c>
      <c r="S50" s="190">
        <v>56.293129999999998</v>
      </c>
      <c r="T50" s="145" t="s">
        <v>279</v>
      </c>
      <c r="U50" s="190">
        <v>71.8</v>
      </c>
      <c r="V50" s="192" t="s">
        <v>283</v>
      </c>
      <c r="W50" s="190">
        <v>64.400000000000006</v>
      </c>
      <c r="X50" s="192" t="s">
        <v>283</v>
      </c>
      <c r="Y50" s="190">
        <v>38.142609999999998</v>
      </c>
      <c r="Z50" s="192" t="s">
        <v>279</v>
      </c>
      <c r="AA50" s="193">
        <v>1142.4280000000001</v>
      </c>
      <c r="AB50" s="192" t="s">
        <v>279</v>
      </c>
      <c r="AC50" s="190">
        <v>82.177809999999994</v>
      </c>
      <c r="AD50" s="145" t="s">
        <v>279</v>
      </c>
      <c r="AE50" s="190">
        <v>90.3</v>
      </c>
      <c r="AF50" s="192" t="s">
        <v>239</v>
      </c>
      <c r="AG50" s="190" t="s">
        <v>238</v>
      </c>
      <c r="AH50" s="145" t="s">
        <v>279</v>
      </c>
      <c r="AI50" s="190" t="s">
        <v>238</v>
      </c>
      <c r="AJ50" s="145" t="s">
        <v>279</v>
      </c>
      <c r="AK50" s="190">
        <v>33.1</v>
      </c>
      <c r="AL50" s="194" t="s">
        <v>283</v>
      </c>
      <c r="AM50" s="190">
        <v>24.6</v>
      </c>
      <c r="AN50" s="194" t="s">
        <v>283</v>
      </c>
    </row>
    <row r="51" spans="1:40" x14ac:dyDescent="0.25">
      <c r="A51" s="15"/>
      <c r="B51" s="45" t="s">
        <v>61</v>
      </c>
      <c r="C51" s="190">
        <v>99.712044215146307</v>
      </c>
      <c r="D51" s="191" t="s">
        <v>279</v>
      </c>
      <c r="E51" s="190">
        <v>99.735716998973601</v>
      </c>
      <c r="F51" s="145" t="s">
        <v>279</v>
      </c>
      <c r="G51" s="190">
        <v>114.509568703182</v>
      </c>
      <c r="H51" s="190">
        <v>66.747600000000006</v>
      </c>
      <c r="I51" s="190">
        <v>64.158550000000005</v>
      </c>
      <c r="J51" s="145" t="s">
        <v>279</v>
      </c>
      <c r="K51" s="190">
        <v>62.414830000000002</v>
      </c>
      <c r="L51" s="145" t="s">
        <v>279</v>
      </c>
      <c r="M51" s="190">
        <v>96.979249999999993</v>
      </c>
      <c r="N51" s="190"/>
      <c r="O51" s="190">
        <v>96.655150000000006</v>
      </c>
      <c r="P51" s="190"/>
      <c r="Q51" s="190">
        <v>97.857370000000003</v>
      </c>
      <c r="R51" s="145" t="s">
        <v>279</v>
      </c>
      <c r="S51" s="190">
        <v>99.727450000000005</v>
      </c>
      <c r="T51" s="145" t="s">
        <v>279</v>
      </c>
      <c r="U51" s="190" t="s">
        <v>238</v>
      </c>
      <c r="V51" s="192" t="s">
        <v>279</v>
      </c>
      <c r="W51" s="190" t="s">
        <v>238</v>
      </c>
      <c r="X51" s="192" t="s">
        <v>279</v>
      </c>
      <c r="Y51" s="190">
        <v>1.2315499999999999</v>
      </c>
      <c r="Z51" s="192" t="s">
        <v>279</v>
      </c>
      <c r="AA51" s="193">
        <v>2.0339999999999998</v>
      </c>
      <c r="AB51" s="192" t="s">
        <v>279</v>
      </c>
      <c r="AC51" s="190">
        <v>99.439539999999994</v>
      </c>
      <c r="AD51" s="145" t="s">
        <v>279</v>
      </c>
      <c r="AE51" s="190" t="s">
        <v>238</v>
      </c>
      <c r="AF51" s="192" t="s">
        <v>279</v>
      </c>
      <c r="AG51" s="190">
        <v>92.329350000000005</v>
      </c>
      <c r="AH51" s="145" t="s">
        <v>279</v>
      </c>
      <c r="AI51" s="190">
        <v>95.076070000000001</v>
      </c>
      <c r="AJ51" s="145" t="s">
        <v>279</v>
      </c>
      <c r="AK51" s="190" t="s">
        <v>238</v>
      </c>
      <c r="AL51" s="194" t="s">
        <v>279</v>
      </c>
      <c r="AM51" s="190" t="s">
        <v>238</v>
      </c>
      <c r="AN51" s="194" t="s">
        <v>279</v>
      </c>
    </row>
    <row r="52" spans="1:40" x14ac:dyDescent="0.25">
      <c r="A52" s="15"/>
      <c r="B52" s="45" t="s">
        <v>62</v>
      </c>
      <c r="C52" s="190">
        <v>99.988420000000005</v>
      </c>
      <c r="D52" s="191" t="s">
        <v>279</v>
      </c>
      <c r="E52" s="190">
        <v>99.984129999999993</v>
      </c>
      <c r="F52" s="145" t="s">
        <v>279</v>
      </c>
      <c r="G52" s="190">
        <v>17.7149274132851</v>
      </c>
      <c r="H52" s="190">
        <v>25.7089320853472</v>
      </c>
      <c r="I52" s="190">
        <v>109.61662</v>
      </c>
      <c r="J52" s="145" t="s">
        <v>279</v>
      </c>
      <c r="K52" s="190">
        <v>108.76246999999999</v>
      </c>
      <c r="L52" s="145" t="s">
        <v>279</v>
      </c>
      <c r="M52" s="190">
        <v>99.993520000000004</v>
      </c>
      <c r="N52" s="190"/>
      <c r="O52" s="190">
        <v>98.610699999999994</v>
      </c>
      <c r="P52" s="190"/>
      <c r="Q52" s="190">
        <v>96.363759999999999</v>
      </c>
      <c r="R52" s="145" t="s">
        <v>279</v>
      </c>
      <c r="S52" s="190">
        <v>96.715710000000001</v>
      </c>
      <c r="T52" s="145" t="s">
        <v>279</v>
      </c>
      <c r="U52" s="190" t="s">
        <v>238</v>
      </c>
      <c r="V52" s="192" t="s">
        <v>279</v>
      </c>
      <c r="W52" s="190" t="s">
        <v>238</v>
      </c>
      <c r="X52" s="192" t="s">
        <v>279</v>
      </c>
      <c r="Y52" s="190">
        <v>3.46557</v>
      </c>
      <c r="Z52" s="192" t="s">
        <v>279</v>
      </c>
      <c r="AA52" s="193">
        <v>28.024999999999999</v>
      </c>
      <c r="AB52" s="192" t="s">
        <v>279</v>
      </c>
      <c r="AC52" s="190">
        <v>96.477130000000002</v>
      </c>
      <c r="AD52" s="145" t="s">
        <v>279</v>
      </c>
      <c r="AE52" s="190" t="s">
        <v>238</v>
      </c>
      <c r="AF52" s="192" t="s">
        <v>279</v>
      </c>
      <c r="AG52" s="190">
        <v>86.033950000000004</v>
      </c>
      <c r="AH52" s="145" t="s">
        <v>279</v>
      </c>
      <c r="AI52" s="190">
        <v>87.31644</v>
      </c>
      <c r="AJ52" s="145" t="s">
        <v>279</v>
      </c>
      <c r="AK52" s="190" t="s">
        <v>238</v>
      </c>
      <c r="AL52" s="194" t="s">
        <v>279</v>
      </c>
      <c r="AM52" s="190" t="s">
        <v>238</v>
      </c>
      <c r="AN52" s="194" t="s">
        <v>279</v>
      </c>
    </row>
    <row r="53" spans="1:40" x14ac:dyDescent="0.25">
      <c r="A53" s="15"/>
      <c r="B53" s="45" t="s">
        <v>63</v>
      </c>
      <c r="C53" s="190">
        <v>99.804542370691095</v>
      </c>
      <c r="D53" s="191" t="s">
        <v>279</v>
      </c>
      <c r="E53" s="190">
        <v>99.838311633052498</v>
      </c>
      <c r="F53" s="145" t="s">
        <v>279</v>
      </c>
      <c r="G53" s="190">
        <v>95.177826889339499</v>
      </c>
      <c r="H53" s="190">
        <v>65.454800000000006</v>
      </c>
      <c r="I53" s="190">
        <v>78.540310000000005</v>
      </c>
      <c r="J53" s="145" t="s">
        <v>279</v>
      </c>
      <c r="K53" s="190">
        <v>77.264430000000004</v>
      </c>
      <c r="L53" s="145" t="s">
        <v>279</v>
      </c>
      <c r="M53" s="190">
        <v>100.28753</v>
      </c>
      <c r="N53" s="190"/>
      <c r="O53" s="190">
        <v>100.05692000000001</v>
      </c>
      <c r="P53" s="190"/>
      <c r="Q53" s="190">
        <v>98.016030000000001</v>
      </c>
      <c r="R53" s="145" t="s">
        <v>279</v>
      </c>
      <c r="S53" s="190">
        <v>98.345600000000005</v>
      </c>
      <c r="T53" s="145" t="s">
        <v>279</v>
      </c>
      <c r="U53" s="190" t="s">
        <v>238</v>
      </c>
      <c r="V53" s="192" t="s">
        <v>279</v>
      </c>
      <c r="W53" s="190" t="s">
        <v>238</v>
      </c>
      <c r="X53" s="192" t="s">
        <v>279</v>
      </c>
      <c r="Y53" s="190">
        <v>1.82365</v>
      </c>
      <c r="Z53" s="192" t="s">
        <v>279</v>
      </c>
      <c r="AA53" s="193">
        <v>0.98799999999999999</v>
      </c>
      <c r="AB53" s="192" t="s">
        <v>279</v>
      </c>
      <c r="AC53" s="190" t="s">
        <v>238</v>
      </c>
      <c r="AD53" s="145" t="s">
        <v>279</v>
      </c>
      <c r="AE53" s="190" t="s">
        <v>238</v>
      </c>
      <c r="AF53" s="192" t="s">
        <v>279</v>
      </c>
      <c r="AG53" s="190">
        <v>90.75</v>
      </c>
      <c r="AH53" s="145" t="s">
        <v>279</v>
      </c>
      <c r="AI53" s="190">
        <v>92.9666</v>
      </c>
      <c r="AJ53" s="145" t="s">
        <v>279</v>
      </c>
      <c r="AK53" s="190" t="s">
        <v>238</v>
      </c>
      <c r="AL53" s="194" t="s">
        <v>279</v>
      </c>
      <c r="AM53" s="190" t="s">
        <v>238</v>
      </c>
      <c r="AN53" s="194" t="s">
        <v>279</v>
      </c>
    </row>
    <row r="54" spans="1:40" x14ac:dyDescent="0.25">
      <c r="A54" s="15"/>
      <c r="B54" s="45" t="s">
        <v>64</v>
      </c>
      <c r="C54" s="190" t="s">
        <v>238</v>
      </c>
      <c r="D54" s="191" t="s">
        <v>279</v>
      </c>
      <c r="E54" s="190" t="s">
        <v>238</v>
      </c>
      <c r="F54" s="145" t="s">
        <v>279</v>
      </c>
      <c r="G54" s="190">
        <v>131.253423946504</v>
      </c>
      <c r="H54" s="190">
        <v>74.110399999999998</v>
      </c>
      <c r="I54" s="190">
        <v>104.47253000000001</v>
      </c>
      <c r="J54" s="145" t="s">
        <v>279</v>
      </c>
      <c r="K54" s="190">
        <v>101.35089000000001</v>
      </c>
      <c r="L54" s="145" t="s">
        <v>279</v>
      </c>
      <c r="M54" s="190">
        <v>100.07632</v>
      </c>
      <c r="N54" s="190"/>
      <c r="O54" s="190">
        <v>100.65804</v>
      </c>
      <c r="P54" s="190"/>
      <c r="Q54" s="190" t="s">
        <v>238</v>
      </c>
      <c r="R54" s="145" t="s">
        <v>279</v>
      </c>
      <c r="S54" s="190" t="s">
        <v>238</v>
      </c>
      <c r="T54" s="145" t="s">
        <v>279</v>
      </c>
      <c r="U54" s="190" t="s">
        <v>238</v>
      </c>
      <c r="V54" s="192" t="s">
        <v>279</v>
      </c>
      <c r="W54" s="190" t="s">
        <v>238</v>
      </c>
      <c r="X54" s="192" t="s">
        <v>279</v>
      </c>
      <c r="Y54" s="190" t="s">
        <v>238</v>
      </c>
      <c r="Z54" s="192" t="s">
        <v>279</v>
      </c>
      <c r="AA54" s="193" t="s">
        <v>238</v>
      </c>
      <c r="AB54" s="192" t="s">
        <v>279</v>
      </c>
      <c r="AC54" s="190">
        <v>99.251390000000001</v>
      </c>
      <c r="AD54" s="145" t="s">
        <v>279</v>
      </c>
      <c r="AE54" s="190" t="s">
        <v>238</v>
      </c>
      <c r="AF54" s="192" t="s">
        <v>279</v>
      </c>
      <c r="AG54" s="190" t="s">
        <v>238</v>
      </c>
      <c r="AH54" s="145" t="s">
        <v>279</v>
      </c>
      <c r="AI54" s="190" t="s">
        <v>238</v>
      </c>
      <c r="AJ54" s="145" t="s">
        <v>279</v>
      </c>
      <c r="AK54" s="190" t="s">
        <v>238</v>
      </c>
      <c r="AL54" s="194" t="s">
        <v>279</v>
      </c>
      <c r="AM54" s="190" t="s">
        <v>238</v>
      </c>
      <c r="AN54" s="194" t="s">
        <v>279</v>
      </c>
    </row>
    <row r="55" spans="1:40" x14ac:dyDescent="0.25">
      <c r="A55" s="15"/>
      <c r="B55" s="45" t="s">
        <v>65</v>
      </c>
      <c r="C55" s="190">
        <v>99.999598218097304</v>
      </c>
      <c r="D55" s="191" t="s">
        <v>239</v>
      </c>
      <c r="E55" s="190">
        <v>99.999789762705205</v>
      </c>
      <c r="F55" s="145" t="s">
        <v>239</v>
      </c>
      <c r="G55" s="190">
        <v>9.7206400519291094</v>
      </c>
      <c r="H55" s="190" t="s">
        <v>238</v>
      </c>
      <c r="I55" s="190" t="s">
        <v>238</v>
      </c>
      <c r="J55" s="145" t="s">
        <v>279</v>
      </c>
      <c r="K55" s="190" t="s">
        <v>238</v>
      </c>
      <c r="L55" s="145" t="s">
        <v>279</v>
      </c>
      <c r="M55" s="190" t="s">
        <v>238</v>
      </c>
      <c r="N55" s="190"/>
      <c r="O55" s="190" t="s">
        <v>238</v>
      </c>
      <c r="P55" s="190"/>
      <c r="Q55" s="190" t="s">
        <v>238</v>
      </c>
      <c r="R55" s="145" t="s">
        <v>279</v>
      </c>
      <c r="S55" s="190" t="s">
        <v>238</v>
      </c>
      <c r="T55" s="145" t="s">
        <v>279</v>
      </c>
      <c r="U55" s="190">
        <v>99.2</v>
      </c>
      <c r="V55" s="192" t="s">
        <v>279</v>
      </c>
      <c r="W55" s="190">
        <v>99.1</v>
      </c>
      <c r="X55" s="192" t="s">
        <v>279</v>
      </c>
      <c r="Y55" s="190" t="s">
        <v>238</v>
      </c>
      <c r="Z55" s="192" t="s">
        <v>279</v>
      </c>
      <c r="AA55" s="193" t="s">
        <v>238</v>
      </c>
      <c r="AB55" s="192" t="s">
        <v>279</v>
      </c>
      <c r="AC55" s="190" t="s">
        <v>238</v>
      </c>
      <c r="AD55" s="145" t="s">
        <v>279</v>
      </c>
      <c r="AE55" s="190">
        <v>100</v>
      </c>
      <c r="AF55" s="192" t="s">
        <v>279</v>
      </c>
      <c r="AG55" s="190" t="s">
        <v>238</v>
      </c>
      <c r="AH55" s="145" t="s">
        <v>279</v>
      </c>
      <c r="AI55" s="190" t="s">
        <v>238</v>
      </c>
      <c r="AJ55" s="145" t="s">
        <v>279</v>
      </c>
      <c r="AK55" s="190">
        <v>97.5</v>
      </c>
      <c r="AL55" s="194" t="s">
        <v>279</v>
      </c>
      <c r="AM55" s="190">
        <v>97.9</v>
      </c>
      <c r="AN55" s="194" t="s">
        <v>279</v>
      </c>
    </row>
    <row r="56" spans="1:40" x14ac:dyDescent="0.25">
      <c r="A56" s="15"/>
      <c r="B56" s="45" t="s">
        <v>67</v>
      </c>
      <c r="C56" s="190">
        <v>78.936418406750605</v>
      </c>
      <c r="D56" s="191" t="s">
        <v>239</v>
      </c>
      <c r="E56" s="190">
        <v>53.250220155619203</v>
      </c>
      <c r="F56" s="145" t="s">
        <v>239</v>
      </c>
      <c r="G56" s="190">
        <v>43.7046511331326</v>
      </c>
      <c r="H56" s="190">
        <v>2.2000000000000002</v>
      </c>
      <c r="I56" s="190">
        <v>4.2081099999999996</v>
      </c>
      <c r="J56" s="145" t="s">
        <v>279</v>
      </c>
      <c r="K56" s="190">
        <v>4.4496799999999999</v>
      </c>
      <c r="L56" s="145" t="s">
        <v>279</v>
      </c>
      <c r="M56" s="190">
        <v>118.19401999999999</v>
      </c>
      <c r="N56" s="190"/>
      <c r="O56" s="190">
        <v>103.56574999999999</v>
      </c>
      <c r="P56" s="190"/>
      <c r="Q56" s="190" t="s">
        <v>238</v>
      </c>
      <c r="R56" s="145" t="s">
        <v>279</v>
      </c>
      <c r="S56" s="190" t="s">
        <v>238</v>
      </c>
      <c r="T56" s="145" t="s">
        <v>279</v>
      </c>
      <c r="U56" s="190">
        <v>77.5</v>
      </c>
      <c r="V56" s="192" t="s">
        <v>279</v>
      </c>
      <c r="W56" s="190">
        <v>72.099999999999994</v>
      </c>
      <c r="X56" s="192" t="s">
        <v>279</v>
      </c>
      <c r="Y56" s="190" t="s">
        <v>238</v>
      </c>
      <c r="Z56" s="192" t="s">
        <v>279</v>
      </c>
      <c r="AA56" s="193" t="s">
        <v>238</v>
      </c>
      <c r="AB56" s="192" t="s">
        <v>279</v>
      </c>
      <c r="AC56" s="190">
        <v>70.725449999999995</v>
      </c>
      <c r="AD56" s="145" t="s">
        <v>279</v>
      </c>
      <c r="AE56" s="190">
        <v>75.3</v>
      </c>
      <c r="AF56" s="192" t="s">
        <v>279</v>
      </c>
      <c r="AG56" s="190" t="s">
        <v>238</v>
      </c>
      <c r="AH56" s="145" t="s">
        <v>279</v>
      </c>
      <c r="AI56" s="190" t="s">
        <v>238</v>
      </c>
      <c r="AJ56" s="145" t="s">
        <v>279</v>
      </c>
      <c r="AK56" s="190">
        <v>35.1</v>
      </c>
      <c r="AL56" s="194" t="s">
        <v>279</v>
      </c>
      <c r="AM56" s="190">
        <v>28.3</v>
      </c>
      <c r="AN56" s="194" t="s">
        <v>279</v>
      </c>
    </row>
    <row r="57" spans="1:40" x14ac:dyDescent="0.25">
      <c r="A57" s="15"/>
      <c r="B57" s="45" t="s">
        <v>68</v>
      </c>
      <c r="C57" s="190" t="s">
        <v>238</v>
      </c>
      <c r="D57" s="191" t="s">
        <v>279</v>
      </c>
      <c r="E57" s="190" t="s">
        <v>238</v>
      </c>
      <c r="F57" s="145" t="s">
        <v>279</v>
      </c>
      <c r="G57" s="190">
        <v>127.472728709387</v>
      </c>
      <c r="H57" s="190">
        <v>94.6297</v>
      </c>
      <c r="I57" s="190">
        <v>103.32425000000001</v>
      </c>
      <c r="J57" s="145" t="s">
        <v>279</v>
      </c>
      <c r="K57" s="190">
        <v>100.10714</v>
      </c>
      <c r="L57" s="145" t="s">
        <v>279</v>
      </c>
      <c r="M57" s="190">
        <v>101.76098</v>
      </c>
      <c r="N57" s="190"/>
      <c r="O57" s="190">
        <v>100.75015999999999</v>
      </c>
      <c r="P57" s="190"/>
      <c r="Q57" s="190">
        <v>97.703100000000006</v>
      </c>
      <c r="R57" s="145" t="s">
        <v>279</v>
      </c>
      <c r="S57" s="190">
        <v>98.617149999999995</v>
      </c>
      <c r="T57" s="145" t="s">
        <v>279</v>
      </c>
      <c r="U57" s="190" t="s">
        <v>238</v>
      </c>
      <c r="V57" s="192" t="s">
        <v>279</v>
      </c>
      <c r="W57" s="190" t="s">
        <v>238</v>
      </c>
      <c r="X57" s="192" t="s">
        <v>279</v>
      </c>
      <c r="Y57" s="190">
        <v>1.84995</v>
      </c>
      <c r="Z57" s="192" t="s">
        <v>279</v>
      </c>
      <c r="AA57" s="193">
        <v>8.5990000000000002</v>
      </c>
      <c r="AB57" s="192" t="s">
        <v>279</v>
      </c>
      <c r="AC57" s="190">
        <v>98.886830000000003</v>
      </c>
      <c r="AD57" s="145" t="s">
        <v>279</v>
      </c>
      <c r="AE57" s="190" t="s">
        <v>238</v>
      </c>
      <c r="AF57" s="192" t="s">
        <v>279</v>
      </c>
      <c r="AG57" s="190">
        <v>90.046120000000002</v>
      </c>
      <c r="AH57" s="145" t="s">
        <v>279</v>
      </c>
      <c r="AI57" s="190">
        <v>92.291330000000002</v>
      </c>
      <c r="AJ57" s="145" t="s">
        <v>279</v>
      </c>
      <c r="AK57" s="190" t="s">
        <v>238</v>
      </c>
      <c r="AL57" s="194" t="s">
        <v>279</v>
      </c>
      <c r="AM57" s="190" t="s">
        <v>238</v>
      </c>
      <c r="AN57" s="194" t="s">
        <v>279</v>
      </c>
    </row>
    <row r="58" spans="1:40" x14ac:dyDescent="0.25">
      <c r="A58" s="15"/>
      <c r="B58" s="45" t="s">
        <v>69</v>
      </c>
      <c r="C58" s="190" t="s">
        <v>238</v>
      </c>
      <c r="D58" s="191" t="s">
        <v>279</v>
      </c>
      <c r="E58" s="190" t="s">
        <v>238</v>
      </c>
      <c r="F58" s="145" t="s">
        <v>279</v>
      </c>
      <c r="G58" s="190">
        <v>27.965866757089898</v>
      </c>
      <c r="H58" s="190">
        <v>9.5</v>
      </c>
      <c r="I58" s="190">
        <v>4.0053999999999998</v>
      </c>
      <c r="J58" s="145" t="s">
        <v>279</v>
      </c>
      <c r="K58" s="190">
        <v>4.0782800000000003</v>
      </c>
      <c r="L58" s="145" t="s">
        <v>279</v>
      </c>
      <c r="M58" s="190">
        <v>73.106399999999994</v>
      </c>
      <c r="N58" s="190"/>
      <c r="O58" s="190">
        <v>65.87818</v>
      </c>
      <c r="P58" s="190"/>
      <c r="Q58" s="190">
        <v>61.69914</v>
      </c>
      <c r="R58" s="145" t="s">
        <v>279</v>
      </c>
      <c r="S58" s="190">
        <v>54.844549999999998</v>
      </c>
      <c r="T58" s="145" t="s">
        <v>279</v>
      </c>
      <c r="U58" s="190">
        <v>70.8</v>
      </c>
      <c r="V58" s="192" t="s">
        <v>283</v>
      </c>
      <c r="W58" s="190">
        <v>67.900000000000006</v>
      </c>
      <c r="X58" s="192" t="s">
        <v>283</v>
      </c>
      <c r="Y58" s="190">
        <v>41.684150000000002</v>
      </c>
      <c r="Z58" s="192" t="s">
        <v>279</v>
      </c>
      <c r="AA58" s="193">
        <v>38.734999999999999</v>
      </c>
      <c r="AB58" s="192" t="s">
        <v>279</v>
      </c>
      <c r="AC58" s="190">
        <v>75.863280000000003</v>
      </c>
      <c r="AD58" s="145" t="s">
        <v>279</v>
      </c>
      <c r="AE58" s="190">
        <v>92.417553051154954</v>
      </c>
      <c r="AF58" s="192" t="s">
        <v>239</v>
      </c>
      <c r="AG58" s="190">
        <v>29.11346</v>
      </c>
      <c r="AH58" s="145" t="s">
        <v>239</v>
      </c>
      <c r="AI58" s="190">
        <v>21.04243</v>
      </c>
      <c r="AJ58" s="145" t="s">
        <v>239</v>
      </c>
      <c r="AK58" s="190">
        <v>44.7</v>
      </c>
      <c r="AL58" s="194" t="s">
        <v>239</v>
      </c>
      <c r="AM58" s="190">
        <v>36.799999999999997</v>
      </c>
      <c r="AN58" s="194" t="s">
        <v>239</v>
      </c>
    </row>
    <row r="59" spans="1:40" x14ac:dyDescent="0.25">
      <c r="A59" s="15"/>
      <c r="B59" s="45" t="s">
        <v>71</v>
      </c>
      <c r="C59" s="190" t="s">
        <v>238</v>
      </c>
      <c r="D59" s="191" t="s">
        <v>279</v>
      </c>
      <c r="E59" s="190" t="s">
        <v>238</v>
      </c>
      <c r="F59" s="145" t="s">
        <v>279</v>
      </c>
      <c r="G59" s="190">
        <v>129.959862783495</v>
      </c>
      <c r="H59" s="190">
        <v>59</v>
      </c>
      <c r="I59" s="190">
        <v>92.903229999999994</v>
      </c>
      <c r="J59" s="145" t="s">
        <v>279</v>
      </c>
      <c r="K59" s="190">
        <v>97.206699999999998</v>
      </c>
      <c r="L59" s="145" t="s">
        <v>279</v>
      </c>
      <c r="M59" s="190">
        <v>120.52979999999999</v>
      </c>
      <c r="N59" s="190"/>
      <c r="O59" s="190">
        <v>117.44807</v>
      </c>
      <c r="P59" s="190"/>
      <c r="Q59" s="190">
        <v>94.995540000000005</v>
      </c>
      <c r="R59" s="145" t="s">
        <v>279</v>
      </c>
      <c r="S59" s="190">
        <v>97.488919999999993</v>
      </c>
      <c r="T59" s="145" t="s">
        <v>279</v>
      </c>
      <c r="U59" s="190" t="s">
        <v>238</v>
      </c>
      <c r="V59" s="192" t="s">
        <v>279</v>
      </c>
      <c r="W59" s="190" t="s">
        <v>238</v>
      </c>
      <c r="X59" s="192" t="s">
        <v>279</v>
      </c>
      <c r="Y59" s="190">
        <v>3.77061</v>
      </c>
      <c r="Z59" s="192" t="s">
        <v>279</v>
      </c>
      <c r="AA59" s="195">
        <v>0.28199999999999997</v>
      </c>
      <c r="AB59" s="192" t="s">
        <v>279</v>
      </c>
      <c r="AC59" s="190">
        <v>87.809449999999998</v>
      </c>
      <c r="AD59" s="145" t="s">
        <v>279</v>
      </c>
      <c r="AE59" s="190" t="s">
        <v>238</v>
      </c>
      <c r="AF59" s="192" t="s">
        <v>279</v>
      </c>
      <c r="AG59" s="190">
        <v>79.164249999999996</v>
      </c>
      <c r="AH59" s="145" t="s">
        <v>279</v>
      </c>
      <c r="AI59" s="190">
        <v>87.900030000000001</v>
      </c>
      <c r="AJ59" s="145" t="s">
        <v>279</v>
      </c>
      <c r="AK59" s="190" t="s">
        <v>238</v>
      </c>
      <c r="AL59" s="194" t="s">
        <v>279</v>
      </c>
      <c r="AM59" s="190" t="s">
        <v>238</v>
      </c>
      <c r="AN59" s="194" t="s">
        <v>279</v>
      </c>
    </row>
    <row r="60" spans="1:40" x14ac:dyDescent="0.25">
      <c r="A60" s="15"/>
      <c r="B60" s="45" t="s">
        <v>72</v>
      </c>
      <c r="C60" s="190">
        <v>96.321873277796897</v>
      </c>
      <c r="D60" s="191" t="s">
        <v>279</v>
      </c>
      <c r="E60" s="190">
        <v>97.769229464615094</v>
      </c>
      <c r="F60" s="145" t="s">
        <v>279</v>
      </c>
      <c r="G60" s="190">
        <v>88.433500154415299</v>
      </c>
      <c r="H60" s="190">
        <v>45.9</v>
      </c>
      <c r="I60" s="190">
        <v>37.794049999999999</v>
      </c>
      <c r="J60" s="145" t="s">
        <v>279</v>
      </c>
      <c r="K60" s="190">
        <v>39.305610000000001</v>
      </c>
      <c r="L60" s="145" t="s">
        <v>279</v>
      </c>
      <c r="M60" s="190">
        <v>107.63457</v>
      </c>
      <c r="N60" s="190"/>
      <c r="O60" s="190">
        <v>97.461349999999996</v>
      </c>
      <c r="P60" s="190"/>
      <c r="Q60" s="190">
        <v>89.974339999999998</v>
      </c>
      <c r="R60" s="145" t="s">
        <v>279</v>
      </c>
      <c r="S60" s="190">
        <v>88.151290000000003</v>
      </c>
      <c r="T60" s="145" t="s">
        <v>279</v>
      </c>
      <c r="U60" s="190">
        <v>91.1</v>
      </c>
      <c r="V60" s="192" t="s">
        <v>283</v>
      </c>
      <c r="W60" s="190">
        <v>92.2</v>
      </c>
      <c r="X60" s="192" t="s">
        <v>283</v>
      </c>
      <c r="Y60" s="190">
        <v>10.920870000000001</v>
      </c>
      <c r="Z60" s="192" t="s">
        <v>279</v>
      </c>
      <c r="AA60" s="193">
        <v>136.56700000000001</v>
      </c>
      <c r="AB60" s="192" t="s">
        <v>279</v>
      </c>
      <c r="AC60" s="190">
        <v>79.169799999999995</v>
      </c>
      <c r="AD60" s="145" t="s">
        <v>279</v>
      </c>
      <c r="AE60" s="190">
        <v>78.049809524587758</v>
      </c>
      <c r="AF60" s="192" t="s">
        <v>239</v>
      </c>
      <c r="AG60" s="190">
        <v>57.79542</v>
      </c>
      <c r="AH60" s="145" t="s">
        <v>279</v>
      </c>
      <c r="AI60" s="190">
        <v>66.496399999999994</v>
      </c>
      <c r="AJ60" s="145" t="s">
        <v>279</v>
      </c>
      <c r="AK60" s="190">
        <v>55.656810672909714</v>
      </c>
      <c r="AL60" s="194" t="s">
        <v>239</v>
      </c>
      <c r="AM60" s="190">
        <v>67.703426237954432</v>
      </c>
      <c r="AN60" s="194" t="s">
        <v>239</v>
      </c>
    </row>
    <row r="61" spans="1:40" x14ac:dyDescent="0.25">
      <c r="A61" s="15"/>
      <c r="B61" s="45" t="s">
        <v>73</v>
      </c>
      <c r="C61" s="190">
        <v>98.773232627605296</v>
      </c>
      <c r="D61" s="191" t="s">
        <v>279</v>
      </c>
      <c r="E61" s="190">
        <v>98.894542337544905</v>
      </c>
      <c r="F61" s="145" t="s">
        <v>279</v>
      </c>
      <c r="G61" s="190">
        <v>111.46200269185</v>
      </c>
      <c r="H61" s="190">
        <v>40.353684227941798</v>
      </c>
      <c r="I61" s="190">
        <v>147.81876</v>
      </c>
      <c r="J61" s="145" t="s">
        <v>279</v>
      </c>
      <c r="K61" s="190">
        <v>151.51101</v>
      </c>
      <c r="L61" s="145" t="s">
        <v>279</v>
      </c>
      <c r="M61" s="190">
        <v>113.61332</v>
      </c>
      <c r="N61" s="190"/>
      <c r="O61" s="190">
        <v>113.49594</v>
      </c>
      <c r="P61" s="190"/>
      <c r="Q61" s="190">
        <v>95.989710000000002</v>
      </c>
      <c r="R61" s="145" t="s">
        <v>279</v>
      </c>
      <c r="S61" s="190">
        <v>97.680809999999994</v>
      </c>
      <c r="T61" s="145" t="s">
        <v>279</v>
      </c>
      <c r="U61" s="190">
        <v>96.1</v>
      </c>
      <c r="V61" s="192" t="s">
        <v>283</v>
      </c>
      <c r="W61" s="190">
        <v>97</v>
      </c>
      <c r="X61" s="192" t="s">
        <v>283</v>
      </c>
      <c r="Y61" s="190">
        <v>3.1808999999999998</v>
      </c>
      <c r="Z61" s="192" t="s">
        <v>279</v>
      </c>
      <c r="AA61" s="193">
        <v>59.326000000000001</v>
      </c>
      <c r="AB61" s="192" t="s">
        <v>279</v>
      </c>
      <c r="AC61" s="190">
        <v>91.355189999999993</v>
      </c>
      <c r="AD61" s="145" t="s">
        <v>279</v>
      </c>
      <c r="AE61" s="190" t="s">
        <v>238</v>
      </c>
      <c r="AF61" s="192" t="s">
        <v>279</v>
      </c>
      <c r="AG61" s="190">
        <v>73.097020000000001</v>
      </c>
      <c r="AH61" s="145" t="s">
        <v>279</v>
      </c>
      <c r="AI61" s="190">
        <v>74.991709999999998</v>
      </c>
      <c r="AJ61" s="145" t="s">
        <v>279</v>
      </c>
      <c r="AK61" s="190">
        <v>78.2</v>
      </c>
      <c r="AL61" s="194" t="s">
        <v>279</v>
      </c>
      <c r="AM61" s="190">
        <v>80</v>
      </c>
      <c r="AN61" s="194" t="s">
        <v>279</v>
      </c>
    </row>
    <row r="62" spans="1:40" x14ac:dyDescent="0.25">
      <c r="A62" s="15"/>
      <c r="B62" s="45" t="s">
        <v>74</v>
      </c>
      <c r="C62" s="190">
        <v>92.355761417636501</v>
      </c>
      <c r="D62" s="191" t="s">
        <v>279</v>
      </c>
      <c r="E62" s="190">
        <v>86.051589933155597</v>
      </c>
      <c r="F62" s="145" t="s">
        <v>279</v>
      </c>
      <c r="G62" s="190">
        <v>121.507893024476</v>
      </c>
      <c r="H62" s="190">
        <v>49.56</v>
      </c>
      <c r="I62" s="190">
        <v>28.135200000000001</v>
      </c>
      <c r="J62" s="145" t="s">
        <v>279</v>
      </c>
      <c r="K62" s="190">
        <v>26.813549999999999</v>
      </c>
      <c r="L62" s="145" t="s">
        <v>279</v>
      </c>
      <c r="M62" s="190">
        <v>115.68104</v>
      </c>
      <c r="N62" s="190"/>
      <c r="O62" s="190">
        <v>111.05764000000001</v>
      </c>
      <c r="P62" s="190"/>
      <c r="Q62" s="190" t="s">
        <v>238</v>
      </c>
      <c r="R62" s="145" t="s">
        <v>279</v>
      </c>
      <c r="S62" s="190" t="s">
        <v>238</v>
      </c>
      <c r="T62" s="145" t="s">
        <v>279</v>
      </c>
      <c r="U62" s="190">
        <v>88.6</v>
      </c>
      <c r="V62" s="192" t="s">
        <v>283</v>
      </c>
      <c r="W62" s="190">
        <v>87.2</v>
      </c>
      <c r="X62" s="192" t="s">
        <v>283</v>
      </c>
      <c r="Y62" s="190">
        <v>2.7338</v>
      </c>
      <c r="Z62" s="192" t="s">
        <v>279</v>
      </c>
      <c r="AA62" s="193">
        <v>258.37799999999999</v>
      </c>
      <c r="AB62" s="192" t="s">
        <v>279</v>
      </c>
      <c r="AC62" s="190">
        <v>96.09769</v>
      </c>
      <c r="AD62" s="145" t="s">
        <v>279</v>
      </c>
      <c r="AE62" s="190">
        <v>98.9</v>
      </c>
      <c r="AF62" s="192" t="s">
        <v>279</v>
      </c>
      <c r="AG62" s="190">
        <v>82.56568</v>
      </c>
      <c r="AH62" s="145" t="s">
        <v>279</v>
      </c>
      <c r="AI62" s="190">
        <v>82.424449999999993</v>
      </c>
      <c r="AJ62" s="145" t="s">
        <v>279</v>
      </c>
      <c r="AK62" s="190">
        <v>70.465046909513902</v>
      </c>
      <c r="AL62" s="194" t="s">
        <v>279</v>
      </c>
      <c r="AM62" s="190">
        <v>69.539052053159509</v>
      </c>
      <c r="AN62" s="194" t="s">
        <v>279</v>
      </c>
    </row>
    <row r="63" spans="1:40" x14ac:dyDescent="0.25">
      <c r="A63" s="15"/>
      <c r="B63" s="45" t="s">
        <v>75</v>
      </c>
      <c r="C63" s="190">
        <v>96.150558123957197</v>
      </c>
      <c r="D63" s="191" t="s">
        <v>279</v>
      </c>
      <c r="E63" s="190">
        <v>96.9458888818113</v>
      </c>
      <c r="F63" s="145" t="s">
        <v>279</v>
      </c>
      <c r="G63" s="190">
        <v>136.187440205386</v>
      </c>
      <c r="H63" s="190">
        <v>23.109300000000001</v>
      </c>
      <c r="I63" s="190">
        <v>61.584580000000003</v>
      </c>
      <c r="J63" s="145" t="s">
        <v>279</v>
      </c>
      <c r="K63" s="190">
        <v>62.760849999999998</v>
      </c>
      <c r="L63" s="145" t="s">
        <v>279</v>
      </c>
      <c r="M63" s="190">
        <v>115.10814999999999</v>
      </c>
      <c r="N63" s="190"/>
      <c r="O63" s="190">
        <v>109.9918</v>
      </c>
      <c r="P63" s="190"/>
      <c r="Q63" s="190">
        <v>94.534809999999993</v>
      </c>
      <c r="R63" s="145" t="s">
        <v>279</v>
      </c>
      <c r="S63" s="190">
        <v>94.845470000000006</v>
      </c>
      <c r="T63" s="145" t="s">
        <v>279</v>
      </c>
      <c r="U63" s="190" t="s">
        <v>238</v>
      </c>
      <c r="V63" s="192" t="s">
        <v>279</v>
      </c>
      <c r="W63" s="190" t="s">
        <v>238</v>
      </c>
      <c r="X63" s="192" t="s">
        <v>279</v>
      </c>
      <c r="Y63" s="190">
        <v>5.3131899999999996</v>
      </c>
      <c r="Z63" s="192" t="s">
        <v>279</v>
      </c>
      <c r="AA63" s="193">
        <v>40.524999999999999</v>
      </c>
      <c r="AB63" s="192" t="s">
        <v>279</v>
      </c>
      <c r="AC63" s="190">
        <v>83.914839999999998</v>
      </c>
      <c r="AD63" s="145" t="s">
        <v>279</v>
      </c>
      <c r="AE63" s="190" t="s">
        <v>238</v>
      </c>
      <c r="AF63" s="192" t="s">
        <v>279</v>
      </c>
      <c r="AG63" s="190">
        <v>60.767899999999997</v>
      </c>
      <c r="AH63" s="145" t="s">
        <v>279</v>
      </c>
      <c r="AI63" s="190">
        <v>62.454410000000003</v>
      </c>
      <c r="AJ63" s="145" t="s">
        <v>279</v>
      </c>
      <c r="AK63" s="190" t="s">
        <v>238</v>
      </c>
      <c r="AL63" s="194" t="s">
        <v>279</v>
      </c>
      <c r="AM63" s="190" t="s">
        <v>238</v>
      </c>
      <c r="AN63" s="194" t="s">
        <v>279</v>
      </c>
    </row>
    <row r="64" spans="1:40" x14ac:dyDescent="0.25">
      <c r="A64" s="15"/>
      <c r="B64" s="45" t="s">
        <v>76</v>
      </c>
      <c r="C64" s="190">
        <v>97.716970000000003</v>
      </c>
      <c r="D64" s="191" t="s">
        <v>279</v>
      </c>
      <c r="E64" s="190">
        <v>98.516239999999996</v>
      </c>
      <c r="F64" s="145" t="s">
        <v>279</v>
      </c>
      <c r="G64" s="190">
        <v>67.473388867312906</v>
      </c>
      <c r="H64" s="190">
        <v>16.399999999999999</v>
      </c>
      <c r="I64" s="190">
        <v>72.572720000000004</v>
      </c>
      <c r="J64" s="145" t="s">
        <v>279</v>
      </c>
      <c r="K64" s="190">
        <v>73.04813</v>
      </c>
      <c r="L64" s="145" t="s">
        <v>279</v>
      </c>
      <c r="M64" s="190">
        <v>91.81568</v>
      </c>
      <c r="N64" s="190"/>
      <c r="O64" s="190">
        <v>89.636340000000004</v>
      </c>
      <c r="P64" s="190"/>
      <c r="Q64" s="190">
        <v>62.385539999999999</v>
      </c>
      <c r="R64" s="145" t="s">
        <v>279</v>
      </c>
      <c r="S64" s="190">
        <v>61.992010000000001</v>
      </c>
      <c r="T64" s="145" t="s">
        <v>279</v>
      </c>
      <c r="U64" s="190">
        <v>61</v>
      </c>
      <c r="V64" s="192" t="s">
        <v>239</v>
      </c>
      <c r="W64" s="190">
        <v>59.9</v>
      </c>
      <c r="X64" s="192" t="s">
        <v>239</v>
      </c>
      <c r="Y64" s="190">
        <v>37.810549999999999</v>
      </c>
      <c r="Z64" s="192" t="s">
        <v>279</v>
      </c>
      <c r="AA64" s="193">
        <v>38.351999999999997</v>
      </c>
      <c r="AB64" s="192" t="s">
        <v>279</v>
      </c>
      <c r="AC64" s="190">
        <v>72.069360000000003</v>
      </c>
      <c r="AD64" s="145" t="s">
        <v>279</v>
      </c>
      <c r="AE64" s="190" t="s">
        <v>238</v>
      </c>
      <c r="AF64" s="192" t="s">
        <v>279</v>
      </c>
      <c r="AG64" s="190" t="s">
        <v>238</v>
      </c>
      <c r="AH64" s="145" t="s">
        <v>279</v>
      </c>
      <c r="AI64" s="190" t="s">
        <v>238</v>
      </c>
      <c r="AJ64" s="145" t="s">
        <v>279</v>
      </c>
      <c r="AK64" s="190">
        <v>22.6</v>
      </c>
      <c r="AL64" s="194" t="s">
        <v>239</v>
      </c>
      <c r="AM64" s="190">
        <v>21.5</v>
      </c>
      <c r="AN64" s="194" t="s">
        <v>239</v>
      </c>
    </row>
    <row r="65" spans="1:40" x14ac:dyDescent="0.25">
      <c r="A65" s="15"/>
      <c r="B65" s="45" t="s">
        <v>77</v>
      </c>
      <c r="C65" s="190">
        <v>93.186000000000007</v>
      </c>
      <c r="D65" s="191" t="s">
        <v>279</v>
      </c>
      <c r="E65" s="190">
        <v>88.681319999999999</v>
      </c>
      <c r="F65" s="145" t="s">
        <v>279</v>
      </c>
      <c r="G65" s="190">
        <v>5.6029754615999803</v>
      </c>
      <c r="H65" s="190">
        <v>0.9</v>
      </c>
      <c r="I65" s="190">
        <v>12.5647</v>
      </c>
      <c r="J65" s="145" t="s">
        <v>279</v>
      </c>
      <c r="K65" s="190">
        <v>12.66799</v>
      </c>
      <c r="L65" s="145" t="s">
        <v>279</v>
      </c>
      <c r="M65" s="190">
        <v>45.95429</v>
      </c>
      <c r="N65" s="190"/>
      <c r="O65" s="190">
        <v>38.821019999999997</v>
      </c>
      <c r="P65" s="190"/>
      <c r="Q65" s="190">
        <v>36.364159999999998</v>
      </c>
      <c r="R65" s="145" t="s">
        <v>279</v>
      </c>
      <c r="S65" s="190">
        <v>31.970130000000001</v>
      </c>
      <c r="T65" s="145" t="s">
        <v>279</v>
      </c>
      <c r="U65" s="190">
        <v>57.3</v>
      </c>
      <c r="V65" s="192" t="s">
        <v>283</v>
      </c>
      <c r="W65" s="190">
        <v>55.9</v>
      </c>
      <c r="X65" s="192" t="s">
        <v>283</v>
      </c>
      <c r="Y65" s="190">
        <v>65.79016</v>
      </c>
      <c r="Z65" s="192" t="s">
        <v>279</v>
      </c>
      <c r="AA65" s="193">
        <v>517.93700000000001</v>
      </c>
      <c r="AB65" s="192" t="s">
        <v>279</v>
      </c>
      <c r="AC65" s="190">
        <v>69.019220000000004</v>
      </c>
      <c r="AD65" s="145" t="s">
        <v>279</v>
      </c>
      <c r="AE65" s="190" t="s">
        <v>238</v>
      </c>
      <c r="AF65" s="192" t="s">
        <v>279</v>
      </c>
      <c r="AG65" s="190">
        <v>28.371949999999998</v>
      </c>
      <c r="AH65" s="145" t="s">
        <v>279</v>
      </c>
      <c r="AI65" s="190">
        <v>23.16854</v>
      </c>
      <c r="AJ65" s="145" t="s">
        <v>279</v>
      </c>
      <c r="AK65" s="190">
        <v>22.7</v>
      </c>
      <c r="AL65" s="194" t="s">
        <v>239</v>
      </c>
      <c r="AM65" s="190">
        <v>20.9</v>
      </c>
      <c r="AN65" s="194" t="s">
        <v>239</v>
      </c>
    </row>
    <row r="66" spans="1:40" x14ac:dyDescent="0.25">
      <c r="A66" s="15"/>
      <c r="B66" s="45" t="s">
        <v>78</v>
      </c>
      <c r="C66" s="190">
        <v>99.939235451773598</v>
      </c>
      <c r="D66" s="191" t="s">
        <v>279</v>
      </c>
      <c r="E66" s="190">
        <v>99.959036912293499</v>
      </c>
      <c r="F66" s="145" t="s">
        <v>279</v>
      </c>
      <c r="G66" s="190">
        <v>159.660703312718</v>
      </c>
      <c r="H66" s="190">
        <v>80.004300000000001</v>
      </c>
      <c r="I66" s="190">
        <v>94.203050000000005</v>
      </c>
      <c r="J66" s="145" t="s">
        <v>279</v>
      </c>
      <c r="K66" s="190">
        <v>91.285489999999996</v>
      </c>
      <c r="L66" s="145" t="s">
        <v>279</v>
      </c>
      <c r="M66" s="190">
        <v>97.800280000000001</v>
      </c>
      <c r="N66" s="190"/>
      <c r="O66" s="190">
        <v>98.434939999999997</v>
      </c>
      <c r="P66" s="190"/>
      <c r="Q66" s="190">
        <v>96.251760000000004</v>
      </c>
      <c r="R66" s="145" t="s">
        <v>279</v>
      </c>
      <c r="S66" s="190">
        <v>97.483369999999994</v>
      </c>
      <c r="T66" s="145" t="s">
        <v>279</v>
      </c>
      <c r="U66" s="190" t="s">
        <v>238</v>
      </c>
      <c r="V66" s="192" t="s">
        <v>279</v>
      </c>
      <c r="W66" s="190" t="s">
        <v>238</v>
      </c>
      <c r="X66" s="192" t="s">
        <v>279</v>
      </c>
      <c r="Y66" s="190">
        <v>3.1513900000000001</v>
      </c>
      <c r="Z66" s="192" t="s">
        <v>279</v>
      </c>
      <c r="AA66" s="193">
        <v>2.3849999999999998</v>
      </c>
      <c r="AB66" s="192" t="s">
        <v>279</v>
      </c>
      <c r="AC66" s="190">
        <v>96.978539999999995</v>
      </c>
      <c r="AD66" s="145" t="s">
        <v>279</v>
      </c>
      <c r="AE66" s="190" t="s">
        <v>238</v>
      </c>
      <c r="AF66" s="192" t="s">
        <v>279</v>
      </c>
      <c r="AG66" s="190">
        <v>90.382170000000002</v>
      </c>
      <c r="AH66" s="145" t="s">
        <v>279</v>
      </c>
      <c r="AI66" s="190">
        <v>90.936850000000007</v>
      </c>
      <c r="AJ66" s="145" t="s">
        <v>279</v>
      </c>
      <c r="AK66" s="190" t="s">
        <v>238</v>
      </c>
      <c r="AL66" s="194" t="s">
        <v>279</v>
      </c>
      <c r="AM66" s="190" t="s">
        <v>238</v>
      </c>
      <c r="AN66" s="194" t="s">
        <v>279</v>
      </c>
    </row>
    <row r="67" spans="1:40" x14ac:dyDescent="0.25">
      <c r="A67" s="15"/>
      <c r="B67" s="45" t="s">
        <v>79</v>
      </c>
      <c r="C67" s="190">
        <v>62.970927170572402</v>
      </c>
      <c r="D67" s="191" t="s">
        <v>239</v>
      </c>
      <c r="E67" s="190">
        <v>47.041127106433798</v>
      </c>
      <c r="F67" s="145" t="s">
        <v>239</v>
      </c>
      <c r="G67" s="190">
        <v>27.254685392750702</v>
      </c>
      <c r="H67" s="190">
        <v>1.9</v>
      </c>
      <c r="I67" s="190" t="s">
        <v>238</v>
      </c>
      <c r="J67" s="145" t="s">
        <v>279</v>
      </c>
      <c r="K67" s="190" t="s">
        <v>238</v>
      </c>
      <c r="L67" s="145" t="s">
        <v>279</v>
      </c>
      <c r="M67" s="190" t="s">
        <v>238</v>
      </c>
      <c r="N67" s="190"/>
      <c r="O67" s="190" t="s">
        <v>238</v>
      </c>
      <c r="P67" s="190"/>
      <c r="Q67" s="190" t="s">
        <v>238</v>
      </c>
      <c r="R67" s="145" t="s">
        <v>279</v>
      </c>
      <c r="S67" s="190" t="s">
        <v>238</v>
      </c>
      <c r="T67" s="145" t="s">
        <v>279</v>
      </c>
      <c r="U67" s="190">
        <v>64.31991047465776</v>
      </c>
      <c r="V67" s="192" t="s">
        <v>279</v>
      </c>
      <c r="W67" s="190">
        <v>65.469945092903373</v>
      </c>
      <c r="X67" s="192" t="s">
        <v>279</v>
      </c>
      <c r="Y67" s="190" t="s">
        <v>238</v>
      </c>
      <c r="Z67" s="192" t="s">
        <v>279</v>
      </c>
      <c r="AA67" s="193" t="s">
        <v>238</v>
      </c>
      <c r="AB67" s="192" t="s">
        <v>279</v>
      </c>
      <c r="AC67" s="190">
        <v>36.604280000000003</v>
      </c>
      <c r="AD67" s="145" t="s">
        <v>279</v>
      </c>
      <c r="AE67" s="190">
        <v>83.5</v>
      </c>
      <c r="AF67" s="192" t="s">
        <v>239</v>
      </c>
      <c r="AG67" s="190" t="s">
        <v>238</v>
      </c>
      <c r="AH67" s="145" t="s">
        <v>279</v>
      </c>
      <c r="AI67" s="190" t="s">
        <v>238</v>
      </c>
      <c r="AJ67" s="145" t="s">
        <v>279</v>
      </c>
      <c r="AK67" s="190">
        <v>15.667113048394485</v>
      </c>
      <c r="AL67" s="194" t="s">
        <v>279</v>
      </c>
      <c r="AM67" s="190">
        <v>15.572214587628594</v>
      </c>
      <c r="AN67" s="194" t="s">
        <v>279</v>
      </c>
    </row>
    <row r="68" spans="1:40" x14ac:dyDescent="0.25">
      <c r="A68" s="15"/>
      <c r="B68" s="45" t="s">
        <v>80</v>
      </c>
      <c r="C68" s="190" t="s">
        <v>238</v>
      </c>
      <c r="D68" s="191" t="s">
        <v>279</v>
      </c>
      <c r="E68" s="190" t="s">
        <v>238</v>
      </c>
      <c r="F68" s="145" t="s">
        <v>279</v>
      </c>
      <c r="G68" s="190">
        <v>101.12806660121601</v>
      </c>
      <c r="H68" s="190">
        <v>37.1</v>
      </c>
      <c r="I68" s="190">
        <v>17.21358</v>
      </c>
      <c r="J68" s="145" t="s">
        <v>279</v>
      </c>
      <c r="K68" s="190">
        <v>18.505050000000001</v>
      </c>
      <c r="L68" s="145" t="s">
        <v>279</v>
      </c>
      <c r="M68" s="190">
        <v>104.1828</v>
      </c>
      <c r="N68" s="190"/>
      <c r="O68" s="190">
        <v>105.1392</v>
      </c>
      <c r="P68" s="190"/>
      <c r="Q68" s="190" t="s">
        <v>238</v>
      </c>
      <c r="R68" s="145" t="s">
        <v>279</v>
      </c>
      <c r="S68" s="190" t="s">
        <v>238</v>
      </c>
      <c r="T68" s="145" t="s">
        <v>279</v>
      </c>
      <c r="U68" s="190" t="s">
        <v>238</v>
      </c>
      <c r="V68" s="192" t="s">
        <v>279</v>
      </c>
      <c r="W68" s="190" t="s">
        <v>238</v>
      </c>
      <c r="X68" s="192" t="s">
        <v>279</v>
      </c>
      <c r="Y68" s="190">
        <v>1.31009</v>
      </c>
      <c r="Z68" s="192" t="s">
        <v>279</v>
      </c>
      <c r="AA68" s="193">
        <v>1.2869999999999999</v>
      </c>
      <c r="AB68" s="192" t="s">
        <v>279</v>
      </c>
      <c r="AC68" s="190">
        <v>96.508830000000003</v>
      </c>
      <c r="AD68" s="145" t="s">
        <v>279</v>
      </c>
      <c r="AE68" s="190" t="s">
        <v>238</v>
      </c>
      <c r="AF68" s="192" t="s">
        <v>279</v>
      </c>
      <c r="AG68" s="190">
        <v>78.744370000000004</v>
      </c>
      <c r="AH68" s="145" t="s">
        <v>279</v>
      </c>
      <c r="AI68" s="190">
        <v>87.509839999999997</v>
      </c>
      <c r="AJ68" s="145" t="s">
        <v>279</v>
      </c>
      <c r="AK68" s="190" t="s">
        <v>238</v>
      </c>
      <c r="AL68" s="194" t="s">
        <v>279</v>
      </c>
      <c r="AM68" s="190" t="s">
        <v>238</v>
      </c>
      <c r="AN68" s="194" t="s">
        <v>279</v>
      </c>
    </row>
    <row r="69" spans="1:40" x14ac:dyDescent="0.25">
      <c r="A69" s="15"/>
      <c r="B69" s="45" t="s">
        <v>81</v>
      </c>
      <c r="C69" s="190" t="s">
        <v>238</v>
      </c>
      <c r="D69" s="191" t="s">
        <v>279</v>
      </c>
      <c r="E69" s="190" t="s">
        <v>238</v>
      </c>
      <c r="F69" s="145" t="s">
        <v>279</v>
      </c>
      <c r="G69" s="190">
        <v>171.71849150889099</v>
      </c>
      <c r="H69" s="190">
        <v>91.514399999999995</v>
      </c>
      <c r="I69" s="190">
        <v>70.552019999999999</v>
      </c>
      <c r="J69" s="145" t="s">
        <v>279</v>
      </c>
      <c r="K69" s="190">
        <v>70.389359999999996</v>
      </c>
      <c r="L69" s="145" t="s">
        <v>279</v>
      </c>
      <c r="M69" s="190">
        <v>100.39944</v>
      </c>
      <c r="N69" s="190"/>
      <c r="O69" s="190">
        <v>99.868250000000003</v>
      </c>
      <c r="P69" s="190"/>
      <c r="Q69" s="190">
        <v>98.778030000000001</v>
      </c>
      <c r="R69" s="145" t="s">
        <v>279</v>
      </c>
      <c r="S69" s="190">
        <v>99.037570000000002</v>
      </c>
      <c r="T69" s="145" t="s">
        <v>279</v>
      </c>
      <c r="U69" s="190" t="s">
        <v>238</v>
      </c>
      <c r="V69" s="192" t="s">
        <v>279</v>
      </c>
      <c r="W69" s="190" t="s">
        <v>238</v>
      </c>
      <c r="X69" s="192" t="s">
        <v>279</v>
      </c>
      <c r="Y69" s="190">
        <v>1.0952900000000001</v>
      </c>
      <c r="Z69" s="192" t="s">
        <v>279</v>
      </c>
      <c r="AA69" s="193">
        <v>3.798</v>
      </c>
      <c r="AB69" s="192" t="s">
        <v>279</v>
      </c>
      <c r="AC69" s="190">
        <v>99.551730000000006</v>
      </c>
      <c r="AD69" s="145" t="s">
        <v>279</v>
      </c>
      <c r="AE69" s="190" t="s">
        <v>238</v>
      </c>
      <c r="AF69" s="192" t="s">
        <v>279</v>
      </c>
      <c r="AG69" s="190">
        <v>92.086659999999995</v>
      </c>
      <c r="AH69" s="145" t="s">
        <v>279</v>
      </c>
      <c r="AI69" s="190">
        <v>92.681129999999996</v>
      </c>
      <c r="AJ69" s="145" t="s">
        <v>279</v>
      </c>
      <c r="AK69" s="190" t="s">
        <v>238</v>
      </c>
      <c r="AL69" s="194" t="s">
        <v>279</v>
      </c>
      <c r="AM69" s="190" t="s">
        <v>238</v>
      </c>
      <c r="AN69" s="194" t="s">
        <v>279</v>
      </c>
    </row>
    <row r="70" spans="1:40" x14ac:dyDescent="0.25">
      <c r="A70" s="15"/>
      <c r="B70" s="45" t="s">
        <v>82</v>
      </c>
      <c r="C70" s="190" t="s">
        <v>238</v>
      </c>
      <c r="D70" s="191" t="s">
        <v>279</v>
      </c>
      <c r="E70" s="190" t="s">
        <v>238</v>
      </c>
      <c r="F70" s="145" t="s">
        <v>279</v>
      </c>
      <c r="G70" s="190">
        <v>98.495472480871399</v>
      </c>
      <c r="H70" s="190">
        <v>81.919799999999995</v>
      </c>
      <c r="I70" s="190">
        <v>110.16312000000001</v>
      </c>
      <c r="J70" s="145" t="s">
        <v>279</v>
      </c>
      <c r="K70" s="190">
        <v>109.32881</v>
      </c>
      <c r="L70" s="145" t="s">
        <v>279</v>
      </c>
      <c r="M70" s="190">
        <v>107.30046</v>
      </c>
      <c r="N70" s="190"/>
      <c r="O70" s="190">
        <v>107.34748999999999</v>
      </c>
      <c r="P70" s="190"/>
      <c r="Q70" s="190">
        <v>98.313680000000005</v>
      </c>
      <c r="R70" s="145" t="s">
        <v>279</v>
      </c>
      <c r="S70" s="190">
        <v>99.467190000000002</v>
      </c>
      <c r="T70" s="145" t="s">
        <v>279</v>
      </c>
      <c r="U70" s="190" t="s">
        <v>238</v>
      </c>
      <c r="V70" s="192" t="s">
        <v>279</v>
      </c>
      <c r="W70" s="190" t="s">
        <v>238</v>
      </c>
      <c r="X70" s="192" t="s">
        <v>279</v>
      </c>
      <c r="Y70" s="190">
        <v>1.12321</v>
      </c>
      <c r="Z70" s="192" t="s">
        <v>279</v>
      </c>
      <c r="AA70" s="193">
        <v>43.491</v>
      </c>
      <c r="AB70" s="192" t="s">
        <v>279</v>
      </c>
      <c r="AC70" s="190" t="s">
        <v>238</v>
      </c>
      <c r="AD70" s="145" t="s">
        <v>279</v>
      </c>
      <c r="AE70" s="190" t="s">
        <v>238</v>
      </c>
      <c r="AF70" s="192" t="s">
        <v>279</v>
      </c>
      <c r="AG70" s="190">
        <v>95.831829999999997</v>
      </c>
      <c r="AH70" s="145" t="s">
        <v>279</v>
      </c>
      <c r="AI70" s="190">
        <v>97.528809999999993</v>
      </c>
      <c r="AJ70" s="145" t="s">
        <v>279</v>
      </c>
      <c r="AK70" s="190" t="s">
        <v>238</v>
      </c>
      <c r="AL70" s="194" t="s">
        <v>279</v>
      </c>
      <c r="AM70" s="190" t="s">
        <v>238</v>
      </c>
      <c r="AN70" s="194" t="s">
        <v>279</v>
      </c>
    </row>
    <row r="71" spans="1:40" x14ac:dyDescent="0.25">
      <c r="A71" s="15"/>
      <c r="B71" s="45" t="s">
        <v>83</v>
      </c>
      <c r="C71" s="190">
        <v>87.389588423228702</v>
      </c>
      <c r="D71" s="191" t="s">
        <v>279</v>
      </c>
      <c r="E71" s="190">
        <v>89.429247616888802</v>
      </c>
      <c r="F71" s="145" t="s">
        <v>279</v>
      </c>
      <c r="G71" s="190">
        <v>214.750037536392</v>
      </c>
      <c r="H71" s="190">
        <v>9.1999999999999993</v>
      </c>
      <c r="I71" s="190">
        <v>34.622509999999998</v>
      </c>
      <c r="J71" s="145" t="s">
        <v>279</v>
      </c>
      <c r="K71" s="190">
        <v>35.910069999999997</v>
      </c>
      <c r="L71" s="145" t="s">
        <v>279</v>
      </c>
      <c r="M71" s="190">
        <v>167.27804</v>
      </c>
      <c r="N71" s="190"/>
      <c r="O71" s="190">
        <v>162.39643000000001</v>
      </c>
      <c r="P71" s="190"/>
      <c r="Q71" s="190" t="s">
        <v>238</v>
      </c>
      <c r="R71" s="145" t="s">
        <v>279</v>
      </c>
      <c r="S71" s="190" t="s">
        <v>238</v>
      </c>
      <c r="T71" s="145" t="s">
        <v>279</v>
      </c>
      <c r="U71" s="190">
        <v>86.8</v>
      </c>
      <c r="V71" s="192" t="s">
        <v>283</v>
      </c>
      <c r="W71" s="190">
        <v>87.3</v>
      </c>
      <c r="X71" s="192" t="s">
        <v>283</v>
      </c>
      <c r="Y71" s="190" t="s">
        <v>238</v>
      </c>
      <c r="Z71" s="192" t="s">
        <v>279</v>
      </c>
      <c r="AA71" s="193" t="s">
        <v>238</v>
      </c>
      <c r="AB71" s="192" t="s">
        <v>279</v>
      </c>
      <c r="AC71" s="190" t="s">
        <v>238</v>
      </c>
      <c r="AD71" s="145" t="s">
        <v>279</v>
      </c>
      <c r="AE71" s="190" t="s">
        <v>238</v>
      </c>
      <c r="AF71" s="192" t="s">
        <v>279</v>
      </c>
      <c r="AG71" s="190" t="s">
        <v>238</v>
      </c>
      <c r="AH71" s="145" t="s">
        <v>279</v>
      </c>
      <c r="AI71" s="190" t="s">
        <v>238</v>
      </c>
      <c r="AJ71" s="145" t="s">
        <v>279</v>
      </c>
      <c r="AK71" s="190">
        <v>49.7</v>
      </c>
      <c r="AL71" s="194" t="s">
        <v>283</v>
      </c>
      <c r="AM71" s="190">
        <v>57.9</v>
      </c>
      <c r="AN71" s="194" t="s">
        <v>283</v>
      </c>
    </row>
    <row r="72" spans="1:40" x14ac:dyDescent="0.25">
      <c r="A72" s="15"/>
      <c r="B72" s="45" t="s">
        <v>84</v>
      </c>
      <c r="C72" s="190">
        <v>73.410309999999996</v>
      </c>
      <c r="D72" s="191" t="s">
        <v>279</v>
      </c>
      <c r="E72" s="190">
        <v>65.549379999999999</v>
      </c>
      <c r="F72" s="145" t="s">
        <v>279</v>
      </c>
      <c r="G72" s="190">
        <v>99.976693695130805</v>
      </c>
      <c r="H72" s="190">
        <v>14</v>
      </c>
      <c r="I72" s="190">
        <v>29.217220000000001</v>
      </c>
      <c r="J72" s="145" t="s">
        <v>279</v>
      </c>
      <c r="K72" s="190">
        <v>30.475439999999999</v>
      </c>
      <c r="L72" s="145" t="s">
        <v>279</v>
      </c>
      <c r="M72" s="190">
        <v>83.427329999999998</v>
      </c>
      <c r="N72" s="190"/>
      <c r="O72" s="190">
        <v>87.018119999999996</v>
      </c>
      <c r="P72" s="190"/>
      <c r="Q72" s="190">
        <v>71.391310000000004</v>
      </c>
      <c r="R72" s="145" t="s">
        <v>279</v>
      </c>
      <c r="S72" s="190">
        <v>76.138480000000001</v>
      </c>
      <c r="T72" s="145" t="s">
        <v>279</v>
      </c>
      <c r="U72" s="190">
        <v>61</v>
      </c>
      <c r="V72" s="192" t="s">
        <v>279</v>
      </c>
      <c r="W72" s="190">
        <v>64.099999999999994</v>
      </c>
      <c r="X72" s="192" t="s">
        <v>279</v>
      </c>
      <c r="Y72" s="190">
        <v>26.251100000000001</v>
      </c>
      <c r="Z72" s="192" t="s">
        <v>279</v>
      </c>
      <c r="AA72" s="193">
        <v>75.180000000000007</v>
      </c>
      <c r="AB72" s="192" t="s">
        <v>279</v>
      </c>
      <c r="AC72" s="190">
        <v>82.849220000000003</v>
      </c>
      <c r="AD72" s="145" t="s">
        <v>279</v>
      </c>
      <c r="AE72" s="190">
        <v>95.3</v>
      </c>
      <c r="AF72" s="192" t="s">
        <v>279</v>
      </c>
      <c r="AG72" s="190" t="s">
        <v>238</v>
      </c>
      <c r="AH72" s="145" t="s">
        <v>279</v>
      </c>
      <c r="AI72" s="190" t="s">
        <v>238</v>
      </c>
      <c r="AJ72" s="145" t="s">
        <v>279</v>
      </c>
      <c r="AK72" s="190">
        <v>34.1</v>
      </c>
      <c r="AL72" s="194" t="s">
        <v>279</v>
      </c>
      <c r="AM72" s="190">
        <v>34.200000000000003</v>
      </c>
      <c r="AN72" s="194" t="s">
        <v>279</v>
      </c>
    </row>
    <row r="73" spans="1:40" x14ac:dyDescent="0.25">
      <c r="A73" s="15"/>
      <c r="B73" s="45" t="s">
        <v>85</v>
      </c>
      <c r="C73" s="190">
        <v>99.748779999999996</v>
      </c>
      <c r="D73" s="191" t="s">
        <v>279</v>
      </c>
      <c r="E73" s="190">
        <v>99.852869999999996</v>
      </c>
      <c r="F73" s="145" t="s">
        <v>279</v>
      </c>
      <c r="G73" s="190">
        <v>115.025104269972</v>
      </c>
      <c r="H73" s="190">
        <v>43.1</v>
      </c>
      <c r="I73" s="190" t="s">
        <v>238</v>
      </c>
      <c r="J73" s="145" t="s">
        <v>279</v>
      </c>
      <c r="K73" s="190" t="s">
        <v>238</v>
      </c>
      <c r="L73" s="145" t="s">
        <v>279</v>
      </c>
      <c r="M73" s="190">
        <v>105.52334</v>
      </c>
      <c r="N73" s="190"/>
      <c r="O73" s="190">
        <v>106.80808</v>
      </c>
      <c r="P73" s="190"/>
      <c r="Q73" s="190">
        <v>98.02664</v>
      </c>
      <c r="R73" s="145" t="s">
        <v>279</v>
      </c>
      <c r="S73" s="190">
        <v>99.277280000000005</v>
      </c>
      <c r="T73" s="145" t="s">
        <v>279</v>
      </c>
      <c r="U73" s="190">
        <v>95.4</v>
      </c>
      <c r="V73" s="192" t="s">
        <v>279</v>
      </c>
      <c r="W73" s="190">
        <v>96.1</v>
      </c>
      <c r="X73" s="192" t="s">
        <v>279</v>
      </c>
      <c r="Y73" s="190">
        <v>1.3935200000000001</v>
      </c>
      <c r="Z73" s="192" t="s">
        <v>279</v>
      </c>
      <c r="AA73" s="193">
        <v>3.7719999999999998</v>
      </c>
      <c r="AB73" s="192" t="s">
        <v>279</v>
      </c>
      <c r="AC73" s="190">
        <v>93.118020000000001</v>
      </c>
      <c r="AD73" s="145" t="s">
        <v>279</v>
      </c>
      <c r="AE73" s="190">
        <v>98.284158096185607</v>
      </c>
      <c r="AF73" s="192" t="s">
        <v>239</v>
      </c>
      <c r="AG73" s="190" t="s">
        <v>238</v>
      </c>
      <c r="AH73" s="145" t="s">
        <v>279</v>
      </c>
      <c r="AI73" s="190" t="s">
        <v>238</v>
      </c>
      <c r="AJ73" s="145" t="s">
        <v>279</v>
      </c>
      <c r="AK73" s="190">
        <v>85.4</v>
      </c>
      <c r="AL73" s="194" t="s">
        <v>279</v>
      </c>
      <c r="AM73" s="190">
        <v>87.5</v>
      </c>
      <c r="AN73" s="194" t="s">
        <v>279</v>
      </c>
    </row>
    <row r="74" spans="1:40" x14ac:dyDescent="0.25">
      <c r="A74" s="15"/>
      <c r="B74" s="45" t="s">
        <v>86</v>
      </c>
      <c r="C74" s="190" t="s">
        <v>238</v>
      </c>
      <c r="D74" s="191" t="s">
        <v>279</v>
      </c>
      <c r="E74" s="190" t="s">
        <v>238</v>
      </c>
      <c r="F74" s="145" t="s">
        <v>279</v>
      </c>
      <c r="G74" s="190">
        <v>119.030600861203</v>
      </c>
      <c r="H74" s="190">
        <v>83.961399999999998</v>
      </c>
      <c r="I74" s="190">
        <v>113.09847000000001</v>
      </c>
      <c r="J74" s="145" t="s">
        <v>279</v>
      </c>
      <c r="K74" s="190">
        <v>111.90414</v>
      </c>
      <c r="L74" s="145" t="s">
        <v>279</v>
      </c>
      <c r="M74" s="190">
        <v>100.66965</v>
      </c>
      <c r="N74" s="190"/>
      <c r="O74" s="190">
        <v>100.24046</v>
      </c>
      <c r="P74" s="190"/>
      <c r="Q74" s="190">
        <v>99.280820000000006</v>
      </c>
      <c r="R74" s="145" t="s">
        <v>279</v>
      </c>
      <c r="S74" s="190">
        <v>99.867180000000005</v>
      </c>
      <c r="T74" s="145" t="s">
        <v>279</v>
      </c>
      <c r="U74" s="190" t="s">
        <v>238</v>
      </c>
      <c r="V74" s="192" t="s">
        <v>279</v>
      </c>
      <c r="W74" s="190" t="s">
        <v>238</v>
      </c>
      <c r="X74" s="192" t="s">
        <v>279</v>
      </c>
      <c r="Y74" s="190">
        <v>0.43330999999999997</v>
      </c>
      <c r="Z74" s="192" t="s">
        <v>279</v>
      </c>
      <c r="AA74" s="193">
        <v>12.667</v>
      </c>
      <c r="AB74" s="192" t="s">
        <v>279</v>
      </c>
      <c r="AC74" s="190">
        <v>96.242360000000005</v>
      </c>
      <c r="AD74" s="145" t="s">
        <v>279</v>
      </c>
      <c r="AE74" s="190" t="s">
        <v>238</v>
      </c>
      <c r="AF74" s="192" t="s">
        <v>279</v>
      </c>
      <c r="AG74" s="190" t="s">
        <v>238</v>
      </c>
      <c r="AH74" s="145" t="s">
        <v>279</v>
      </c>
      <c r="AI74" s="190" t="s">
        <v>238</v>
      </c>
      <c r="AJ74" s="145" t="s">
        <v>279</v>
      </c>
      <c r="AK74" s="190" t="s">
        <v>238</v>
      </c>
      <c r="AL74" s="194" t="s">
        <v>279</v>
      </c>
      <c r="AM74" s="190" t="s">
        <v>238</v>
      </c>
      <c r="AN74" s="194" t="s">
        <v>279</v>
      </c>
    </row>
    <row r="75" spans="1:40" x14ac:dyDescent="0.25">
      <c r="A75" s="15"/>
      <c r="B75" s="45" t="s">
        <v>87</v>
      </c>
      <c r="C75" s="190">
        <v>88.310745451914499</v>
      </c>
      <c r="D75" s="191" t="s">
        <v>279</v>
      </c>
      <c r="E75" s="190">
        <v>83.234528626398401</v>
      </c>
      <c r="F75" s="145" t="s">
        <v>279</v>
      </c>
      <c r="G75" s="190">
        <v>108.19114815061</v>
      </c>
      <c r="H75" s="190">
        <v>12.3</v>
      </c>
      <c r="I75" s="190">
        <v>112.46256</v>
      </c>
      <c r="J75" s="145" t="s">
        <v>279</v>
      </c>
      <c r="K75" s="190">
        <v>115.45589</v>
      </c>
      <c r="L75" s="145" t="s">
        <v>279</v>
      </c>
      <c r="M75" s="190">
        <v>113.39851</v>
      </c>
      <c r="N75" s="190"/>
      <c r="O75" s="190">
        <v>106.29306</v>
      </c>
      <c r="P75" s="190"/>
      <c r="Q75" s="190">
        <v>83.540109999999999</v>
      </c>
      <c r="R75" s="145" t="s">
        <v>279</v>
      </c>
      <c r="S75" s="190">
        <v>81.09684</v>
      </c>
      <c r="T75" s="145" t="s">
        <v>279</v>
      </c>
      <c r="U75" s="190">
        <v>72.2</v>
      </c>
      <c r="V75" s="192" t="s">
        <v>279</v>
      </c>
      <c r="W75" s="190">
        <v>73.8</v>
      </c>
      <c r="X75" s="192" t="s">
        <v>279</v>
      </c>
      <c r="Y75" s="190">
        <v>17.656949999999998</v>
      </c>
      <c r="Z75" s="192" t="s">
        <v>279</v>
      </c>
      <c r="AA75" s="193">
        <v>652.51800000000003</v>
      </c>
      <c r="AB75" s="192" t="s">
        <v>279</v>
      </c>
      <c r="AC75" s="190">
        <v>72.230230000000006</v>
      </c>
      <c r="AD75" s="145" t="s">
        <v>239</v>
      </c>
      <c r="AE75" s="190">
        <v>99.5</v>
      </c>
      <c r="AF75" s="192" t="s">
        <v>279</v>
      </c>
      <c r="AG75" s="190">
        <v>52.72025</v>
      </c>
      <c r="AH75" s="145" t="s">
        <v>279</v>
      </c>
      <c r="AI75" s="190">
        <v>50.178469999999997</v>
      </c>
      <c r="AJ75" s="145" t="s">
        <v>279</v>
      </c>
      <c r="AK75" s="190">
        <v>39.700000000000003</v>
      </c>
      <c r="AL75" s="194" t="s">
        <v>279</v>
      </c>
      <c r="AM75" s="190">
        <v>43.6</v>
      </c>
      <c r="AN75" s="194" t="s">
        <v>279</v>
      </c>
    </row>
    <row r="76" spans="1:40" x14ac:dyDescent="0.25">
      <c r="A76" s="15"/>
      <c r="B76" s="45" t="s">
        <v>88</v>
      </c>
      <c r="C76" s="190">
        <v>99.448689999999999</v>
      </c>
      <c r="D76" s="191" t="s">
        <v>279</v>
      </c>
      <c r="E76" s="190">
        <v>99.303269999999998</v>
      </c>
      <c r="F76" s="145" t="s">
        <v>279</v>
      </c>
      <c r="G76" s="190">
        <v>116.82064775399699</v>
      </c>
      <c r="H76" s="190">
        <v>59.866300000000003</v>
      </c>
      <c r="I76" s="190">
        <v>77.981650000000002</v>
      </c>
      <c r="J76" s="145" t="s">
        <v>279</v>
      </c>
      <c r="K76" s="190">
        <v>78.618539999999996</v>
      </c>
      <c r="L76" s="145" t="s">
        <v>279</v>
      </c>
      <c r="M76" s="190">
        <v>102.13239</v>
      </c>
      <c r="N76" s="190"/>
      <c r="O76" s="190">
        <v>102.40894</v>
      </c>
      <c r="P76" s="190"/>
      <c r="Q76" s="190">
        <v>99.249840000000006</v>
      </c>
      <c r="R76" s="145" t="s">
        <v>279</v>
      </c>
      <c r="S76" s="190">
        <v>99.814139999999995</v>
      </c>
      <c r="T76" s="145" t="s">
        <v>279</v>
      </c>
      <c r="U76" s="190" t="s">
        <v>238</v>
      </c>
      <c r="V76" s="192" t="s">
        <v>279</v>
      </c>
      <c r="W76" s="190" t="s">
        <v>238</v>
      </c>
      <c r="X76" s="192" t="s">
        <v>279</v>
      </c>
      <c r="Y76" s="190">
        <v>0.47653000000000001</v>
      </c>
      <c r="Z76" s="192" t="s">
        <v>279</v>
      </c>
      <c r="AA76" s="193">
        <v>2.968</v>
      </c>
      <c r="AB76" s="192" t="s">
        <v>279</v>
      </c>
      <c r="AC76" s="190">
        <v>92.891159999999999</v>
      </c>
      <c r="AD76" s="145" t="s">
        <v>279</v>
      </c>
      <c r="AE76" s="190" t="s">
        <v>238</v>
      </c>
      <c r="AF76" s="192" t="s">
        <v>279</v>
      </c>
      <c r="AG76" s="190">
        <v>99.372380000000007</v>
      </c>
      <c r="AH76" s="145" t="s">
        <v>279</v>
      </c>
      <c r="AI76" s="190">
        <v>99.069860000000006</v>
      </c>
      <c r="AJ76" s="145" t="s">
        <v>279</v>
      </c>
      <c r="AK76" s="190" t="s">
        <v>238</v>
      </c>
      <c r="AL76" s="194" t="s">
        <v>279</v>
      </c>
      <c r="AM76" s="190" t="s">
        <v>238</v>
      </c>
      <c r="AN76" s="194" t="s">
        <v>279</v>
      </c>
    </row>
    <row r="77" spans="1:40" x14ac:dyDescent="0.25">
      <c r="A77" s="15"/>
      <c r="B77" s="45" t="s">
        <v>89</v>
      </c>
      <c r="C77" s="190" t="s">
        <v>238</v>
      </c>
      <c r="D77" s="191" t="s">
        <v>279</v>
      </c>
      <c r="E77" s="190" t="s">
        <v>238</v>
      </c>
      <c r="F77" s="145" t="s">
        <v>279</v>
      </c>
      <c r="G77" s="190">
        <v>125.593737310783</v>
      </c>
      <c r="H77" s="190">
        <v>35</v>
      </c>
      <c r="I77" s="190">
        <v>95.037760000000006</v>
      </c>
      <c r="J77" s="145" t="s">
        <v>279</v>
      </c>
      <c r="K77" s="190">
        <v>102.27273</v>
      </c>
      <c r="L77" s="145" t="s">
        <v>279</v>
      </c>
      <c r="M77" s="190">
        <v>105.13314</v>
      </c>
      <c r="N77" s="190"/>
      <c r="O77" s="190">
        <v>101.53322</v>
      </c>
      <c r="P77" s="190"/>
      <c r="Q77" s="190">
        <v>95.741320000000002</v>
      </c>
      <c r="R77" s="145" t="s">
        <v>279</v>
      </c>
      <c r="S77" s="190">
        <v>99.25497</v>
      </c>
      <c r="T77" s="145" t="s">
        <v>279</v>
      </c>
      <c r="U77" s="190" t="s">
        <v>238</v>
      </c>
      <c r="V77" s="192" t="s">
        <v>279</v>
      </c>
      <c r="W77" s="190" t="s">
        <v>238</v>
      </c>
      <c r="X77" s="192" t="s">
        <v>279</v>
      </c>
      <c r="Y77" s="190">
        <v>2.5403199999999999</v>
      </c>
      <c r="Z77" s="192" t="s">
        <v>279</v>
      </c>
      <c r="AA77" s="195">
        <v>0.34499999999999997</v>
      </c>
      <c r="AB77" s="192" t="s">
        <v>279</v>
      </c>
      <c r="AC77" s="190" t="s">
        <v>238</v>
      </c>
      <c r="AD77" s="145" t="s">
        <v>279</v>
      </c>
      <c r="AE77" s="190" t="s">
        <v>238</v>
      </c>
      <c r="AF77" s="192" t="s">
        <v>279</v>
      </c>
      <c r="AG77" s="190" t="s">
        <v>238</v>
      </c>
      <c r="AH77" s="145" t="s">
        <v>279</v>
      </c>
      <c r="AI77" s="190" t="s">
        <v>238</v>
      </c>
      <c r="AJ77" s="145" t="s">
        <v>279</v>
      </c>
      <c r="AK77" s="190" t="s">
        <v>238</v>
      </c>
      <c r="AL77" s="194" t="s">
        <v>279</v>
      </c>
      <c r="AM77" s="190" t="s">
        <v>238</v>
      </c>
      <c r="AN77" s="194" t="s">
        <v>279</v>
      </c>
    </row>
    <row r="78" spans="1:40" x14ac:dyDescent="0.25">
      <c r="A78" s="15"/>
      <c r="B78" s="45" t="s">
        <v>90</v>
      </c>
      <c r="C78" s="190">
        <v>95.466412976061306</v>
      </c>
      <c r="D78" s="191" t="s">
        <v>279</v>
      </c>
      <c r="E78" s="190">
        <v>91.942371041907606</v>
      </c>
      <c r="F78" s="145" t="s">
        <v>279</v>
      </c>
      <c r="G78" s="190">
        <v>140.393535047348</v>
      </c>
      <c r="H78" s="190">
        <v>19.7</v>
      </c>
      <c r="I78" s="190">
        <v>63.883020000000002</v>
      </c>
      <c r="J78" s="145" t="s">
        <v>279</v>
      </c>
      <c r="K78" s="190">
        <v>64.915149999999997</v>
      </c>
      <c r="L78" s="145" t="s">
        <v>279</v>
      </c>
      <c r="M78" s="190">
        <v>115.57792000000001</v>
      </c>
      <c r="N78" s="190"/>
      <c r="O78" s="190">
        <v>111.92075</v>
      </c>
      <c r="P78" s="190"/>
      <c r="Q78" s="190">
        <v>95.644940000000005</v>
      </c>
      <c r="R78" s="145" t="s">
        <v>279</v>
      </c>
      <c r="S78" s="190">
        <v>94.88297</v>
      </c>
      <c r="T78" s="145" t="s">
        <v>279</v>
      </c>
      <c r="U78" s="190" t="s">
        <v>238</v>
      </c>
      <c r="V78" s="192" t="s">
        <v>279</v>
      </c>
      <c r="W78" s="190" t="s">
        <v>238</v>
      </c>
      <c r="X78" s="192" t="s">
        <v>279</v>
      </c>
      <c r="Y78" s="190">
        <v>4.7313999999999998</v>
      </c>
      <c r="Z78" s="192" t="s">
        <v>279</v>
      </c>
      <c r="AA78" s="193">
        <v>109.98399999999999</v>
      </c>
      <c r="AB78" s="192" t="s">
        <v>279</v>
      </c>
      <c r="AC78" s="190">
        <v>70.926670000000001</v>
      </c>
      <c r="AD78" s="145" t="s">
        <v>279</v>
      </c>
      <c r="AE78" s="190" t="s">
        <v>238</v>
      </c>
      <c r="AF78" s="192" t="s">
        <v>279</v>
      </c>
      <c r="AG78" s="190">
        <v>48.304459999999999</v>
      </c>
      <c r="AH78" s="145" t="s">
        <v>279</v>
      </c>
      <c r="AI78" s="190">
        <v>44.541699999999999</v>
      </c>
      <c r="AJ78" s="145" t="s">
        <v>279</v>
      </c>
      <c r="AK78" s="190" t="s">
        <v>238</v>
      </c>
      <c r="AL78" s="194" t="s">
        <v>279</v>
      </c>
      <c r="AM78" s="190" t="s">
        <v>238</v>
      </c>
      <c r="AN78" s="194" t="s">
        <v>279</v>
      </c>
    </row>
    <row r="79" spans="1:40" x14ac:dyDescent="0.25">
      <c r="A79" s="15"/>
      <c r="B79" s="45" t="s">
        <v>91</v>
      </c>
      <c r="C79" s="190">
        <v>37.567146826151699</v>
      </c>
      <c r="D79" s="191" t="s">
        <v>279</v>
      </c>
      <c r="E79" s="190">
        <v>21.796732373837202</v>
      </c>
      <c r="F79" s="145" t="s">
        <v>279</v>
      </c>
      <c r="G79" s="190">
        <v>63.315039034280304</v>
      </c>
      <c r="H79" s="190">
        <v>1.6</v>
      </c>
      <c r="I79" s="190">
        <v>15.86997</v>
      </c>
      <c r="J79" s="145" t="s">
        <v>279</v>
      </c>
      <c r="K79" s="190">
        <v>15.267300000000001</v>
      </c>
      <c r="L79" s="145" t="s">
        <v>279</v>
      </c>
      <c r="M79" s="190">
        <v>98.402240000000006</v>
      </c>
      <c r="N79" s="190"/>
      <c r="O79" s="190">
        <v>83.12621</v>
      </c>
      <c r="P79" s="190"/>
      <c r="Q79" s="190">
        <v>81.134209999999996</v>
      </c>
      <c r="R79" s="145" t="s">
        <v>279</v>
      </c>
      <c r="S79" s="190">
        <v>69.818550000000002</v>
      </c>
      <c r="T79" s="145" t="s">
        <v>279</v>
      </c>
      <c r="U79" s="190">
        <v>63.1</v>
      </c>
      <c r="V79" s="192" t="s">
        <v>279</v>
      </c>
      <c r="W79" s="190">
        <v>52.6</v>
      </c>
      <c r="X79" s="192" t="s">
        <v>279</v>
      </c>
      <c r="Y79" s="190">
        <v>24.473279999999999</v>
      </c>
      <c r="Z79" s="192" t="s">
        <v>279</v>
      </c>
      <c r="AA79" s="193">
        <v>431.05099999999999</v>
      </c>
      <c r="AB79" s="192" t="s">
        <v>279</v>
      </c>
      <c r="AC79" s="190">
        <v>58.580710000000003</v>
      </c>
      <c r="AD79" s="145" t="s">
        <v>279</v>
      </c>
      <c r="AE79" s="190">
        <v>96.3</v>
      </c>
      <c r="AF79" s="192" t="s">
        <v>239</v>
      </c>
      <c r="AG79" s="190">
        <v>37.202939999999998</v>
      </c>
      <c r="AH79" s="145" t="s">
        <v>279</v>
      </c>
      <c r="AI79" s="190">
        <v>23.472059999999999</v>
      </c>
      <c r="AJ79" s="145" t="s">
        <v>279</v>
      </c>
      <c r="AK79" s="190">
        <v>37.6</v>
      </c>
      <c r="AL79" s="194" t="s">
        <v>279</v>
      </c>
      <c r="AM79" s="190">
        <v>24.5</v>
      </c>
      <c r="AN79" s="194" t="s">
        <v>279</v>
      </c>
    </row>
    <row r="80" spans="1:40" x14ac:dyDescent="0.25">
      <c r="A80" s="15"/>
      <c r="B80" s="45" t="s">
        <v>92</v>
      </c>
      <c r="C80" s="190">
        <v>79.692939999999993</v>
      </c>
      <c r="D80" s="191" t="s">
        <v>279</v>
      </c>
      <c r="E80" s="190">
        <v>68.865719999999996</v>
      </c>
      <c r="F80" s="145" t="s">
        <v>279</v>
      </c>
      <c r="G80" s="190">
        <v>74.091025110678899</v>
      </c>
      <c r="H80" s="190">
        <v>3.1</v>
      </c>
      <c r="I80" s="190">
        <v>6.3881800000000002</v>
      </c>
      <c r="J80" s="145" t="s">
        <v>279</v>
      </c>
      <c r="K80" s="190">
        <v>6.7160200000000003</v>
      </c>
      <c r="L80" s="145" t="s">
        <v>279</v>
      </c>
      <c r="M80" s="190">
        <v>120.18068</v>
      </c>
      <c r="N80" s="190"/>
      <c r="O80" s="190">
        <v>112.26912</v>
      </c>
      <c r="P80" s="190"/>
      <c r="Q80" s="190">
        <v>72.517979999999994</v>
      </c>
      <c r="R80" s="145" t="s">
        <v>279</v>
      </c>
      <c r="S80" s="190">
        <v>69.073629999999994</v>
      </c>
      <c r="T80" s="145" t="s">
        <v>279</v>
      </c>
      <c r="U80" s="190">
        <v>69.3</v>
      </c>
      <c r="V80" s="192" t="s">
        <v>279</v>
      </c>
      <c r="W80" s="190">
        <v>65.400000000000006</v>
      </c>
      <c r="X80" s="192" t="s">
        <v>279</v>
      </c>
      <c r="Y80" s="190">
        <v>29.205629999999999</v>
      </c>
      <c r="Z80" s="192" t="s">
        <v>279</v>
      </c>
      <c r="AA80" s="193">
        <v>70.082999999999998</v>
      </c>
      <c r="AB80" s="192" t="s">
        <v>279</v>
      </c>
      <c r="AC80" s="190" t="s">
        <v>238</v>
      </c>
      <c r="AD80" s="145" t="s">
        <v>279</v>
      </c>
      <c r="AE80" s="190">
        <v>79.2</v>
      </c>
      <c r="AF80" s="192" t="s">
        <v>279</v>
      </c>
      <c r="AG80" s="190" t="s">
        <v>238</v>
      </c>
      <c r="AH80" s="145" t="s">
        <v>279</v>
      </c>
      <c r="AI80" s="190" t="s">
        <v>238</v>
      </c>
      <c r="AJ80" s="145" t="s">
        <v>279</v>
      </c>
      <c r="AK80" s="190">
        <v>27.3</v>
      </c>
      <c r="AL80" s="194" t="s">
        <v>279</v>
      </c>
      <c r="AM80" s="190">
        <v>19.899999999999999</v>
      </c>
      <c r="AN80" s="194" t="s">
        <v>279</v>
      </c>
    </row>
    <row r="81" spans="1:40" x14ac:dyDescent="0.25">
      <c r="A81" s="15"/>
      <c r="B81" s="45" t="s">
        <v>93</v>
      </c>
      <c r="C81" s="190">
        <v>92.421211180481293</v>
      </c>
      <c r="D81" s="191" t="s">
        <v>279</v>
      </c>
      <c r="E81" s="190">
        <v>93.670223592010004</v>
      </c>
      <c r="F81" s="145" t="s">
        <v>279</v>
      </c>
      <c r="G81" s="190">
        <v>69.412953516263499</v>
      </c>
      <c r="H81" s="190">
        <v>33</v>
      </c>
      <c r="I81" s="190">
        <v>63.46472</v>
      </c>
      <c r="J81" s="145" t="s">
        <v>279</v>
      </c>
      <c r="K81" s="190">
        <v>69.252179999999996</v>
      </c>
      <c r="L81" s="145" t="s">
        <v>279</v>
      </c>
      <c r="M81" s="190">
        <v>70.735299999999995</v>
      </c>
      <c r="N81" s="190"/>
      <c r="O81" s="190">
        <v>80.241370000000003</v>
      </c>
      <c r="P81" s="190"/>
      <c r="Q81" s="190">
        <v>70.372879999999995</v>
      </c>
      <c r="R81" s="145" t="s">
        <v>279</v>
      </c>
      <c r="S81" s="190">
        <v>79.8857</v>
      </c>
      <c r="T81" s="145" t="s">
        <v>279</v>
      </c>
      <c r="U81" s="190">
        <v>94.244738205856493</v>
      </c>
      <c r="V81" s="192" t="s">
        <v>279</v>
      </c>
      <c r="W81" s="190">
        <v>95.634017955931199</v>
      </c>
      <c r="X81" s="192" t="s">
        <v>279</v>
      </c>
      <c r="Y81" s="190">
        <v>25.247229999999998</v>
      </c>
      <c r="Z81" s="192" t="s">
        <v>279</v>
      </c>
      <c r="AA81" s="193">
        <v>31.76</v>
      </c>
      <c r="AB81" s="192" t="s">
        <v>279</v>
      </c>
      <c r="AC81" s="190">
        <v>92.187190000000001</v>
      </c>
      <c r="AD81" s="145" t="s">
        <v>279</v>
      </c>
      <c r="AE81" s="190">
        <v>99.5</v>
      </c>
      <c r="AF81" s="192" t="s">
        <v>279</v>
      </c>
      <c r="AG81" s="190">
        <v>86.032250000000005</v>
      </c>
      <c r="AH81" s="145" t="s">
        <v>279</v>
      </c>
      <c r="AI81" s="190">
        <v>100</v>
      </c>
      <c r="AJ81" s="145" t="s">
        <v>279</v>
      </c>
      <c r="AK81" s="190">
        <v>70.306478097006803</v>
      </c>
      <c r="AL81" s="194" t="s">
        <v>279</v>
      </c>
      <c r="AM81" s="190">
        <v>78.519907251613205</v>
      </c>
      <c r="AN81" s="194" t="s">
        <v>279</v>
      </c>
    </row>
    <row r="82" spans="1:40" x14ac:dyDescent="0.25">
      <c r="A82" s="15"/>
      <c r="B82" s="45" t="s">
        <v>94</v>
      </c>
      <c r="C82" s="190">
        <v>74.367410889149994</v>
      </c>
      <c r="D82" s="191" t="s">
        <v>239</v>
      </c>
      <c r="E82" s="190">
        <v>70.480777732230607</v>
      </c>
      <c r="F82" s="145" t="s">
        <v>239</v>
      </c>
      <c r="G82" s="190">
        <v>69.398856947460203</v>
      </c>
      <c r="H82" s="190">
        <v>10.6</v>
      </c>
      <c r="I82" s="190" t="s">
        <v>238</v>
      </c>
      <c r="J82" s="145" t="s">
        <v>279</v>
      </c>
      <c r="K82" s="190" t="s">
        <v>238</v>
      </c>
      <c r="L82" s="145" t="s">
        <v>279</v>
      </c>
      <c r="M82" s="190" t="s">
        <v>238</v>
      </c>
      <c r="N82" s="190"/>
      <c r="O82" s="190" t="s">
        <v>238</v>
      </c>
      <c r="P82" s="190"/>
      <c r="Q82" s="190" t="s">
        <v>238</v>
      </c>
      <c r="R82" s="145" t="s">
        <v>279</v>
      </c>
      <c r="S82" s="190" t="s">
        <v>238</v>
      </c>
      <c r="T82" s="145" t="s">
        <v>279</v>
      </c>
      <c r="U82" s="190">
        <v>76.7</v>
      </c>
      <c r="V82" s="192" t="s">
        <v>283</v>
      </c>
      <c r="W82" s="190">
        <v>77.7</v>
      </c>
      <c r="X82" s="192" t="s">
        <v>283</v>
      </c>
      <c r="Y82" s="190" t="s">
        <v>238</v>
      </c>
      <c r="Z82" s="192" t="s">
        <v>279</v>
      </c>
      <c r="AA82" s="193" t="s">
        <v>238</v>
      </c>
      <c r="AB82" s="192" t="s">
        <v>279</v>
      </c>
      <c r="AC82" s="190" t="s">
        <v>238</v>
      </c>
      <c r="AD82" s="145" t="s">
        <v>279</v>
      </c>
      <c r="AE82" s="190">
        <v>88.007396805673096</v>
      </c>
      <c r="AF82" s="192" t="s">
        <v>279</v>
      </c>
      <c r="AG82" s="190" t="s">
        <v>238</v>
      </c>
      <c r="AH82" s="145" t="s">
        <v>279</v>
      </c>
      <c r="AI82" s="190" t="s">
        <v>238</v>
      </c>
      <c r="AJ82" s="145" t="s">
        <v>279</v>
      </c>
      <c r="AK82" s="190">
        <v>21.6</v>
      </c>
      <c r="AL82" s="194" t="s">
        <v>283</v>
      </c>
      <c r="AM82" s="190">
        <v>29.1</v>
      </c>
      <c r="AN82" s="194" t="s">
        <v>283</v>
      </c>
    </row>
    <row r="83" spans="1:40" x14ac:dyDescent="0.25">
      <c r="A83" s="15"/>
      <c r="B83" s="45" t="s">
        <v>95</v>
      </c>
      <c r="C83" s="190" t="s">
        <v>238</v>
      </c>
      <c r="D83" s="191" t="s">
        <v>279</v>
      </c>
      <c r="E83" s="190" t="s">
        <v>238</v>
      </c>
      <c r="F83" s="145" t="s">
        <v>279</v>
      </c>
      <c r="G83" s="190" t="s">
        <v>238</v>
      </c>
      <c r="H83" s="190" t="s">
        <v>238</v>
      </c>
      <c r="I83" s="190" t="s">
        <v>238</v>
      </c>
      <c r="J83" s="145" t="s">
        <v>279</v>
      </c>
      <c r="K83" s="190" t="s">
        <v>238</v>
      </c>
      <c r="L83" s="145" t="s">
        <v>279</v>
      </c>
      <c r="M83" s="190" t="s">
        <v>238</v>
      </c>
      <c r="N83" s="190"/>
      <c r="O83" s="190" t="s">
        <v>238</v>
      </c>
      <c r="P83" s="190"/>
      <c r="Q83" s="190" t="s">
        <v>238</v>
      </c>
      <c r="R83" s="145" t="s">
        <v>279</v>
      </c>
      <c r="S83" s="190" t="s">
        <v>238</v>
      </c>
      <c r="T83" s="145" t="s">
        <v>279</v>
      </c>
      <c r="U83" s="190" t="s">
        <v>238</v>
      </c>
      <c r="V83" s="192" t="s">
        <v>279</v>
      </c>
      <c r="W83" s="190" t="s">
        <v>238</v>
      </c>
      <c r="X83" s="192" t="s">
        <v>279</v>
      </c>
      <c r="Y83" s="190" t="s">
        <v>238</v>
      </c>
      <c r="Z83" s="192" t="s">
        <v>279</v>
      </c>
      <c r="AA83" s="193" t="s">
        <v>238</v>
      </c>
      <c r="AB83" s="192" t="s">
        <v>279</v>
      </c>
      <c r="AC83" s="190" t="s">
        <v>238</v>
      </c>
      <c r="AD83" s="145" t="s">
        <v>279</v>
      </c>
      <c r="AE83" s="190" t="s">
        <v>238</v>
      </c>
      <c r="AF83" s="192" t="s">
        <v>279</v>
      </c>
      <c r="AG83" s="190" t="s">
        <v>238</v>
      </c>
      <c r="AH83" s="145" t="s">
        <v>279</v>
      </c>
      <c r="AI83" s="190" t="s">
        <v>238</v>
      </c>
      <c r="AJ83" s="145" t="s">
        <v>279</v>
      </c>
      <c r="AK83" s="190" t="s">
        <v>238</v>
      </c>
      <c r="AL83" s="194" t="s">
        <v>279</v>
      </c>
      <c r="AM83" s="190" t="s">
        <v>238</v>
      </c>
      <c r="AN83" s="194" t="s">
        <v>279</v>
      </c>
    </row>
    <row r="84" spans="1:40" x14ac:dyDescent="0.25">
      <c r="A84" s="15"/>
      <c r="B84" s="45" t="s">
        <v>96</v>
      </c>
      <c r="C84" s="190">
        <v>94.002834530847295</v>
      </c>
      <c r="D84" s="191" t="s">
        <v>279</v>
      </c>
      <c r="E84" s="190">
        <v>95.987211648726699</v>
      </c>
      <c r="F84" s="145" t="s">
        <v>279</v>
      </c>
      <c r="G84" s="190">
        <v>95.919168533043006</v>
      </c>
      <c r="H84" s="190">
        <v>17.8</v>
      </c>
      <c r="I84" s="190">
        <v>41.680120000000002</v>
      </c>
      <c r="J84" s="145" t="s">
        <v>279</v>
      </c>
      <c r="K84" s="190">
        <v>42.842500000000001</v>
      </c>
      <c r="L84" s="145" t="s">
        <v>279</v>
      </c>
      <c r="M84" s="190">
        <v>109.62778</v>
      </c>
      <c r="N84" s="190"/>
      <c r="O84" s="190">
        <v>109.18452000000001</v>
      </c>
      <c r="P84" s="190"/>
      <c r="Q84" s="190">
        <v>93.235389999999995</v>
      </c>
      <c r="R84" s="145" t="s">
        <v>279</v>
      </c>
      <c r="S84" s="190">
        <v>94.824100000000001</v>
      </c>
      <c r="T84" s="145" t="s">
        <v>279</v>
      </c>
      <c r="U84" s="190">
        <v>92.5</v>
      </c>
      <c r="V84" s="192" t="s">
        <v>283</v>
      </c>
      <c r="W84" s="190">
        <v>93</v>
      </c>
      <c r="X84" s="192" t="s">
        <v>283</v>
      </c>
      <c r="Y84" s="190">
        <v>5.9866000000000001</v>
      </c>
      <c r="Z84" s="192" t="s">
        <v>279</v>
      </c>
      <c r="AA84" s="193">
        <v>66.575999999999993</v>
      </c>
      <c r="AB84" s="192" t="s">
        <v>279</v>
      </c>
      <c r="AC84" s="190">
        <v>69.557450000000003</v>
      </c>
      <c r="AD84" s="145" t="s">
        <v>279</v>
      </c>
      <c r="AE84" s="190">
        <v>84.003892380416602</v>
      </c>
      <c r="AF84" s="192" t="s">
        <v>279</v>
      </c>
      <c r="AG84" s="190" t="s">
        <v>238</v>
      </c>
      <c r="AH84" s="145" t="s">
        <v>279</v>
      </c>
      <c r="AI84" s="190" t="s">
        <v>238</v>
      </c>
      <c r="AJ84" s="145" t="s">
        <v>279</v>
      </c>
      <c r="AK84" s="190">
        <v>43</v>
      </c>
      <c r="AL84" s="194" t="s">
        <v>283</v>
      </c>
      <c r="AM84" s="190">
        <v>52.4</v>
      </c>
      <c r="AN84" s="194" t="s">
        <v>283</v>
      </c>
    </row>
    <row r="85" spans="1:40" x14ac:dyDescent="0.25">
      <c r="A85" s="15"/>
      <c r="B85" s="45" t="s">
        <v>97</v>
      </c>
      <c r="C85" s="190">
        <v>99.310829999999996</v>
      </c>
      <c r="D85" s="191" t="s">
        <v>279</v>
      </c>
      <c r="E85" s="190">
        <v>99.465469999999996</v>
      </c>
      <c r="F85" s="145" t="s">
        <v>279</v>
      </c>
      <c r="G85" s="190">
        <v>116.427872350022</v>
      </c>
      <c r="H85" s="190">
        <v>72.643900000000002</v>
      </c>
      <c r="I85" s="190">
        <v>87.942999999999998</v>
      </c>
      <c r="J85" s="145" t="s">
        <v>279</v>
      </c>
      <c r="K85" s="190">
        <v>86.515230000000003</v>
      </c>
      <c r="L85" s="145" t="s">
        <v>279</v>
      </c>
      <c r="M85" s="190">
        <v>100.75721</v>
      </c>
      <c r="N85" s="190"/>
      <c r="O85" s="190">
        <v>99.688040000000001</v>
      </c>
      <c r="P85" s="190"/>
      <c r="Q85" s="190">
        <v>96.478380000000001</v>
      </c>
      <c r="R85" s="145" t="s">
        <v>279</v>
      </c>
      <c r="S85" s="190">
        <v>96.850470000000001</v>
      </c>
      <c r="T85" s="145" t="s">
        <v>279</v>
      </c>
      <c r="U85" s="190" t="s">
        <v>238</v>
      </c>
      <c r="V85" s="192" t="s">
        <v>279</v>
      </c>
      <c r="W85" s="190" t="s">
        <v>238</v>
      </c>
      <c r="X85" s="192" t="s">
        <v>279</v>
      </c>
      <c r="Y85" s="190">
        <v>3.3405</v>
      </c>
      <c r="Z85" s="192" t="s">
        <v>279</v>
      </c>
      <c r="AA85" s="193">
        <v>12.824999999999999</v>
      </c>
      <c r="AB85" s="192" t="s">
        <v>279</v>
      </c>
      <c r="AC85" s="190">
        <v>98.072299999999998</v>
      </c>
      <c r="AD85" s="145" t="s">
        <v>279</v>
      </c>
      <c r="AE85" s="190" t="s">
        <v>238</v>
      </c>
      <c r="AF85" s="192" t="s">
        <v>279</v>
      </c>
      <c r="AG85" s="190">
        <v>92.433760000000007</v>
      </c>
      <c r="AH85" s="145" t="s">
        <v>279</v>
      </c>
      <c r="AI85" s="190">
        <v>91.900620000000004</v>
      </c>
      <c r="AJ85" s="145" t="s">
        <v>279</v>
      </c>
      <c r="AK85" s="190" t="s">
        <v>238</v>
      </c>
      <c r="AL85" s="194" t="s">
        <v>279</v>
      </c>
      <c r="AM85" s="190" t="s">
        <v>238</v>
      </c>
      <c r="AN85" s="194" t="s">
        <v>279</v>
      </c>
    </row>
    <row r="86" spans="1:40" x14ac:dyDescent="0.25">
      <c r="A86" s="15"/>
      <c r="B86" s="45" t="s">
        <v>98</v>
      </c>
      <c r="C86" s="190" t="s">
        <v>238</v>
      </c>
      <c r="D86" s="191" t="s">
        <v>279</v>
      </c>
      <c r="E86" s="190" t="s">
        <v>238</v>
      </c>
      <c r="F86" s="145" t="s">
        <v>279</v>
      </c>
      <c r="G86" s="190">
        <v>108.111126284006</v>
      </c>
      <c r="H86" s="190">
        <v>96.546800000000005</v>
      </c>
      <c r="I86" s="190">
        <v>97.987870000000001</v>
      </c>
      <c r="J86" s="145" t="s">
        <v>279</v>
      </c>
      <c r="K86" s="190">
        <v>95.663579999999996</v>
      </c>
      <c r="L86" s="145" t="s">
        <v>279</v>
      </c>
      <c r="M86" s="190">
        <v>98.260639999999995</v>
      </c>
      <c r="N86" s="190"/>
      <c r="O86" s="190">
        <v>98.842590000000001</v>
      </c>
      <c r="P86" s="190"/>
      <c r="Q86" s="190">
        <v>98.221109999999996</v>
      </c>
      <c r="R86" s="145" t="s">
        <v>279</v>
      </c>
      <c r="S86" s="190">
        <v>98.83578</v>
      </c>
      <c r="T86" s="145" t="s">
        <v>279</v>
      </c>
      <c r="U86" s="190" t="s">
        <v>238</v>
      </c>
      <c r="V86" s="192" t="s">
        <v>279</v>
      </c>
      <c r="W86" s="190" t="s">
        <v>238</v>
      </c>
      <c r="X86" s="192" t="s">
        <v>279</v>
      </c>
      <c r="Y86" s="190">
        <v>1.4765999999999999</v>
      </c>
      <c r="Z86" s="192" t="s">
        <v>279</v>
      </c>
      <c r="AA86" s="195">
        <v>0.441</v>
      </c>
      <c r="AB86" s="192" t="s">
        <v>279</v>
      </c>
      <c r="AC86" s="190">
        <v>97.090320000000006</v>
      </c>
      <c r="AD86" s="145" t="s">
        <v>279</v>
      </c>
      <c r="AE86" s="190" t="s">
        <v>238</v>
      </c>
      <c r="AF86" s="192" t="s">
        <v>279</v>
      </c>
      <c r="AG86" s="190">
        <v>87.954490000000007</v>
      </c>
      <c r="AH86" s="145" t="s">
        <v>279</v>
      </c>
      <c r="AI86" s="190">
        <v>88.837649999999996</v>
      </c>
      <c r="AJ86" s="145" t="s">
        <v>279</v>
      </c>
      <c r="AK86" s="190" t="s">
        <v>238</v>
      </c>
      <c r="AL86" s="194" t="s">
        <v>279</v>
      </c>
      <c r="AM86" s="190" t="s">
        <v>238</v>
      </c>
      <c r="AN86" s="194" t="s">
        <v>279</v>
      </c>
    </row>
    <row r="87" spans="1:40" x14ac:dyDescent="0.25">
      <c r="A87" s="15"/>
      <c r="B87" s="45" t="s">
        <v>99</v>
      </c>
      <c r="C87" s="190">
        <v>88.411835479702304</v>
      </c>
      <c r="D87" s="191" t="s">
        <v>239</v>
      </c>
      <c r="E87" s="190">
        <v>74.355731553086102</v>
      </c>
      <c r="F87" s="145" t="s">
        <v>239</v>
      </c>
      <c r="G87" s="190">
        <v>70.783181670105094</v>
      </c>
      <c r="H87" s="190">
        <v>15.1</v>
      </c>
      <c r="I87" s="190">
        <v>56.667969999999997</v>
      </c>
      <c r="J87" s="145" t="s">
        <v>279</v>
      </c>
      <c r="K87" s="190">
        <v>59.764130000000002</v>
      </c>
      <c r="L87" s="145" t="s">
        <v>279</v>
      </c>
      <c r="M87" s="190">
        <v>111.38224</v>
      </c>
      <c r="N87" s="190"/>
      <c r="O87" s="190">
        <v>113.94185</v>
      </c>
      <c r="P87" s="190"/>
      <c r="Q87" s="190" t="s">
        <v>238</v>
      </c>
      <c r="R87" s="145" t="s">
        <v>279</v>
      </c>
      <c r="S87" s="190" t="s">
        <v>238</v>
      </c>
      <c r="T87" s="145" t="s">
        <v>279</v>
      </c>
      <c r="U87" s="190">
        <v>85.223443253670666</v>
      </c>
      <c r="V87" s="192" t="s">
        <v>239</v>
      </c>
      <c r="W87" s="190">
        <v>81.586301077644762</v>
      </c>
      <c r="X87" s="192" t="s">
        <v>239</v>
      </c>
      <c r="Y87" s="190">
        <v>1.13405</v>
      </c>
      <c r="Z87" s="192" t="s">
        <v>279</v>
      </c>
      <c r="AA87" s="193">
        <v>1387.374</v>
      </c>
      <c r="AB87" s="192" t="s">
        <v>279</v>
      </c>
      <c r="AC87" s="190" t="s">
        <v>238</v>
      </c>
      <c r="AD87" s="145" t="s">
        <v>279</v>
      </c>
      <c r="AE87" s="190">
        <v>94.6</v>
      </c>
      <c r="AF87" s="192" t="s">
        <v>239</v>
      </c>
      <c r="AG87" s="190" t="s">
        <v>238</v>
      </c>
      <c r="AH87" s="145" t="s">
        <v>279</v>
      </c>
      <c r="AI87" s="190" t="s">
        <v>238</v>
      </c>
      <c r="AJ87" s="145" t="s">
        <v>279</v>
      </c>
      <c r="AK87" s="190">
        <v>59.432427834228854</v>
      </c>
      <c r="AL87" s="192" t="s">
        <v>239</v>
      </c>
      <c r="AM87" s="190">
        <v>49.273249094071154</v>
      </c>
      <c r="AN87" s="192" t="s">
        <v>239</v>
      </c>
    </row>
    <row r="88" spans="1:40" x14ac:dyDescent="0.25">
      <c r="A88" s="15"/>
      <c r="B88" s="45" t="s">
        <v>100</v>
      </c>
      <c r="C88" s="190">
        <v>98.803842894462306</v>
      </c>
      <c r="D88" s="191" t="s">
        <v>279</v>
      </c>
      <c r="E88" s="190">
        <v>98.751795239290203</v>
      </c>
      <c r="F88" s="145" t="s">
        <v>279</v>
      </c>
      <c r="G88" s="190">
        <v>121.54340666404001</v>
      </c>
      <c r="H88" s="190">
        <v>15.82</v>
      </c>
      <c r="I88" s="190">
        <v>46.778930000000003</v>
      </c>
      <c r="J88" s="145" t="s">
        <v>279</v>
      </c>
      <c r="K88" s="190">
        <v>48.422460000000001</v>
      </c>
      <c r="L88" s="145" t="s">
        <v>279</v>
      </c>
      <c r="M88" s="190">
        <v>108.50226000000001</v>
      </c>
      <c r="N88" s="190"/>
      <c r="O88" s="190">
        <v>108.55173000000001</v>
      </c>
      <c r="P88" s="190"/>
      <c r="Q88" s="190">
        <v>94.717219999999998</v>
      </c>
      <c r="R88" s="145" t="s">
        <v>279</v>
      </c>
      <c r="S88" s="190">
        <v>95.900589999999994</v>
      </c>
      <c r="T88" s="145" t="s">
        <v>279</v>
      </c>
      <c r="U88" s="190">
        <v>94.2</v>
      </c>
      <c r="V88" s="192" t="s">
        <v>279</v>
      </c>
      <c r="W88" s="190">
        <v>94.7</v>
      </c>
      <c r="X88" s="192" t="s">
        <v>279</v>
      </c>
      <c r="Y88" s="190">
        <v>4.7090199999999998</v>
      </c>
      <c r="Z88" s="192" t="s">
        <v>279</v>
      </c>
      <c r="AA88" s="193">
        <v>1335.7529999999999</v>
      </c>
      <c r="AB88" s="192" t="s">
        <v>279</v>
      </c>
      <c r="AC88" s="190">
        <v>88.975070000000002</v>
      </c>
      <c r="AD88" s="145" t="s">
        <v>279</v>
      </c>
      <c r="AE88" s="190" t="s">
        <v>238</v>
      </c>
      <c r="AF88" s="192" t="s">
        <v>279</v>
      </c>
      <c r="AG88" s="190">
        <v>74.805210000000002</v>
      </c>
      <c r="AH88" s="145" t="s">
        <v>279</v>
      </c>
      <c r="AI88" s="190">
        <v>77.462260000000001</v>
      </c>
      <c r="AJ88" s="145" t="s">
        <v>279</v>
      </c>
      <c r="AK88" s="190">
        <v>56.4</v>
      </c>
      <c r="AL88" s="194" t="s">
        <v>279</v>
      </c>
      <c r="AM88" s="190">
        <v>54.4</v>
      </c>
      <c r="AN88" s="194" t="s">
        <v>279</v>
      </c>
    </row>
    <row r="89" spans="1:40" x14ac:dyDescent="0.25">
      <c r="A89" s="15"/>
      <c r="B89" s="45" t="s">
        <v>101</v>
      </c>
      <c r="C89" s="190">
        <v>98.340947429813397</v>
      </c>
      <c r="D89" s="191" t="s">
        <v>279</v>
      </c>
      <c r="E89" s="190">
        <v>97.695198570267493</v>
      </c>
      <c r="F89" s="145" t="s">
        <v>279</v>
      </c>
      <c r="G89" s="190">
        <v>84.246100515902697</v>
      </c>
      <c r="H89" s="190">
        <v>31.4</v>
      </c>
      <c r="I89" s="190">
        <v>34.657179999999997</v>
      </c>
      <c r="J89" s="145" t="s">
        <v>279</v>
      </c>
      <c r="K89" s="190">
        <v>35.601779999999998</v>
      </c>
      <c r="L89" s="145" t="s">
        <v>279</v>
      </c>
      <c r="M89" s="190">
        <v>106.63609</v>
      </c>
      <c r="N89" s="190"/>
      <c r="O89" s="190">
        <v>105.23394</v>
      </c>
      <c r="P89" s="190"/>
      <c r="Q89" s="190" t="s">
        <v>238</v>
      </c>
      <c r="R89" s="145" t="s">
        <v>279</v>
      </c>
      <c r="S89" s="190" t="s">
        <v>238</v>
      </c>
      <c r="T89" s="145" t="s">
        <v>279</v>
      </c>
      <c r="U89" s="190">
        <v>96.44</v>
      </c>
      <c r="V89" s="192" t="s">
        <v>279</v>
      </c>
      <c r="W89" s="190">
        <v>96.94</v>
      </c>
      <c r="X89" s="192" t="s">
        <v>279</v>
      </c>
      <c r="Y89" s="190">
        <v>6.3939999999999997E-2</v>
      </c>
      <c r="Z89" s="192" t="s">
        <v>279</v>
      </c>
      <c r="AA89" s="193">
        <v>3.468</v>
      </c>
      <c r="AB89" s="192" t="s">
        <v>279</v>
      </c>
      <c r="AC89" s="190">
        <v>96.17577</v>
      </c>
      <c r="AD89" s="145" t="s">
        <v>279</v>
      </c>
      <c r="AE89" s="190">
        <v>96.74</v>
      </c>
      <c r="AF89" s="192" t="s">
        <v>279</v>
      </c>
      <c r="AG89" s="190">
        <v>83.898089999999996</v>
      </c>
      <c r="AH89" s="145" t="s">
        <v>279</v>
      </c>
      <c r="AI89" s="190">
        <v>79.369249999999994</v>
      </c>
      <c r="AJ89" s="145" t="s">
        <v>279</v>
      </c>
      <c r="AK89" s="190" t="s">
        <v>238</v>
      </c>
      <c r="AL89" s="194" t="s">
        <v>279</v>
      </c>
      <c r="AM89" s="190" t="s">
        <v>238</v>
      </c>
      <c r="AN89" s="194" t="s">
        <v>279</v>
      </c>
    </row>
    <row r="90" spans="1:40" x14ac:dyDescent="0.25">
      <c r="A90" s="15"/>
      <c r="B90" s="45" t="s">
        <v>102</v>
      </c>
      <c r="C90" s="190">
        <v>83.683670000000006</v>
      </c>
      <c r="D90" s="191" t="s">
        <v>279</v>
      </c>
      <c r="E90" s="190">
        <v>80.556340000000006</v>
      </c>
      <c r="F90" s="145" t="s">
        <v>279</v>
      </c>
      <c r="G90" s="190">
        <v>96.104774283795805</v>
      </c>
      <c r="H90" s="190">
        <v>9.1999999999999993</v>
      </c>
      <c r="I90" s="190" t="s">
        <v>238</v>
      </c>
      <c r="J90" s="145" t="s">
        <v>279</v>
      </c>
      <c r="K90" s="190" t="s">
        <v>238</v>
      </c>
      <c r="L90" s="145" t="s">
        <v>279</v>
      </c>
      <c r="M90" s="190" t="s">
        <v>238</v>
      </c>
      <c r="N90" s="190"/>
      <c r="O90" s="190" t="s">
        <v>238</v>
      </c>
      <c r="P90" s="190"/>
      <c r="Q90" s="190" t="s">
        <v>238</v>
      </c>
      <c r="R90" s="145" t="s">
        <v>279</v>
      </c>
      <c r="S90" s="190" t="s">
        <v>238</v>
      </c>
      <c r="T90" s="145" t="s">
        <v>279</v>
      </c>
      <c r="U90" s="190">
        <v>93.2</v>
      </c>
      <c r="V90" s="192" t="s">
        <v>279</v>
      </c>
      <c r="W90" s="190">
        <v>87.4</v>
      </c>
      <c r="X90" s="192" t="s">
        <v>279</v>
      </c>
      <c r="Y90" s="190" t="s">
        <v>238</v>
      </c>
      <c r="Z90" s="192" t="s">
        <v>279</v>
      </c>
      <c r="AA90" s="193" t="s">
        <v>238</v>
      </c>
      <c r="AB90" s="192" t="s">
        <v>279</v>
      </c>
      <c r="AC90" s="190" t="s">
        <v>238</v>
      </c>
      <c r="AD90" s="145" t="s">
        <v>279</v>
      </c>
      <c r="AE90" s="190">
        <v>95.5</v>
      </c>
      <c r="AF90" s="192" t="s">
        <v>279</v>
      </c>
      <c r="AG90" s="190" t="s">
        <v>238</v>
      </c>
      <c r="AH90" s="145" t="s">
        <v>279</v>
      </c>
      <c r="AI90" s="190" t="s">
        <v>238</v>
      </c>
      <c r="AJ90" s="145" t="s">
        <v>279</v>
      </c>
      <c r="AK90" s="190">
        <v>52.5</v>
      </c>
      <c r="AL90" s="194" t="s">
        <v>279</v>
      </c>
      <c r="AM90" s="190">
        <v>44.6</v>
      </c>
      <c r="AN90" s="194" t="s">
        <v>279</v>
      </c>
    </row>
    <row r="91" spans="1:40" x14ac:dyDescent="0.25">
      <c r="A91" s="15"/>
      <c r="B91" s="45" t="s">
        <v>103</v>
      </c>
      <c r="C91" s="190" t="s">
        <v>238</v>
      </c>
      <c r="D91" s="191" t="s">
        <v>279</v>
      </c>
      <c r="E91" s="190" t="s">
        <v>238</v>
      </c>
      <c r="F91" s="145" t="s">
        <v>279</v>
      </c>
      <c r="G91" s="190">
        <v>102.75563502812599</v>
      </c>
      <c r="H91" s="190">
        <v>78.247699999999995</v>
      </c>
      <c r="I91" s="190">
        <v>52.230069999999998</v>
      </c>
      <c r="J91" s="145" t="s">
        <v>279</v>
      </c>
      <c r="K91" s="190">
        <v>52.652389999999997</v>
      </c>
      <c r="L91" s="145" t="s">
        <v>279</v>
      </c>
      <c r="M91" s="190">
        <v>104.39349</v>
      </c>
      <c r="N91" s="190"/>
      <c r="O91" s="190">
        <v>104.43232999999999</v>
      </c>
      <c r="P91" s="190"/>
      <c r="Q91" s="190">
        <v>99.662800000000004</v>
      </c>
      <c r="R91" s="145" t="s">
        <v>279</v>
      </c>
      <c r="S91" s="190">
        <v>99.816720000000004</v>
      </c>
      <c r="T91" s="145" t="s">
        <v>279</v>
      </c>
      <c r="U91" s="190" t="s">
        <v>238</v>
      </c>
      <c r="V91" s="192" t="s">
        <v>279</v>
      </c>
      <c r="W91" s="190" t="s">
        <v>238</v>
      </c>
      <c r="X91" s="192" t="s">
        <v>279</v>
      </c>
      <c r="Y91" s="190">
        <v>0.26206000000000002</v>
      </c>
      <c r="Z91" s="192" t="s">
        <v>279</v>
      </c>
      <c r="AA91" s="193">
        <v>1.3009999999999999</v>
      </c>
      <c r="AB91" s="192" t="s">
        <v>279</v>
      </c>
      <c r="AC91" s="190" t="s">
        <v>238</v>
      </c>
      <c r="AD91" s="145" t="s">
        <v>279</v>
      </c>
      <c r="AE91" s="190" t="s">
        <v>238</v>
      </c>
      <c r="AF91" s="192" t="s">
        <v>279</v>
      </c>
      <c r="AG91" s="190">
        <v>98.745239999999995</v>
      </c>
      <c r="AH91" s="145" t="s">
        <v>279</v>
      </c>
      <c r="AI91" s="190">
        <v>99.571520000000007</v>
      </c>
      <c r="AJ91" s="145" t="s">
        <v>279</v>
      </c>
      <c r="AK91" s="190" t="s">
        <v>238</v>
      </c>
      <c r="AL91" s="194" t="s">
        <v>279</v>
      </c>
      <c r="AM91" s="190" t="s">
        <v>238</v>
      </c>
      <c r="AN91" s="194" t="s">
        <v>279</v>
      </c>
    </row>
    <row r="92" spans="1:40" x14ac:dyDescent="0.25">
      <c r="A92" s="15"/>
      <c r="B92" s="45" t="s">
        <v>104</v>
      </c>
      <c r="C92" s="190">
        <v>99.651279279368296</v>
      </c>
      <c r="D92" s="191" t="s">
        <v>279</v>
      </c>
      <c r="E92" s="190">
        <v>99.444281222348494</v>
      </c>
      <c r="F92" s="145" t="s">
        <v>279</v>
      </c>
      <c r="G92" s="190">
        <v>122.847835240104</v>
      </c>
      <c r="H92" s="190">
        <v>70.8</v>
      </c>
      <c r="I92" s="190">
        <v>104.17421</v>
      </c>
      <c r="J92" s="145" t="s">
        <v>279</v>
      </c>
      <c r="K92" s="190">
        <v>103.4055</v>
      </c>
      <c r="L92" s="145" t="s">
        <v>279</v>
      </c>
      <c r="M92" s="190">
        <v>104.74563000000001</v>
      </c>
      <c r="N92" s="190"/>
      <c r="O92" s="190">
        <v>105.23412999999999</v>
      </c>
      <c r="P92" s="190"/>
      <c r="Q92" s="190">
        <v>96.692599999999999</v>
      </c>
      <c r="R92" s="145" t="s">
        <v>279</v>
      </c>
      <c r="S92" s="190">
        <v>97.370900000000006</v>
      </c>
      <c r="T92" s="145" t="s">
        <v>279</v>
      </c>
      <c r="U92" s="190" t="s">
        <v>238</v>
      </c>
      <c r="V92" s="192" t="s">
        <v>279</v>
      </c>
      <c r="W92" s="190" t="s">
        <v>238</v>
      </c>
      <c r="X92" s="192" t="s">
        <v>279</v>
      </c>
      <c r="Y92" s="190">
        <v>2.97715</v>
      </c>
      <c r="Z92" s="192" t="s">
        <v>279</v>
      </c>
      <c r="AA92" s="193">
        <v>23.295999999999999</v>
      </c>
      <c r="AB92" s="192" t="s">
        <v>279</v>
      </c>
      <c r="AC92" s="190">
        <v>98.912310000000005</v>
      </c>
      <c r="AD92" s="145" t="s">
        <v>279</v>
      </c>
      <c r="AE92" s="190" t="s">
        <v>238</v>
      </c>
      <c r="AF92" s="192" t="s">
        <v>279</v>
      </c>
      <c r="AG92" s="190">
        <v>96.613579999999999</v>
      </c>
      <c r="AH92" s="145" t="s">
        <v>279</v>
      </c>
      <c r="AI92" s="190">
        <v>99.611350000000002</v>
      </c>
      <c r="AJ92" s="145" t="s">
        <v>279</v>
      </c>
      <c r="AK92" s="190" t="s">
        <v>238</v>
      </c>
      <c r="AL92" s="194" t="s">
        <v>279</v>
      </c>
      <c r="AM92" s="190" t="s">
        <v>238</v>
      </c>
      <c r="AN92" s="194" t="s">
        <v>279</v>
      </c>
    </row>
    <row r="93" spans="1:40" x14ac:dyDescent="0.25">
      <c r="A93" s="15"/>
      <c r="B93" s="45" t="s">
        <v>105</v>
      </c>
      <c r="C93" s="190">
        <v>99.913579999999996</v>
      </c>
      <c r="D93" s="191" t="s">
        <v>279</v>
      </c>
      <c r="E93" s="190">
        <v>99.922330000000002</v>
      </c>
      <c r="F93" s="145" t="s">
        <v>279</v>
      </c>
      <c r="G93" s="190">
        <v>158.88353319005299</v>
      </c>
      <c r="H93" s="190">
        <v>58.459299999999999</v>
      </c>
      <c r="I93" s="190">
        <v>99.378140000000002</v>
      </c>
      <c r="J93" s="145" t="s">
        <v>279</v>
      </c>
      <c r="K93" s="190">
        <v>97.26661</v>
      </c>
      <c r="L93" s="145" t="s">
        <v>279</v>
      </c>
      <c r="M93" s="190">
        <v>100.50275000000001</v>
      </c>
      <c r="N93" s="190"/>
      <c r="O93" s="190">
        <v>99.436019999999999</v>
      </c>
      <c r="P93" s="190"/>
      <c r="Q93" s="190">
        <v>99.4726</v>
      </c>
      <c r="R93" s="145" t="s">
        <v>279</v>
      </c>
      <c r="S93" s="190">
        <v>98.696899999999999</v>
      </c>
      <c r="T93" s="145" t="s">
        <v>279</v>
      </c>
      <c r="U93" s="190" t="s">
        <v>238</v>
      </c>
      <c r="V93" s="192" t="s">
        <v>279</v>
      </c>
      <c r="W93" s="190" t="s">
        <v>238</v>
      </c>
      <c r="X93" s="192" t="s">
        <v>279</v>
      </c>
      <c r="Y93" s="190">
        <v>0.90427999999999997</v>
      </c>
      <c r="Z93" s="192" t="s">
        <v>279</v>
      </c>
      <c r="AA93" s="193">
        <v>25.573</v>
      </c>
      <c r="AB93" s="192" t="s">
        <v>279</v>
      </c>
      <c r="AC93" s="190">
        <v>99.517750000000007</v>
      </c>
      <c r="AD93" s="145" t="s">
        <v>279</v>
      </c>
      <c r="AE93" s="190" t="s">
        <v>238</v>
      </c>
      <c r="AF93" s="192" t="s">
        <v>279</v>
      </c>
      <c r="AG93" s="190">
        <v>91.37885</v>
      </c>
      <c r="AH93" s="145" t="s">
        <v>279</v>
      </c>
      <c r="AI93" s="190">
        <v>92.426959999999994</v>
      </c>
      <c r="AJ93" s="145" t="s">
        <v>279</v>
      </c>
      <c r="AK93" s="190" t="s">
        <v>238</v>
      </c>
      <c r="AL93" s="194" t="s">
        <v>279</v>
      </c>
      <c r="AM93" s="190" t="s">
        <v>238</v>
      </c>
      <c r="AN93" s="194" t="s">
        <v>279</v>
      </c>
    </row>
    <row r="94" spans="1:40" x14ac:dyDescent="0.25">
      <c r="A94" s="15"/>
      <c r="B94" s="45" t="s">
        <v>106</v>
      </c>
      <c r="C94" s="190">
        <v>93.250380000000007</v>
      </c>
      <c r="D94" s="191" t="s">
        <v>279</v>
      </c>
      <c r="E94" s="190">
        <v>98.586849999999998</v>
      </c>
      <c r="F94" s="145" t="s">
        <v>279</v>
      </c>
      <c r="G94" s="190">
        <v>100.42332881207901</v>
      </c>
      <c r="H94" s="190">
        <v>37.799999999999997</v>
      </c>
      <c r="I94" s="190">
        <v>74.406189999999995</v>
      </c>
      <c r="J94" s="145" t="s">
        <v>279</v>
      </c>
      <c r="K94" s="190">
        <v>75.026700000000005</v>
      </c>
      <c r="L94" s="145" t="s">
        <v>279</v>
      </c>
      <c r="M94" s="190" t="s">
        <v>238</v>
      </c>
      <c r="N94" s="190"/>
      <c r="O94" s="190" t="s">
        <v>238</v>
      </c>
      <c r="P94" s="190"/>
      <c r="Q94" s="190" t="s">
        <v>238</v>
      </c>
      <c r="R94" s="145" t="s">
        <v>279</v>
      </c>
      <c r="S94" s="190" t="s">
        <v>238</v>
      </c>
      <c r="T94" s="145" t="s">
        <v>279</v>
      </c>
      <c r="U94" s="190">
        <v>97.2</v>
      </c>
      <c r="V94" s="192" t="s">
        <v>279</v>
      </c>
      <c r="W94" s="190">
        <v>98.7</v>
      </c>
      <c r="X94" s="192" t="s">
        <v>279</v>
      </c>
      <c r="Y94" s="190" t="s">
        <v>238</v>
      </c>
      <c r="Z94" s="192" t="s">
        <v>279</v>
      </c>
      <c r="AA94" s="193" t="s">
        <v>238</v>
      </c>
      <c r="AB94" s="192" t="s">
        <v>279</v>
      </c>
      <c r="AC94" s="190">
        <v>81.899320000000003</v>
      </c>
      <c r="AD94" s="145" t="s">
        <v>279</v>
      </c>
      <c r="AE94" s="190">
        <v>99.3</v>
      </c>
      <c r="AF94" s="192" t="s">
        <v>279</v>
      </c>
      <c r="AG94" s="190">
        <v>72.43338</v>
      </c>
      <c r="AH94" s="145" t="s">
        <v>279</v>
      </c>
      <c r="AI94" s="190">
        <v>76.143860000000004</v>
      </c>
      <c r="AJ94" s="145" t="s">
        <v>279</v>
      </c>
      <c r="AK94" s="190">
        <v>90.8</v>
      </c>
      <c r="AL94" s="194" t="s">
        <v>279</v>
      </c>
      <c r="AM94" s="190">
        <v>92.3</v>
      </c>
      <c r="AN94" s="194" t="s">
        <v>279</v>
      </c>
    </row>
    <row r="95" spans="1:40" x14ac:dyDescent="0.25">
      <c r="A95" s="15"/>
      <c r="B95" s="45" t="s">
        <v>107</v>
      </c>
      <c r="C95" s="190" t="s">
        <v>238</v>
      </c>
      <c r="D95" s="191" t="s">
        <v>279</v>
      </c>
      <c r="E95" s="190" t="s">
        <v>238</v>
      </c>
      <c r="F95" s="145" t="s">
        <v>279</v>
      </c>
      <c r="G95" s="190">
        <v>115.188593443458</v>
      </c>
      <c r="H95" s="190">
        <v>86.25</v>
      </c>
      <c r="I95" s="190" t="s">
        <v>238</v>
      </c>
      <c r="J95" s="145" t="s">
        <v>279</v>
      </c>
      <c r="K95" s="190" t="s">
        <v>238</v>
      </c>
      <c r="L95" s="145" t="s">
        <v>279</v>
      </c>
      <c r="M95" s="190">
        <v>102.38634999999999</v>
      </c>
      <c r="N95" s="190"/>
      <c r="O95" s="190">
        <v>102.21229</v>
      </c>
      <c r="P95" s="190"/>
      <c r="Q95" s="190" t="s">
        <v>238</v>
      </c>
      <c r="R95" s="145" t="s">
        <v>279</v>
      </c>
      <c r="S95" s="190" t="s">
        <v>238</v>
      </c>
      <c r="T95" s="145" t="s">
        <v>279</v>
      </c>
      <c r="U95" s="190" t="s">
        <v>238</v>
      </c>
      <c r="V95" s="192" t="s">
        <v>279</v>
      </c>
      <c r="W95" s="190" t="s">
        <v>238</v>
      </c>
      <c r="X95" s="192" t="s">
        <v>279</v>
      </c>
      <c r="Y95" s="190">
        <v>8.2930000000000004E-2</v>
      </c>
      <c r="Z95" s="192" t="s">
        <v>279</v>
      </c>
      <c r="AA95" s="193">
        <v>5.6130000000000004</v>
      </c>
      <c r="AB95" s="192" t="s">
        <v>279</v>
      </c>
      <c r="AC95" s="190">
        <v>99.838260000000005</v>
      </c>
      <c r="AD95" s="145" t="s">
        <v>279</v>
      </c>
      <c r="AE95" s="190" t="s">
        <v>238</v>
      </c>
      <c r="AF95" s="192" t="s">
        <v>279</v>
      </c>
      <c r="AG95" s="190">
        <v>98.77655</v>
      </c>
      <c r="AH95" s="145" t="s">
        <v>279</v>
      </c>
      <c r="AI95" s="190">
        <v>99.52619</v>
      </c>
      <c r="AJ95" s="145" t="s">
        <v>279</v>
      </c>
      <c r="AK95" s="190" t="s">
        <v>238</v>
      </c>
      <c r="AL95" s="194" t="s">
        <v>279</v>
      </c>
      <c r="AM95" s="190" t="s">
        <v>238</v>
      </c>
      <c r="AN95" s="194" t="s">
        <v>279</v>
      </c>
    </row>
    <row r="96" spans="1:40" x14ac:dyDescent="0.25">
      <c r="A96" s="15"/>
      <c r="B96" s="45" t="s">
        <v>108</v>
      </c>
      <c r="C96" s="190">
        <v>99.002037394298895</v>
      </c>
      <c r="D96" s="191" t="s">
        <v>279</v>
      </c>
      <c r="E96" s="190">
        <v>99.202734125678703</v>
      </c>
      <c r="F96" s="145" t="s">
        <v>279</v>
      </c>
      <c r="G96" s="190">
        <v>141.79627454649199</v>
      </c>
      <c r="H96" s="190">
        <v>44.2</v>
      </c>
      <c r="I96" s="190">
        <v>34.842660000000002</v>
      </c>
      <c r="J96" s="145" t="s">
        <v>279</v>
      </c>
      <c r="K96" s="190">
        <v>33.480159999999998</v>
      </c>
      <c r="L96" s="145" t="s">
        <v>279</v>
      </c>
      <c r="M96" s="190">
        <v>99.293970000000002</v>
      </c>
      <c r="N96" s="190"/>
      <c r="O96" s="190">
        <v>97.548450000000003</v>
      </c>
      <c r="P96" s="190"/>
      <c r="Q96" s="190">
        <v>97.869420000000005</v>
      </c>
      <c r="R96" s="145" t="s">
        <v>279</v>
      </c>
      <c r="S96" s="190">
        <v>96.320779999999999</v>
      </c>
      <c r="T96" s="145" t="s">
        <v>279</v>
      </c>
      <c r="U96" s="190">
        <v>98</v>
      </c>
      <c r="V96" s="192" t="s">
        <v>279</v>
      </c>
      <c r="W96" s="190">
        <v>98.1</v>
      </c>
      <c r="X96" s="192" t="s">
        <v>279</v>
      </c>
      <c r="Y96" s="190">
        <v>2.88889</v>
      </c>
      <c r="Z96" s="192" t="s">
        <v>279</v>
      </c>
      <c r="AA96" s="193">
        <v>24.927</v>
      </c>
      <c r="AB96" s="192" t="s">
        <v>279</v>
      </c>
      <c r="AC96" s="190">
        <v>97.899060000000006</v>
      </c>
      <c r="AD96" s="145" t="s">
        <v>279</v>
      </c>
      <c r="AE96" s="190" t="s">
        <v>238</v>
      </c>
      <c r="AF96" s="192" t="s">
        <v>279</v>
      </c>
      <c r="AG96" s="190">
        <v>86.493049999999997</v>
      </c>
      <c r="AH96" s="145" t="s">
        <v>279</v>
      </c>
      <c r="AI96" s="190">
        <v>89.368459999999999</v>
      </c>
      <c r="AJ96" s="145" t="s">
        <v>279</v>
      </c>
      <c r="AK96" s="190">
        <v>73.7</v>
      </c>
      <c r="AL96" s="194" t="s">
        <v>279</v>
      </c>
      <c r="AM96" s="190">
        <v>76.7</v>
      </c>
      <c r="AN96" s="194" t="s">
        <v>279</v>
      </c>
    </row>
    <row r="97" spans="1:40" x14ac:dyDescent="0.25">
      <c r="A97" s="15"/>
      <c r="B97" s="45" t="s">
        <v>109</v>
      </c>
      <c r="C97" s="190">
        <v>99.803909740059794</v>
      </c>
      <c r="D97" s="191" t="s">
        <v>279</v>
      </c>
      <c r="E97" s="190">
        <v>99.865105059353795</v>
      </c>
      <c r="F97" s="145" t="s">
        <v>279</v>
      </c>
      <c r="G97" s="190">
        <v>180.502081860099</v>
      </c>
      <c r="H97" s="190">
        <v>54</v>
      </c>
      <c r="I97" s="190">
        <v>53.646459999999998</v>
      </c>
      <c r="J97" s="145" t="s">
        <v>279</v>
      </c>
      <c r="K97" s="190">
        <v>53.7791</v>
      </c>
      <c r="L97" s="145" t="s">
        <v>279</v>
      </c>
      <c r="M97" s="190">
        <v>104.25145999999999</v>
      </c>
      <c r="N97" s="190"/>
      <c r="O97" s="190">
        <v>105.59572</v>
      </c>
      <c r="P97" s="190"/>
      <c r="Q97" s="190">
        <v>98.278059999999996</v>
      </c>
      <c r="R97" s="145" t="s">
        <v>279</v>
      </c>
      <c r="S97" s="190">
        <v>99.659180000000006</v>
      </c>
      <c r="T97" s="145" t="s">
        <v>279</v>
      </c>
      <c r="U97" s="190">
        <v>99.3</v>
      </c>
      <c r="V97" s="192" t="s">
        <v>279</v>
      </c>
      <c r="W97" s="190">
        <v>99.4</v>
      </c>
      <c r="X97" s="192" t="s">
        <v>279</v>
      </c>
      <c r="Y97" s="190">
        <v>1.05206</v>
      </c>
      <c r="Z97" s="192" t="s">
        <v>279</v>
      </c>
      <c r="AA97" s="193">
        <v>10.114000000000001</v>
      </c>
      <c r="AB97" s="192" t="s">
        <v>279</v>
      </c>
      <c r="AC97" s="190">
        <v>99.276250000000005</v>
      </c>
      <c r="AD97" s="145" t="s">
        <v>279</v>
      </c>
      <c r="AE97" s="190">
        <v>100</v>
      </c>
      <c r="AF97" s="192" t="s">
        <v>279</v>
      </c>
      <c r="AG97" s="190">
        <v>86.904470000000003</v>
      </c>
      <c r="AH97" s="145" t="s">
        <v>279</v>
      </c>
      <c r="AI97" s="190">
        <v>85.701859999999996</v>
      </c>
      <c r="AJ97" s="145" t="s">
        <v>279</v>
      </c>
      <c r="AK97" s="190">
        <v>96</v>
      </c>
      <c r="AL97" s="194" t="s">
        <v>279</v>
      </c>
      <c r="AM97" s="190">
        <v>96.2</v>
      </c>
      <c r="AN97" s="194" t="s">
        <v>279</v>
      </c>
    </row>
    <row r="98" spans="1:40" x14ac:dyDescent="0.25">
      <c r="A98" s="15"/>
      <c r="B98" s="45" t="s">
        <v>110</v>
      </c>
      <c r="C98" s="190">
        <v>83.205423017009693</v>
      </c>
      <c r="D98" s="191" t="s">
        <v>239</v>
      </c>
      <c r="E98" s="190">
        <v>81.632571837936794</v>
      </c>
      <c r="F98" s="145" t="s">
        <v>239</v>
      </c>
      <c r="G98" s="190">
        <v>70.589428510019602</v>
      </c>
      <c r="H98" s="190">
        <v>39</v>
      </c>
      <c r="I98" s="190">
        <v>51.262999999999998</v>
      </c>
      <c r="J98" s="145" t="s">
        <v>279</v>
      </c>
      <c r="K98" s="190">
        <v>50.847729999999999</v>
      </c>
      <c r="L98" s="145" t="s">
        <v>279</v>
      </c>
      <c r="M98" s="190">
        <v>113.13146</v>
      </c>
      <c r="N98" s="190"/>
      <c r="O98" s="190">
        <v>110.60733</v>
      </c>
      <c r="P98" s="190"/>
      <c r="Q98" s="190">
        <v>82.463999999999999</v>
      </c>
      <c r="R98" s="145" t="s">
        <v>279</v>
      </c>
      <c r="S98" s="190">
        <v>83.489540000000005</v>
      </c>
      <c r="T98" s="145" t="s">
        <v>279</v>
      </c>
      <c r="U98" s="190">
        <v>85.5</v>
      </c>
      <c r="V98" s="192" t="s">
        <v>279</v>
      </c>
      <c r="W98" s="190">
        <v>88</v>
      </c>
      <c r="X98" s="192" t="s">
        <v>279</v>
      </c>
      <c r="Y98" s="190">
        <v>17.026009999999999</v>
      </c>
      <c r="Z98" s="192" t="s">
        <v>279</v>
      </c>
      <c r="AA98" s="193">
        <v>1088.17</v>
      </c>
      <c r="AB98" s="192" t="s">
        <v>279</v>
      </c>
      <c r="AC98" s="190" t="s">
        <v>238</v>
      </c>
      <c r="AD98" s="145" t="s">
        <v>279</v>
      </c>
      <c r="AE98" s="190">
        <v>96.130778240630704</v>
      </c>
      <c r="AF98" s="192" t="s">
        <v>279</v>
      </c>
      <c r="AG98" s="190">
        <v>51.552439999999997</v>
      </c>
      <c r="AH98" s="145" t="s">
        <v>279</v>
      </c>
      <c r="AI98" s="190">
        <v>48.404809999999998</v>
      </c>
      <c r="AJ98" s="145" t="s">
        <v>279</v>
      </c>
      <c r="AK98" s="190">
        <v>44</v>
      </c>
      <c r="AL98" s="194" t="s">
        <v>279</v>
      </c>
      <c r="AM98" s="190">
        <v>44.3</v>
      </c>
      <c r="AN98" s="194" t="s">
        <v>279</v>
      </c>
    </row>
    <row r="99" spans="1:40" x14ac:dyDescent="0.25">
      <c r="A99" s="15"/>
      <c r="B99" s="45" t="s">
        <v>111</v>
      </c>
      <c r="C99" s="190" t="s">
        <v>238</v>
      </c>
      <c r="D99" s="191" t="s">
        <v>279</v>
      </c>
      <c r="E99" s="190" t="s">
        <v>238</v>
      </c>
      <c r="F99" s="145" t="s">
        <v>279</v>
      </c>
      <c r="G99" s="190">
        <v>16.609510410254899</v>
      </c>
      <c r="H99" s="190">
        <v>11.5</v>
      </c>
      <c r="I99" s="190" t="s">
        <v>238</v>
      </c>
      <c r="J99" s="145" t="s">
        <v>279</v>
      </c>
      <c r="K99" s="190" t="s">
        <v>238</v>
      </c>
      <c r="L99" s="145" t="s">
        <v>279</v>
      </c>
      <c r="M99" s="190">
        <v>114.39071</v>
      </c>
      <c r="N99" s="190"/>
      <c r="O99" s="190">
        <v>118.49597</v>
      </c>
      <c r="P99" s="190"/>
      <c r="Q99" s="190" t="s">
        <v>238</v>
      </c>
      <c r="R99" s="145" t="s">
        <v>279</v>
      </c>
      <c r="S99" s="190" t="s">
        <v>238</v>
      </c>
      <c r="T99" s="145" t="s">
        <v>279</v>
      </c>
      <c r="U99" s="190">
        <v>83</v>
      </c>
      <c r="V99" s="192" t="s">
        <v>279</v>
      </c>
      <c r="W99" s="190">
        <v>86.6</v>
      </c>
      <c r="X99" s="192" t="s">
        <v>279</v>
      </c>
      <c r="Y99" s="190" t="s">
        <v>238</v>
      </c>
      <c r="Z99" s="192" t="s">
        <v>279</v>
      </c>
      <c r="AA99" s="193" t="s">
        <v>238</v>
      </c>
      <c r="AB99" s="192" t="s">
        <v>279</v>
      </c>
      <c r="AC99" s="190" t="s">
        <v>238</v>
      </c>
      <c r="AD99" s="145" t="s">
        <v>279</v>
      </c>
      <c r="AE99" s="190" t="s">
        <v>238</v>
      </c>
      <c r="AF99" s="192" t="s">
        <v>279</v>
      </c>
      <c r="AG99" s="190" t="s">
        <v>238</v>
      </c>
      <c r="AH99" s="145" t="s">
        <v>279</v>
      </c>
      <c r="AI99" s="190" t="s">
        <v>238</v>
      </c>
      <c r="AJ99" s="145" t="s">
        <v>279</v>
      </c>
      <c r="AK99" s="190">
        <v>54</v>
      </c>
      <c r="AL99" s="194" t="s">
        <v>279</v>
      </c>
      <c r="AM99" s="190">
        <v>64.7</v>
      </c>
      <c r="AN99" s="194" t="s">
        <v>279</v>
      </c>
    </row>
    <row r="100" spans="1:40" x14ac:dyDescent="0.25">
      <c r="A100" s="15"/>
      <c r="B100" s="45" t="s">
        <v>112</v>
      </c>
      <c r="C100" s="190">
        <v>98.736383279656394</v>
      </c>
      <c r="D100" s="191" t="s">
        <v>279</v>
      </c>
      <c r="E100" s="190">
        <v>98.835312597093306</v>
      </c>
      <c r="F100" s="145" t="s">
        <v>279</v>
      </c>
      <c r="G100" s="190">
        <v>190.28834770341899</v>
      </c>
      <c r="H100" s="190">
        <v>75.459999999999994</v>
      </c>
      <c r="I100" s="190" t="s">
        <v>238</v>
      </c>
      <c r="J100" s="145" t="s">
        <v>279</v>
      </c>
      <c r="K100" s="190" t="s">
        <v>238</v>
      </c>
      <c r="L100" s="145" t="s">
        <v>279</v>
      </c>
      <c r="M100" s="190" t="s">
        <v>238</v>
      </c>
      <c r="N100" s="190"/>
      <c r="O100" s="190" t="s">
        <v>238</v>
      </c>
      <c r="P100" s="190"/>
      <c r="Q100" s="190" t="s">
        <v>238</v>
      </c>
      <c r="R100" s="145" t="s">
        <v>279</v>
      </c>
      <c r="S100" s="190" t="s">
        <v>238</v>
      </c>
      <c r="T100" s="145" t="s">
        <v>279</v>
      </c>
      <c r="U100" s="190" t="s">
        <v>238</v>
      </c>
      <c r="V100" s="192" t="s">
        <v>279</v>
      </c>
      <c r="W100" s="190" t="s">
        <v>238</v>
      </c>
      <c r="X100" s="192" t="s">
        <v>279</v>
      </c>
      <c r="Y100" s="190" t="s">
        <v>238</v>
      </c>
      <c r="Z100" s="192" t="s">
        <v>279</v>
      </c>
      <c r="AA100" s="193" t="s">
        <v>238</v>
      </c>
      <c r="AB100" s="192" t="s">
        <v>279</v>
      </c>
      <c r="AC100" s="190">
        <v>94.071539999999999</v>
      </c>
      <c r="AD100" s="145" t="s">
        <v>279</v>
      </c>
      <c r="AE100" s="190" t="s">
        <v>238</v>
      </c>
      <c r="AF100" s="192" t="s">
        <v>279</v>
      </c>
      <c r="AG100" s="190" t="s">
        <v>238</v>
      </c>
      <c r="AH100" s="145" t="s">
        <v>279</v>
      </c>
      <c r="AI100" s="190" t="s">
        <v>238</v>
      </c>
      <c r="AJ100" s="145" t="s">
        <v>279</v>
      </c>
      <c r="AK100" s="190" t="s">
        <v>238</v>
      </c>
      <c r="AL100" s="194" t="s">
        <v>279</v>
      </c>
      <c r="AM100" s="190" t="s">
        <v>238</v>
      </c>
      <c r="AN100" s="194" t="s">
        <v>279</v>
      </c>
    </row>
    <row r="101" spans="1:40" x14ac:dyDescent="0.25">
      <c r="A101" s="15"/>
      <c r="B101" s="45" t="s">
        <v>113</v>
      </c>
      <c r="C101" s="190">
        <v>99.7046278310671</v>
      </c>
      <c r="D101" s="191" t="s">
        <v>279</v>
      </c>
      <c r="E101" s="190">
        <v>99.799587703997105</v>
      </c>
      <c r="F101" s="145" t="s">
        <v>279</v>
      </c>
      <c r="G101" s="190">
        <v>121.449818910986</v>
      </c>
      <c r="H101" s="190">
        <v>23.4</v>
      </c>
      <c r="I101" s="190">
        <v>24.497710000000001</v>
      </c>
      <c r="J101" s="145" t="s">
        <v>279</v>
      </c>
      <c r="K101" s="190">
        <v>24.931180000000001</v>
      </c>
      <c r="L101" s="145" t="s">
        <v>279</v>
      </c>
      <c r="M101" s="190">
        <v>106.81717</v>
      </c>
      <c r="N101" s="190"/>
      <c r="O101" s="190">
        <v>104.86815</v>
      </c>
      <c r="P101" s="190"/>
      <c r="Q101" s="190">
        <v>99.003540000000001</v>
      </c>
      <c r="R101" s="145" t="s">
        <v>279</v>
      </c>
      <c r="S101" s="190">
        <v>97.716830000000002</v>
      </c>
      <c r="T101" s="145" t="s">
        <v>279</v>
      </c>
      <c r="U101" s="190">
        <v>98.2</v>
      </c>
      <c r="V101" s="192" t="s">
        <v>279</v>
      </c>
      <c r="W101" s="190">
        <v>98.9</v>
      </c>
      <c r="X101" s="192" t="s">
        <v>279</v>
      </c>
      <c r="Y101" s="190">
        <v>1.62907</v>
      </c>
      <c r="Z101" s="192" t="s">
        <v>279</v>
      </c>
      <c r="AA101" s="193">
        <v>6.2370000000000001</v>
      </c>
      <c r="AB101" s="192" t="s">
        <v>279</v>
      </c>
      <c r="AC101" s="190">
        <v>97.053640000000001</v>
      </c>
      <c r="AD101" s="145" t="s">
        <v>279</v>
      </c>
      <c r="AE101" s="190">
        <v>99.779072427479505</v>
      </c>
      <c r="AF101" s="192" t="s">
        <v>279</v>
      </c>
      <c r="AG101" s="190">
        <v>80.788200000000003</v>
      </c>
      <c r="AH101" s="145" t="s">
        <v>279</v>
      </c>
      <c r="AI101" s="190">
        <v>79.945319999999995</v>
      </c>
      <c r="AJ101" s="145" t="s">
        <v>279</v>
      </c>
      <c r="AK101" s="190">
        <v>92.7</v>
      </c>
      <c r="AL101" s="194" t="s">
        <v>279</v>
      </c>
      <c r="AM101" s="190">
        <v>93.7</v>
      </c>
      <c r="AN101" s="194" t="s">
        <v>279</v>
      </c>
    </row>
    <row r="102" spans="1:40" x14ac:dyDescent="0.25">
      <c r="A102" s="15"/>
      <c r="B102" s="45" t="s">
        <v>114</v>
      </c>
      <c r="C102" s="190">
        <v>89.1874908033342</v>
      </c>
      <c r="D102" s="191" t="s">
        <v>239</v>
      </c>
      <c r="E102" s="190">
        <v>78.739842471760696</v>
      </c>
      <c r="F102" s="145" t="s">
        <v>239</v>
      </c>
      <c r="G102" s="190">
        <v>66.197573402886107</v>
      </c>
      <c r="H102" s="190">
        <v>12.5</v>
      </c>
      <c r="I102" s="190">
        <v>23.52694</v>
      </c>
      <c r="J102" s="145" t="s">
        <v>279</v>
      </c>
      <c r="K102" s="190">
        <v>24.601030000000002</v>
      </c>
      <c r="L102" s="145" t="s">
        <v>279</v>
      </c>
      <c r="M102" s="190">
        <v>126.13032</v>
      </c>
      <c r="N102" s="190"/>
      <c r="O102" s="190">
        <v>119.21612</v>
      </c>
      <c r="P102" s="190"/>
      <c r="Q102" s="190">
        <v>96.790229999999994</v>
      </c>
      <c r="R102" s="145" t="s">
        <v>279</v>
      </c>
      <c r="S102" s="190">
        <v>94.926879999999997</v>
      </c>
      <c r="T102" s="145" t="s">
        <v>279</v>
      </c>
      <c r="U102" s="190">
        <v>85.2</v>
      </c>
      <c r="V102" s="192" t="s">
        <v>279</v>
      </c>
      <c r="W102" s="190">
        <v>84.7</v>
      </c>
      <c r="X102" s="192" t="s">
        <v>279</v>
      </c>
      <c r="Y102" s="190">
        <v>4.1232199999999999</v>
      </c>
      <c r="Z102" s="192" t="s">
        <v>279</v>
      </c>
      <c r="AA102" s="193">
        <v>29.693999999999999</v>
      </c>
      <c r="AB102" s="192" t="s">
        <v>279</v>
      </c>
      <c r="AC102" s="190">
        <v>69.947360000000003</v>
      </c>
      <c r="AD102" s="145" t="s">
        <v>279</v>
      </c>
      <c r="AE102" s="190">
        <v>94.9</v>
      </c>
      <c r="AF102" s="192" t="s">
        <v>279</v>
      </c>
      <c r="AG102" s="190">
        <v>42.977029999999999</v>
      </c>
      <c r="AH102" s="145" t="s">
        <v>279</v>
      </c>
      <c r="AI102" s="190">
        <v>39.712870000000002</v>
      </c>
      <c r="AJ102" s="145" t="s">
        <v>279</v>
      </c>
      <c r="AK102" s="190">
        <v>44.7</v>
      </c>
      <c r="AL102" s="194" t="s">
        <v>279</v>
      </c>
      <c r="AM102" s="190">
        <v>44.6</v>
      </c>
      <c r="AN102" s="194" t="s">
        <v>279</v>
      </c>
    </row>
    <row r="103" spans="1:40" x14ac:dyDescent="0.25">
      <c r="A103" s="15"/>
      <c r="B103" s="45" t="s">
        <v>115</v>
      </c>
      <c r="C103" s="190">
        <v>99.802188731873201</v>
      </c>
      <c r="D103" s="191" t="s">
        <v>279</v>
      </c>
      <c r="E103" s="190">
        <v>99.870107699273305</v>
      </c>
      <c r="F103" s="145" t="s">
        <v>279</v>
      </c>
      <c r="G103" s="190">
        <v>136.564248357693</v>
      </c>
      <c r="H103" s="190">
        <v>75.234399999999994</v>
      </c>
      <c r="I103" s="190">
        <v>92.896960000000007</v>
      </c>
      <c r="J103" s="145" t="s">
        <v>279</v>
      </c>
      <c r="K103" s="190">
        <v>91.520690000000002</v>
      </c>
      <c r="L103" s="145" t="s">
        <v>279</v>
      </c>
      <c r="M103" s="190">
        <v>103.39421</v>
      </c>
      <c r="N103" s="190"/>
      <c r="O103" s="190">
        <v>102.58489</v>
      </c>
      <c r="P103" s="190"/>
      <c r="Q103" s="190">
        <v>97.863110000000006</v>
      </c>
      <c r="R103" s="145" t="s">
        <v>279</v>
      </c>
      <c r="S103" s="190">
        <v>98.882289999999998</v>
      </c>
      <c r="T103" s="145" t="s">
        <v>279</v>
      </c>
      <c r="U103" s="190" t="s">
        <v>238</v>
      </c>
      <c r="V103" s="192" t="s">
        <v>279</v>
      </c>
      <c r="W103" s="190" t="s">
        <v>238</v>
      </c>
      <c r="X103" s="192" t="s">
        <v>279</v>
      </c>
      <c r="Y103" s="190">
        <v>1.64022</v>
      </c>
      <c r="Z103" s="192" t="s">
        <v>279</v>
      </c>
      <c r="AA103" s="193">
        <v>1.806</v>
      </c>
      <c r="AB103" s="192" t="s">
        <v>279</v>
      </c>
      <c r="AC103" s="190">
        <v>93.087559999999996</v>
      </c>
      <c r="AD103" s="145" t="s">
        <v>279</v>
      </c>
      <c r="AE103" s="190" t="s">
        <v>238</v>
      </c>
      <c r="AF103" s="192" t="s">
        <v>279</v>
      </c>
      <c r="AG103" s="190">
        <v>82.860680000000002</v>
      </c>
      <c r="AH103" s="145" t="s">
        <v>279</v>
      </c>
      <c r="AI103" s="190">
        <v>84.374700000000004</v>
      </c>
      <c r="AJ103" s="145" t="s">
        <v>279</v>
      </c>
      <c r="AK103" s="190" t="s">
        <v>238</v>
      </c>
      <c r="AL103" s="194" t="s">
        <v>279</v>
      </c>
      <c r="AM103" s="190" t="s">
        <v>238</v>
      </c>
      <c r="AN103" s="194" t="s">
        <v>279</v>
      </c>
    </row>
    <row r="104" spans="1:40" x14ac:dyDescent="0.25">
      <c r="A104" s="15"/>
      <c r="B104" s="45" t="s">
        <v>116</v>
      </c>
      <c r="C104" s="190">
        <v>98.396057718148597</v>
      </c>
      <c r="D104" s="191" t="s">
        <v>239</v>
      </c>
      <c r="E104" s="190">
        <v>99.082298187538896</v>
      </c>
      <c r="F104" s="145" t="s">
        <v>239</v>
      </c>
      <c r="G104" s="190">
        <v>80.563674066061395</v>
      </c>
      <c r="H104" s="190">
        <v>70.5</v>
      </c>
      <c r="I104" s="190">
        <v>93.052639999999997</v>
      </c>
      <c r="J104" s="145" t="s">
        <v>279</v>
      </c>
      <c r="K104" s="190">
        <v>89.159819999999996</v>
      </c>
      <c r="L104" s="145" t="s">
        <v>279</v>
      </c>
      <c r="M104" s="190">
        <v>111.40288</v>
      </c>
      <c r="N104" s="190"/>
      <c r="O104" s="190">
        <v>101.86055</v>
      </c>
      <c r="P104" s="190"/>
      <c r="Q104" s="190">
        <v>99.033280000000005</v>
      </c>
      <c r="R104" s="145" t="s">
        <v>279</v>
      </c>
      <c r="S104" s="190">
        <v>92.666309999999996</v>
      </c>
      <c r="T104" s="145" t="s">
        <v>279</v>
      </c>
      <c r="U104" s="190">
        <v>98.3</v>
      </c>
      <c r="V104" s="192" t="s">
        <v>279</v>
      </c>
      <c r="W104" s="190">
        <v>98.4</v>
      </c>
      <c r="X104" s="192" t="s">
        <v>279</v>
      </c>
      <c r="Y104" s="190">
        <v>4.1853899999999999</v>
      </c>
      <c r="Z104" s="192" t="s">
        <v>279</v>
      </c>
      <c r="AA104" s="193">
        <v>17.914999999999999</v>
      </c>
      <c r="AB104" s="192" t="s">
        <v>279</v>
      </c>
      <c r="AC104" s="190">
        <v>93.287719999999993</v>
      </c>
      <c r="AD104" s="145" t="s">
        <v>279</v>
      </c>
      <c r="AE104" s="190">
        <v>93</v>
      </c>
      <c r="AF104" s="192" t="s">
        <v>239</v>
      </c>
      <c r="AG104" s="190">
        <v>67.436729999999997</v>
      </c>
      <c r="AH104" s="145" t="s">
        <v>279</v>
      </c>
      <c r="AI104" s="190">
        <v>67.604060000000004</v>
      </c>
      <c r="AJ104" s="145" t="s">
        <v>279</v>
      </c>
      <c r="AK104" s="190">
        <v>77.400000000000006</v>
      </c>
      <c r="AL104" s="194" t="s">
        <v>279</v>
      </c>
      <c r="AM104" s="190">
        <v>85.2</v>
      </c>
      <c r="AN104" s="194" t="s">
        <v>279</v>
      </c>
    </row>
    <row r="105" spans="1:40" x14ac:dyDescent="0.25">
      <c r="A105" s="15"/>
      <c r="B105" s="45" t="s">
        <v>117</v>
      </c>
      <c r="C105" s="190">
        <v>74.185028021427399</v>
      </c>
      <c r="D105" s="191" t="s">
        <v>279</v>
      </c>
      <c r="E105" s="190">
        <v>92.093894801160999</v>
      </c>
      <c r="F105" s="145" t="s">
        <v>279</v>
      </c>
      <c r="G105" s="190">
        <v>86.301528345862707</v>
      </c>
      <c r="H105" s="190">
        <v>5</v>
      </c>
      <c r="I105" s="190" t="s">
        <v>238</v>
      </c>
      <c r="J105" s="145" t="s">
        <v>279</v>
      </c>
      <c r="K105" s="190" t="s">
        <v>238</v>
      </c>
      <c r="L105" s="145" t="s">
        <v>279</v>
      </c>
      <c r="M105" s="190">
        <v>112.39689</v>
      </c>
      <c r="N105" s="190"/>
      <c r="O105" s="190">
        <v>109.58095</v>
      </c>
      <c r="P105" s="190"/>
      <c r="Q105" s="190">
        <v>80.375290000000007</v>
      </c>
      <c r="R105" s="145" t="s">
        <v>279</v>
      </c>
      <c r="S105" s="190">
        <v>83.754729999999995</v>
      </c>
      <c r="T105" s="145" t="s">
        <v>279</v>
      </c>
      <c r="U105" s="190">
        <v>87.222482197119803</v>
      </c>
      <c r="V105" s="192" t="s">
        <v>279</v>
      </c>
      <c r="W105" s="190">
        <v>91.168189551632508</v>
      </c>
      <c r="X105" s="192" t="s">
        <v>279</v>
      </c>
      <c r="Y105" s="190">
        <v>17.949010000000001</v>
      </c>
      <c r="Z105" s="192" t="s">
        <v>279</v>
      </c>
      <c r="AA105" s="193">
        <v>61.72</v>
      </c>
      <c r="AB105" s="192" t="s">
        <v>279</v>
      </c>
      <c r="AC105" s="190">
        <v>63.902149999999999</v>
      </c>
      <c r="AD105" s="145" t="s">
        <v>279</v>
      </c>
      <c r="AE105" s="190">
        <v>84.3</v>
      </c>
      <c r="AF105" s="192" t="s">
        <v>239</v>
      </c>
      <c r="AG105" s="190">
        <v>26.081160000000001</v>
      </c>
      <c r="AH105" s="145" t="s">
        <v>279</v>
      </c>
      <c r="AI105" s="190">
        <v>40.82396</v>
      </c>
      <c r="AJ105" s="145" t="s">
        <v>279</v>
      </c>
      <c r="AK105" s="190">
        <v>26.187226052391015</v>
      </c>
      <c r="AL105" s="194" t="s">
        <v>279</v>
      </c>
      <c r="AM105" s="190">
        <v>39.628388589268674</v>
      </c>
      <c r="AN105" s="194" t="s">
        <v>279</v>
      </c>
    </row>
    <row r="106" spans="1:40" x14ac:dyDescent="0.25">
      <c r="A106" s="15"/>
      <c r="B106" s="45" t="s">
        <v>118</v>
      </c>
      <c r="C106" s="190">
        <v>63.451023371345599</v>
      </c>
      <c r="D106" s="191" t="s">
        <v>239</v>
      </c>
      <c r="E106" s="190">
        <v>37.170307470160402</v>
      </c>
      <c r="F106" s="145" t="s">
        <v>239</v>
      </c>
      <c r="G106" s="190">
        <v>59.509785222761501</v>
      </c>
      <c r="H106" s="190">
        <v>4.5999999999999996</v>
      </c>
      <c r="I106" s="190" t="s">
        <v>238</v>
      </c>
      <c r="J106" s="145" t="s">
        <v>279</v>
      </c>
      <c r="K106" s="190" t="s">
        <v>238</v>
      </c>
      <c r="L106" s="145" t="s">
        <v>279</v>
      </c>
      <c r="M106" s="190">
        <v>106.80807</v>
      </c>
      <c r="N106" s="190"/>
      <c r="O106" s="190">
        <v>97.801329999999993</v>
      </c>
      <c r="P106" s="190"/>
      <c r="Q106" s="190">
        <v>42.008090000000003</v>
      </c>
      <c r="R106" s="145" t="s">
        <v>279</v>
      </c>
      <c r="S106" s="190">
        <v>39.784399999999998</v>
      </c>
      <c r="T106" s="145" t="s">
        <v>279</v>
      </c>
      <c r="U106" s="190">
        <v>35.799999999999997</v>
      </c>
      <c r="V106" s="192" t="s">
        <v>239</v>
      </c>
      <c r="W106" s="190">
        <v>32.799999999999997</v>
      </c>
      <c r="X106" s="192" t="s">
        <v>239</v>
      </c>
      <c r="Y106" s="190">
        <v>59.084000000000003</v>
      </c>
      <c r="Z106" s="192" t="s">
        <v>279</v>
      </c>
      <c r="AA106" s="193">
        <v>389.25900000000001</v>
      </c>
      <c r="AB106" s="192" t="s">
        <v>279</v>
      </c>
      <c r="AC106" s="190">
        <v>67.765500000000003</v>
      </c>
      <c r="AD106" s="145" t="s">
        <v>239</v>
      </c>
      <c r="AE106" s="190">
        <v>76.121930152642605</v>
      </c>
      <c r="AF106" s="192" t="s">
        <v>239</v>
      </c>
      <c r="AG106" s="190" t="s">
        <v>238</v>
      </c>
      <c r="AH106" s="145" t="s">
        <v>279</v>
      </c>
      <c r="AI106" s="190" t="s">
        <v>238</v>
      </c>
      <c r="AJ106" s="145" t="s">
        <v>279</v>
      </c>
      <c r="AK106" s="190">
        <v>17.7</v>
      </c>
      <c r="AL106" s="194" t="s">
        <v>239</v>
      </c>
      <c r="AM106" s="190">
        <v>16.600000000000001</v>
      </c>
      <c r="AN106" s="194" t="s">
        <v>239</v>
      </c>
    </row>
    <row r="107" spans="1:40" x14ac:dyDescent="0.25">
      <c r="A107" s="15"/>
      <c r="B107" s="45" t="s">
        <v>119</v>
      </c>
      <c r="C107" s="190">
        <v>99.949150000000003</v>
      </c>
      <c r="D107" s="191" t="s">
        <v>279</v>
      </c>
      <c r="E107" s="190">
        <v>99.882170000000002</v>
      </c>
      <c r="F107" s="145" t="s">
        <v>279</v>
      </c>
      <c r="G107" s="190">
        <v>165.044994606968</v>
      </c>
      <c r="H107" s="190">
        <v>16.5</v>
      </c>
      <c r="I107" s="190" t="s">
        <v>238</v>
      </c>
      <c r="J107" s="145" t="s">
        <v>279</v>
      </c>
      <c r="K107" s="190" t="s">
        <v>238</v>
      </c>
      <c r="L107" s="145" t="s">
        <v>279</v>
      </c>
      <c r="M107" s="190" t="s">
        <v>238</v>
      </c>
      <c r="N107" s="190"/>
      <c r="O107" s="190" t="s">
        <v>238</v>
      </c>
      <c r="P107" s="190"/>
      <c r="Q107" s="190" t="s">
        <v>238</v>
      </c>
      <c r="R107" s="145" t="s">
        <v>279</v>
      </c>
      <c r="S107" s="190" t="s">
        <v>238</v>
      </c>
      <c r="T107" s="145" t="s">
        <v>279</v>
      </c>
      <c r="U107" s="190" t="s">
        <v>238</v>
      </c>
      <c r="V107" s="192" t="s">
        <v>279</v>
      </c>
      <c r="W107" s="190" t="s">
        <v>238</v>
      </c>
      <c r="X107" s="192" t="s">
        <v>279</v>
      </c>
      <c r="Y107" s="190" t="s">
        <v>238</v>
      </c>
      <c r="Z107" s="192" t="s">
        <v>279</v>
      </c>
      <c r="AA107" s="193" t="s">
        <v>238</v>
      </c>
      <c r="AB107" s="192" t="s">
        <v>279</v>
      </c>
      <c r="AC107" s="190" t="s">
        <v>238</v>
      </c>
      <c r="AD107" s="145" t="s">
        <v>279</v>
      </c>
      <c r="AE107" s="190" t="s">
        <v>238</v>
      </c>
      <c r="AF107" s="192" t="s">
        <v>279</v>
      </c>
      <c r="AG107" s="190" t="s">
        <v>238</v>
      </c>
      <c r="AH107" s="145" t="s">
        <v>279</v>
      </c>
      <c r="AI107" s="190" t="s">
        <v>238</v>
      </c>
      <c r="AJ107" s="145" t="s">
        <v>279</v>
      </c>
      <c r="AK107" s="190" t="s">
        <v>238</v>
      </c>
      <c r="AL107" s="194" t="s">
        <v>279</v>
      </c>
      <c r="AM107" s="190" t="s">
        <v>238</v>
      </c>
      <c r="AN107" s="194" t="s">
        <v>279</v>
      </c>
    </row>
    <row r="108" spans="1:40" x14ac:dyDescent="0.25">
      <c r="A108" s="15"/>
      <c r="B108" s="45" t="s">
        <v>120</v>
      </c>
      <c r="C108" s="190" t="s">
        <v>238</v>
      </c>
      <c r="D108" s="191" t="s">
        <v>279</v>
      </c>
      <c r="E108" s="190" t="s">
        <v>238</v>
      </c>
      <c r="F108" s="145" t="s">
        <v>279</v>
      </c>
      <c r="G108" s="190">
        <v>97.765741367637105</v>
      </c>
      <c r="H108" s="190">
        <v>93.8</v>
      </c>
      <c r="I108" s="190">
        <v>96.842110000000005</v>
      </c>
      <c r="J108" s="145" t="s">
        <v>279</v>
      </c>
      <c r="K108" s="190">
        <v>93.455500000000001</v>
      </c>
      <c r="L108" s="145" t="s">
        <v>279</v>
      </c>
      <c r="M108" s="190">
        <v>104.5082</v>
      </c>
      <c r="N108" s="190"/>
      <c r="O108" s="190">
        <v>105.40827</v>
      </c>
      <c r="P108" s="190"/>
      <c r="Q108" s="190" t="s">
        <v>238</v>
      </c>
      <c r="R108" s="145" t="s">
        <v>279</v>
      </c>
      <c r="S108" s="190" t="s">
        <v>238</v>
      </c>
      <c r="T108" s="145" t="s">
        <v>279</v>
      </c>
      <c r="U108" s="190" t="s">
        <v>238</v>
      </c>
      <c r="V108" s="192" t="s">
        <v>279</v>
      </c>
      <c r="W108" s="190" t="s">
        <v>238</v>
      </c>
      <c r="X108" s="192" t="s">
        <v>279</v>
      </c>
      <c r="Y108" s="190">
        <v>1.3027599999999999</v>
      </c>
      <c r="Z108" s="192" t="s">
        <v>279</v>
      </c>
      <c r="AA108" s="195" t="s">
        <v>350</v>
      </c>
      <c r="AB108" s="192" t="s">
        <v>279</v>
      </c>
      <c r="AC108" s="190" t="s">
        <v>238</v>
      </c>
      <c r="AD108" s="145" t="s">
        <v>279</v>
      </c>
      <c r="AE108" s="190" t="s">
        <v>238</v>
      </c>
      <c r="AF108" s="192" t="s">
        <v>279</v>
      </c>
      <c r="AG108" s="190">
        <v>99.0411</v>
      </c>
      <c r="AH108" s="145" t="s">
        <v>279</v>
      </c>
      <c r="AI108" s="190">
        <v>85.857240000000004</v>
      </c>
      <c r="AJ108" s="145" t="s">
        <v>279</v>
      </c>
      <c r="AK108" s="190" t="s">
        <v>238</v>
      </c>
      <c r="AL108" s="194" t="s">
        <v>279</v>
      </c>
      <c r="AM108" s="190" t="s">
        <v>238</v>
      </c>
      <c r="AN108" s="194" t="s">
        <v>279</v>
      </c>
    </row>
    <row r="109" spans="1:40" x14ac:dyDescent="0.25">
      <c r="A109" s="15"/>
      <c r="B109" s="45" t="s">
        <v>121</v>
      </c>
      <c r="C109" s="190">
        <v>99.845470612226407</v>
      </c>
      <c r="D109" s="191" t="s">
        <v>279</v>
      </c>
      <c r="E109" s="190">
        <v>99.866621732588399</v>
      </c>
      <c r="F109" s="145" t="s">
        <v>279</v>
      </c>
      <c r="G109" s="190">
        <v>151.344958605312</v>
      </c>
      <c r="H109" s="190">
        <v>68.4529</v>
      </c>
      <c r="I109" s="190">
        <v>76.675280000000001</v>
      </c>
      <c r="J109" s="145" t="s">
        <v>279</v>
      </c>
      <c r="K109" s="190">
        <v>75.186689999999999</v>
      </c>
      <c r="L109" s="145" t="s">
        <v>279</v>
      </c>
      <c r="M109" s="190">
        <v>99.134770000000003</v>
      </c>
      <c r="N109" s="190"/>
      <c r="O109" s="190">
        <v>98.4084</v>
      </c>
      <c r="P109" s="190"/>
      <c r="Q109" s="190">
        <v>97.757319999999993</v>
      </c>
      <c r="R109" s="145" t="s">
        <v>279</v>
      </c>
      <c r="S109" s="190">
        <v>97.877260000000007</v>
      </c>
      <c r="T109" s="145" t="s">
        <v>279</v>
      </c>
      <c r="U109" s="190" t="s">
        <v>238</v>
      </c>
      <c r="V109" s="192" t="s">
        <v>279</v>
      </c>
      <c r="W109" s="190" t="s">
        <v>238</v>
      </c>
      <c r="X109" s="192" t="s">
        <v>279</v>
      </c>
      <c r="Y109" s="190">
        <v>2.1842100000000002</v>
      </c>
      <c r="Z109" s="192" t="s">
        <v>279</v>
      </c>
      <c r="AA109" s="193">
        <v>2.4630000000000001</v>
      </c>
      <c r="AB109" s="192" t="s">
        <v>279</v>
      </c>
      <c r="AC109" s="190">
        <v>97.499529999999993</v>
      </c>
      <c r="AD109" s="145" t="s">
        <v>279</v>
      </c>
      <c r="AE109" s="190" t="s">
        <v>238</v>
      </c>
      <c r="AF109" s="192" t="s">
        <v>279</v>
      </c>
      <c r="AG109" s="190">
        <v>97.184219999999996</v>
      </c>
      <c r="AH109" s="145" t="s">
        <v>279</v>
      </c>
      <c r="AI109" s="190">
        <v>96.445849999999993</v>
      </c>
      <c r="AJ109" s="145" t="s">
        <v>279</v>
      </c>
      <c r="AK109" s="190" t="s">
        <v>238</v>
      </c>
      <c r="AL109" s="194" t="s">
        <v>279</v>
      </c>
      <c r="AM109" s="190" t="s">
        <v>238</v>
      </c>
      <c r="AN109" s="194" t="s">
        <v>279</v>
      </c>
    </row>
    <row r="110" spans="1:40" x14ac:dyDescent="0.25">
      <c r="A110" s="15"/>
      <c r="B110" s="45" t="s">
        <v>122</v>
      </c>
      <c r="C110" s="190" t="s">
        <v>238</v>
      </c>
      <c r="D110" s="191" t="s">
        <v>279</v>
      </c>
      <c r="E110" s="190" t="s">
        <v>238</v>
      </c>
      <c r="F110" s="145" t="s">
        <v>279</v>
      </c>
      <c r="G110" s="190">
        <v>148.64267129228099</v>
      </c>
      <c r="H110" s="190">
        <v>93.776499999999999</v>
      </c>
      <c r="I110" s="190">
        <v>88.492940000000004</v>
      </c>
      <c r="J110" s="145" t="s">
        <v>279</v>
      </c>
      <c r="K110" s="190">
        <v>88.741720000000001</v>
      </c>
      <c r="L110" s="145" t="s">
        <v>279</v>
      </c>
      <c r="M110" s="190">
        <v>95.619500000000002</v>
      </c>
      <c r="N110" s="190"/>
      <c r="O110" s="190">
        <v>97.565969999999993</v>
      </c>
      <c r="P110" s="190"/>
      <c r="Q110" s="190">
        <v>93.642420000000001</v>
      </c>
      <c r="R110" s="145" t="s">
        <v>279</v>
      </c>
      <c r="S110" s="190">
        <v>95.666520000000006</v>
      </c>
      <c r="T110" s="145" t="s">
        <v>279</v>
      </c>
      <c r="U110" s="190" t="s">
        <v>238</v>
      </c>
      <c r="V110" s="192" t="s">
        <v>279</v>
      </c>
      <c r="W110" s="190" t="s">
        <v>238</v>
      </c>
      <c r="X110" s="192" t="s">
        <v>279</v>
      </c>
      <c r="Y110" s="190">
        <v>5.3784099999999997</v>
      </c>
      <c r="Z110" s="192" t="s">
        <v>279</v>
      </c>
      <c r="AA110" s="193">
        <v>1.9550000000000001</v>
      </c>
      <c r="AB110" s="192" t="s">
        <v>279</v>
      </c>
      <c r="AC110" s="190" t="s">
        <v>238</v>
      </c>
      <c r="AD110" s="145" t="s">
        <v>279</v>
      </c>
      <c r="AE110" s="190" t="s">
        <v>238</v>
      </c>
      <c r="AF110" s="192" t="s">
        <v>279</v>
      </c>
      <c r="AG110" s="190">
        <v>84.73509</v>
      </c>
      <c r="AH110" s="145" t="s">
        <v>279</v>
      </c>
      <c r="AI110" s="190">
        <v>88.290360000000007</v>
      </c>
      <c r="AJ110" s="145" t="s">
        <v>279</v>
      </c>
      <c r="AK110" s="190" t="s">
        <v>238</v>
      </c>
      <c r="AL110" s="194" t="s">
        <v>279</v>
      </c>
      <c r="AM110" s="190" t="s">
        <v>238</v>
      </c>
      <c r="AN110" s="194" t="s">
        <v>279</v>
      </c>
    </row>
    <row r="111" spans="1:40" x14ac:dyDescent="0.25">
      <c r="A111" s="15"/>
      <c r="B111" s="45" t="s">
        <v>123</v>
      </c>
      <c r="C111" s="190">
        <v>65.914783937807798</v>
      </c>
      <c r="D111" s="191" t="s">
        <v>279</v>
      </c>
      <c r="E111" s="190">
        <v>63.9670835758523</v>
      </c>
      <c r="F111" s="145" t="s">
        <v>279</v>
      </c>
      <c r="G111" s="190">
        <v>36.133696136127597</v>
      </c>
      <c r="H111" s="190">
        <v>2.2000000000000002</v>
      </c>
      <c r="I111" s="190">
        <v>8.4925300000000004</v>
      </c>
      <c r="J111" s="145" t="s">
        <v>279</v>
      </c>
      <c r="K111" s="190">
        <v>8.7084499999999991</v>
      </c>
      <c r="L111" s="145" t="s">
        <v>279</v>
      </c>
      <c r="M111" s="190">
        <v>146.11788000000001</v>
      </c>
      <c r="N111" s="190"/>
      <c r="O111" s="190">
        <v>144.24692999999999</v>
      </c>
      <c r="P111" s="190"/>
      <c r="Q111" s="190" t="s">
        <v>238</v>
      </c>
      <c r="R111" s="145" t="s">
        <v>279</v>
      </c>
      <c r="S111" s="190" t="s">
        <v>238</v>
      </c>
      <c r="T111" s="145" t="s">
        <v>279</v>
      </c>
      <c r="U111" s="190">
        <v>68.099999999999994</v>
      </c>
      <c r="V111" s="192" t="s">
        <v>283</v>
      </c>
      <c r="W111" s="190">
        <v>70.8</v>
      </c>
      <c r="X111" s="192" t="s">
        <v>283</v>
      </c>
      <c r="Y111" s="190" t="s">
        <v>238</v>
      </c>
      <c r="Z111" s="192" t="s">
        <v>279</v>
      </c>
      <c r="AA111" s="193" t="s">
        <v>238</v>
      </c>
      <c r="AB111" s="192" t="s">
        <v>279</v>
      </c>
      <c r="AC111" s="190">
        <v>40.658569999999997</v>
      </c>
      <c r="AD111" s="145" t="s">
        <v>279</v>
      </c>
      <c r="AE111" s="190">
        <v>88.5</v>
      </c>
      <c r="AF111" s="192" t="s">
        <v>279</v>
      </c>
      <c r="AG111" s="190">
        <v>30.775020000000001</v>
      </c>
      <c r="AH111" s="145" t="s">
        <v>279</v>
      </c>
      <c r="AI111" s="190">
        <v>31.07507</v>
      </c>
      <c r="AJ111" s="145" t="s">
        <v>279</v>
      </c>
      <c r="AK111" s="190">
        <v>26.522983591601875</v>
      </c>
      <c r="AL111" s="194" t="s">
        <v>279</v>
      </c>
      <c r="AM111" s="190">
        <v>28.151478882880909</v>
      </c>
      <c r="AN111" s="194" t="s">
        <v>279</v>
      </c>
    </row>
    <row r="112" spans="1:40" x14ac:dyDescent="0.25">
      <c r="A112" s="15"/>
      <c r="B112" s="45" t="s">
        <v>124</v>
      </c>
      <c r="C112" s="190">
        <v>74.269254284869504</v>
      </c>
      <c r="D112" s="191" t="s">
        <v>279</v>
      </c>
      <c r="E112" s="190">
        <v>69.981735372301799</v>
      </c>
      <c r="F112" s="145" t="s">
        <v>279</v>
      </c>
      <c r="G112" s="190">
        <v>32.330159442586201</v>
      </c>
      <c r="H112" s="190">
        <v>5.4</v>
      </c>
      <c r="I112" s="190" t="s">
        <v>238</v>
      </c>
      <c r="J112" s="145" t="s">
        <v>279</v>
      </c>
      <c r="K112" s="190" t="s">
        <v>238</v>
      </c>
      <c r="L112" s="145" t="s">
        <v>279</v>
      </c>
      <c r="M112" s="190">
        <v>138.71838</v>
      </c>
      <c r="N112" s="190"/>
      <c r="O112" s="190">
        <v>143.91479000000001</v>
      </c>
      <c r="P112" s="190"/>
      <c r="Q112" s="190" t="s">
        <v>238</v>
      </c>
      <c r="R112" s="145" t="s">
        <v>279</v>
      </c>
      <c r="S112" s="190" t="s">
        <v>238</v>
      </c>
      <c r="T112" s="145" t="s">
        <v>279</v>
      </c>
      <c r="U112" s="190">
        <v>84.2866553591832</v>
      </c>
      <c r="V112" s="192" t="s">
        <v>279</v>
      </c>
      <c r="W112" s="190">
        <v>86.213899133108825</v>
      </c>
      <c r="X112" s="192" t="s">
        <v>279</v>
      </c>
      <c r="Y112" s="190">
        <v>2.5241500000000001</v>
      </c>
      <c r="Z112" s="192" t="s">
        <v>279</v>
      </c>
      <c r="AA112" s="193">
        <v>62.649000000000001</v>
      </c>
      <c r="AB112" s="192" t="s">
        <v>279</v>
      </c>
      <c r="AC112" s="190">
        <v>49.116219999999998</v>
      </c>
      <c r="AD112" s="145" t="s">
        <v>279</v>
      </c>
      <c r="AE112" s="190">
        <v>79.389123218591095</v>
      </c>
      <c r="AF112" s="192" t="s">
        <v>279</v>
      </c>
      <c r="AG112" s="190">
        <v>30.348269999999999</v>
      </c>
      <c r="AH112" s="145" t="s">
        <v>279</v>
      </c>
      <c r="AI112" s="190">
        <v>28.69557</v>
      </c>
      <c r="AJ112" s="145" t="s">
        <v>279</v>
      </c>
      <c r="AK112" s="190">
        <v>9.6884074476391842</v>
      </c>
      <c r="AL112" s="194" t="s">
        <v>279</v>
      </c>
      <c r="AM112" s="190">
        <v>10.400485226890927</v>
      </c>
      <c r="AN112" s="194" t="s">
        <v>279</v>
      </c>
    </row>
    <row r="113" spans="1:40" x14ac:dyDescent="0.25">
      <c r="A113" s="15"/>
      <c r="B113" s="45" t="s">
        <v>125</v>
      </c>
      <c r="C113" s="190">
        <v>98.381038239050397</v>
      </c>
      <c r="D113" s="191" t="s">
        <v>279</v>
      </c>
      <c r="E113" s="190">
        <v>98.458262686802598</v>
      </c>
      <c r="F113" s="145" t="s">
        <v>279</v>
      </c>
      <c r="G113" s="190">
        <v>144.68503092425499</v>
      </c>
      <c r="H113" s="190">
        <v>66.97</v>
      </c>
      <c r="I113" s="190">
        <v>73.315929999999994</v>
      </c>
      <c r="J113" s="145" t="s">
        <v>279</v>
      </c>
      <c r="K113" s="190">
        <v>67.564310000000006</v>
      </c>
      <c r="L113" s="145" t="s">
        <v>279</v>
      </c>
      <c r="M113" s="190" t="s">
        <v>238</v>
      </c>
      <c r="N113" s="190"/>
      <c r="O113" s="190" t="s">
        <v>238</v>
      </c>
      <c r="P113" s="190"/>
      <c r="Q113" s="190" t="s">
        <v>238</v>
      </c>
      <c r="R113" s="145" t="s">
        <v>279</v>
      </c>
      <c r="S113" s="190" t="s">
        <v>238</v>
      </c>
      <c r="T113" s="145" t="s">
        <v>279</v>
      </c>
      <c r="U113" s="190" t="s">
        <v>238</v>
      </c>
      <c r="V113" s="192" t="s">
        <v>279</v>
      </c>
      <c r="W113" s="190" t="s">
        <v>238</v>
      </c>
      <c r="X113" s="192" t="s">
        <v>279</v>
      </c>
      <c r="Y113" s="190" t="s">
        <v>238</v>
      </c>
      <c r="Z113" s="192" t="s">
        <v>279</v>
      </c>
      <c r="AA113" s="193" t="s">
        <v>238</v>
      </c>
      <c r="AB113" s="192" t="s">
        <v>279</v>
      </c>
      <c r="AC113" s="190">
        <v>99.24042</v>
      </c>
      <c r="AD113" s="145" t="s">
        <v>279</v>
      </c>
      <c r="AE113" s="190" t="s">
        <v>238</v>
      </c>
      <c r="AF113" s="192" t="s">
        <v>279</v>
      </c>
      <c r="AG113" s="190">
        <v>67.091210000000004</v>
      </c>
      <c r="AH113" s="145" t="s">
        <v>279</v>
      </c>
      <c r="AI113" s="190">
        <v>65.597920000000002</v>
      </c>
      <c r="AJ113" s="145" t="s">
        <v>279</v>
      </c>
      <c r="AK113" s="190" t="s">
        <v>238</v>
      </c>
      <c r="AL113" s="194" t="s">
        <v>279</v>
      </c>
      <c r="AM113" s="190" t="s">
        <v>238</v>
      </c>
      <c r="AN113" s="194" t="s">
        <v>279</v>
      </c>
    </row>
    <row r="114" spans="1:40" x14ac:dyDescent="0.25">
      <c r="A114" s="15"/>
      <c r="B114" s="45" t="s">
        <v>126</v>
      </c>
      <c r="C114" s="190">
        <v>99.240218506502501</v>
      </c>
      <c r="D114" s="191" t="s">
        <v>239</v>
      </c>
      <c r="E114" s="190">
        <v>99.360648601588807</v>
      </c>
      <c r="F114" s="145" t="s">
        <v>239</v>
      </c>
      <c r="G114" s="190">
        <v>181.19400735603099</v>
      </c>
      <c r="H114" s="190">
        <v>44.1</v>
      </c>
      <c r="I114" s="190" t="s">
        <v>238</v>
      </c>
      <c r="J114" s="145" t="s">
        <v>279</v>
      </c>
      <c r="K114" s="190" t="s">
        <v>238</v>
      </c>
      <c r="L114" s="145" t="s">
        <v>279</v>
      </c>
      <c r="M114" s="190">
        <v>99.588040000000007</v>
      </c>
      <c r="N114" s="190"/>
      <c r="O114" s="190">
        <v>96.951629999999994</v>
      </c>
      <c r="P114" s="190"/>
      <c r="Q114" s="190">
        <v>95.399730000000005</v>
      </c>
      <c r="R114" s="145" t="s">
        <v>279</v>
      </c>
      <c r="S114" s="190">
        <v>94.309709999999995</v>
      </c>
      <c r="T114" s="145" t="s">
        <v>279</v>
      </c>
      <c r="U114" s="190">
        <v>93.5</v>
      </c>
      <c r="V114" s="192" t="s">
        <v>279</v>
      </c>
      <c r="W114" s="190">
        <v>95</v>
      </c>
      <c r="X114" s="192" t="s">
        <v>279</v>
      </c>
      <c r="Y114" s="190">
        <v>5.1313599999999999</v>
      </c>
      <c r="Z114" s="192" t="s">
        <v>279</v>
      </c>
      <c r="AA114" s="193">
        <v>2.3319999999999999</v>
      </c>
      <c r="AB114" s="192" t="s">
        <v>279</v>
      </c>
      <c r="AC114" s="190">
        <v>82.847380000000001</v>
      </c>
      <c r="AD114" s="145" t="s">
        <v>279</v>
      </c>
      <c r="AE114" s="190">
        <v>99.2</v>
      </c>
      <c r="AF114" s="192" t="s">
        <v>279</v>
      </c>
      <c r="AG114" s="190" t="s">
        <v>238</v>
      </c>
      <c r="AH114" s="145" t="s">
        <v>279</v>
      </c>
      <c r="AI114" s="190" t="s">
        <v>238</v>
      </c>
      <c r="AJ114" s="145" t="s">
        <v>279</v>
      </c>
      <c r="AK114" s="190">
        <v>62.8</v>
      </c>
      <c r="AL114" s="194" t="s">
        <v>279</v>
      </c>
      <c r="AM114" s="190">
        <v>70</v>
      </c>
      <c r="AN114" s="194" t="s">
        <v>279</v>
      </c>
    </row>
    <row r="115" spans="1:40" x14ac:dyDescent="0.25">
      <c r="A115" s="15"/>
      <c r="B115" s="45" t="s">
        <v>127</v>
      </c>
      <c r="C115" s="190">
        <v>56.315022407398899</v>
      </c>
      <c r="D115" s="191" t="s">
        <v>279</v>
      </c>
      <c r="E115" s="190">
        <v>39.008564706465798</v>
      </c>
      <c r="F115" s="145" t="s">
        <v>279</v>
      </c>
      <c r="G115" s="190">
        <v>129.06693722572399</v>
      </c>
      <c r="H115" s="190">
        <v>2.2999999999999998</v>
      </c>
      <c r="I115" s="190">
        <v>3.6977700000000002</v>
      </c>
      <c r="J115" s="145" t="s">
        <v>279</v>
      </c>
      <c r="K115" s="190">
        <v>3.8426</v>
      </c>
      <c r="L115" s="145" t="s">
        <v>279</v>
      </c>
      <c r="M115" s="190">
        <v>93.829030000000003</v>
      </c>
      <c r="N115" s="190"/>
      <c r="O115" s="190">
        <v>82.917929999999998</v>
      </c>
      <c r="P115" s="190"/>
      <c r="Q115" s="190">
        <v>77.992649999999998</v>
      </c>
      <c r="R115" s="145" t="s">
        <v>279</v>
      </c>
      <c r="S115" s="190">
        <v>68.476380000000006</v>
      </c>
      <c r="T115" s="145" t="s">
        <v>279</v>
      </c>
      <c r="U115" s="190">
        <v>60.2</v>
      </c>
      <c r="V115" s="192" t="s">
        <v>279</v>
      </c>
      <c r="W115" s="190">
        <v>54.6</v>
      </c>
      <c r="X115" s="192" t="s">
        <v>279</v>
      </c>
      <c r="Y115" s="190">
        <v>26.673269999999999</v>
      </c>
      <c r="Z115" s="192" t="s">
        <v>279</v>
      </c>
      <c r="AA115" s="193">
        <v>637.25099999999998</v>
      </c>
      <c r="AB115" s="192" t="s">
        <v>279</v>
      </c>
      <c r="AC115" s="190">
        <v>61.592509999999997</v>
      </c>
      <c r="AD115" s="145" t="s">
        <v>279</v>
      </c>
      <c r="AE115" s="190">
        <v>90</v>
      </c>
      <c r="AF115" s="192" t="s">
        <v>279</v>
      </c>
      <c r="AG115" s="190">
        <v>40.27984</v>
      </c>
      <c r="AH115" s="145" t="s">
        <v>279</v>
      </c>
      <c r="AI115" s="190">
        <v>28.42296</v>
      </c>
      <c r="AJ115" s="145" t="s">
        <v>279</v>
      </c>
      <c r="AK115" s="190">
        <v>36</v>
      </c>
      <c r="AL115" s="194" t="s">
        <v>279</v>
      </c>
      <c r="AM115" s="190">
        <v>23.1</v>
      </c>
      <c r="AN115" s="194" t="s">
        <v>279</v>
      </c>
    </row>
    <row r="116" spans="1:40" x14ac:dyDescent="0.25">
      <c r="A116" s="15"/>
      <c r="B116" s="45" t="s">
        <v>128</v>
      </c>
      <c r="C116" s="190">
        <v>97.459762776788395</v>
      </c>
      <c r="D116" s="191" t="s">
        <v>239</v>
      </c>
      <c r="E116" s="190">
        <v>99.110734702519593</v>
      </c>
      <c r="F116" s="145" t="s">
        <v>239</v>
      </c>
      <c r="G116" s="190">
        <v>129.754501123533</v>
      </c>
      <c r="H116" s="190">
        <v>68.913799999999995</v>
      </c>
      <c r="I116" s="190">
        <v>118.47906999999999</v>
      </c>
      <c r="J116" s="145" t="s">
        <v>279</v>
      </c>
      <c r="K116" s="190">
        <v>112.5972</v>
      </c>
      <c r="L116" s="145" t="s">
        <v>279</v>
      </c>
      <c r="M116" s="190">
        <v>95.830359999999999</v>
      </c>
      <c r="N116" s="190"/>
      <c r="O116" s="190">
        <v>95.753730000000004</v>
      </c>
      <c r="P116" s="190"/>
      <c r="Q116" s="190">
        <v>95.037649999999999</v>
      </c>
      <c r="R116" s="145" t="s">
        <v>279</v>
      </c>
      <c r="S116" s="190">
        <v>95.136399999999995</v>
      </c>
      <c r="T116" s="145" t="s">
        <v>279</v>
      </c>
      <c r="U116" s="190" t="s">
        <v>238</v>
      </c>
      <c r="V116" s="192" t="s">
        <v>279</v>
      </c>
      <c r="W116" s="190" t="s">
        <v>238</v>
      </c>
      <c r="X116" s="192" t="s">
        <v>279</v>
      </c>
      <c r="Y116" s="190">
        <v>4.9142299999999999</v>
      </c>
      <c r="Z116" s="192" t="s">
        <v>279</v>
      </c>
      <c r="AA116" s="193">
        <v>1.2090000000000001</v>
      </c>
      <c r="AB116" s="192" t="s">
        <v>279</v>
      </c>
      <c r="AC116" s="190">
        <v>94.463489999999993</v>
      </c>
      <c r="AD116" s="145" t="s">
        <v>279</v>
      </c>
      <c r="AE116" s="190" t="s">
        <v>238</v>
      </c>
      <c r="AF116" s="192" t="s">
        <v>279</v>
      </c>
      <c r="AG116" s="190">
        <v>79.602119999999999</v>
      </c>
      <c r="AH116" s="145" t="s">
        <v>279</v>
      </c>
      <c r="AI116" s="190">
        <v>83.698279999999997</v>
      </c>
      <c r="AJ116" s="145" t="s">
        <v>279</v>
      </c>
      <c r="AK116" s="190" t="s">
        <v>238</v>
      </c>
      <c r="AL116" s="194" t="s">
        <v>279</v>
      </c>
      <c r="AM116" s="190" t="s">
        <v>238</v>
      </c>
      <c r="AN116" s="194" t="s">
        <v>279</v>
      </c>
    </row>
    <row r="117" spans="1:40" x14ac:dyDescent="0.25">
      <c r="A117" s="15"/>
      <c r="B117" s="45" t="s">
        <v>129</v>
      </c>
      <c r="C117" s="190" t="s">
        <v>238</v>
      </c>
      <c r="D117" s="191" t="s">
        <v>279</v>
      </c>
      <c r="E117" s="190" t="s">
        <v>238</v>
      </c>
      <c r="F117" s="145" t="s">
        <v>279</v>
      </c>
      <c r="G117" s="190" t="s">
        <v>238</v>
      </c>
      <c r="H117" s="190">
        <v>11.7</v>
      </c>
      <c r="I117" s="190">
        <v>46.478870000000001</v>
      </c>
      <c r="J117" s="145" t="s">
        <v>279</v>
      </c>
      <c r="K117" s="190">
        <v>49.048909999999999</v>
      </c>
      <c r="L117" s="145" t="s">
        <v>279</v>
      </c>
      <c r="M117" s="190">
        <v>105.73126999999999</v>
      </c>
      <c r="N117" s="190"/>
      <c r="O117" s="190">
        <v>105.0474</v>
      </c>
      <c r="P117" s="190"/>
      <c r="Q117" s="190" t="s">
        <v>238</v>
      </c>
      <c r="R117" s="145" t="s">
        <v>279</v>
      </c>
      <c r="S117" s="190" t="s">
        <v>238</v>
      </c>
      <c r="T117" s="145" t="s">
        <v>279</v>
      </c>
      <c r="U117" s="190" t="s">
        <v>238</v>
      </c>
      <c r="V117" s="192" t="s">
        <v>279</v>
      </c>
      <c r="W117" s="190" t="s">
        <v>238</v>
      </c>
      <c r="X117" s="192" t="s">
        <v>279</v>
      </c>
      <c r="Y117" s="190">
        <v>0.2918</v>
      </c>
      <c r="Z117" s="192" t="s">
        <v>279</v>
      </c>
      <c r="AA117" s="195" t="s">
        <v>350</v>
      </c>
      <c r="AB117" s="192" t="s">
        <v>279</v>
      </c>
      <c r="AC117" s="190">
        <v>83.467820000000003</v>
      </c>
      <c r="AD117" s="145" t="s">
        <v>239</v>
      </c>
      <c r="AE117" s="190" t="s">
        <v>238</v>
      </c>
      <c r="AF117" s="192" t="s">
        <v>279</v>
      </c>
      <c r="AG117" s="190" t="s">
        <v>238</v>
      </c>
      <c r="AH117" s="145" t="s">
        <v>279</v>
      </c>
      <c r="AI117" s="190" t="s">
        <v>238</v>
      </c>
      <c r="AJ117" s="145" t="s">
        <v>279</v>
      </c>
      <c r="AK117" s="190" t="s">
        <v>238</v>
      </c>
      <c r="AL117" s="194" t="s">
        <v>279</v>
      </c>
      <c r="AM117" s="190" t="s">
        <v>238</v>
      </c>
      <c r="AN117" s="194" t="s">
        <v>279</v>
      </c>
    </row>
    <row r="118" spans="1:40" x14ac:dyDescent="0.25">
      <c r="A118" s="15"/>
      <c r="B118" s="45" t="s">
        <v>130</v>
      </c>
      <c r="C118" s="190">
        <v>66.3998807537358</v>
      </c>
      <c r="D118" s="191" t="s">
        <v>239</v>
      </c>
      <c r="E118" s="190">
        <v>47.712391726764302</v>
      </c>
      <c r="F118" s="145" t="s">
        <v>239</v>
      </c>
      <c r="G118" s="190">
        <v>102.527455859821</v>
      </c>
      <c r="H118" s="190">
        <v>6.2</v>
      </c>
      <c r="I118" s="190" t="s">
        <v>238</v>
      </c>
      <c r="J118" s="145" t="s">
        <v>279</v>
      </c>
      <c r="K118" s="190" t="s">
        <v>238</v>
      </c>
      <c r="L118" s="145" t="s">
        <v>279</v>
      </c>
      <c r="M118" s="190">
        <v>94.207539999999995</v>
      </c>
      <c r="N118" s="190"/>
      <c r="O118" s="190">
        <v>99.224289999999996</v>
      </c>
      <c r="P118" s="190"/>
      <c r="Q118" s="190">
        <v>68.079030000000003</v>
      </c>
      <c r="R118" s="145" t="s">
        <v>279</v>
      </c>
      <c r="S118" s="190">
        <v>72.854569999999995</v>
      </c>
      <c r="T118" s="145" t="s">
        <v>279</v>
      </c>
      <c r="U118" s="190">
        <v>59.5</v>
      </c>
      <c r="V118" s="192" t="s">
        <v>279</v>
      </c>
      <c r="W118" s="190">
        <v>62.4</v>
      </c>
      <c r="X118" s="192" t="s">
        <v>279</v>
      </c>
      <c r="Y118" s="190">
        <v>29.56962</v>
      </c>
      <c r="Z118" s="192" t="s">
        <v>279</v>
      </c>
      <c r="AA118" s="193">
        <v>169.31800000000001</v>
      </c>
      <c r="AB118" s="192" t="s">
        <v>279</v>
      </c>
      <c r="AC118" s="190">
        <v>81.237769999999998</v>
      </c>
      <c r="AD118" s="145" t="s">
        <v>239</v>
      </c>
      <c r="AE118" s="190">
        <v>78.099999999999994</v>
      </c>
      <c r="AF118" s="192" t="s">
        <v>279</v>
      </c>
      <c r="AG118" s="190" t="s">
        <v>238</v>
      </c>
      <c r="AH118" s="145" t="s">
        <v>279</v>
      </c>
      <c r="AI118" s="190" t="s">
        <v>238</v>
      </c>
      <c r="AJ118" s="145" t="s">
        <v>279</v>
      </c>
      <c r="AK118" s="190">
        <v>25.8</v>
      </c>
      <c r="AL118" s="194" t="s">
        <v>279</v>
      </c>
      <c r="AM118" s="190">
        <v>21.7</v>
      </c>
      <c r="AN118" s="194" t="s">
        <v>279</v>
      </c>
    </row>
    <row r="119" spans="1:40" x14ac:dyDescent="0.25">
      <c r="A119" s="15"/>
      <c r="B119" s="45" t="s">
        <v>131</v>
      </c>
      <c r="C119" s="190">
        <v>97.689153932165496</v>
      </c>
      <c r="D119" s="191" t="s">
        <v>279</v>
      </c>
      <c r="E119" s="190">
        <v>98.575924551186205</v>
      </c>
      <c r="F119" s="145" t="s">
        <v>279</v>
      </c>
      <c r="G119" s="190">
        <v>123.23981861181601</v>
      </c>
      <c r="H119" s="190">
        <v>39</v>
      </c>
      <c r="I119" s="190">
        <v>120.6722</v>
      </c>
      <c r="J119" s="145" t="s">
        <v>279</v>
      </c>
      <c r="K119" s="190">
        <v>119.25072</v>
      </c>
      <c r="L119" s="145" t="s">
        <v>279</v>
      </c>
      <c r="M119" s="190">
        <v>108.91123</v>
      </c>
      <c r="N119" s="190"/>
      <c r="O119" s="190">
        <v>107.41316999999999</v>
      </c>
      <c r="P119" s="190"/>
      <c r="Q119" s="190">
        <v>97.952259999999995</v>
      </c>
      <c r="R119" s="145" t="s">
        <v>279</v>
      </c>
      <c r="S119" s="190">
        <v>97.922120000000007</v>
      </c>
      <c r="T119" s="145" t="s">
        <v>279</v>
      </c>
      <c r="U119" s="190" t="s">
        <v>238</v>
      </c>
      <c r="V119" s="192" t="s">
        <v>279</v>
      </c>
      <c r="W119" s="190" t="s">
        <v>238</v>
      </c>
      <c r="X119" s="192" t="s">
        <v>279</v>
      </c>
      <c r="Y119" s="190">
        <v>2.0626699999999998</v>
      </c>
      <c r="Z119" s="192" t="s">
        <v>279</v>
      </c>
      <c r="AA119" s="193">
        <v>2.1669999999999998</v>
      </c>
      <c r="AB119" s="192" t="s">
        <v>279</v>
      </c>
      <c r="AC119" s="190">
        <v>97.338899999999995</v>
      </c>
      <c r="AD119" s="145" t="s">
        <v>279</v>
      </c>
      <c r="AE119" s="190" t="s">
        <v>238</v>
      </c>
      <c r="AF119" s="192" t="s">
        <v>279</v>
      </c>
      <c r="AG119" s="190" t="s">
        <v>238</v>
      </c>
      <c r="AH119" s="145" t="s">
        <v>279</v>
      </c>
      <c r="AI119" s="190" t="s">
        <v>238</v>
      </c>
      <c r="AJ119" s="145" t="s">
        <v>279</v>
      </c>
      <c r="AK119" s="190" t="s">
        <v>238</v>
      </c>
      <c r="AL119" s="194" t="s">
        <v>279</v>
      </c>
      <c r="AM119" s="190" t="s">
        <v>238</v>
      </c>
      <c r="AN119" s="194" t="s">
        <v>279</v>
      </c>
    </row>
    <row r="120" spans="1:40" x14ac:dyDescent="0.25">
      <c r="A120" s="15"/>
      <c r="B120" s="45" t="s">
        <v>132</v>
      </c>
      <c r="C120" s="190">
        <v>98.720374169202898</v>
      </c>
      <c r="D120" s="191" t="s">
        <v>279</v>
      </c>
      <c r="E120" s="190">
        <v>99.029570031327694</v>
      </c>
      <c r="F120" s="145" t="s">
        <v>279</v>
      </c>
      <c r="G120" s="190">
        <v>85.836401360852904</v>
      </c>
      <c r="H120" s="190">
        <v>43.46</v>
      </c>
      <c r="I120" s="190">
        <v>100.25127000000001</v>
      </c>
      <c r="J120" s="145" t="s">
        <v>279</v>
      </c>
      <c r="K120" s="190">
        <v>102.58586</v>
      </c>
      <c r="L120" s="145" t="s">
        <v>279</v>
      </c>
      <c r="M120" s="190">
        <v>104.9034</v>
      </c>
      <c r="N120" s="190"/>
      <c r="O120" s="190">
        <v>105.14623</v>
      </c>
      <c r="P120" s="190"/>
      <c r="Q120" s="190">
        <v>97.097660000000005</v>
      </c>
      <c r="R120" s="145" t="s">
        <v>279</v>
      </c>
      <c r="S120" s="190">
        <v>98.855050000000006</v>
      </c>
      <c r="T120" s="145" t="s">
        <v>279</v>
      </c>
      <c r="U120" s="190">
        <v>96.8</v>
      </c>
      <c r="V120" s="192" t="s">
        <v>239</v>
      </c>
      <c r="W120" s="190">
        <v>96.9</v>
      </c>
      <c r="X120" s="192" t="s">
        <v>239</v>
      </c>
      <c r="Y120" s="190">
        <v>2.0437500000000002</v>
      </c>
      <c r="Z120" s="192" t="s">
        <v>279</v>
      </c>
      <c r="AA120" s="193">
        <v>291.06599999999997</v>
      </c>
      <c r="AB120" s="192" t="s">
        <v>279</v>
      </c>
      <c r="AC120" s="190">
        <v>95.752669999999995</v>
      </c>
      <c r="AD120" s="145" t="s">
        <v>279</v>
      </c>
      <c r="AE120" s="190" t="s">
        <v>238</v>
      </c>
      <c r="AF120" s="192" t="s">
        <v>279</v>
      </c>
      <c r="AG120" s="190">
        <v>66.424710000000005</v>
      </c>
      <c r="AH120" s="145" t="s">
        <v>279</v>
      </c>
      <c r="AI120" s="190">
        <v>69.382440000000003</v>
      </c>
      <c r="AJ120" s="145" t="s">
        <v>279</v>
      </c>
      <c r="AK120" s="190" t="s">
        <v>238</v>
      </c>
      <c r="AL120" s="194" t="s">
        <v>279</v>
      </c>
      <c r="AM120" s="190" t="s">
        <v>238</v>
      </c>
      <c r="AN120" s="194" t="s">
        <v>279</v>
      </c>
    </row>
    <row r="121" spans="1:40" x14ac:dyDescent="0.25">
      <c r="A121" s="15"/>
      <c r="B121" s="45" t="s">
        <v>133</v>
      </c>
      <c r="C121" s="190" t="s">
        <v>238</v>
      </c>
      <c r="D121" s="191" t="s">
        <v>279</v>
      </c>
      <c r="E121" s="190" t="s">
        <v>238</v>
      </c>
      <c r="F121" s="145" t="s">
        <v>279</v>
      </c>
      <c r="G121" s="190">
        <v>30.317047967628898</v>
      </c>
      <c r="H121" s="190">
        <v>27.8</v>
      </c>
      <c r="I121" s="190" t="s">
        <v>238</v>
      </c>
      <c r="J121" s="145" t="s">
        <v>279</v>
      </c>
      <c r="K121" s="190" t="s">
        <v>238</v>
      </c>
      <c r="L121" s="145" t="s">
        <v>279</v>
      </c>
      <c r="M121" s="190" t="s">
        <v>238</v>
      </c>
      <c r="N121" s="190"/>
      <c r="O121" s="190" t="s">
        <v>238</v>
      </c>
      <c r="P121" s="190"/>
      <c r="Q121" s="190" t="s">
        <v>238</v>
      </c>
      <c r="R121" s="145" t="s">
        <v>279</v>
      </c>
      <c r="S121" s="190" t="s">
        <v>238</v>
      </c>
      <c r="T121" s="145" t="s">
        <v>279</v>
      </c>
      <c r="U121" s="190" t="s">
        <v>238</v>
      </c>
      <c r="V121" s="192" t="s">
        <v>279</v>
      </c>
      <c r="W121" s="190" t="s">
        <v>238</v>
      </c>
      <c r="X121" s="192" t="s">
        <v>279</v>
      </c>
      <c r="Y121" s="190" t="s">
        <v>238</v>
      </c>
      <c r="Z121" s="192" t="s">
        <v>279</v>
      </c>
      <c r="AA121" s="193" t="s">
        <v>238</v>
      </c>
      <c r="AB121" s="192" t="s">
        <v>279</v>
      </c>
      <c r="AC121" s="190" t="s">
        <v>238</v>
      </c>
      <c r="AD121" s="145" t="s">
        <v>279</v>
      </c>
      <c r="AE121" s="190" t="s">
        <v>238</v>
      </c>
      <c r="AF121" s="192" t="s">
        <v>279</v>
      </c>
      <c r="AG121" s="190" t="s">
        <v>238</v>
      </c>
      <c r="AH121" s="145" t="s">
        <v>279</v>
      </c>
      <c r="AI121" s="190" t="s">
        <v>238</v>
      </c>
      <c r="AJ121" s="145" t="s">
        <v>279</v>
      </c>
      <c r="AK121" s="190" t="s">
        <v>238</v>
      </c>
      <c r="AL121" s="194" t="s">
        <v>279</v>
      </c>
      <c r="AM121" s="190" t="s">
        <v>238</v>
      </c>
      <c r="AN121" s="194" t="s">
        <v>279</v>
      </c>
    </row>
    <row r="122" spans="1:40" x14ac:dyDescent="0.25">
      <c r="A122" s="15"/>
      <c r="B122" s="45" t="s">
        <v>134</v>
      </c>
      <c r="C122" s="190" t="s">
        <v>238</v>
      </c>
      <c r="D122" s="191" t="s">
        <v>279</v>
      </c>
      <c r="E122" s="190" t="s">
        <v>238</v>
      </c>
      <c r="F122" s="145" t="s">
        <v>279</v>
      </c>
      <c r="G122" s="190">
        <v>93.743226454495002</v>
      </c>
      <c r="H122" s="190">
        <v>90.7</v>
      </c>
      <c r="I122" s="190" t="s">
        <v>238</v>
      </c>
      <c r="J122" s="145" t="s">
        <v>279</v>
      </c>
      <c r="K122" s="190" t="s">
        <v>238</v>
      </c>
      <c r="L122" s="145" t="s">
        <v>279</v>
      </c>
      <c r="M122" s="190" t="s">
        <v>238</v>
      </c>
      <c r="N122" s="190"/>
      <c r="O122" s="190" t="s">
        <v>238</v>
      </c>
      <c r="P122" s="190"/>
      <c r="Q122" s="190" t="s">
        <v>238</v>
      </c>
      <c r="R122" s="145" t="s">
        <v>279</v>
      </c>
      <c r="S122" s="190" t="s">
        <v>238</v>
      </c>
      <c r="T122" s="145" t="s">
        <v>279</v>
      </c>
      <c r="U122" s="190" t="s">
        <v>238</v>
      </c>
      <c r="V122" s="192" t="s">
        <v>279</v>
      </c>
      <c r="W122" s="190" t="s">
        <v>238</v>
      </c>
      <c r="X122" s="192" t="s">
        <v>279</v>
      </c>
      <c r="Y122" s="190" t="s">
        <v>238</v>
      </c>
      <c r="Z122" s="192" t="s">
        <v>279</v>
      </c>
      <c r="AA122" s="193" t="s">
        <v>238</v>
      </c>
      <c r="AB122" s="192" t="s">
        <v>279</v>
      </c>
      <c r="AC122" s="190" t="s">
        <v>238</v>
      </c>
      <c r="AD122" s="145" t="s">
        <v>279</v>
      </c>
      <c r="AE122" s="190" t="s">
        <v>238</v>
      </c>
      <c r="AF122" s="192" t="s">
        <v>279</v>
      </c>
      <c r="AG122" s="190" t="s">
        <v>238</v>
      </c>
      <c r="AH122" s="145" t="s">
        <v>279</v>
      </c>
      <c r="AI122" s="190" t="s">
        <v>238</v>
      </c>
      <c r="AJ122" s="145" t="s">
        <v>279</v>
      </c>
      <c r="AK122" s="190" t="s">
        <v>238</v>
      </c>
      <c r="AL122" s="194" t="s">
        <v>279</v>
      </c>
      <c r="AM122" s="190" t="s">
        <v>238</v>
      </c>
      <c r="AN122" s="194" t="s">
        <v>279</v>
      </c>
    </row>
    <row r="123" spans="1:40" x14ac:dyDescent="0.25">
      <c r="A123" s="15"/>
      <c r="B123" s="45" t="s">
        <v>135</v>
      </c>
      <c r="C123" s="190">
        <v>98.021810439086195</v>
      </c>
      <c r="D123" s="191" t="s">
        <v>279</v>
      </c>
      <c r="E123" s="190">
        <v>98.908740378813505</v>
      </c>
      <c r="F123" s="145" t="s">
        <v>279</v>
      </c>
      <c r="G123" s="190">
        <v>124.184126297563</v>
      </c>
      <c r="H123" s="190">
        <v>17.7</v>
      </c>
      <c r="I123" s="190">
        <v>85.320859999999996</v>
      </c>
      <c r="J123" s="145" t="s">
        <v>279</v>
      </c>
      <c r="K123" s="190">
        <v>86.231039999999993</v>
      </c>
      <c r="L123" s="145" t="s">
        <v>279</v>
      </c>
      <c r="M123" s="190">
        <v>118.6066</v>
      </c>
      <c r="N123" s="190"/>
      <c r="O123" s="190">
        <v>115.27517</v>
      </c>
      <c r="P123" s="190"/>
      <c r="Q123" s="190">
        <v>98.280590000000004</v>
      </c>
      <c r="R123" s="145" t="s">
        <v>279</v>
      </c>
      <c r="S123" s="190">
        <v>96.926919999999996</v>
      </c>
      <c r="T123" s="145" t="s">
        <v>279</v>
      </c>
      <c r="U123" s="190">
        <v>94.9</v>
      </c>
      <c r="V123" s="192" t="s">
        <v>279</v>
      </c>
      <c r="W123" s="190">
        <v>96.5</v>
      </c>
      <c r="X123" s="192" t="s">
        <v>279</v>
      </c>
      <c r="Y123" s="190">
        <v>2.38944</v>
      </c>
      <c r="Z123" s="192" t="s">
        <v>279</v>
      </c>
      <c r="AA123" s="193">
        <v>5.242</v>
      </c>
      <c r="AB123" s="192" t="s">
        <v>279</v>
      </c>
      <c r="AC123" s="190">
        <v>93.047240000000002</v>
      </c>
      <c r="AD123" s="145" t="s">
        <v>279</v>
      </c>
      <c r="AE123" s="190">
        <v>98.6</v>
      </c>
      <c r="AF123" s="192" t="s">
        <v>279</v>
      </c>
      <c r="AG123" s="190">
        <v>80.982730000000004</v>
      </c>
      <c r="AH123" s="145" t="s">
        <v>279</v>
      </c>
      <c r="AI123" s="190">
        <v>85.327749999999995</v>
      </c>
      <c r="AJ123" s="145" t="s">
        <v>279</v>
      </c>
      <c r="AK123" s="190">
        <v>91.1</v>
      </c>
      <c r="AL123" s="194" t="s">
        <v>279</v>
      </c>
      <c r="AM123" s="190">
        <v>96</v>
      </c>
      <c r="AN123" s="194" t="s">
        <v>279</v>
      </c>
    </row>
    <row r="124" spans="1:40" x14ac:dyDescent="0.25">
      <c r="A124" s="15"/>
      <c r="B124" s="45" t="s">
        <v>136</v>
      </c>
      <c r="C124" s="190">
        <v>99.360787545379594</v>
      </c>
      <c r="D124" s="191" t="s">
        <v>279</v>
      </c>
      <c r="E124" s="190">
        <v>99.052606522256596</v>
      </c>
      <c r="F124" s="145" t="s">
        <v>279</v>
      </c>
      <c r="G124" s="190">
        <v>159.949982538949</v>
      </c>
      <c r="H124" s="190">
        <v>56.8</v>
      </c>
      <c r="I124" s="190">
        <v>61.558079999999997</v>
      </c>
      <c r="J124" s="145" t="s">
        <v>279</v>
      </c>
      <c r="K124" s="190">
        <v>60.216610000000003</v>
      </c>
      <c r="L124" s="145" t="s">
        <v>279</v>
      </c>
      <c r="M124" s="190">
        <v>100.46041</v>
      </c>
      <c r="N124" s="190"/>
      <c r="O124" s="190">
        <v>101.47502</v>
      </c>
      <c r="P124" s="190"/>
      <c r="Q124" s="190">
        <v>97.721980000000002</v>
      </c>
      <c r="R124" s="145" t="s">
        <v>279</v>
      </c>
      <c r="S124" s="190">
        <v>99.054670000000002</v>
      </c>
      <c r="T124" s="145" t="s">
        <v>279</v>
      </c>
      <c r="U124" s="190">
        <v>97</v>
      </c>
      <c r="V124" s="192" t="s">
        <v>239</v>
      </c>
      <c r="W124" s="190">
        <v>98</v>
      </c>
      <c r="X124" s="192" t="s">
        <v>239</v>
      </c>
      <c r="Y124" s="190">
        <v>1.6384699999999999</v>
      </c>
      <c r="Z124" s="192" t="s">
        <v>279</v>
      </c>
      <c r="AA124" s="193">
        <v>0.623</v>
      </c>
      <c r="AB124" s="192" t="s">
        <v>279</v>
      </c>
      <c r="AC124" s="190">
        <v>80.498599999999996</v>
      </c>
      <c r="AD124" s="145" t="s">
        <v>279</v>
      </c>
      <c r="AE124" s="190">
        <v>97.1</v>
      </c>
      <c r="AF124" s="192" t="s">
        <v>239</v>
      </c>
      <c r="AG124" s="190" t="s">
        <v>238</v>
      </c>
      <c r="AH124" s="145" t="s">
        <v>279</v>
      </c>
      <c r="AI124" s="190" t="s">
        <v>238</v>
      </c>
      <c r="AJ124" s="145" t="s">
        <v>279</v>
      </c>
      <c r="AK124" s="190">
        <v>90.3</v>
      </c>
      <c r="AL124" s="194" t="s">
        <v>239</v>
      </c>
      <c r="AM124" s="190">
        <v>91.5</v>
      </c>
      <c r="AN124" s="194" t="s">
        <v>239</v>
      </c>
    </row>
    <row r="125" spans="1:40" x14ac:dyDescent="0.25">
      <c r="A125" s="15"/>
      <c r="B125" s="45" t="s">
        <v>137</v>
      </c>
      <c r="C125" s="190">
        <v>88.8294191130543</v>
      </c>
      <c r="D125" s="191" t="s">
        <v>279</v>
      </c>
      <c r="E125" s="190">
        <v>74.034290271132406</v>
      </c>
      <c r="F125" s="145" t="s">
        <v>279</v>
      </c>
      <c r="G125" s="190">
        <v>128.525209683063</v>
      </c>
      <c r="H125" s="190">
        <v>56</v>
      </c>
      <c r="I125" s="190">
        <v>66.468549999999993</v>
      </c>
      <c r="J125" s="145" t="s">
        <v>279</v>
      </c>
      <c r="K125" s="190">
        <v>51.509250000000002</v>
      </c>
      <c r="L125" s="145" t="s">
        <v>279</v>
      </c>
      <c r="M125" s="190">
        <v>118.83673</v>
      </c>
      <c r="N125" s="190"/>
      <c r="O125" s="190">
        <v>113.13326000000001</v>
      </c>
      <c r="P125" s="190"/>
      <c r="Q125" s="190">
        <v>97.731229999999996</v>
      </c>
      <c r="R125" s="145" t="s">
        <v>279</v>
      </c>
      <c r="S125" s="190">
        <v>97.215000000000003</v>
      </c>
      <c r="T125" s="145" t="s">
        <v>279</v>
      </c>
      <c r="U125" s="190">
        <v>90.7</v>
      </c>
      <c r="V125" s="192" t="s">
        <v>239</v>
      </c>
      <c r="W125" s="190">
        <v>88</v>
      </c>
      <c r="X125" s="192" t="s">
        <v>239</v>
      </c>
      <c r="Y125" s="190">
        <v>2.5206599999999999</v>
      </c>
      <c r="Z125" s="192" t="s">
        <v>279</v>
      </c>
      <c r="AA125" s="193">
        <v>87.247</v>
      </c>
      <c r="AB125" s="192" t="s">
        <v>279</v>
      </c>
      <c r="AC125" s="190">
        <v>91.559420000000003</v>
      </c>
      <c r="AD125" s="145" t="s">
        <v>279</v>
      </c>
      <c r="AE125" s="190" t="s">
        <v>238</v>
      </c>
      <c r="AF125" s="192" t="s">
        <v>279</v>
      </c>
      <c r="AG125" s="190" t="s">
        <v>238</v>
      </c>
      <c r="AH125" s="145" t="s">
        <v>279</v>
      </c>
      <c r="AI125" s="190" t="s">
        <v>238</v>
      </c>
      <c r="AJ125" s="145" t="s">
        <v>279</v>
      </c>
      <c r="AK125" s="190">
        <v>38.700000000000003</v>
      </c>
      <c r="AL125" s="194" t="s">
        <v>239</v>
      </c>
      <c r="AM125" s="190">
        <v>36.1</v>
      </c>
      <c r="AN125" s="194" t="s">
        <v>239</v>
      </c>
    </row>
    <row r="126" spans="1:40" x14ac:dyDescent="0.25">
      <c r="A126" s="15"/>
      <c r="B126" s="45" t="s">
        <v>138</v>
      </c>
      <c r="C126" s="190">
        <v>79.840438639723999</v>
      </c>
      <c r="D126" s="191" t="s">
        <v>279</v>
      </c>
      <c r="E126" s="190">
        <v>56.5400520083044</v>
      </c>
      <c r="F126" s="145" t="s">
        <v>279</v>
      </c>
      <c r="G126" s="190">
        <v>48.004215570390201</v>
      </c>
      <c r="H126" s="190">
        <v>5.4</v>
      </c>
      <c r="I126" s="190" t="s">
        <v>238</v>
      </c>
      <c r="J126" s="145" t="s">
        <v>279</v>
      </c>
      <c r="K126" s="190" t="s">
        <v>238</v>
      </c>
      <c r="L126" s="145" t="s">
        <v>279</v>
      </c>
      <c r="M126" s="190">
        <v>110.29043</v>
      </c>
      <c r="N126" s="190"/>
      <c r="O126" s="190">
        <v>99.870999999999995</v>
      </c>
      <c r="P126" s="190"/>
      <c r="Q126" s="190">
        <v>88.770150000000001</v>
      </c>
      <c r="R126" s="145" t="s">
        <v>279</v>
      </c>
      <c r="S126" s="190">
        <v>84.108519999999999</v>
      </c>
      <c r="T126" s="145" t="s">
        <v>279</v>
      </c>
      <c r="U126" s="190">
        <v>77.2</v>
      </c>
      <c r="V126" s="192" t="s">
        <v>283</v>
      </c>
      <c r="W126" s="190">
        <v>77.099999999999994</v>
      </c>
      <c r="X126" s="192" t="s">
        <v>283</v>
      </c>
      <c r="Y126" s="190">
        <v>13.559609999999999</v>
      </c>
      <c r="Z126" s="192" t="s">
        <v>279</v>
      </c>
      <c r="AA126" s="193">
        <v>691.51199999999994</v>
      </c>
      <c r="AB126" s="192" t="s">
        <v>279</v>
      </c>
      <c r="AC126" s="190">
        <v>30.573239999999998</v>
      </c>
      <c r="AD126" s="145" t="s">
        <v>279</v>
      </c>
      <c r="AE126" s="190">
        <v>60.2</v>
      </c>
      <c r="AF126" s="192" t="s">
        <v>279</v>
      </c>
      <c r="AG126" s="190">
        <v>18.150759999999998</v>
      </c>
      <c r="AH126" s="145" t="s">
        <v>279</v>
      </c>
      <c r="AI126" s="190">
        <v>17.315650000000002</v>
      </c>
      <c r="AJ126" s="145" t="s">
        <v>279</v>
      </c>
      <c r="AK126" s="190">
        <v>25</v>
      </c>
      <c r="AL126" s="194" t="s">
        <v>283</v>
      </c>
      <c r="AM126" s="190">
        <v>22.4</v>
      </c>
      <c r="AN126" s="194" t="s">
        <v>283</v>
      </c>
    </row>
    <row r="127" spans="1:40" x14ac:dyDescent="0.25">
      <c r="A127" s="15"/>
      <c r="B127" s="45" t="s">
        <v>139</v>
      </c>
      <c r="C127" s="190">
        <v>96.215159999999997</v>
      </c>
      <c r="D127" s="191" t="s">
        <v>279</v>
      </c>
      <c r="E127" s="190">
        <v>95.842939999999999</v>
      </c>
      <c r="F127" s="145" t="s">
        <v>279</v>
      </c>
      <c r="G127" s="190">
        <v>12.828588014897299</v>
      </c>
      <c r="H127" s="190">
        <v>1.2</v>
      </c>
      <c r="I127" s="190">
        <v>8.9109499999999997</v>
      </c>
      <c r="J127" s="145" t="s">
        <v>279</v>
      </c>
      <c r="K127" s="190">
        <v>9.3772599999999997</v>
      </c>
      <c r="L127" s="145" t="s">
        <v>279</v>
      </c>
      <c r="M127" s="190">
        <v>114.70477</v>
      </c>
      <c r="N127" s="190"/>
      <c r="O127" s="190">
        <v>113.61962</v>
      </c>
      <c r="P127" s="190"/>
      <c r="Q127" s="190" t="s">
        <v>238</v>
      </c>
      <c r="R127" s="145" t="s">
        <v>279</v>
      </c>
      <c r="S127" s="190" t="s">
        <v>238</v>
      </c>
      <c r="T127" s="145" t="s">
        <v>279</v>
      </c>
      <c r="U127" s="190">
        <v>89.8</v>
      </c>
      <c r="V127" s="192" t="s">
        <v>279</v>
      </c>
      <c r="W127" s="190">
        <v>90.6</v>
      </c>
      <c r="X127" s="192" t="s">
        <v>279</v>
      </c>
      <c r="Y127" s="190" t="s">
        <v>238</v>
      </c>
      <c r="Z127" s="192" t="s">
        <v>279</v>
      </c>
      <c r="AA127" s="193" t="s">
        <v>238</v>
      </c>
      <c r="AB127" s="192" t="s">
        <v>279</v>
      </c>
      <c r="AC127" s="190">
        <v>74.792330000000007</v>
      </c>
      <c r="AD127" s="145" t="s">
        <v>279</v>
      </c>
      <c r="AE127" s="190">
        <v>93.3</v>
      </c>
      <c r="AF127" s="192" t="s">
        <v>279</v>
      </c>
      <c r="AG127" s="190">
        <v>45.9467</v>
      </c>
      <c r="AH127" s="145" t="s">
        <v>279</v>
      </c>
      <c r="AI127" s="190">
        <v>48.03389</v>
      </c>
      <c r="AJ127" s="145" t="s">
        <v>279</v>
      </c>
      <c r="AK127" s="190">
        <v>58</v>
      </c>
      <c r="AL127" s="194" t="s">
        <v>279</v>
      </c>
      <c r="AM127" s="190">
        <v>58.6</v>
      </c>
      <c r="AN127" s="194" t="s">
        <v>279</v>
      </c>
    </row>
    <row r="128" spans="1:40" x14ac:dyDescent="0.25">
      <c r="A128" s="15"/>
      <c r="B128" s="45" t="s">
        <v>140</v>
      </c>
      <c r="C128" s="190">
        <v>83.238578245500506</v>
      </c>
      <c r="D128" s="191" t="s">
        <v>239</v>
      </c>
      <c r="E128" s="190">
        <v>90.615427034326402</v>
      </c>
      <c r="F128" s="145" t="s">
        <v>239</v>
      </c>
      <c r="G128" s="190">
        <v>110.214364947912</v>
      </c>
      <c r="H128" s="190">
        <v>13.9</v>
      </c>
      <c r="I128" s="190" t="s">
        <v>238</v>
      </c>
      <c r="J128" s="145" t="s">
        <v>279</v>
      </c>
      <c r="K128" s="190" t="s">
        <v>238</v>
      </c>
      <c r="L128" s="145" t="s">
        <v>279</v>
      </c>
      <c r="M128" s="190">
        <v>111.20153000000001</v>
      </c>
      <c r="N128" s="190"/>
      <c r="O128" s="190">
        <v>107.71744</v>
      </c>
      <c r="P128" s="190"/>
      <c r="Q128" s="190">
        <v>86.971000000000004</v>
      </c>
      <c r="R128" s="145" t="s">
        <v>279</v>
      </c>
      <c r="S128" s="190">
        <v>90.125690000000006</v>
      </c>
      <c r="T128" s="145" t="s">
        <v>279</v>
      </c>
      <c r="U128" s="190">
        <v>85.9</v>
      </c>
      <c r="V128" s="192" t="s">
        <v>283</v>
      </c>
      <c r="W128" s="190">
        <v>88.1</v>
      </c>
      <c r="X128" s="192" t="s">
        <v>283</v>
      </c>
      <c r="Y128" s="190">
        <v>11.45439</v>
      </c>
      <c r="Z128" s="192" t="s">
        <v>279</v>
      </c>
      <c r="AA128" s="193">
        <v>43.473999999999997</v>
      </c>
      <c r="AB128" s="192" t="s">
        <v>279</v>
      </c>
      <c r="AC128" s="190">
        <v>84.462720000000004</v>
      </c>
      <c r="AD128" s="145" t="s">
        <v>279</v>
      </c>
      <c r="AE128" s="190">
        <v>89.1</v>
      </c>
      <c r="AF128" s="192" t="s">
        <v>239</v>
      </c>
      <c r="AG128" s="190" t="s">
        <v>238</v>
      </c>
      <c r="AH128" s="145" t="s">
        <v>279</v>
      </c>
      <c r="AI128" s="190" t="s">
        <v>238</v>
      </c>
      <c r="AJ128" s="145" t="s">
        <v>279</v>
      </c>
      <c r="AK128" s="190">
        <v>46.511694448861014</v>
      </c>
      <c r="AL128" s="194" t="s">
        <v>239</v>
      </c>
      <c r="AM128" s="190">
        <v>61.500719851828087</v>
      </c>
      <c r="AN128" s="194" t="s">
        <v>239</v>
      </c>
    </row>
    <row r="129" spans="1:40" x14ac:dyDescent="0.25">
      <c r="A129" s="15"/>
      <c r="B129" s="45" t="s">
        <v>141</v>
      </c>
      <c r="C129" s="190" t="s">
        <v>238</v>
      </c>
      <c r="D129" s="191" t="s">
        <v>279</v>
      </c>
      <c r="E129" s="190" t="s">
        <v>238</v>
      </c>
      <c r="F129" s="145" t="s">
        <v>279</v>
      </c>
      <c r="G129" s="190" t="s">
        <v>238</v>
      </c>
      <c r="H129" s="190" t="s">
        <v>238</v>
      </c>
      <c r="I129" s="190">
        <v>86.284289999999999</v>
      </c>
      <c r="J129" s="145" t="s">
        <v>279</v>
      </c>
      <c r="K129" s="190">
        <v>70.698920000000001</v>
      </c>
      <c r="L129" s="145" t="s">
        <v>279</v>
      </c>
      <c r="M129" s="190">
        <v>92.846720000000005</v>
      </c>
      <c r="N129" s="190"/>
      <c r="O129" s="190">
        <v>95.565089999999998</v>
      </c>
      <c r="P129" s="190"/>
      <c r="Q129" s="190">
        <v>74.744529999999997</v>
      </c>
      <c r="R129" s="145" t="s">
        <v>279</v>
      </c>
      <c r="S129" s="190">
        <v>77.110159999999993</v>
      </c>
      <c r="T129" s="145" t="s">
        <v>279</v>
      </c>
      <c r="U129" s="190">
        <v>96.9</v>
      </c>
      <c r="V129" s="192" t="s">
        <v>283</v>
      </c>
      <c r="W129" s="190">
        <v>97.7</v>
      </c>
      <c r="X129" s="192" t="s">
        <v>283</v>
      </c>
      <c r="Y129" s="190">
        <v>24.060690000000001</v>
      </c>
      <c r="Z129" s="192" t="s">
        <v>279</v>
      </c>
      <c r="AA129" s="195">
        <v>0.33300000000000002</v>
      </c>
      <c r="AB129" s="192" t="s">
        <v>279</v>
      </c>
      <c r="AC129" s="190" t="s">
        <v>238</v>
      </c>
      <c r="AD129" s="145" t="s">
        <v>279</v>
      </c>
      <c r="AE129" s="190" t="s">
        <v>238</v>
      </c>
      <c r="AF129" s="192" t="s">
        <v>279</v>
      </c>
      <c r="AG129" s="190">
        <v>68.103449999999995</v>
      </c>
      <c r="AH129" s="145" t="s">
        <v>279</v>
      </c>
      <c r="AI129" s="190">
        <v>67.2</v>
      </c>
      <c r="AJ129" s="145" t="s">
        <v>279</v>
      </c>
      <c r="AK129" s="190">
        <v>64.900000000000006</v>
      </c>
      <c r="AL129" s="194" t="s">
        <v>283</v>
      </c>
      <c r="AM129" s="190">
        <v>71.8</v>
      </c>
      <c r="AN129" s="194" t="s">
        <v>283</v>
      </c>
    </row>
    <row r="130" spans="1:40" x14ac:dyDescent="0.25">
      <c r="A130" s="15"/>
      <c r="B130" s="45" t="s">
        <v>142</v>
      </c>
      <c r="C130" s="190">
        <v>89.236293350559194</v>
      </c>
      <c r="D130" s="191" t="s">
        <v>279</v>
      </c>
      <c r="E130" s="190">
        <v>77.468658213339097</v>
      </c>
      <c r="F130" s="145" t="s">
        <v>279</v>
      </c>
      <c r="G130" s="190">
        <v>71.462850000991097</v>
      </c>
      <c r="H130" s="190">
        <v>13.3</v>
      </c>
      <c r="I130" s="190">
        <v>82.619560000000007</v>
      </c>
      <c r="J130" s="145" t="s">
        <v>279</v>
      </c>
      <c r="K130" s="190">
        <v>80.652389999999997</v>
      </c>
      <c r="L130" s="145" t="s">
        <v>279</v>
      </c>
      <c r="M130" s="190">
        <v>133.86767</v>
      </c>
      <c r="N130" s="190"/>
      <c r="O130" s="190">
        <v>145.11203</v>
      </c>
      <c r="P130" s="190"/>
      <c r="Q130" s="190">
        <v>97.883610000000004</v>
      </c>
      <c r="R130" s="145" t="s">
        <v>279</v>
      </c>
      <c r="S130" s="190">
        <v>97.350219999999993</v>
      </c>
      <c r="T130" s="145" t="s">
        <v>279</v>
      </c>
      <c r="U130" s="190">
        <v>96.154084669550684</v>
      </c>
      <c r="V130" s="192" t="s">
        <v>279</v>
      </c>
      <c r="W130" s="190">
        <v>91.358417891599402</v>
      </c>
      <c r="X130" s="192" t="s">
        <v>279</v>
      </c>
      <c r="Y130" s="190">
        <v>2.3746100000000001</v>
      </c>
      <c r="Z130" s="192" t="s">
        <v>279</v>
      </c>
      <c r="AA130" s="193">
        <v>81.525999999999996</v>
      </c>
      <c r="AB130" s="192" t="s">
        <v>279</v>
      </c>
      <c r="AC130" s="190">
        <v>55.261769999999999</v>
      </c>
      <c r="AD130" s="145" t="s">
        <v>279</v>
      </c>
      <c r="AE130" s="190">
        <v>95</v>
      </c>
      <c r="AF130" s="192" t="s">
        <v>239</v>
      </c>
      <c r="AG130" s="190">
        <v>58.070990000000002</v>
      </c>
      <c r="AH130" s="145" t="s">
        <v>279</v>
      </c>
      <c r="AI130" s="190">
        <v>60.095799999999997</v>
      </c>
      <c r="AJ130" s="145" t="s">
        <v>279</v>
      </c>
      <c r="AK130" s="190">
        <v>74.186049721220499</v>
      </c>
      <c r="AL130" s="194" t="s">
        <v>279</v>
      </c>
      <c r="AM130" s="190">
        <v>66.003549356536908</v>
      </c>
      <c r="AN130" s="194" t="s">
        <v>279</v>
      </c>
    </row>
    <row r="131" spans="1:40" x14ac:dyDescent="0.25">
      <c r="A131" s="15"/>
      <c r="B131" s="45" t="s">
        <v>143</v>
      </c>
      <c r="C131" s="190" t="s">
        <v>238</v>
      </c>
      <c r="D131" s="191" t="s">
        <v>279</v>
      </c>
      <c r="E131" s="190" t="s">
        <v>238</v>
      </c>
      <c r="F131" s="145" t="s">
        <v>279</v>
      </c>
      <c r="G131" s="190">
        <v>113.72990368471</v>
      </c>
      <c r="H131" s="190">
        <v>93.956400000000002</v>
      </c>
      <c r="I131" s="190">
        <v>91.035480000000007</v>
      </c>
      <c r="J131" s="145" t="s">
        <v>279</v>
      </c>
      <c r="K131" s="190">
        <v>90.757440000000003</v>
      </c>
      <c r="L131" s="145" t="s">
        <v>279</v>
      </c>
      <c r="M131" s="190">
        <v>106.28388</v>
      </c>
      <c r="N131" s="190"/>
      <c r="O131" s="190">
        <v>105.27485</v>
      </c>
      <c r="P131" s="190"/>
      <c r="Q131" s="190">
        <v>98.636560000000003</v>
      </c>
      <c r="R131" s="145" t="s">
        <v>279</v>
      </c>
      <c r="S131" s="190">
        <v>98.793779999999998</v>
      </c>
      <c r="T131" s="145" t="s">
        <v>279</v>
      </c>
      <c r="U131" s="190" t="s">
        <v>238</v>
      </c>
      <c r="V131" s="192" t="s">
        <v>279</v>
      </c>
      <c r="W131" s="190" t="s">
        <v>238</v>
      </c>
      <c r="X131" s="192" t="s">
        <v>279</v>
      </c>
      <c r="Y131" s="190">
        <v>1.2866</v>
      </c>
      <c r="Z131" s="192" t="s">
        <v>279</v>
      </c>
      <c r="AA131" s="193">
        <v>15.532999999999999</v>
      </c>
      <c r="AB131" s="192" t="s">
        <v>279</v>
      </c>
      <c r="AC131" s="190" t="s">
        <v>238</v>
      </c>
      <c r="AD131" s="145" t="s">
        <v>279</v>
      </c>
      <c r="AE131" s="190" t="s">
        <v>238</v>
      </c>
      <c r="AF131" s="192" t="s">
        <v>279</v>
      </c>
      <c r="AG131" s="190">
        <v>89.642259999999993</v>
      </c>
      <c r="AH131" s="145" t="s">
        <v>279</v>
      </c>
      <c r="AI131" s="190">
        <v>90.822919999999996</v>
      </c>
      <c r="AJ131" s="145" t="s">
        <v>279</v>
      </c>
      <c r="AK131" s="190" t="s">
        <v>238</v>
      </c>
      <c r="AL131" s="194" t="s">
        <v>279</v>
      </c>
      <c r="AM131" s="190" t="s">
        <v>238</v>
      </c>
      <c r="AN131" s="194" t="s">
        <v>279</v>
      </c>
    </row>
    <row r="132" spans="1:40" x14ac:dyDescent="0.25">
      <c r="A132" s="15"/>
      <c r="B132" s="45" t="s">
        <v>144</v>
      </c>
      <c r="C132" s="190" t="s">
        <v>238</v>
      </c>
      <c r="D132" s="191" t="s">
        <v>279</v>
      </c>
      <c r="E132" s="190" t="s">
        <v>238</v>
      </c>
      <c r="F132" s="145" t="s">
        <v>279</v>
      </c>
      <c r="G132" s="190">
        <v>105.775694716164</v>
      </c>
      <c r="H132" s="190">
        <v>82.78</v>
      </c>
      <c r="I132" s="190">
        <v>90.045599999999993</v>
      </c>
      <c r="J132" s="145" t="s">
        <v>279</v>
      </c>
      <c r="K132" s="190">
        <v>93.481890000000007</v>
      </c>
      <c r="L132" s="145" t="s">
        <v>279</v>
      </c>
      <c r="M132" s="190">
        <v>98.427589999999995</v>
      </c>
      <c r="N132" s="190"/>
      <c r="O132" s="190">
        <v>98.894180000000006</v>
      </c>
      <c r="P132" s="190"/>
      <c r="Q132" s="190">
        <v>98.251339999999999</v>
      </c>
      <c r="R132" s="145" t="s">
        <v>279</v>
      </c>
      <c r="S132" s="190">
        <v>98.767949999999999</v>
      </c>
      <c r="T132" s="145" t="s">
        <v>279</v>
      </c>
      <c r="U132" s="190" t="s">
        <v>238</v>
      </c>
      <c r="V132" s="192" t="s">
        <v>279</v>
      </c>
      <c r="W132" s="190" t="s">
        <v>238</v>
      </c>
      <c r="X132" s="192" t="s">
        <v>279</v>
      </c>
      <c r="Y132" s="190">
        <v>1.4965999999999999</v>
      </c>
      <c r="Z132" s="192" t="s">
        <v>279</v>
      </c>
      <c r="AA132" s="193">
        <v>5.2729999999999997</v>
      </c>
      <c r="AB132" s="192" t="s">
        <v>279</v>
      </c>
      <c r="AC132" s="190" t="s">
        <v>238</v>
      </c>
      <c r="AD132" s="145" t="s">
        <v>279</v>
      </c>
      <c r="AE132" s="190" t="s">
        <v>238</v>
      </c>
      <c r="AF132" s="192" t="s">
        <v>279</v>
      </c>
      <c r="AG132" s="190">
        <v>96.837159999999997</v>
      </c>
      <c r="AH132" s="145" t="s">
        <v>279</v>
      </c>
      <c r="AI132" s="190">
        <v>97.086690000000004</v>
      </c>
      <c r="AJ132" s="145" t="s">
        <v>279</v>
      </c>
      <c r="AK132" s="190" t="s">
        <v>238</v>
      </c>
      <c r="AL132" s="194" t="s">
        <v>279</v>
      </c>
      <c r="AM132" s="190" t="s">
        <v>238</v>
      </c>
      <c r="AN132" s="194" t="s">
        <v>279</v>
      </c>
    </row>
    <row r="133" spans="1:40" x14ac:dyDescent="0.25">
      <c r="A133" s="15"/>
      <c r="B133" s="45" t="s">
        <v>145</v>
      </c>
      <c r="C133" s="190">
        <v>85.155616373750803</v>
      </c>
      <c r="D133" s="191" t="s">
        <v>239</v>
      </c>
      <c r="E133" s="190">
        <v>88.8424816785747</v>
      </c>
      <c r="F133" s="145" t="s">
        <v>239</v>
      </c>
      <c r="G133" s="190">
        <v>111.980176558488</v>
      </c>
      <c r="H133" s="190">
        <v>15.5</v>
      </c>
      <c r="I133" s="190">
        <v>54.265990000000002</v>
      </c>
      <c r="J133" s="145" t="s">
        <v>279</v>
      </c>
      <c r="K133" s="190">
        <v>55.693579999999997</v>
      </c>
      <c r="L133" s="145" t="s">
        <v>279</v>
      </c>
      <c r="M133" s="190">
        <v>117.90376000000001</v>
      </c>
      <c r="N133" s="190"/>
      <c r="O133" s="190">
        <v>115.51921</v>
      </c>
      <c r="P133" s="190"/>
      <c r="Q133" s="190">
        <v>92.573009999999996</v>
      </c>
      <c r="R133" s="145" t="s">
        <v>279</v>
      </c>
      <c r="S133" s="190">
        <v>93.857489999999999</v>
      </c>
      <c r="T133" s="145" t="s">
        <v>279</v>
      </c>
      <c r="U133" s="190">
        <v>71</v>
      </c>
      <c r="V133" s="192" t="s">
        <v>279</v>
      </c>
      <c r="W133" s="190">
        <v>69.5</v>
      </c>
      <c r="X133" s="192" t="s">
        <v>279</v>
      </c>
      <c r="Y133" s="190">
        <v>6.7978199999999998</v>
      </c>
      <c r="Z133" s="192" t="s">
        <v>279</v>
      </c>
      <c r="AA133" s="193">
        <v>53.792000000000002</v>
      </c>
      <c r="AB133" s="192" t="s">
        <v>279</v>
      </c>
      <c r="AC133" s="190" t="s">
        <v>238</v>
      </c>
      <c r="AD133" s="145" t="s">
        <v>279</v>
      </c>
      <c r="AE133" s="190">
        <v>55.8</v>
      </c>
      <c r="AF133" s="192" t="s">
        <v>239</v>
      </c>
      <c r="AG133" s="190">
        <v>42.417319999999997</v>
      </c>
      <c r="AH133" s="145" t="s">
        <v>279</v>
      </c>
      <c r="AI133" s="190">
        <v>48.539369999999998</v>
      </c>
      <c r="AJ133" s="145" t="s">
        <v>279</v>
      </c>
      <c r="AK133" s="190">
        <v>37.743771409207064</v>
      </c>
      <c r="AL133" s="194" t="s">
        <v>239</v>
      </c>
      <c r="AM133" s="190">
        <v>47.65705681953046</v>
      </c>
      <c r="AN133" s="194" t="s">
        <v>239</v>
      </c>
    </row>
    <row r="134" spans="1:40" x14ac:dyDescent="0.25">
      <c r="A134" s="15"/>
      <c r="B134" s="45" t="s">
        <v>146</v>
      </c>
      <c r="C134" s="190">
        <v>34.533624186662799</v>
      </c>
      <c r="D134" s="191" t="s">
        <v>279</v>
      </c>
      <c r="E134" s="190">
        <v>15.0577712412646</v>
      </c>
      <c r="F134" s="145" t="s">
        <v>279</v>
      </c>
      <c r="G134" s="190">
        <v>39.292209696785498</v>
      </c>
      <c r="H134" s="190">
        <v>1.7</v>
      </c>
      <c r="I134" s="190">
        <v>6.1204499999999999</v>
      </c>
      <c r="J134" s="145" t="s">
        <v>279</v>
      </c>
      <c r="K134" s="190">
        <v>6.4171199999999997</v>
      </c>
      <c r="L134" s="145" t="s">
        <v>279</v>
      </c>
      <c r="M134" s="190">
        <v>77.141490000000005</v>
      </c>
      <c r="N134" s="190"/>
      <c r="O134" s="190">
        <v>64.856449999999995</v>
      </c>
      <c r="P134" s="190"/>
      <c r="Q134" s="190">
        <v>69.124669999999995</v>
      </c>
      <c r="R134" s="145" t="s">
        <v>279</v>
      </c>
      <c r="S134" s="190">
        <v>57.872860000000003</v>
      </c>
      <c r="T134" s="145" t="s">
        <v>279</v>
      </c>
      <c r="U134" s="190">
        <v>54.7</v>
      </c>
      <c r="V134" s="192" t="s">
        <v>279</v>
      </c>
      <c r="W134" s="190">
        <v>46</v>
      </c>
      <c r="X134" s="192" t="s">
        <v>279</v>
      </c>
      <c r="Y134" s="190">
        <v>36.377830000000003</v>
      </c>
      <c r="Z134" s="192" t="s">
        <v>279</v>
      </c>
      <c r="AA134" s="193">
        <v>1048.7070000000001</v>
      </c>
      <c r="AB134" s="192" t="s">
        <v>279</v>
      </c>
      <c r="AC134" s="190">
        <v>69.329610000000002</v>
      </c>
      <c r="AD134" s="145" t="s">
        <v>279</v>
      </c>
      <c r="AE134" s="190">
        <v>92.112184773331705</v>
      </c>
      <c r="AF134" s="192" t="s">
        <v>279</v>
      </c>
      <c r="AG134" s="190">
        <v>14.690440000000001</v>
      </c>
      <c r="AH134" s="145" t="s">
        <v>279</v>
      </c>
      <c r="AI134" s="190">
        <v>9.7096400000000003</v>
      </c>
      <c r="AJ134" s="145" t="s">
        <v>279</v>
      </c>
      <c r="AK134" s="190">
        <v>20.9</v>
      </c>
      <c r="AL134" s="194" t="s">
        <v>279</v>
      </c>
      <c r="AM134" s="190">
        <v>13.3</v>
      </c>
      <c r="AN134" s="194" t="s">
        <v>279</v>
      </c>
    </row>
    <row r="135" spans="1:40" x14ac:dyDescent="0.25">
      <c r="A135" s="15"/>
      <c r="B135" s="45" t="s">
        <v>147</v>
      </c>
      <c r="C135" s="190">
        <v>75.565937216884507</v>
      </c>
      <c r="D135" s="191" t="s">
        <v>239</v>
      </c>
      <c r="E135" s="190">
        <v>57.953890267778696</v>
      </c>
      <c r="F135" s="145" t="s">
        <v>239</v>
      </c>
      <c r="G135" s="190">
        <v>73.291961606273901</v>
      </c>
      <c r="H135" s="190">
        <v>38</v>
      </c>
      <c r="I135" s="190">
        <v>13.47805</v>
      </c>
      <c r="J135" s="145" t="s">
        <v>279</v>
      </c>
      <c r="K135" s="190">
        <v>13.300459999999999</v>
      </c>
      <c r="L135" s="145" t="s">
        <v>279</v>
      </c>
      <c r="M135" s="190">
        <v>88.439340000000001</v>
      </c>
      <c r="N135" s="190"/>
      <c r="O135" s="190">
        <v>81.000159999999994</v>
      </c>
      <c r="P135" s="190"/>
      <c r="Q135" s="190">
        <v>71.192369999999997</v>
      </c>
      <c r="R135" s="145" t="s">
        <v>279</v>
      </c>
      <c r="S135" s="190">
        <v>60.032850000000003</v>
      </c>
      <c r="T135" s="145" t="s">
        <v>279</v>
      </c>
      <c r="U135" s="190">
        <v>61.6</v>
      </c>
      <c r="V135" s="192" t="s">
        <v>283</v>
      </c>
      <c r="W135" s="190">
        <v>56.7</v>
      </c>
      <c r="X135" s="192" t="s">
        <v>283</v>
      </c>
      <c r="Y135" s="190">
        <v>34.259689999999999</v>
      </c>
      <c r="Z135" s="192" t="s">
        <v>279</v>
      </c>
      <c r="AA135" s="193">
        <v>8709.2430000000004</v>
      </c>
      <c r="AB135" s="192" t="s">
        <v>279</v>
      </c>
      <c r="AC135" s="190">
        <v>79.338409999999996</v>
      </c>
      <c r="AD135" s="145" t="s">
        <v>279</v>
      </c>
      <c r="AE135" s="190">
        <v>96.5</v>
      </c>
      <c r="AF135" s="192" t="s">
        <v>279</v>
      </c>
      <c r="AG135" s="190" t="s">
        <v>238</v>
      </c>
      <c r="AH135" s="145" t="s">
        <v>279</v>
      </c>
      <c r="AI135" s="190" t="s">
        <v>238</v>
      </c>
      <c r="AJ135" s="145" t="s">
        <v>279</v>
      </c>
      <c r="AK135" s="190">
        <v>52.6</v>
      </c>
      <c r="AL135" s="194" t="s">
        <v>283</v>
      </c>
      <c r="AM135" s="190">
        <v>45.1</v>
      </c>
      <c r="AN135" s="194" t="s">
        <v>283</v>
      </c>
    </row>
    <row r="136" spans="1:40" x14ac:dyDescent="0.25">
      <c r="A136" s="15"/>
      <c r="B136" s="45" t="s">
        <v>148</v>
      </c>
      <c r="C136" s="190" t="s">
        <v>238</v>
      </c>
      <c r="D136" s="191" t="s">
        <v>279</v>
      </c>
      <c r="E136" s="190" t="s">
        <v>238</v>
      </c>
      <c r="F136" s="145" t="s">
        <v>279</v>
      </c>
      <c r="G136" s="190" t="s">
        <v>238</v>
      </c>
      <c r="H136" s="190">
        <v>86.9</v>
      </c>
      <c r="I136" s="190" t="s">
        <v>238</v>
      </c>
      <c r="J136" s="145" t="s">
        <v>279</v>
      </c>
      <c r="K136" s="190" t="s">
        <v>238</v>
      </c>
      <c r="L136" s="145" t="s">
        <v>279</v>
      </c>
      <c r="M136" s="190" t="s">
        <v>238</v>
      </c>
      <c r="N136" s="190"/>
      <c r="O136" s="190" t="s">
        <v>238</v>
      </c>
      <c r="P136" s="190"/>
      <c r="Q136" s="190" t="s">
        <v>238</v>
      </c>
      <c r="R136" s="145" t="s">
        <v>279</v>
      </c>
      <c r="S136" s="190" t="s">
        <v>238</v>
      </c>
      <c r="T136" s="145" t="s">
        <v>279</v>
      </c>
      <c r="U136" s="190">
        <v>100</v>
      </c>
      <c r="V136" s="192" t="s">
        <v>279</v>
      </c>
      <c r="W136" s="190">
        <v>100</v>
      </c>
      <c r="X136" s="192" t="s">
        <v>279</v>
      </c>
      <c r="Y136" s="190" t="s">
        <v>238</v>
      </c>
      <c r="Z136" s="192" t="s">
        <v>279</v>
      </c>
      <c r="AA136" s="193" t="s">
        <v>238</v>
      </c>
      <c r="AB136" s="192" t="s">
        <v>279</v>
      </c>
      <c r="AC136" s="190" t="s">
        <v>238</v>
      </c>
      <c r="AD136" s="145" t="s">
        <v>279</v>
      </c>
      <c r="AE136" s="190" t="s">
        <v>238</v>
      </c>
      <c r="AF136" s="192" t="s">
        <v>279</v>
      </c>
      <c r="AG136" s="190" t="s">
        <v>238</v>
      </c>
      <c r="AH136" s="145" t="s">
        <v>279</v>
      </c>
      <c r="AI136" s="190" t="s">
        <v>238</v>
      </c>
      <c r="AJ136" s="145" t="s">
        <v>279</v>
      </c>
      <c r="AK136" s="190" t="s">
        <v>238</v>
      </c>
      <c r="AL136" s="194" t="s">
        <v>279</v>
      </c>
      <c r="AM136" s="190" t="s">
        <v>238</v>
      </c>
      <c r="AN136" s="194" t="s">
        <v>279</v>
      </c>
    </row>
    <row r="137" spans="1:40" x14ac:dyDescent="0.25">
      <c r="A137" s="15"/>
      <c r="B137" s="45" t="s">
        <v>149</v>
      </c>
      <c r="C137" s="190" t="s">
        <v>238</v>
      </c>
      <c r="D137" s="191" t="s">
        <v>279</v>
      </c>
      <c r="E137" s="190" t="s">
        <v>238</v>
      </c>
      <c r="F137" s="145" t="s">
        <v>279</v>
      </c>
      <c r="G137" s="190">
        <v>116.477239938913</v>
      </c>
      <c r="H137" s="190">
        <v>95.053399999999996</v>
      </c>
      <c r="I137" s="190">
        <v>98.877210000000005</v>
      </c>
      <c r="J137" s="145" t="s">
        <v>279</v>
      </c>
      <c r="K137" s="190">
        <v>98.822630000000004</v>
      </c>
      <c r="L137" s="145" t="s">
        <v>279</v>
      </c>
      <c r="M137" s="190">
        <v>99.218779999999995</v>
      </c>
      <c r="N137" s="190"/>
      <c r="O137" s="190">
        <v>99.665130000000005</v>
      </c>
      <c r="P137" s="190"/>
      <c r="Q137" s="190">
        <v>99.218779999999995</v>
      </c>
      <c r="R137" s="145" t="s">
        <v>279</v>
      </c>
      <c r="S137" s="190">
        <v>99.665130000000005</v>
      </c>
      <c r="T137" s="145" t="s">
        <v>279</v>
      </c>
      <c r="U137" s="190" t="s">
        <v>238</v>
      </c>
      <c r="V137" s="192" t="s">
        <v>279</v>
      </c>
      <c r="W137" s="190" t="s">
        <v>238</v>
      </c>
      <c r="X137" s="192" t="s">
        <v>279</v>
      </c>
      <c r="Y137" s="190">
        <v>0.56301000000000001</v>
      </c>
      <c r="Z137" s="192" t="s">
        <v>279</v>
      </c>
      <c r="AA137" s="193">
        <v>2.3969999999999998</v>
      </c>
      <c r="AB137" s="192" t="s">
        <v>279</v>
      </c>
      <c r="AC137" s="190">
        <v>98.48845</v>
      </c>
      <c r="AD137" s="145" t="s">
        <v>279</v>
      </c>
      <c r="AE137" s="190" t="s">
        <v>238</v>
      </c>
      <c r="AF137" s="192" t="s">
        <v>279</v>
      </c>
      <c r="AG137" s="190">
        <v>94.283829999999995</v>
      </c>
      <c r="AH137" s="145" t="s">
        <v>279</v>
      </c>
      <c r="AI137" s="190">
        <v>95.538730000000001</v>
      </c>
      <c r="AJ137" s="145" t="s">
        <v>279</v>
      </c>
      <c r="AK137" s="190" t="s">
        <v>238</v>
      </c>
      <c r="AL137" s="194" t="s">
        <v>279</v>
      </c>
      <c r="AM137" s="190" t="s">
        <v>238</v>
      </c>
      <c r="AN137" s="194" t="s">
        <v>279</v>
      </c>
    </row>
    <row r="138" spans="1:40" x14ac:dyDescent="0.25">
      <c r="A138" s="15"/>
      <c r="B138" s="45" t="s">
        <v>150</v>
      </c>
      <c r="C138" s="190">
        <v>97.405647207728194</v>
      </c>
      <c r="D138" s="191" t="s">
        <v>279</v>
      </c>
      <c r="E138" s="190">
        <v>98.165073768210107</v>
      </c>
      <c r="F138" s="145" t="s">
        <v>279</v>
      </c>
      <c r="G138" s="190">
        <v>154.645907824044</v>
      </c>
      <c r="H138" s="190">
        <v>66.45</v>
      </c>
      <c r="I138" s="190">
        <v>54.637070000000001</v>
      </c>
      <c r="J138" s="145" t="s">
        <v>279</v>
      </c>
      <c r="K138" s="190">
        <v>54.57094</v>
      </c>
      <c r="L138" s="145" t="s">
        <v>279</v>
      </c>
      <c r="M138" s="190">
        <v>108.56283999999999</v>
      </c>
      <c r="N138" s="190"/>
      <c r="O138" s="190">
        <v>109.46965</v>
      </c>
      <c r="P138" s="190"/>
      <c r="Q138" s="190">
        <v>97.076149999999998</v>
      </c>
      <c r="R138" s="145" t="s">
        <v>279</v>
      </c>
      <c r="S138" s="190">
        <v>97.802859999999995</v>
      </c>
      <c r="T138" s="145" t="s">
        <v>279</v>
      </c>
      <c r="U138" s="190" t="s">
        <v>238</v>
      </c>
      <c r="V138" s="192" t="s">
        <v>279</v>
      </c>
      <c r="W138" s="190" t="s">
        <v>238</v>
      </c>
      <c r="X138" s="192" t="s">
        <v>279</v>
      </c>
      <c r="Y138" s="190">
        <v>2.56778</v>
      </c>
      <c r="Z138" s="192" t="s">
        <v>279</v>
      </c>
      <c r="AA138" s="193">
        <v>7.0540000000000003</v>
      </c>
      <c r="AB138" s="192" t="s">
        <v>279</v>
      </c>
      <c r="AC138" s="190">
        <v>93.563050000000004</v>
      </c>
      <c r="AD138" s="145" t="s">
        <v>279</v>
      </c>
      <c r="AE138" s="190" t="s">
        <v>238</v>
      </c>
      <c r="AF138" s="192" t="s">
        <v>279</v>
      </c>
      <c r="AG138" s="190" t="s">
        <v>238</v>
      </c>
      <c r="AH138" s="145" t="s">
        <v>279</v>
      </c>
      <c r="AI138" s="190" t="s">
        <v>238</v>
      </c>
      <c r="AJ138" s="145" t="s">
        <v>279</v>
      </c>
      <c r="AK138" s="190" t="s">
        <v>238</v>
      </c>
      <c r="AL138" s="194" t="s">
        <v>279</v>
      </c>
      <c r="AM138" s="190" t="s">
        <v>238</v>
      </c>
      <c r="AN138" s="194" t="s">
        <v>279</v>
      </c>
    </row>
    <row r="139" spans="1:40" x14ac:dyDescent="0.25">
      <c r="A139" s="15"/>
      <c r="B139" s="45" t="s">
        <v>151</v>
      </c>
      <c r="C139" s="190">
        <v>78.042424242424204</v>
      </c>
      <c r="D139" s="191" t="s">
        <v>279</v>
      </c>
      <c r="E139" s="190">
        <v>63.1368059530624</v>
      </c>
      <c r="F139" s="145" t="s">
        <v>279</v>
      </c>
      <c r="G139" s="190">
        <v>70.1303759844334</v>
      </c>
      <c r="H139" s="190">
        <v>10.9</v>
      </c>
      <c r="I139" s="190">
        <v>86.766689999999997</v>
      </c>
      <c r="J139" s="145" t="s">
        <v>279</v>
      </c>
      <c r="K139" s="190">
        <v>77.119050000000001</v>
      </c>
      <c r="L139" s="145" t="s">
        <v>279</v>
      </c>
      <c r="M139" s="190">
        <v>98.957549999999998</v>
      </c>
      <c r="N139" s="190"/>
      <c r="O139" s="190">
        <v>86.309209999999993</v>
      </c>
      <c r="P139" s="190"/>
      <c r="Q139" s="190">
        <v>77.186869999999999</v>
      </c>
      <c r="R139" s="145" t="s">
        <v>279</v>
      </c>
      <c r="S139" s="190">
        <v>67.321209999999994</v>
      </c>
      <c r="T139" s="145" t="s">
        <v>279</v>
      </c>
      <c r="U139" s="190">
        <v>67.099999999999994</v>
      </c>
      <c r="V139" s="192" t="s">
        <v>279</v>
      </c>
      <c r="W139" s="190">
        <v>60.1</v>
      </c>
      <c r="X139" s="192" t="s">
        <v>279</v>
      </c>
      <c r="Y139" s="190">
        <v>27.535889999999998</v>
      </c>
      <c r="Z139" s="192" t="s">
        <v>279</v>
      </c>
      <c r="AA139" s="193">
        <v>5370.4279999999999</v>
      </c>
      <c r="AB139" s="192" t="s">
        <v>279</v>
      </c>
      <c r="AC139" s="190">
        <v>60.991950000000003</v>
      </c>
      <c r="AD139" s="145" t="s">
        <v>279</v>
      </c>
      <c r="AE139" s="190" t="s">
        <v>238</v>
      </c>
      <c r="AF139" s="192" t="s">
        <v>279</v>
      </c>
      <c r="AG139" s="190">
        <v>41.323529999999998</v>
      </c>
      <c r="AH139" s="145" t="s">
        <v>279</v>
      </c>
      <c r="AI139" s="190">
        <v>30.590050000000002</v>
      </c>
      <c r="AJ139" s="145" t="s">
        <v>279</v>
      </c>
      <c r="AK139" s="190">
        <v>44.8</v>
      </c>
      <c r="AL139" s="194" t="s">
        <v>279</v>
      </c>
      <c r="AM139" s="190">
        <v>38</v>
      </c>
      <c r="AN139" s="194" t="s">
        <v>279</v>
      </c>
    </row>
    <row r="140" spans="1:40" x14ac:dyDescent="0.25">
      <c r="A140" s="15"/>
      <c r="B140" s="45" t="s">
        <v>152</v>
      </c>
      <c r="C140" s="190">
        <v>99.795186891961094</v>
      </c>
      <c r="D140" s="191" t="s">
        <v>279</v>
      </c>
      <c r="E140" s="190">
        <v>99.829545454545496</v>
      </c>
      <c r="F140" s="145" t="s">
        <v>279</v>
      </c>
      <c r="G140" s="190">
        <v>90.352806195621</v>
      </c>
      <c r="H140" s="190" t="s">
        <v>238</v>
      </c>
      <c r="I140" s="190" t="s">
        <v>238</v>
      </c>
      <c r="J140" s="145" t="s">
        <v>279</v>
      </c>
      <c r="K140" s="190" t="s">
        <v>238</v>
      </c>
      <c r="L140" s="145" t="s">
        <v>279</v>
      </c>
      <c r="M140" s="190" t="s">
        <v>238</v>
      </c>
      <c r="N140" s="190"/>
      <c r="O140" s="190" t="s">
        <v>238</v>
      </c>
      <c r="P140" s="190"/>
      <c r="Q140" s="190" t="s">
        <v>238</v>
      </c>
      <c r="R140" s="145" t="s">
        <v>279</v>
      </c>
      <c r="S140" s="190" t="s">
        <v>238</v>
      </c>
      <c r="T140" s="145" t="s">
        <v>279</v>
      </c>
      <c r="U140" s="190" t="s">
        <v>238</v>
      </c>
      <c r="V140" s="192" t="s">
        <v>279</v>
      </c>
      <c r="W140" s="190" t="s">
        <v>238</v>
      </c>
      <c r="X140" s="192" t="s">
        <v>279</v>
      </c>
      <c r="Y140" s="190" t="s">
        <v>238</v>
      </c>
      <c r="Z140" s="192" t="s">
        <v>279</v>
      </c>
      <c r="AA140" s="193" t="s">
        <v>238</v>
      </c>
      <c r="AB140" s="192" t="s">
        <v>279</v>
      </c>
      <c r="AC140" s="190" t="s">
        <v>238</v>
      </c>
      <c r="AD140" s="145" t="s">
        <v>279</v>
      </c>
      <c r="AE140" s="190" t="s">
        <v>238</v>
      </c>
      <c r="AF140" s="192" t="s">
        <v>279</v>
      </c>
      <c r="AG140" s="190" t="s">
        <v>238</v>
      </c>
      <c r="AH140" s="145" t="s">
        <v>279</v>
      </c>
      <c r="AI140" s="190" t="s">
        <v>238</v>
      </c>
      <c r="AJ140" s="145" t="s">
        <v>279</v>
      </c>
      <c r="AK140" s="190" t="s">
        <v>238</v>
      </c>
      <c r="AL140" s="194" t="s">
        <v>279</v>
      </c>
      <c r="AM140" s="190" t="s">
        <v>238</v>
      </c>
      <c r="AN140" s="194" t="s">
        <v>279</v>
      </c>
    </row>
    <row r="141" spans="1:40" x14ac:dyDescent="0.25">
      <c r="A141" s="15"/>
      <c r="B141" s="45" t="s">
        <v>153</v>
      </c>
      <c r="C141" s="190">
        <v>97.934466539117693</v>
      </c>
      <c r="D141" s="191" t="s">
        <v>279</v>
      </c>
      <c r="E141" s="190">
        <v>97.336867748113093</v>
      </c>
      <c r="F141" s="145" t="s">
        <v>279</v>
      </c>
      <c r="G141" s="190">
        <v>162.97429978494699</v>
      </c>
      <c r="H141" s="190">
        <v>42.9</v>
      </c>
      <c r="I141" s="190">
        <v>65.347970000000004</v>
      </c>
      <c r="J141" s="145" t="s">
        <v>279</v>
      </c>
      <c r="K141" s="190">
        <v>65.479889999999997</v>
      </c>
      <c r="L141" s="145" t="s">
        <v>279</v>
      </c>
      <c r="M141" s="190">
        <v>101.7774</v>
      </c>
      <c r="N141" s="190"/>
      <c r="O141" s="190">
        <v>98.800370000000001</v>
      </c>
      <c r="P141" s="190"/>
      <c r="Q141" s="190">
        <v>92.352170000000001</v>
      </c>
      <c r="R141" s="145" t="s">
        <v>279</v>
      </c>
      <c r="S141" s="190">
        <v>91.695790000000002</v>
      </c>
      <c r="T141" s="145" t="s">
        <v>279</v>
      </c>
      <c r="U141" s="190" t="s">
        <v>238</v>
      </c>
      <c r="V141" s="192" t="s">
        <v>279</v>
      </c>
      <c r="W141" s="190" t="s">
        <v>238</v>
      </c>
      <c r="X141" s="192" t="s">
        <v>279</v>
      </c>
      <c r="Y141" s="190">
        <v>7.9693000000000005</v>
      </c>
      <c r="Z141" s="192" t="s">
        <v>279</v>
      </c>
      <c r="AA141" s="193">
        <v>34.737000000000002</v>
      </c>
      <c r="AB141" s="192" t="s">
        <v>279</v>
      </c>
      <c r="AC141" s="190">
        <v>91.609639999999999</v>
      </c>
      <c r="AD141" s="145" t="s">
        <v>279</v>
      </c>
      <c r="AE141" s="190" t="s">
        <v>238</v>
      </c>
      <c r="AF141" s="192" t="s">
        <v>279</v>
      </c>
      <c r="AG141" s="190">
        <v>73.567760000000007</v>
      </c>
      <c r="AH141" s="145" t="s">
        <v>279</v>
      </c>
      <c r="AI141" s="190">
        <v>79.316810000000004</v>
      </c>
      <c r="AJ141" s="145" t="s">
        <v>279</v>
      </c>
      <c r="AK141" s="190" t="s">
        <v>238</v>
      </c>
      <c r="AL141" s="194" t="s">
        <v>279</v>
      </c>
      <c r="AM141" s="190" t="s">
        <v>238</v>
      </c>
      <c r="AN141" s="194" t="s">
        <v>279</v>
      </c>
    </row>
    <row r="142" spans="1:40" x14ac:dyDescent="0.25">
      <c r="A142" s="15"/>
      <c r="B142" s="45" t="s">
        <v>154</v>
      </c>
      <c r="C142" s="190">
        <v>66.827290000000005</v>
      </c>
      <c r="D142" s="191" t="s">
        <v>279</v>
      </c>
      <c r="E142" s="190">
        <v>75.817949999999996</v>
      </c>
      <c r="F142" s="145" t="s">
        <v>279</v>
      </c>
      <c r="G142" s="190">
        <v>40.976542022399997</v>
      </c>
      <c r="H142" s="190">
        <v>6.5</v>
      </c>
      <c r="I142" s="190">
        <v>101.01803</v>
      </c>
      <c r="J142" s="145" t="s">
        <v>239</v>
      </c>
      <c r="K142" s="190">
        <v>98.522469999999998</v>
      </c>
      <c r="L142" s="145" t="s">
        <v>239</v>
      </c>
      <c r="M142" s="190">
        <v>119.26992</v>
      </c>
      <c r="N142" s="190"/>
      <c r="O142" s="190">
        <v>108.81529</v>
      </c>
      <c r="P142" s="190"/>
      <c r="Q142" s="190">
        <v>90.048180000000002</v>
      </c>
      <c r="R142" s="145" t="s">
        <v>279</v>
      </c>
      <c r="S142" s="190">
        <v>83.258660000000006</v>
      </c>
      <c r="T142" s="145" t="s">
        <v>279</v>
      </c>
      <c r="U142" s="190" t="s">
        <v>238</v>
      </c>
      <c r="V142" s="192" t="s">
        <v>279</v>
      </c>
      <c r="W142" s="190" t="s">
        <v>238</v>
      </c>
      <c r="X142" s="192" t="s">
        <v>279</v>
      </c>
      <c r="Y142" s="190">
        <v>13.223839999999999</v>
      </c>
      <c r="Z142" s="192" t="s">
        <v>279</v>
      </c>
      <c r="AA142" s="193">
        <v>165.18100000000001</v>
      </c>
      <c r="AB142" s="192" t="s">
        <v>279</v>
      </c>
      <c r="AC142" s="190" t="s">
        <v>238</v>
      </c>
      <c r="AD142" s="145" t="s">
        <v>279</v>
      </c>
      <c r="AE142" s="190" t="s">
        <v>238</v>
      </c>
      <c r="AF142" s="192" t="s">
        <v>279</v>
      </c>
      <c r="AG142" s="190" t="s">
        <v>238</v>
      </c>
      <c r="AH142" s="145" t="s">
        <v>279</v>
      </c>
      <c r="AI142" s="190" t="s">
        <v>238</v>
      </c>
      <c r="AJ142" s="145" t="s">
        <v>279</v>
      </c>
      <c r="AK142" s="190" t="s">
        <v>238</v>
      </c>
      <c r="AL142" s="194" t="s">
        <v>279</v>
      </c>
      <c r="AM142" s="190" t="s">
        <v>238</v>
      </c>
      <c r="AN142" s="194" t="s">
        <v>279</v>
      </c>
    </row>
    <row r="143" spans="1:40" x14ac:dyDescent="0.25">
      <c r="A143" s="15"/>
      <c r="B143" s="45" t="s">
        <v>155</v>
      </c>
      <c r="C143" s="190">
        <v>98.500339244098896</v>
      </c>
      <c r="D143" s="191" t="s">
        <v>279</v>
      </c>
      <c r="E143" s="190">
        <v>98.728819217262398</v>
      </c>
      <c r="F143" s="145" t="s">
        <v>279</v>
      </c>
      <c r="G143" s="190">
        <v>103.689328381083</v>
      </c>
      <c r="H143" s="190">
        <v>36.9</v>
      </c>
      <c r="I143" s="190">
        <v>34.454239999999999</v>
      </c>
      <c r="J143" s="145" t="s">
        <v>279</v>
      </c>
      <c r="K143" s="190">
        <v>34.73413</v>
      </c>
      <c r="L143" s="145" t="s">
        <v>279</v>
      </c>
      <c r="M143" s="190">
        <v>96.667230000000004</v>
      </c>
      <c r="N143" s="190"/>
      <c r="O143" s="190">
        <v>92.919880000000006</v>
      </c>
      <c r="P143" s="190"/>
      <c r="Q143" s="190">
        <v>82.785520000000005</v>
      </c>
      <c r="R143" s="145" t="s">
        <v>279</v>
      </c>
      <c r="S143" s="190">
        <v>82.444649999999996</v>
      </c>
      <c r="T143" s="145" t="s">
        <v>279</v>
      </c>
      <c r="U143" s="190">
        <v>86.7</v>
      </c>
      <c r="V143" s="192" t="s">
        <v>279</v>
      </c>
      <c r="W143" s="190">
        <v>89.1</v>
      </c>
      <c r="X143" s="192" t="s">
        <v>279</v>
      </c>
      <c r="Y143" s="190">
        <v>17.381920000000001</v>
      </c>
      <c r="Z143" s="192" t="s">
        <v>279</v>
      </c>
      <c r="AA143" s="193">
        <v>150.38800000000001</v>
      </c>
      <c r="AB143" s="192" t="s">
        <v>279</v>
      </c>
      <c r="AC143" s="190">
        <v>80.115719999999996</v>
      </c>
      <c r="AD143" s="145" t="s">
        <v>279</v>
      </c>
      <c r="AE143" s="190" t="s">
        <v>238</v>
      </c>
      <c r="AF143" s="192" t="s">
        <v>279</v>
      </c>
      <c r="AG143" s="190">
        <v>60.325090000000003</v>
      </c>
      <c r="AH143" s="145" t="s">
        <v>279</v>
      </c>
      <c r="AI143" s="190">
        <v>64.867339999999999</v>
      </c>
      <c r="AJ143" s="145" t="s">
        <v>279</v>
      </c>
      <c r="AK143" s="190">
        <v>80.5</v>
      </c>
      <c r="AL143" s="194" t="s">
        <v>239</v>
      </c>
      <c r="AM143" s="190">
        <v>79.5</v>
      </c>
      <c r="AN143" s="194" t="s">
        <v>239</v>
      </c>
    </row>
    <row r="144" spans="1:40" x14ac:dyDescent="0.25">
      <c r="A144" s="15"/>
      <c r="B144" s="45" t="s">
        <v>156</v>
      </c>
      <c r="C144" s="190">
        <v>98.719336844293494</v>
      </c>
      <c r="D144" s="191" t="s">
        <v>279</v>
      </c>
      <c r="E144" s="190">
        <v>98.675753086976997</v>
      </c>
      <c r="F144" s="145" t="s">
        <v>279</v>
      </c>
      <c r="G144" s="190">
        <v>98.082981266248495</v>
      </c>
      <c r="H144" s="190">
        <v>39.200000000000003</v>
      </c>
      <c r="I144" s="190">
        <v>78.259379999999993</v>
      </c>
      <c r="J144" s="145" t="s">
        <v>279</v>
      </c>
      <c r="K144" s="190">
        <v>77.708479999999994</v>
      </c>
      <c r="L144" s="145" t="s">
        <v>279</v>
      </c>
      <c r="M144" s="190">
        <v>100.23068000000001</v>
      </c>
      <c r="N144" s="190"/>
      <c r="O144" s="190">
        <v>98.933909999999997</v>
      </c>
      <c r="P144" s="190"/>
      <c r="Q144" s="190">
        <v>96.263859999999994</v>
      </c>
      <c r="R144" s="145" t="s">
        <v>279</v>
      </c>
      <c r="S144" s="190">
        <v>96.392610000000005</v>
      </c>
      <c r="T144" s="145" t="s">
        <v>279</v>
      </c>
      <c r="U144" s="190">
        <v>97.4</v>
      </c>
      <c r="V144" s="192" t="s">
        <v>279</v>
      </c>
      <c r="W144" s="190">
        <v>97.4</v>
      </c>
      <c r="X144" s="192" t="s">
        <v>279</v>
      </c>
      <c r="Y144" s="190">
        <v>3.67292</v>
      </c>
      <c r="Z144" s="192" t="s">
        <v>279</v>
      </c>
      <c r="AA144" s="193">
        <v>128.536</v>
      </c>
      <c r="AB144" s="192" t="s">
        <v>279</v>
      </c>
      <c r="AC144" s="190">
        <v>73.885130000000004</v>
      </c>
      <c r="AD144" s="145" t="s">
        <v>279</v>
      </c>
      <c r="AE144" s="190">
        <v>87.342706189995596</v>
      </c>
      <c r="AF144" s="192" t="s">
        <v>279</v>
      </c>
      <c r="AG144" s="190">
        <v>76.81232</v>
      </c>
      <c r="AH144" s="145" t="s">
        <v>279</v>
      </c>
      <c r="AI144" s="190">
        <v>77.474800000000002</v>
      </c>
      <c r="AJ144" s="145" t="s">
        <v>279</v>
      </c>
      <c r="AK144" s="190">
        <v>81.2</v>
      </c>
      <c r="AL144" s="194" t="s">
        <v>279</v>
      </c>
      <c r="AM144" s="190">
        <v>81.599999999999994</v>
      </c>
      <c r="AN144" s="194" t="s">
        <v>279</v>
      </c>
    </row>
    <row r="145" spans="1:40" x14ac:dyDescent="0.25">
      <c r="A145" s="15"/>
      <c r="B145" s="45" t="s">
        <v>157</v>
      </c>
      <c r="C145" s="190">
        <v>97.019948861174797</v>
      </c>
      <c r="D145" s="191" t="s">
        <v>239</v>
      </c>
      <c r="E145" s="190">
        <v>98.491521267962099</v>
      </c>
      <c r="F145" s="145" t="s">
        <v>239</v>
      </c>
      <c r="G145" s="190">
        <v>104.502321462578</v>
      </c>
      <c r="H145" s="190">
        <v>37</v>
      </c>
      <c r="I145" s="190">
        <v>51.042459999999998</v>
      </c>
      <c r="J145" s="145" t="s">
        <v>279</v>
      </c>
      <c r="K145" s="190">
        <v>51.979509999999998</v>
      </c>
      <c r="L145" s="145" t="s">
        <v>279</v>
      </c>
      <c r="M145" s="190">
        <v>106.88539</v>
      </c>
      <c r="N145" s="190"/>
      <c r="O145" s="190">
        <v>104.57980000000001</v>
      </c>
      <c r="P145" s="190"/>
      <c r="Q145" s="190">
        <v>87.864270000000005</v>
      </c>
      <c r="R145" s="145" t="s">
        <v>279</v>
      </c>
      <c r="S145" s="190">
        <v>89.467579999999998</v>
      </c>
      <c r="T145" s="145" t="s">
        <v>279</v>
      </c>
      <c r="U145" s="190">
        <v>87.569742708640035</v>
      </c>
      <c r="V145" s="192" t="s">
        <v>239</v>
      </c>
      <c r="W145" s="190">
        <v>88.936282024352593</v>
      </c>
      <c r="X145" s="192" t="s">
        <v>239</v>
      </c>
      <c r="Y145" s="190">
        <v>11.352589999999999</v>
      </c>
      <c r="Z145" s="192" t="s">
        <v>279</v>
      </c>
      <c r="AA145" s="193">
        <v>1469.175</v>
      </c>
      <c r="AB145" s="192" t="s">
        <v>279</v>
      </c>
      <c r="AC145" s="190">
        <v>75.779839999999993</v>
      </c>
      <c r="AD145" s="145" t="s">
        <v>239</v>
      </c>
      <c r="AE145" s="190">
        <v>90</v>
      </c>
      <c r="AF145" s="192" t="s">
        <v>239</v>
      </c>
      <c r="AG145" s="190">
        <v>56.281649999999999</v>
      </c>
      <c r="AH145" s="145" t="s">
        <v>279</v>
      </c>
      <c r="AI145" s="190">
        <v>66.742289999999997</v>
      </c>
      <c r="AJ145" s="145" t="s">
        <v>279</v>
      </c>
      <c r="AK145" s="190">
        <v>55.482878385856807</v>
      </c>
      <c r="AL145" s="194" t="s">
        <v>239</v>
      </c>
      <c r="AM145" s="190">
        <v>70.035271190013532</v>
      </c>
      <c r="AN145" s="194" t="s">
        <v>239</v>
      </c>
    </row>
    <row r="146" spans="1:40" x14ac:dyDescent="0.25">
      <c r="A146" s="15"/>
      <c r="B146" s="45" t="s">
        <v>158</v>
      </c>
      <c r="C146" s="190">
        <v>99.999960000000002</v>
      </c>
      <c r="D146" s="191" t="s">
        <v>279</v>
      </c>
      <c r="E146" s="190">
        <v>99.999970000000005</v>
      </c>
      <c r="F146" s="145" t="s">
        <v>279</v>
      </c>
      <c r="G146" s="190">
        <v>150.018440922389</v>
      </c>
      <c r="H146" s="190">
        <v>62.849200000000003</v>
      </c>
      <c r="I146" s="190">
        <v>78.401049999999998</v>
      </c>
      <c r="J146" s="145" t="s">
        <v>279</v>
      </c>
      <c r="K146" s="190">
        <v>77.948130000000006</v>
      </c>
      <c r="L146" s="145" t="s">
        <v>279</v>
      </c>
      <c r="M146" s="190">
        <v>101.04161000000001</v>
      </c>
      <c r="N146" s="190"/>
      <c r="O146" s="190">
        <v>101.42139</v>
      </c>
      <c r="P146" s="190"/>
      <c r="Q146" s="190">
        <v>96.652850000000001</v>
      </c>
      <c r="R146" s="145" t="s">
        <v>279</v>
      </c>
      <c r="S146" s="190">
        <v>96.878829999999994</v>
      </c>
      <c r="T146" s="145" t="s">
        <v>279</v>
      </c>
      <c r="U146" s="190" t="s">
        <v>238</v>
      </c>
      <c r="V146" s="192" t="s">
        <v>279</v>
      </c>
      <c r="W146" s="190" t="s">
        <v>238</v>
      </c>
      <c r="X146" s="192" t="s">
        <v>279</v>
      </c>
      <c r="Y146" s="190">
        <v>3.23719</v>
      </c>
      <c r="Z146" s="192" t="s">
        <v>279</v>
      </c>
      <c r="AA146" s="193">
        <v>69.944999999999993</v>
      </c>
      <c r="AB146" s="192" t="s">
        <v>279</v>
      </c>
      <c r="AC146" s="190">
        <v>98.532290000000003</v>
      </c>
      <c r="AD146" s="145" t="s">
        <v>279</v>
      </c>
      <c r="AE146" s="190" t="s">
        <v>238</v>
      </c>
      <c r="AF146" s="192" t="s">
        <v>279</v>
      </c>
      <c r="AG146" s="190">
        <v>89.844750000000005</v>
      </c>
      <c r="AH146" s="145" t="s">
        <v>279</v>
      </c>
      <c r="AI146" s="190">
        <v>91.155190000000005</v>
      </c>
      <c r="AJ146" s="145" t="s">
        <v>279</v>
      </c>
      <c r="AK146" s="190" t="s">
        <v>238</v>
      </c>
      <c r="AL146" s="194" t="s">
        <v>279</v>
      </c>
      <c r="AM146" s="190" t="s">
        <v>238</v>
      </c>
      <c r="AN146" s="194" t="s">
        <v>279</v>
      </c>
    </row>
    <row r="147" spans="1:40" x14ac:dyDescent="0.25">
      <c r="A147" s="15"/>
      <c r="B147" s="45" t="s">
        <v>159</v>
      </c>
      <c r="C147" s="190">
        <v>99.391795690123601</v>
      </c>
      <c r="D147" s="191" t="s">
        <v>279</v>
      </c>
      <c r="E147" s="190">
        <v>99.479644447272506</v>
      </c>
      <c r="F147" s="145" t="s">
        <v>279</v>
      </c>
      <c r="G147" s="190">
        <v>113.035602040543</v>
      </c>
      <c r="H147" s="190">
        <v>62.095599999999997</v>
      </c>
      <c r="I147" s="190">
        <v>86.531850000000006</v>
      </c>
      <c r="J147" s="145" t="s">
        <v>279</v>
      </c>
      <c r="K147" s="190">
        <v>84.627719999999997</v>
      </c>
      <c r="L147" s="145" t="s">
        <v>279</v>
      </c>
      <c r="M147" s="190">
        <v>107.15994000000001</v>
      </c>
      <c r="N147" s="190"/>
      <c r="O147" s="190">
        <v>105.35462</v>
      </c>
      <c r="P147" s="190"/>
      <c r="Q147" s="190">
        <v>98.219070000000002</v>
      </c>
      <c r="R147" s="145" t="s">
        <v>279</v>
      </c>
      <c r="S147" s="190">
        <v>99.392870000000002</v>
      </c>
      <c r="T147" s="145" t="s">
        <v>279</v>
      </c>
      <c r="U147" s="190" t="s">
        <v>238</v>
      </c>
      <c r="V147" s="192" t="s">
        <v>279</v>
      </c>
      <c r="W147" s="190" t="s">
        <v>238</v>
      </c>
      <c r="X147" s="192" t="s">
        <v>279</v>
      </c>
      <c r="Y147" s="190">
        <v>1.2115499999999999</v>
      </c>
      <c r="Z147" s="192" t="s">
        <v>279</v>
      </c>
      <c r="AA147" s="193">
        <v>8.02</v>
      </c>
      <c r="AB147" s="192" t="s">
        <v>279</v>
      </c>
      <c r="AC147" s="190" t="s">
        <v>238</v>
      </c>
      <c r="AD147" s="145" t="s">
        <v>279</v>
      </c>
      <c r="AE147" s="190" t="s">
        <v>238</v>
      </c>
      <c r="AF147" s="192" t="s">
        <v>279</v>
      </c>
      <c r="AG147" s="190" t="s">
        <v>238</v>
      </c>
      <c r="AH147" s="145" t="s">
        <v>279</v>
      </c>
      <c r="AI147" s="190" t="s">
        <v>238</v>
      </c>
      <c r="AJ147" s="145" t="s">
        <v>279</v>
      </c>
      <c r="AK147" s="190" t="s">
        <v>238</v>
      </c>
      <c r="AL147" s="194" t="s">
        <v>279</v>
      </c>
      <c r="AM147" s="190" t="s">
        <v>238</v>
      </c>
      <c r="AN147" s="194" t="s">
        <v>279</v>
      </c>
    </row>
    <row r="148" spans="1:40" x14ac:dyDescent="0.25">
      <c r="A148" s="15"/>
      <c r="B148" s="45" t="s">
        <v>160</v>
      </c>
      <c r="C148" s="190">
        <v>98.685591455783197</v>
      </c>
      <c r="D148" s="191" t="s">
        <v>279</v>
      </c>
      <c r="E148" s="190">
        <v>99.834642885652698</v>
      </c>
      <c r="F148" s="145" t="s">
        <v>279</v>
      </c>
      <c r="G148" s="190">
        <v>152.64417457127001</v>
      </c>
      <c r="H148" s="190">
        <v>85.3</v>
      </c>
      <c r="I148" s="190">
        <v>72.292100000000005</v>
      </c>
      <c r="J148" s="145" t="s">
        <v>279</v>
      </c>
      <c r="K148" s="190">
        <v>74.672700000000006</v>
      </c>
      <c r="L148" s="145" t="s">
        <v>279</v>
      </c>
      <c r="M148" s="190" t="s">
        <v>238</v>
      </c>
      <c r="N148" s="190"/>
      <c r="O148" s="190" t="s">
        <v>238</v>
      </c>
      <c r="P148" s="190"/>
      <c r="Q148" s="190" t="s">
        <v>238</v>
      </c>
      <c r="R148" s="145" t="s">
        <v>279</v>
      </c>
      <c r="S148" s="190" t="s">
        <v>238</v>
      </c>
      <c r="T148" s="145" t="s">
        <v>279</v>
      </c>
      <c r="U148" s="190" t="s">
        <v>238</v>
      </c>
      <c r="V148" s="192" t="s">
        <v>279</v>
      </c>
      <c r="W148" s="190" t="s">
        <v>238</v>
      </c>
      <c r="X148" s="192" t="s">
        <v>279</v>
      </c>
      <c r="Y148" s="190" t="s">
        <v>238</v>
      </c>
      <c r="Z148" s="192" t="s">
        <v>279</v>
      </c>
      <c r="AA148" s="193" t="s">
        <v>238</v>
      </c>
      <c r="AB148" s="192" t="s">
        <v>279</v>
      </c>
      <c r="AC148" s="190" t="s">
        <v>238</v>
      </c>
      <c r="AD148" s="145" t="s">
        <v>279</v>
      </c>
      <c r="AE148" s="190" t="s">
        <v>238</v>
      </c>
      <c r="AF148" s="192" t="s">
        <v>279</v>
      </c>
      <c r="AG148" s="190">
        <v>90.556600000000003</v>
      </c>
      <c r="AH148" s="145" t="s">
        <v>279</v>
      </c>
      <c r="AI148" s="190">
        <v>100</v>
      </c>
      <c r="AJ148" s="145" t="s">
        <v>279</v>
      </c>
      <c r="AK148" s="190" t="s">
        <v>238</v>
      </c>
      <c r="AL148" s="194" t="s">
        <v>279</v>
      </c>
      <c r="AM148" s="190" t="s">
        <v>238</v>
      </c>
      <c r="AN148" s="194" t="s">
        <v>279</v>
      </c>
    </row>
    <row r="149" spans="1:40" x14ac:dyDescent="0.25">
      <c r="A149" s="15"/>
      <c r="B149" s="45" t="s">
        <v>161</v>
      </c>
      <c r="C149" s="190" t="s">
        <v>238</v>
      </c>
      <c r="D149" s="191" t="s">
        <v>279</v>
      </c>
      <c r="E149" s="190" t="s">
        <v>238</v>
      </c>
      <c r="F149" s="145" t="s">
        <v>279</v>
      </c>
      <c r="G149" s="190">
        <v>110.998467846808</v>
      </c>
      <c r="H149" s="190">
        <v>84.77</v>
      </c>
      <c r="I149" s="190">
        <v>117.97013</v>
      </c>
      <c r="J149" s="145" t="s">
        <v>279</v>
      </c>
      <c r="K149" s="190">
        <v>117.48965</v>
      </c>
      <c r="L149" s="145" t="s">
        <v>279</v>
      </c>
      <c r="M149" s="190">
        <v>103.24348999999999</v>
      </c>
      <c r="N149" s="190"/>
      <c r="O149" s="190">
        <v>102.19028</v>
      </c>
      <c r="P149" s="190"/>
      <c r="Q149" s="190">
        <v>99.547960000000003</v>
      </c>
      <c r="R149" s="145" t="s">
        <v>279</v>
      </c>
      <c r="S149" s="190">
        <v>98.922390000000007</v>
      </c>
      <c r="T149" s="145" t="s">
        <v>279</v>
      </c>
      <c r="U149" s="190" t="s">
        <v>238</v>
      </c>
      <c r="V149" s="192" t="s">
        <v>279</v>
      </c>
      <c r="W149" s="190" t="s">
        <v>238</v>
      </c>
      <c r="X149" s="192" t="s">
        <v>279</v>
      </c>
      <c r="Y149" s="190">
        <v>0.75295999999999996</v>
      </c>
      <c r="Z149" s="192" t="s">
        <v>279</v>
      </c>
      <c r="AA149" s="193">
        <v>21.686</v>
      </c>
      <c r="AB149" s="192" t="s">
        <v>279</v>
      </c>
      <c r="AC149" s="190">
        <v>99.191109999999995</v>
      </c>
      <c r="AD149" s="145" t="s">
        <v>279</v>
      </c>
      <c r="AE149" s="190" t="s">
        <v>238</v>
      </c>
      <c r="AF149" s="192" t="s">
        <v>279</v>
      </c>
      <c r="AG149" s="190">
        <v>96.374380000000002</v>
      </c>
      <c r="AH149" s="145" t="s">
        <v>279</v>
      </c>
      <c r="AI149" s="190">
        <v>95.552030000000002</v>
      </c>
      <c r="AJ149" s="145" t="s">
        <v>279</v>
      </c>
      <c r="AK149" s="190" t="s">
        <v>238</v>
      </c>
      <c r="AL149" s="194" t="s">
        <v>279</v>
      </c>
      <c r="AM149" s="190" t="s">
        <v>238</v>
      </c>
      <c r="AN149" s="194" t="s">
        <v>279</v>
      </c>
    </row>
    <row r="150" spans="1:40" x14ac:dyDescent="0.25">
      <c r="A150" s="15"/>
      <c r="B150" s="55" t="s">
        <v>162</v>
      </c>
      <c r="C150" s="190">
        <v>100</v>
      </c>
      <c r="D150" s="191" t="s">
        <v>279</v>
      </c>
      <c r="E150" s="190">
        <v>100</v>
      </c>
      <c r="F150" s="145" t="s">
        <v>279</v>
      </c>
      <c r="G150" s="190">
        <v>106.011406272762</v>
      </c>
      <c r="H150" s="190">
        <v>48.8</v>
      </c>
      <c r="I150" s="190">
        <v>80.289510000000007</v>
      </c>
      <c r="J150" s="145" t="s">
        <v>279</v>
      </c>
      <c r="K150" s="190">
        <v>78.972880000000004</v>
      </c>
      <c r="L150" s="145" t="s">
        <v>279</v>
      </c>
      <c r="M150" s="190">
        <v>93.904380000000003</v>
      </c>
      <c r="N150" s="190"/>
      <c r="O150" s="190">
        <v>93.684709999999995</v>
      </c>
      <c r="P150" s="190"/>
      <c r="Q150" s="190">
        <v>90.59639</v>
      </c>
      <c r="R150" s="145" t="s">
        <v>279</v>
      </c>
      <c r="S150" s="190">
        <v>90.455560000000006</v>
      </c>
      <c r="T150" s="145" t="s">
        <v>279</v>
      </c>
      <c r="U150" s="190">
        <v>98.9</v>
      </c>
      <c r="V150" s="192" t="s">
        <v>279</v>
      </c>
      <c r="W150" s="190">
        <v>98.4</v>
      </c>
      <c r="X150" s="192" t="s">
        <v>279</v>
      </c>
      <c r="Y150" s="190">
        <v>9.4718300000000006</v>
      </c>
      <c r="Z150" s="192" t="s">
        <v>279</v>
      </c>
      <c r="AA150" s="193">
        <v>13.945</v>
      </c>
      <c r="AB150" s="192" t="s">
        <v>279</v>
      </c>
      <c r="AC150" s="190">
        <v>95.782510000000002</v>
      </c>
      <c r="AD150" s="145" t="s">
        <v>279</v>
      </c>
      <c r="AE150" s="190">
        <v>99.8</v>
      </c>
      <c r="AF150" s="192" t="s">
        <v>239</v>
      </c>
      <c r="AG150" s="190">
        <v>77.504289999999997</v>
      </c>
      <c r="AH150" s="145" t="s">
        <v>279</v>
      </c>
      <c r="AI150" s="190">
        <v>78.3322</v>
      </c>
      <c r="AJ150" s="145" t="s">
        <v>279</v>
      </c>
      <c r="AK150" s="190">
        <v>86.368295022954698</v>
      </c>
      <c r="AL150" s="194" t="s">
        <v>239</v>
      </c>
      <c r="AM150" s="190">
        <v>89.616746054904908</v>
      </c>
      <c r="AN150" s="194" t="s">
        <v>239</v>
      </c>
    </row>
    <row r="151" spans="1:40" x14ac:dyDescent="0.25">
      <c r="A151" s="15"/>
      <c r="B151" s="45" t="s">
        <v>163</v>
      </c>
      <c r="C151" s="190">
        <v>99.014086499468704</v>
      </c>
      <c r="D151" s="191" t="s">
        <v>279</v>
      </c>
      <c r="E151" s="190">
        <v>98.976216792539603</v>
      </c>
      <c r="F151" s="145" t="s">
        <v>279</v>
      </c>
      <c r="G151" s="190">
        <v>105.582921651343</v>
      </c>
      <c r="H151" s="190">
        <v>49.764499999999998</v>
      </c>
      <c r="I151" s="190">
        <v>76.983999999999995</v>
      </c>
      <c r="J151" s="145" t="s">
        <v>279</v>
      </c>
      <c r="K151" s="190">
        <v>77.917839999999998</v>
      </c>
      <c r="L151" s="145" t="s">
        <v>279</v>
      </c>
      <c r="M151" s="190">
        <v>94.864900000000006</v>
      </c>
      <c r="N151" s="190"/>
      <c r="O151" s="190">
        <v>93.472089999999994</v>
      </c>
      <c r="P151" s="190"/>
      <c r="Q151" s="190">
        <v>86.168199999999999</v>
      </c>
      <c r="R151" s="145" t="s">
        <v>279</v>
      </c>
      <c r="S151" s="190">
        <v>85.319159999999997</v>
      </c>
      <c r="T151" s="145" t="s">
        <v>279</v>
      </c>
      <c r="U151" s="190" t="s">
        <v>238</v>
      </c>
      <c r="V151" s="192" t="s">
        <v>279</v>
      </c>
      <c r="W151" s="190" t="s">
        <v>238</v>
      </c>
      <c r="X151" s="192" t="s">
        <v>279</v>
      </c>
      <c r="Y151" s="190">
        <v>14.244429999999999</v>
      </c>
      <c r="Z151" s="192" t="s">
        <v>279</v>
      </c>
      <c r="AA151" s="193">
        <v>122.053</v>
      </c>
      <c r="AB151" s="192" t="s">
        <v>279</v>
      </c>
      <c r="AC151" s="190">
        <v>94.049940000000007</v>
      </c>
      <c r="AD151" s="145" t="s">
        <v>279</v>
      </c>
      <c r="AE151" s="190" t="s">
        <v>238</v>
      </c>
      <c r="AF151" s="192" t="s">
        <v>279</v>
      </c>
      <c r="AG151" s="190">
        <v>79.352239999999995</v>
      </c>
      <c r="AH151" s="145" t="s">
        <v>279</v>
      </c>
      <c r="AI151" s="190">
        <v>80.698369999999997</v>
      </c>
      <c r="AJ151" s="145" t="s">
        <v>279</v>
      </c>
      <c r="AK151" s="190" t="s">
        <v>238</v>
      </c>
      <c r="AL151" s="194" t="s">
        <v>279</v>
      </c>
      <c r="AM151" s="190" t="s">
        <v>238</v>
      </c>
      <c r="AN151" s="194" t="s">
        <v>279</v>
      </c>
    </row>
    <row r="152" spans="1:40" x14ac:dyDescent="0.25">
      <c r="A152" s="15"/>
      <c r="B152" s="45" t="s">
        <v>164</v>
      </c>
      <c r="C152" s="190">
        <v>99.662780300427499</v>
      </c>
      <c r="D152" s="191" t="s">
        <v>279</v>
      </c>
      <c r="E152" s="190">
        <v>99.758022932752695</v>
      </c>
      <c r="F152" s="145" t="s">
        <v>279</v>
      </c>
      <c r="G152" s="190">
        <v>152.83535244965901</v>
      </c>
      <c r="H152" s="190">
        <v>61.4</v>
      </c>
      <c r="I152" s="190">
        <v>91.549300000000002</v>
      </c>
      <c r="J152" s="145" t="s">
        <v>279</v>
      </c>
      <c r="K152" s="190">
        <v>90.186030000000002</v>
      </c>
      <c r="L152" s="145" t="s">
        <v>279</v>
      </c>
      <c r="M152" s="190">
        <v>100.16164999999999</v>
      </c>
      <c r="N152" s="190"/>
      <c r="O152" s="190">
        <v>100.97099</v>
      </c>
      <c r="P152" s="190"/>
      <c r="Q152" s="190">
        <v>96.55341</v>
      </c>
      <c r="R152" s="145" t="s">
        <v>279</v>
      </c>
      <c r="S152" s="190">
        <v>97.966489999999993</v>
      </c>
      <c r="T152" s="145" t="s">
        <v>279</v>
      </c>
      <c r="U152" s="190" t="s">
        <v>238</v>
      </c>
      <c r="V152" s="192" t="s">
        <v>279</v>
      </c>
      <c r="W152" s="190" t="s">
        <v>238</v>
      </c>
      <c r="X152" s="192" t="s">
        <v>279</v>
      </c>
      <c r="Y152" s="190">
        <v>2.7578</v>
      </c>
      <c r="Z152" s="192" t="s">
        <v>279</v>
      </c>
      <c r="AA152" s="193">
        <v>151.24700000000001</v>
      </c>
      <c r="AB152" s="192" t="s">
        <v>279</v>
      </c>
      <c r="AC152" s="190">
        <v>96.597040000000007</v>
      </c>
      <c r="AD152" s="145" t="s">
        <v>279</v>
      </c>
      <c r="AE152" s="190" t="s">
        <v>238</v>
      </c>
      <c r="AF152" s="192" t="s">
        <v>279</v>
      </c>
      <c r="AG152" s="190" t="s">
        <v>238</v>
      </c>
      <c r="AH152" s="145" t="s">
        <v>279</v>
      </c>
      <c r="AI152" s="190" t="s">
        <v>238</v>
      </c>
      <c r="AJ152" s="145" t="s">
        <v>279</v>
      </c>
      <c r="AK152" s="190" t="s">
        <v>238</v>
      </c>
      <c r="AL152" s="194" t="s">
        <v>279</v>
      </c>
      <c r="AM152" s="190" t="s">
        <v>238</v>
      </c>
      <c r="AN152" s="194" t="s">
        <v>279</v>
      </c>
    </row>
    <row r="153" spans="1:40" x14ac:dyDescent="0.25">
      <c r="A153" s="15"/>
      <c r="B153" s="45" t="s">
        <v>165</v>
      </c>
      <c r="C153" s="190">
        <v>76.658579198069603</v>
      </c>
      <c r="D153" s="191" t="s">
        <v>279</v>
      </c>
      <c r="E153" s="190">
        <v>77.972463191957303</v>
      </c>
      <c r="F153" s="145" t="s">
        <v>279</v>
      </c>
      <c r="G153" s="190">
        <v>56.800793986543702</v>
      </c>
      <c r="H153" s="190">
        <v>8.6999999999999993</v>
      </c>
      <c r="I153" s="190">
        <v>12.88876</v>
      </c>
      <c r="J153" s="145" t="s">
        <v>279</v>
      </c>
      <c r="K153" s="190">
        <v>13.662100000000001</v>
      </c>
      <c r="L153" s="145" t="s">
        <v>279</v>
      </c>
      <c r="M153" s="190">
        <v>132.32701</v>
      </c>
      <c r="N153" s="190"/>
      <c r="O153" s="190">
        <v>135.10335000000001</v>
      </c>
      <c r="P153" s="190"/>
      <c r="Q153" s="190" t="s">
        <v>238</v>
      </c>
      <c r="R153" s="145" t="s">
        <v>279</v>
      </c>
      <c r="S153" s="190" t="s">
        <v>238</v>
      </c>
      <c r="T153" s="145" t="s">
        <v>279</v>
      </c>
      <c r="U153" s="190">
        <v>90.7</v>
      </c>
      <c r="V153" s="192" t="s">
        <v>283</v>
      </c>
      <c r="W153" s="190">
        <v>92.7</v>
      </c>
      <c r="X153" s="192" t="s">
        <v>283</v>
      </c>
      <c r="Y153" s="190">
        <v>1.29095</v>
      </c>
      <c r="Z153" s="192" t="s">
        <v>279</v>
      </c>
      <c r="AA153" s="193">
        <v>23.117999999999999</v>
      </c>
      <c r="AB153" s="192" t="s">
        <v>279</v>
      </c>
      <c r="AC153" s="190">
        <v>35.603400000000001</v>
      </c>
      <c r="AD153" s="145" t="s">
        <v>279</v>
      </c>
      <c r="AE153" s="190">
        <v>76.099999999999994</v>
      </c>
      <c r="AF153" s="192" t="s">
        <v>239</v>
      </c>
      <c r="AG153" s="190" t="s">
        <v>238</v>
      </c>
      <c r="AH153" s="145" t="s">
        <v>279</v>
      </c>
      <c r="AI153" s="190" t="s">
        <v>238</v>
      </c>
      <c r="AJ153" s="145" t="s">
        <v>279</v>
      </c>
      <c r="AK153" s="190">
        <v>18.600000000000001</v>
      </c>
      <c r="AL153" s="194" t="s">
        <v>283</v>
      </c>
      <c r="AM153" s="190">
        <v>23.3</v>
      </c>
      <c r="AN153" s="194" t="s">
        <v>283</v>
      </c>
    </row>
    <row r="154" spans="1:40" x14ac:dyDescent="0.25">
      <c r="A154" s="15"/>
      <c r="B154" s="45" t="s">
        <v>166</v>
      </c>
      <c r="C154" s="190" t="s">
        <v>238</v>
      </c>
      <c r="D154" s="191" t="s">
        <v>279</v>
      </c>
      <c r="E154" s="190" t="s">
        <v>238</v>
      </c>
      <c r="F154" s="145" t="s">
        <v>279</v>
      </c>
      <c r="G154" s="190">
        <v>142.09001494713101</v>
      </c>
      <c r="H154" s="190">
        <v>80</v>
      </c>
      <c r="I154" s="190">
        <v>88.142709999999994</v>
      </c>
      <c r="J154" s="145" t="s">
        <v>279</v>
      </c>
      <c r="K154" s="190">
        <v>103.35135</v>
      </c>
      <c r="L154" s="145" t="s">
        <v>279</v>
      </c>
      <c r="M154" s="190">
        <v>87.350840000000005</v>
      </c>
      <c r="N154" s="190"/>
      <c r="O154" s="190">
        <v>88.439130000000006</v>
      </c>
      <c r="P154" s="190"/>
      <c r="Q154" s="190">
        <v>82.488069999999993</v>
      </c>
      <c r="R154" s="145" t="s">
        <v>279</v>
      </c>
      <c r="S154" s="190">
        <v>85.433920000000001</v>
      </c>
      <c r="T154" s="145" t="s">
        <v>279</v>
      </c>
      <c r="U154" s="190" t="s">
        <v>238</v>
      </c>
      <c r="V154" s="192" t="s">
        <v>279</v>
      </c>
      <c r="W154" s="190" t="s">
        <v>238</v>
      </c>
      <c r="X154" s="192" t="s">
        <v>279</v>
      </c>
      <c r="Y154" s="190">
        <v>16.059280000000001</v>
      </c>
      <c r="Z154" s="192" t="s">
        <v>279</v>
      </c>
      <c r="AA154" s="193">
        <v>1.0620000000000001</v>
      </c>
      <c r="AB154" s="192" t="s">
        <v>279</v>
      </c>
      <c r="AC154" s="190">
        <v>73.525829999999999</v>
      </c>
      <c r="AD154" s="145" t="s">
        <v>279</v>
      </c>
      <c r="AE154" s="190" t="s">
        <v>238</v>
      </c>
      <c r="AF154" s="192" t="s">
        <v>279</v>
      </c>
      <c r="AG154" s="190">
        <v>83.732060000000004</v>
      </c>
      <c r="AH154" s="145" t="s">
        <v>279</v>
      </c>
      <c r="AI154" s="190">
        <v>88.128060000000005</v>
      </c>
      <c r="AJ154" s="145" t="s">
        <v>279</v>
      </c>
      <c r="AK154" s="190" t="s">
        <v>238</v>
      </c>
      <c r="AL154" s="194" t="s">
        <v>279</v>
      </c>
      <c r="AM154" s="190" t="s">
        <v>238</v>
      </c>
      <c r="AN154" s="194" t="s">
        <v>279</v>
      </c>
    </row>
    <row r="155" spans="1:40" x14ac:dyDescent="0.25">
      <c r="A155" s="15"/>
      <c r="B155" s="45" t="s">
        <v>167</v>
      </c>
      <c r="C155" s="190" t="s">
        <v>238</v>
      </c>
      <c r="D155" s="191" t="s">
        <v>279</v>
      </c>
      <c r="E155" s="190" t="s">
        <v>238</v>
      </c>
      <c r="F155" s="145" t="s">
        <v>279</v>
      </c>
      <c r="G155" s="190">
        <v>116.30905290416</v>
      </c>
      <c r="H155" s="190">
        <v>35.200000000000003</v>
      </c>
      <c r="I155" s="190">
        <v>60.50712</v>
      </c>
      <c r="J155" s="145" t="s">
        <v>279</v>
      </c>
      <c r="K155" s="190">
        <v>62.112020000000001</v>
      </c>
      <c r="L155" s="145" t="s">
        <v>279</v>
      </c>
      <c r="M155" s="190">
        <v>88.798699999999997</v>
      </c>
      <c r="N155" s="190"/>
      <c r="O155" s="190">
        <v>85.903769999999994</v>
      </c>
      <c r="P155" s="190"/>
      <c r="Q155" s="190">
        <v>83.317419999999998</v>
      </c>
      <c r="R155" s="145" t="s">
        <v>279</v>
      </c>
      <c r="S155" s="190">
        <v>82.670150000000007</v>
      </c>
      <c r="T155" s="145" t="s">
        <v>279</v>
      </c>
      <c r="U155" s="190">
        <v>99.8</v>
      </c>
      <c r="V155" s="192" t="s">
        <v>279</v>
      </c>
      <c r="W155" s="190">
        <v>99.2</v>
      </c>
      <c r="X155" s="192" t="s">
        <v>279</v>
      </c>
      <c r="Y155" s="190">
        <v>17.003990000000002</v>
      </c>
      <c r="Z155" s="192" t="s">
        <v>279</v>
      </c>
      <c r="AA155" s="193">
        <v>3.5369999999999999</v>
      </c>
      <c r="AB155" s="192" t="s">
        <v>279</v>
      </c>
      <c r="AC155" s="190">
        <v>89.57329</v>
      </c>
      <c r="AD155" s="145" t="s">
        <v>279</v>
      </c>
      <c r="AE155" s="190">
        <v>100</v>
      </c>
      <c r="AF155" s="192" t="s">
        <v>279</v>
      </c>
      <c r="AG155" s="190">
        <v>81.191299999999998</v>
      </c>
      <c r="AH155" s="145" t="s">
        <v>279</v>
      </c>
      <c r="AI155" s="190">
        <v>83.637039999999999</v>
      </c>
      <c r="AJ155" s="145" t="s">
        <v>279</v>
      </c>
      <c r="AK155" s="190">
        <v>91.2</v>
      </c>
      <c r="AL155" s="194" t="s">
        <v>279</v>
      </c>
      <c r="AM155" s="190">
        <v>92.3</v>
      </c>
      <c r="AN155" s="194" t="s">
        <v>279</v>
      </c>
    </row>
    <row r="156" spans="1:40" x14ac:dyDescent="0.25">
      <c r="A156" s="15"/>
      <c r="B156" s="45" t="s">
        <v>168</v>
      </c>
      <c r="C156" s="190" t="s">
        <v>238</v>
      </c>
      <c r="D156" s="191" t="s">
        <v>279</v>
      </c>
      <c r="E156" s="190" t="s">
        <v>238</v>
      </c>
      <c r="F156" s="145" t="s">
        <v>279</v>
      </c>
      <c r="G156" s="190">
        <v>114.633410439505</v>
      </c>
      <c r="H156" s="190">
        <v>52</v>
      </c>
      <c r="I156" s="190">
        <v>79.097260000000006</v>
      </c>
      <c r="J156" s="145" t="s">
        <v>279</v>
      </c>
      <c r="K156" s="190">
        <v>79.922989999999999</v>
      </c>
      <c r="L156" s="145" t="s">
        <v>279</v>
      </c>
      <c r="M156" s="190">
        <v>107.28397</v>
      </c>
      <c r="N156" s="190"/>
      <c r="O156" s="190">
        <v>103.26908</v>
      </c>
      <c r="P156" s="190"/>
      <c r="Q156" s="190" t="s">
        <v>238</v>
      </c>
      <c r="R156" s="145" t="s">
        <v>279</v>
      </c>
      <c r="S156" s="190" t="s">
        <v>238</v>
      </c>
      <c r="T156" s="145" t="s">
        <v>279</v>
      </c>
      <c r="U156" s="190" t="s">
        <v>238</v>
      </c>
      <c r="V156" s="192" t="s">
        <v>279</v>
      </c>
      <c r="W156" s="190" t="s">
        <v>238</v>
      </c>
      <c r="X156" s="192" t="s">
        <v>279</v>
      </c>
      <c r="Y156" s="190">
        <v>0.88529000000000002</v>
      </c>
      <c r="Z156" s="192" t="s">
        <v>279</v>
      </c>
      <c r="AA156" s="195">
        <v>0.11600000000000001</v>
      </c>
      <c r="AB156" s="192" t="s">
        <v>279</v>
      </c>
      <c r="AC156" s="190">
        <v>68.572749999999999</v>
      </c>
      <c r="AD156" s="145" t="s">
        <v>279</v>
      </c>
      <c r="AE156" s="190" t="s">
        <v>238</v>
      </c>
      <c r="AF156" s="192" t="s">
        <v>279</v>
      </c>
      <c r="AG156" s="190">
        <v>83.885990000000007</v>
      </c>
      <c r="AH156" s="145" t="s">
        <v>279</v>
      </c>
      <c r="AI156" s="190">
        <v>86.532240000000002</v>
      </c>
      <c r="AJ156" s="145" t="s">
        <v>279</v>
      </c>
      <c r="AK156" s="190" t="s">
        <v>238</v>
      </c>
      <c r="AL156" s="194" t="s">
        <v>279</v>
      </c>
      <c r="AM156" s="190" t="s">
        <v>238</v>
      </c>
      <c r="AN156" s="194" t="s">
        <v>279</v>
      </c>
    </row>
    <row r="157" spans="1:40" x14ac:dyDescent="0.25">
      <c r="A157" s="15"/>
      <c r="B157" s="45" t="s">
        <v>169</v>
      </c>
      <c r="C157" s="190">
        <v>99.440939999999998</v>
      </c>
      <c r="D157" s="191" t="s">
        <v>279</v>
      </c>
      <c r="E157" s="190">
        <v>99.622100000000003</v>
      </c>
      <c r="F157" s="145" t="s">
        <v>279</v>
      </c>
      <c r="G157" s="190" t="s">
        <v>238</v>
      </c>
      <c r="H157" s="190">
        <v>15.3</v>
      </c>
      <c r="I157" s="190">
        <v>32.355690000000003</v>
      </c>
      <c r="J157" s="145" t="s">
        <v>279</v>
      </c>
      <c r="K157" s="190">
        <v>35.619199999999999</v>
      </c>
      <c r="L157" s="145" t="s">
        <v>279</v>
      </c>
      <c r="M157" s="190">
        <v>105.28440999999999</v>
      </c>
      <c r="N157" s="190"/>
      <c r="O157" s="190">
        <v>105.02356</v>
      </c>
      <c r="P157" s="190"/>
      <c r="Q157" s="190">
        <v>94.872410000000002</v>
      </c>
      <c r="R157" s="145" t="s">
        <v>279</v>
      </c>
      <c r="S157" s="190">
        <v>97.437380000000005</v>
      </c>
      <c r="T157" s="145" t="s">
        <v>279</v>
      </c>
      <c r="U157" s="190">
        <v>88</v>
      </c>
      <c r="V157" s="192" t="s">
        <v>283</v>
      </c>
      <c r="W157" s="190">
        <v>89.1</v>
      </c>
      <c r="X157" s="192" t="s">
        <v>283</v>
      </c>
      <c r="Y157" s="190">
        <v>3.8818600000000001</v>
      </c>
      <c r="Z157" s="192" t="s">
        <v>279</v>
      </c>
      <c r="AA157" s="193">
        <v>1.103</v>
      </c>
      <c r="AB157" s="192" t="s">
        <v>279</v>
      </c>
      <c r="AC157" s="190">
        <v>89.950509999999994</v>
      </c>
      <c r="AD157" s="145" t="s">
        <v>279</v>
      </c>
      <c r="AE157" s="190" t="s">
        <v>238</v>
      </c>
      <c r="AF157" s="192" t="s">
        <v>279</v>
      </c>
      <c r="AG157" s="190">
        <v>75.355999999999995</v>
      </c>
      <c r="AH157" s="145" t="s">
        <v>279</v>
      </c>
      <c r="AI157" s="190">
        <v>84.377629999999996</v>
      </c>
      <c r="AJ157" s="145" t="s">
        <v>279</v>
      </c>
      <c r="AK157" s="190">
        <v>50.6</v>
      </c>
      <c r="AL157" s="194" t="s">
        <v>283</v>
      </c>
      <c r="AM157" s="190">
        <v>69.5</v>
      </c>
      <c r="AN157" s="194" t="s">
        <v>283</v>
      </c>
    </row>
    <row r="158" spans="1:40" x14ac:dyDescent="0.25">
      <c r="A158" s="15"/>
      <c r="B158" s="45" t="s">
        <v>170</v>
      </c>
      <c r="C158" s="190" t="s">
        <v>238</v>
      </c>
      <c r="D158" s="191" t="s">
        <v>279</v>
      </c>
      <c r="E158" s="190" t="s">
        <v>238</v>
      </c>
      <c r="F158" s="145" t="s">
        <v>279</v>
      </c>
      <c r="G158" s="190">
        <v>116.95497328923901</v>
      </c>
      <c r="H158" s="190">
        <v>50.8</v>
      </c>
      <c r="I158" s="190">
        <v>105.96154</v>
      </c>
      <c r="J158" s="145" t="s">
        <v>279</v>
      </c>
      <c r="K158" s="190">
        <v>107.61718999999999</v>
      </c>
      <c r="L158" s="145" t="s">
        <v>279</v>
      </c>
      <c r="M158" s="190">
        <v>93.859650000000002</v>
      </c>
      <c r="N158" s="190"/>
      <c r="O158" s="190">
        <v>92.645160000000004</v>
      </c>
      <c r="P158" s="190"/>
      <c r="Q158" s="190">
        <v>93.201750000000004</v>
      </c>
      <c r="R158" s="145" t="s">
        <v>279</v>
      </c>
      <c r="S158" s="190">
        <v>92.903229999999994</v>
      </c>
      <c r="T158" s="145" t="s">
        <v>279</v>
      </c>
      <c r="U158" s="190" t="s">
        <v>238</v>
      </c>
      <c r="V158" s="192" t="s">
        <v>279</v>
      </c>
      <c r="W158" s="190" t="s">
        <v>238</v>
      </c>
      <c r="X158" s="192" t="s">
        <v>279</v>
      </c>
      <c r="Y158" s="190">
        <v>6.9353899999999999</v>
      </c>
      <c r="Z158" s="192" t="s">
        <v>279</v>
      </c>
      <c r="AA158" s="195">
        <v>0.11700000000000001</v>
      </c>
      <c r="AB158" s="192" t="s">
        <v>279</v>
      </c>
      <c r="AC158" s="190">
        <v>96.245590000000007</v>
      </c>
      <c r="AD158" s="145" t="s">
        <v>279</v>
      </c>
      <c r="AE158" s="190" t="s">
        <v>238</v>
      </c>
      <c r="AF158" s="192" t="s">
        <v>279</v>
      </c>
      <c r="AG158" s="190">
        <v>90.74924</v>
      </c>
      <c r="AH158" s="145" t="s">
        <v>279</v>
      </c>
      <c r="AI158" s="190">
        <v>92.074200000000005</v>
      </c>
      <c r="AJ158" s="145" t="s">
        <v>279</v>
      </c>
      <c r="AK158" s="190" t="s">
        <v>238</v>
      </c>
      <c r="AL158" s="194" t="s">
        <v>279</v>
      </c>
      <c r="AM158" s="190" t="s">
        <v>238</v>
      </c>
      <c r="AN158" s="194" t="s">
        <v>279</v>
      </c>
    </row>
    <row r="159" spans="1:40" x14ac:dyDescent="0.25">
      <c r="A159" s="15"/>
      <c r="B159" s="45" t="s">
        <v>171</v>
      </c>
      <c r="C159" s="190">
        <v>83.0563294584814</v>
      </c>
      <c r="D159" s="191" t="s">
        <v>239</v>
      </c>
      <c r="E159" s="190">
        <v>77.337279058172598</v>
      </c>
      <c r="F159" s="145" t="s">
        <v>239</v>
      </c>
      <c r="G159" s="190">
        <v>64.939661023975006</v>
      </c>
      <c r="H159" s="190">
        <v>23</v>
      </c>
      <c r="I159" s="190">
        <v>48.993839999999999</v>
      </c>
      <c r="J159" s="145" t="s">
        <v>279</v>
      </c>
      <c r="K159" s="190">
        <v>50.875950000000003</v>
      </c>
      <c r="L159" s="145" t="s">
        <v>279</v>
      </c>
      <c r="M159" s="190">
        <v>120.13840999999999</v>
      </c>
      <c r="N159" s="190"/>
      <c r="O159" s="190">
        <v>116.34764</v>
      </c>
      <c r="P159" s="190"/>
      <c r="Q159" s="190">
        <v>96.583190000000002</v>
      </c>
      <c r="R159" s="145" t="s">
        <v>279</v>
      </c>
      <c r="S159" s="190">
        <v>97.394599999999997</v>
      </c>
      <c r="T159" s="145" t="s">
        <v>279</v>
      </c>
      <c r="U159" s="190">
        <v>93.6</v>
      </c>
      <c r="V159" s="192" t="s">
        <v>279</v>
      </c>
      <c r="W159" s="190">
        <v>93.6</v>
      </c>
      <c r="X159" s="192" t="s">
        <v>279</v>
      </c>
      <c r="Y159" s="190">
        <v>3.0143300000000002</v>
      </c>
      <c r="Z159" s="192" t="s">
        <v>279</v>
      </c>
      <c r="AA159" s="193">
        <v>0.89800000000000002</v>
      </c>
      <c r="AB159" s="192" t="s">
        <v>279</v>
      </c>
      <c r="AC159" s="190">
        <v>66.130629999999996</v>
      </c>
      <c r="AD159" s="145" t="s">
        <v>279</v>
      </c>
      <c r="AE159" s="190">
        <v>84.3</v>
      </c>
      <c r="AF159" s="192" t="s">
        <v>279</v>
      </c>
      <c r="AG159" s="190" t="s">
        <v>238</v>
      </c>
      <c r="AH159" s="145" t="s">
        <v>279</v>
      </c>
      <c r="AI159" s="190" t="s">
        <v>238</v>
      </c>
      <c r="AJ159" s="145" t="s">
        <v>279</v>
      </c>
      <c r="AK159" s="190">
        <v>38.299999999999997</v>
      </c>
      <c r="AL159" s="194" t="s">
        <v>279</v>
      </c>
      <c r="AM159" s="190">
        <v>39</v>
      </c>
      <c r="AN159" s="194" t="s">
        <v>279</v>
      </c>
    </row>
    <row r="160" spans="1:40" x14ac:dyDescent="0.25">
      <c r="A160" s="15"/>
      <c r="B160" s="45" t="s">
        <v>172</v>
      </c>
      <c r="C160" s="190">
        <v>99.300722210753506</v>
      </c>
      <c r="D160" s="191" t="s">
        <v>279</v>
      </c>
      <c r="E160" s="190">
        <v>99.1369887340622</v>
      </c>
      <c r="F160" s="145" t="s">
        <v>279</v>
      </c>
      <c r="G160" s="190">
        <v>176.497802376576</v>
      </c>
      <c r="H160" s="190">
        <v>60.5</v>
      </c>
      <c r="I160" s="190" t="s">
        <v>238</v>
      </c>
      <c r="J160" s="145" t="s">
        <v>279</v>
      </c>
      <c r="K160" s="190" t="s">
        <v>238</v>
      </c>
      <c r="L160" s="145" t="s">
        <v>279</v>
      </c>
      <c r="M160" s="190">
        <v>99.845780000000005</v>
      </c>
      <c r="N160" s="190"/>
      <c r="O160" s="190">
        <v>105.9633</v>
      </c>
      <c r="P160" s="190"/>
      <c r="Q160" s="190">
        <v>90.95317</v>
      </c>
      <c r="R160" s="145" t="s">
        <v>279</v>
      </c>
      <c r="S160" s="190">
        <v>96.345680000000002</v>
      </c>
      <c r="T160" s="145" t="s">
        <v>279</v>
      </c>
      <c r="U160" s="190" t="s">
        <v>238</v>
      </c>
      <c r="V160" s="192" t="s">
        <v>279</v>
      </c>
      <c r="W160" s="190" t="s">
        <v>238</v>
      </c>
      <c r="X160" s="192" t="s">
        <v>279</v>
      </c>
      <c r="Y160" s="190">
        <v>6.4613300000000002</v>
      </c>
      <c r="Z160" s="192" t="s">
        <v>279</v>
      </c>
      <c r="AA160" s="193">
        <v>216.02500000000001</v>
      </c>
      <c r="AB160" s="192" t="s">
        <v>279</v>
      </c>
      <c r="AC160" s="190">
        <v>98.687719999999999</v>
      </c>
      <c r="AD160" s="145" t="s">
        <v>279</v>
      </c>
      <c r="AE160" s="190" t="s">
        <v>238</v>
      </c>
      <c r="AF160" s="192" t="s">
        <v>279</v>
      </c>
      <c r="AG160" s="190" t="s">
        <v>238</v>
      </c>
      <c r="AH160" s="145" t="s">
        <v>279</v>
      </c>
      <c r="AI160" s="190" t="s">
        <v>238</v>
      </c>
      <c r="AJ160" s="145" t="s">
        <v>279</v>
      </c>
      <c r="AK160" s="190" t="s">
        <v>238</v>
      </c>
      <c r="AL160" s="194" t="s">
        <v>279</v>
      </c>
      <c r="AM160" s="190" t="s">
        <v>238</v>
      </c>
      <c r="AN160" s="194" t="s">
        <v>279</v>
      </c>
    </row>
    <row r="161" spans="1:40" x14ac:dyDescent="0.25">
      <c r="A161" s="15"/>
      <c r="B161" s="45" t="s">
        <v>173</v>
      </c>
      <c r="C161" s="190">
        <v>73.966507824943093</v>
      </c>
      <c r="D161" s="191" t="s">
        <v>279</v>
      </c>
      <c r="E161" s="190">
        <v>58.999016008969498</v>
      </c>
      <c r="F161" s="145" t="s">
        <v>279</v>
      </c>
      <c r="G161" s="190">
        <v>92.927982747104707</v>
      </c>
      <c r="H161" s="190">
        <v>20.9</v>
      </c>
      <c r="I161" s="190">
        <v>13.46585</v>
      </c>
      <c r="J161" s="145" t="s">
        <v>279</v>
      </c>
      <c r="K161" s="190">
        <v>15.063840000000001</v>
      </c>
      <c r="L161" s="145" t="s">
        <v>279</v>
      </c>
      <c r="M161" s="190">
        <v>80.629099999999994</v>
      </c>
      <c r="N161" s="190"/>
      <c r="O161" s="190">
        <v>87.006489999999999</v>
      </c>
      <c r="P161" s="190"/>
      <c r="Q161" s="190">
        <v>76.521410000000003</v>
      </c>
      <c r="R161" s="145" t="s">
        <v>279</v>
      </c>
      <c r="S161" s="190">
        <v>82.318629999999999</v>
      </c>
      <c r="T161" s="145" t="s">
        <v>279</v>
      </c>
      <c r="U161" s="190">
        <v>59.8</v>
      </c>
      <c r="V161" s="192" t="s">
        <v>279</v>
      </c>
      <c r="W161" s="190">
        <v>63.4</v>
      </c>
      <c r="X161" s="192" t="s">
        <v>279</v>
      </c>
      <c r="Y161" s="190">
        <v>20.606919999999999</v>
      </c>
      <c r="Z161" s="192" t="s">
        <v>279</v>
      </c>
      <c r="AA161" s="193">
        <v>438.55599999999998</v>
      </c>
      <c r="AB161" s="192" t="s">
        <v>279</v>
      </c>
      <c r="AC161" s="190">
        <v>61.366909999999997</v>
      </c>
      <c r="AD161" s="145" t="s">
        <v>279</v>
      </c>
      <c r="AE161" s="190">
        <v>89.5</v>
      </c>
      <c r="AF161" s="192" t="s">
        <v>279</v>
      </c>
      <c r="AG161" s="190" t="s">
        <v>238</v>
      </c>
      <c r="AH161" s="145" t="s">
        <v>279</v>
      </c>
      <c r="AI161" s="190" t="s">
        <v>238</v>
      </c>
      <c r="AJ161" s="145" t="s">
        <v>279</v>
      </c>
      <c r="AK161" s="190">
        <v>38.799999999999997</v>
      </c>
      <c r="AL161" s="194" t="s">
        <v>279</v>
      </c>
      <c r="AM161" s="190">
        <v>32.6</v>
      </c>
      <c r="AN161" s="194" t="s">
        <v>279</v>
      </c>
    </row>
    <row r="162" spans="1:40" x14ac:dyDescent="0.25">
      <c r="A162" s="15"/>
      <c r="B162" s="45" t="s">
        <v>174</v>
      </c>
      <c r="C162" s="190">
        <v>99.277889999999999</v>
      </c>
      <c r="D162" s="191" t="s">
        <v>279</v>
      </c>
      <c r="E162" s="190">
        <v>99.241560000000007</v>
      </c>
      <c r="F162" s="145" t="s">
        <v>279</v>
      </c>
      <c r="G162" s="190">
        <v>119.391710437835</v>
      </c>
      <c r="H162" s="190">
        <v>51.5</v>
      </c>
      <c r="I162" s="190">
        <v>55.681080000000001</v>
      </c>
      <c r="J162" s="145" t="s">
        <v>279</v>
      </c>
      <c r="K162" s="190">
        <v>55.95046</v>
      </c>
      <c r="L162" s="145" t="s">
        <v>279</v>
      </c>
      <c r="M162" s="190">
        <v>93.061679999999996</v>
      </c>
      <c r="N162" s="190"/>
      <c r="O162" s="190">
        <v>92.856719999999996</v>
      </c>
      <c r="P162" s="190"/>
      <c r="Q162" s="190">
        <v>92.939189999999996</v>
      </c>
      <c r="R162" s="145" t="s">
        <v>279</v>
      </c>
      <c r="S162" s="190">
        <v>93.007409999999993</v>
      </c>
      <c r="T162" s="145" t="s">
        <v>279</v>
      </c>
      <c r="U162" s="190">
        <v>98.1</v>
      </c>
      <c r="V162" s="192" t="s">
        <v>279</v>
      </c>
      <c r="W162" s="190">
        <v>99.3</v>
      </c>
      <c r="X162" s="192" t="s">
        <v>279</v>
      </c>
      <c r="Y162" s="190">
        <v>7.0276500000000004</v>
      </c>
      <c r="Z162" s="192" t="s">
        <v>279</v>
      </c>
      <c r="AA162" s="193">
        <v>21.878</v>
      </c>
      <c r="AB162" s="192" t="s">
        <v>279</v>
      </c>
      <c r="AC162" s="190">
        <v>98.398039999999995</v>
      </c>
      <c r="AD162" s="145" t="s">
        <v>279</v>
      </c>
      <c r="AE162" s="190">
        <v>98.9</v>
      </c>
      <c r="AF162" s="192" t="s">
        <v>279</v>
      </c>
      <c r="AG162" s="190">
        <v>89.557410000000004</v>
      </c>
      <c r="AH162" s="145" t="s">
        <v>279</v>
      </c>
      <c r="AI162" s="190">
        <v>91.366650000000007</v>
      </c>
      <c r="AJ162" s="145" t="s">
        <v>279</v>
      </c>
      <c r="AK162" s="190">
        <v>88.3</v>
      </c>
      <c r="AL162" s="194" t="s">
        <v>279</v>
      </c>
      <c r="AM162" s="190">
        <v>90.3</v>
      </c>
      <c r="AN162" s="194" t="s">
        <v>279</v>
      </c>
    </row>
    <row r="163" spans="1:40" x14ac:dyDescent="0.25">
      <c r="A163" s="15"/>
      <c r="B163" s="45" t="s">
        <v>175</v>
      </c>
      <c r="C163" s="190">
        <v>98.770602539999999</v>
      </c>
      <c r="D163" s="191" t="s">
        <v>279</v>
      </c>
      <c r="E163" s="190">
        <v>99.374377929999994</v>
      </c>
      <c r="F163" s="145" t="s">
        <v>279</v>
      </c>
      <c r="G163" s="190">
        <v>147.34268295310099</v>
      </c>
      <c r="H163" s="190">
        <v>50.4</v>
      </c>
      <c r="I163" s="190">
        <v>111.59527</v>
      </c>
      <c r="J163" s="145" t="s">
        <v>279</v>
      </c>
      <c r="K163" s="190">
        <v>107.49809</v>
      </c>
      <c r="L163" s="145" t="s">
        <v>279</v>
      </c>
      <c r="M163" s="190">
        <v>104.3562</v>
      </c>
      <c r="N163" s="190"/>
      <c r="O163" s="190">
        <v>109.6328</v>
      </c>
      <c r="P163" s="190"/>
      <c r="Q163" s="190" t="s">
        <v>238</v>
      </c>
      <c r="R163" s="145" t="s">
        <v>279</v>
      </c>
      <c r="S163" s="190" t="s">
        <v>238</v>
      </c>
      <c r="T163" s="145" t="s">
        <v>279</v>
      </c>
      <c r="U163" s="190" t="s">
        <v>238</v>
      </c>
      <c r="V163" s="192" t="s">
        <v>279</v>
      </c>
      <c r="W163" s="190" t="s">
        <v>238</v>
      </c>
      <c r="X163" s="192" t="s">
        <v>279</v>
      </c>
      <c r="Y163" s="190">
        <v>6.1444000000000001</v>
      </c>
      <c r="Z163" s="192" t="s">
        <v>279</v>
      </c>
      <c r="AA163" s="193">
        <v>0.5</v>
      </c>
      <c r="AB163" s="192" t="s">
        <v>279</v>
      </c>
      <c r="AC163" s="190">
        <v>93.976460000000003</v>
      </c>
      <c r="AD163" s="145" t="s">
        <v>279</v>
      </c>
      <c r="AE163" s="190" t="s">
        <v>238</v>
      </c>
      <c r="AF163" s="192" t="s">
        <v>279</v>
      </c>
      <c r="AG163" s="190">
        <v>91.098330000000004</v>
      </c>
      <c r="AH163" s="145" t="s">
        <v>279</v>
      </c>
      <c r="AI163" s="190">
        <v>99.643280000000004</v>
      </c>
      <c r="AJ163" s="145" t="s">
        <v>279</v>
      </c>
      <c r="AK163" s="190" t="s">
        <v>238</v>
      </c>
      <c r="AL163" s="194" t="s">
        <v>279</v>
      </c>
      <c r="AM163" s="190" t="s">
        <v>238</v>
      </c>
      <c r="AN163" s="194" t="s">
        <v>279</v>
      </c>
    </row>
    <row r="164" spans="1:40" x14ac:dyDescent="0.25">
      <c r="A164" s="15"/>
      <c r="B164" s="45" t="s">
        <v>176</v>
      </c>
      <c r="C164" s="190">
        <v>71.636719999999997</v>
      </c>
      <c r="D164" s="191" t="s">
        <v>279</v>
      </c>
      <c r="E164" s="190">
        <v>53.820650000000001</v>
      </c>
      <c r="F164" s="145" t="s">
        <v>279</v>
      </c>
      <c r="G164" s="190">
        <v>44.134387708621396</v>
      </c>
      <c r="H164" s="190">
        <v>1.7</v>
      </c>
      <c r="I164" s="190">
        <v>8.9371000000000009</v>
      </c>
      <c r="J164" s="145" t="s">
        <v>279</v>
      </c>
      <c r="K164" s="190">
        <v>9.5410199999999996</v>
      </c>
      <c r="L164" s="145" t="s">
        <v>279</v>
      </c>
      <c r="M164" s="190">
        <v>132.2294</v>
      </c>
      <c r="N164" s="190"/>
      <c r="O164" s="190">
        <v>130.7627</v>
      </c>
      <c r="P164" s="190"/>
      <c r="Q164" s="190" t="s">
        <v>238</v>
      </c>
      <c r="R164" s="145" t="s">
        <v>279</v>
      </c>
      <c r="S164" s="190" t="s">
        <v>238</v>
      </c>
      <c r="T164" s="145" t="s">
        <v>279</v>
      </c>
      <c r="U164" s="190">
        <v>73</v>
      </c>
      <c r="V164" s="192" t="s">
        <v>279</v>
      </c>
      <c r="W164" s="190">
        <v>75.599999999999994</v>
      </c>
      <c r="X164" s="192" t="s">
        <v>279</v>
      </c>
      <c r="Y164" s="190" t="s">
        <v>238</v>
      </c>
      <c r="Z164" s="192" t="s">
        <v>279</v>
      </c>
      <c r="AA164" s="193" t="s">
        <v>238</v>
      </c>
      <c r="AB164" s="192" t="s">
        <v>279</v>
      </c>
      <c r="AC164" s="190" t="s">
        <v>238</v>
      </c>
      <c r="AD164" s="145" t="s">
        <v>279</v>
      </c>
      <c r="AE164" s="190">
        <v>92.5</v>
      </c>
      <c r="AF164" s="192" t="s">
        <v>279</v>
      </c>
      <c r="AG164" s="190" t="s">
        <v>238</v>
      </c>
      <c r="AH164" s="145" t="s">
        <v>279</v>
      </c>
      <c r="AI164" s="190" t="s">
        <v>238</v>
      </c>
      <c r="AJ164" s="145" t="s">
        <v>279</v>
      </c>
      <c r="AK164" s="190">
        <v>39.9</v>
      </c>
      <c r="AL164" s="194" t="s">
        <v>279</v>
      </c>
      <c r="AM164" s="190">
        <v>33.200000000000003</v>
      </c>
      <c r="AN164" s="194" t="s">
        <v>279</v>
      </c>
    </row>
    <row r="165" spans="1:40" x14ac:dyDescent="0.25">
      <c r="A165" s="15"/>
      <c r="B165" s="45" t="s">
        <v>177</v>
      </c>
      <c r="C165" s="190">
        <v>99.847850893876</v>
      </c>
      <c r="D165" s="191" t="s">
        <v>279</v>
      </c>
      <c r="E165" s="190">
        <v>99.843811011323695</v>
      </c>
      <c r="F165" s="145" t="s">
        <v>279</v>
      </c>
      <c r="G165" s="190">
        <v>155.60068791221701</v>
      </c>
      <c r="H165" s="190">
        <v>73</v>
      </c>
      <c r="I165" s="190" t="s">
        <v>238</v>
      </c>
      <c r="J165" s="145" t="s">
        <v>279</v>
      </c>
      <c r="K165" s="190" t="s">
        <v>238</v>
      </c>
      <c r="L165" s="145" t="s">
        <v>279</v>
      </c>
      <c r="M165" s="190" t="s">
        <v>238</v>
      </c>
      <c r="N165" s="190"/>
      <c r="O165" s="190" t="s">
        <v>238</v>
      </c>
      <c r="P165" s="190"/>
      <c r="Q165" s="190" t="s">
        <v>238</v>
      </c>
      <c r="R165" s="145" t="s">
        <v>279</v>
      </c>
      <c r="S165" s="190" t="s">
        <v>238</v>
      </c>
      <c r="T165" s="145" t="s">
        <v>279</v>
      </c>
      <c r="U165" s="190" t="s">
        <v>238</v>
      </c>
      <c r="V165" s="192" t="s">
        <v>279</v>
      </c>
      <c r="W165" s="190" t="s">
        <v>238</v>
      </c>
      <c r="X165" s="192" t="s">
        <v>279</v>
      </c>
      <c r="Y165" s="190" t="s">
        <v>238</v>
      </c>
      <c r="Z165" s="192" t="s">
        <v>279</v>
      </c>
      <c r="AA165" s="193" t="s">
        <v>238</v>
      </c>
      <c r="AB165" s="192" t="s">
        <v>279</v>
      </c>
      <c r="AC165" s="190">
        <v>98.676839999999999</v>
      </c>
      <c r="AD165" s="145" t="s">
        <v>239</v>
      </c>
      <c r="AE165" s="190" t="s">
        <v>238</v>
      </c>
      <c r="AF165" s="192" t="s">
        <v>279</v>
      </c>
      <c r="AG165" s="190" t="s">
        <v>238</v>
      </c>
      <c r="AH165" s="145" t="s">
        <v>279</v>
      </c>
      <c r="AI165" s="190" t="s">
        <v>238</v>
      </c>
      <c r="AJ165" s="145" t="s">
        <v>279</v>
      </c>
      <c r="AK165" s="190" t="s">
        <v>238</v>
      </c>
      <c r="AL165" s="194" t="s">
        <v>279</v>
      </c>
      <c r="AM165" s="190" t="s">
        <v>238</v>
      </c>
      <c r="AN165" s="194" t="s">
        <v>279</v>
      </c>
    </row>
    <row r="166" spans="1:40" x14ac:dyDescent="0.25">
      <c r="A166" s="15"/>
      <c r="B166" s="45" t="s">
        <v>178</v>
      </c>
      <c r="C166" s="190" t="s">
        <v>238</v>
      </c>
      <c r="D166" s="191" t="s">
        <v>279</v>
      </c>
      <c r="E166" s="190" t="s">
        <v>238</v>
      </c>
      <c r="F166" s="145" t="s">
        <v>279</v>
      </c>
      <c r="G166" s="190">
        <v>113.911155561892</v>
      </c>
      <c r="H166" s="190">
        <v>77.882599999999996</v>
      </c>
      <c r="I166" s="190">
        <v>91.633110000000002</v>
      </c>
      <c r="J166" s="145" t="s">
        <v>279</v>
      </c>
      <c r="K166" s="190">
        <v>89.998869999999997</v>
      </c>
      <c r="L166" s="145" t="s">
        <v>279</v>
      </c>
      <c r="M166" s="190">
        <v>101.88849</v>
      </c>
      <c r="N166" s="190"/>
      <c r="O166" s="190">
        <v>101.39442</v>
      </c>
      <c r="P166" s="190"/>
      <c r="Q166" s="190" t="s">
        <v>238</v>
      </c>
      <c r="R166" s="145" t="s">
        <v>279</v>
      </c>
      <c r="S166" s="190" t="s">
        <v>238</v>
      </c>
      <c r="T166" s="145" t="s">
        <v>279</v>
      </c>
      <c r="U166" s="190" t="s">
        <v>238</v>
      </c>
      <c r="V166" s="192" t="s">
        <v>279</v>
      </c>
      <c r="W166" s="190" t="s">
        <v>238</v>
      </c>
      <c r="X166" s="192" t="s">
        <v>279</v>
      </c>
      <c r="Y166" s="190" t="s">
        <v>238</v>
      </c>
      <c r="Z166" s="192" t="s">
        <v>279</v>
      </c>
      <c r="AA166" s="193" t="s">
        <v>238</v>
      </c>
      <c r="AB166" s="192" t="s">
        <v>279</v>
      </c>
      <c r="AC166" s="190">
        <v>97.952789999999993</v>
      </c>
      <c r="AD166" s="145" t="s">
        <v>279</v>
      </c>
      <c r="AE166" s="190" t="s">
        <v>238</v>
      </c>
      <c r="AF166" s="192" t="s">
        <v>279</v>
      </c>
      <c r="AG166" s="190" t="s">
        <v>238</v>
      </c>
      <c r="AH166" s="145" t="s">
        <v>279</v>
      </c>
      <c r="AI166" s="190" t="s">
        <v>238</v>
      </c>
      <c r="AJ166" s="145" t="s">
        <v>279</v>
      </c>
      <c r="AK166" s="190" t="s">
        <v>238</v>
      </c>
      <c r="AL166" s="194" t="s">
        <v>279</v>
      </c>
      <c r="AM166" s="190" t="s">
        <v>238</v>
      </c>
      <c r="AN166" s="194" t="s">
        <v>279</v>
      </c>
    </row>
    <row r="167" spans="1:40" x14ac:dyDescent="0.25">
      <c r="A167" s="15"/>
      <c r="B167" s="45" t="s">
        <v>179</v>
      </c>
      <c r="C167" s="190">
        <v>99.806960000000004</v>
      </c>
      <c r="D167" s="191" t="s">
        <v>279</v>
      </c>
      <c r="E167" s="190">
        <v>99.902000000000001</v>
      </c>
      <c r="F167" s="145" t="s">
        <v>279</v>
      </c>
      <c r="G167" s="190">
        <v>110.21121169577</v>
      </c>
      <c r="H167" s="190">
        <v>72.675600000000003</v>
      </c>
      <c r="I167" s="190">
        <v>94.709890000000001</v>
      </c>
      <c r="J167" s="145" t="s">
        <v>279</v>
      </c>
      <c r="K167" s="190">
        <v>93.362189999999998</v>
      </c>
      <c r="L167" s="145" t="s">
        <v>279</v>
      </c>
      <c r="M167" s="190">
        <v>98.832639999999998</v>
      </c>
      <c r="N167" s="190"/>
      <c r="O167" s="190">
        <v>99.032830000000004</v>
      </c>
      <c r="P167" s="190"/>
      <c r="Q167" s="190">
        <v>97.368089999999995</v>
      </c>
      <c r="R167" s="145" t="s">
        <v>279</v>
      </c>
      <c r="S167" s="190">
        <v>98.131780000000006</v>
      </c>
      <c r="T167" s="145" t="s">
        <v>279</v>
      </c>
      <c r="U167" s="190" t="s">
        <v>238</v>
      </c>
      <c r="V167" s="192" t="s">
        <v>279</v>
      </c>
      <c r="W167" s="190" t="s">
        <v>238</v>
      </c>
      <c r="X167" s="192" t="s">
        <v>279</v>
      </c>
      <c r="Y167" s="190">
        <v>2.26146</v>
      </c>
      <c r="Z167" s="192" t="s">
        <v>279</v>
      </c>
      <c r="AA167" s="193">
        <v>2.468</v>
      </c>
      <c r="AB167" s="192" t="s">
        <v>279</v>
      </c>
      <c r="AC167" s="190">
        <v>98.825289999999995</v>
      </c>
      <c r="AD167" s="145" t="s">
        <v>279</v>
      </c>
      <c r="AE167" s="190" t="s">
        <v>238</v>
      </c>
      <c r="AF167" s="192" t="s">
        <v>279</v>
      </c>
      <c r="AG167" s="190">
        <v>92.794290000000004</v>
      </c>
      <c r="AH167" s="145" t="s">
        <v>279</v>
      </c>
      <c r="AI167" s="190">
        <v>93.831720000000004</v>
      </c>
      <c r="AJ167" s="145" t="s">
        <v>279</v>
      </c>
      <c r="AK167" s="190" t="s">
        <v>238</v>
      </c>
      <c r="AL167" s="194" t="s">
        <v>279</v>
      </c>
      <c r="AM167" s="190" t="s">
        <v>238</v>
      </c>
      <c r="AN167" s="194" t="s">
        <v>279</v>
      </c>
    </row>
    <row r="168" spans="1:40" x14ac:dyDescent="0.25">
      <c r="A168" s="15"/>
      <c r="B168" s="45" t="s">
        <v>180</v>
      </c>
      <c r="C168" s="190" t="s">
        <v>238</v>
      </c>
      <c r="D168" s="191" t="s">
        <v>279</v>
      </c>
      <c r="E168" s="190" t="s">
        <v>238</v>
      </c>
      <c r="F168" s="145" t="s">
        <v>279</v>
      </c>
      <c r="G168" s="190">
        <v>57.570768542721297</v>
      </c>
      <c r="H168" s="190">
        <v>8</v>
      </c>
      <c r="I168" s="190">
        <v>43.420569999999998</v>
      </c>
      <c r="J168" s="145" t="s">
        <v>279</v>
      </c>
      <c r="K168" s="190">
        <v>43.352800000000002</v>
      </c>
      <c r="L168" s="145" t="s">
        <v>279</v>
      </c>
      <c r="M168" s="190">
        <v>142.26070000000001</v>
      </c>
      <c r="N168" s="190"/>
      <c r="O168" s="190">
        <v>139.62278000000001</v>
      </c>
      <c r="P168" s="190"/>
      <c r="Q168" s="190" t="s">
        <v>238</v>
      </c>
      <c r="R168" s="145" t="s">
        <v>279</v>
      </c>
      <c r="S168" s="190" t="s">
        <v>238</v>
      </c>
      <c r="T168" s="145" t="s">
        <v>279</v>
      </c>
      <c r="U168" s="190">
        <v>62.5</v>
      </c>
      <c r="V168" s="192" t="s">
        <v>281</v>
      </c>
      <c r="W168" s="190">
        <v>68.7</v>
      </c>
      <c r="X168" s="192" t="s">
        <v>281</v>
      </c>
      <c r="Y168" s="190" t="s">
        <v>238</v>
      </c>
      <c r="Z168" s="192" t="s">
        <v>279</v>
      </c>
      <c r="AA168" s="193" t="s">
        <v>238</v>
      </c>
      <c r="AB168" s="192" t="s">
        <v>279</v>
      </c>
      <c r="AC168" s="190">
        <v>63.365879999999997</v>
      </c>
      <c r="AD168" s="145" t="s">
        <v>279</v>
      </c>
      <c r="AE168" s="190" t="s">
        <v>238</v>
      </c>
      <c r="AF168" s="192" t="s">
        <v>279</v>
      </c>
      <c r="AG168" s="190" t="s">
        <v>238</v>
      </c>
      <c r="AH168" s="145" t="s">
        <v>279</v>
      </c>
      <c r="AI168" s="190" t="s">
        <v>238</v>
      </c>
      <c r="AJ168" s="145" t="s">
        <v>279</v>
      </c>
      <c r="AK168" s="190">
        <v>28.5</v>
      </c>
      <c r="AL168" s="194" t="s">
        <v>281</v>
      </c>
      <c r="AM168" s="190">
        <v>29.6</v>
      </c>
      <c r="AN168" s="194" t="s">
        <v>281</v>
      </c>
    </row>
    <row r="169" spans="1:40" x14ac:dyDescent="0.25">
      <c r="A169" s="15"/>
      <c r="B169" s="45" t="s">
        <v>181</v>
      </c>
      <c r="C169" s="190" t="s">
        <v>238</v>
      </c>
      <c r="D169" s="191" t="s">
        <v>279</v>
      </c>
      <c r="E169" s="190" t="s">
        <v>238</v>
      </c>
      <c r="F169" s="145" t="s">
        <v>279</v>
      </c>
      <c r="G169" s="190">
        <v>49.382678408621999</v>
      </c>
      <c r="H169" s="190">
        <v>1.5</v>
      </c>
      <c r="I169" s="190" t="s">
        <v>238</v>
      </c>
      <c r="J169" s="145" t="s">
        <v>279</v>
      </c>
      <c r="K169" s="190" t="s">
        <v>238</v>
      </c>
      <c r="L169" s="145" t="s">
        <v>279</v>
      </c>
      <c r="M169" s="190" t="s">
        <v>238</v>
      </c>
      <c r="N169" s="190"/>
      <c r="O169" s="190" t="s">
        <v>238</v>
      </c>
      <c r="P169" s="190"/>
      <c r="Q169" s="190" t="s">
        <v>238</v>
      </c>
      <c r="R169" s="145" t="s">
        <v>279</v>
      </c>
      <c r="S169" s="190" t="s">
        <v>238</v>
      </c>
      <c r="T169" s="145" t="s">
        <v>279</v>
      </c>
      <c r="U169" s="190">
        <v>25.1</v>
      </c>
      <c r="V169" s="192" t="s">
        <v>239</v>
      </c>
      <c r="W169" s="190">
        <v>20.8</v>
      </c>
      <c r="X169" s="192" t="s">
        <v>239</v>
      </c>
      <c r="Y169" s="190" t="s">
        <v>238</v>
      </c>
      <c r="Z169" s="192" t="s">
        <v>279</v>
      </c>
      <c r="AA169" s="193" t="s">
        <v>238</v>
      </c>
      <c r="AB169" s="192" t="s">
        <v>279</v>
      </c>
      <c r="AC169" s="190" t="s">
        <v>238</v>
      </c>
      <c r="AD169" s="145" t="s">
        <v>279</v>
      </c>
      <c r="AE169" s="190">
        <v>85</v>
      </c>
      <c r="AF169" s="192" t="s">
        <v>239</v>
      </c>
      <c r="AG169" s="190" t="s">
        <v>238</v>
      </c>
      <c r="AH169" s="145" t="s">
        <v>279</v>
      </c>
      <c r="AI169" s="190" t="s">
        <v>238</v>
      </c>
      <c r="AJ169" s="145" t="s">
        <v>279</v>
      </c>
      <c r="AK169" s="190">
        <v>9.5</v>
      </c>
      <c r="AL169" s="194" t="s">
        <v>239</v>
      </c>
      <c r="AM169" s="190">
        <v>4.5999999999999996</v>
      </c>
      <c r="AN169" s="194" t="s">
        <v>239</v>
      </c>
    </row>
    <row r="170" spans="1:40" x14ac:dyDescent="0.25">
      <c r="A170" s="15"/>
      <c r="B170" s="45" t="s">
        <v>182</v>
      </c>
      <c r="C170" s="190">
        <v>98.496546504690002</v>
      </c>
      <c r="D170" s="191" t="s">
        <v>279</v>
      </c>
      <c r="E170" s="190">
        <v>99.270709085935707</v>
      </c>
      <c r="F170" s="145" t="s">
        <v>279</v>
      </c>
      <c r="G170" s="190">
        <v>147.46451662901401</v>
      </c>
      <c r="H170" s="190">
        <v>48.9</v>
      </c>
      <c r="I170" s="190">
        <v>76.514470000000003</v>
      </c>
      <c r="J170" s="145" t="s">
        <v>279</v>
      </c>
      <c r="K170" s="190">
        <v>76.57199</v>
      </c>
      <c r="L170" s="145" t="s">
        <v>279</v>
      </c>
      <c r="M170" s="190">
        <v>104.30029</v>
      </c>
      <c r="N170" s="190"/>
      <c r="O170" s="190">
        <v>98.854960000000005</v>
      </c>
      <c r="P170" s="190"/>
      <c r="Q170" s="190">
        <v>90.290549999999996</v>
      </c>
      <c r="R170" s="145" t="s">
        <v>279</v>
      </c>
      <c r="S170" s="190">
        <v>90.668549999999996</v>
      </c>
      <c r="T170" s="145" t="s">
        <v>279</v>
      </c>
      <c r="U170" s="190" t="s">
        <v>238</v>
      </c>
      <c r="V170" s="192" t="s">
        <v>279</v>
      </c>
      <c r="W170" s="190" t="s">
        <v>238</v>
      </c>
      <c r="X170" s="192" t="s">
        <v>279</v>
      </c>
      <c r="Y170" s="190">
        <v>9.5210299999999997</v>
      </c>
      <c r="Z170" s="192" t="s">
        <v>279</v>
      </c>
      <c r="AA170" s="193">
        <v>656.48699999999997</v>
      </c>
      <c r="AB170" s="192" t="s">
        <v>279</v>
      </c>
      <c r="AC170" s="190" t="s">
        <v>238</v>
      </c>
      <c r="AD170" s="145" t="s">
        <v>279</v>
      </c>
      <c r="AE170" s="190" t="s">
        <v>238</v>
      </c>
      <c r="AF170" s="192" t="s">
        <v>279</v>
      </c>
      <c r="AG170" s="190" t="s">
        <v>238</v>
      </c>
      <c r="AH170" s="145" t="s">
        <v>279</v>
      </c>
      <c r="AI170" s="190" t="s">
        <v>238</v>
      </c>
      <c r="AJ170" s="145" t="s">
        <v>279</v>
      </c>
      <c r="AK170" s="190" t="s">
        <v>238</v>
      </c>
      <c r="AL170" s="194" t="s">
        <v>279</v>
      </c>
      <c r="AM170" s="190" t="s">
        <v>238</v>
      </c>
      <c r="AN170" s="194" t="s">
        <v>279</v>
      </c>
    </row>
    <row r="171" spans="1:40" x14ac:dyDescent="0.25">
      <c r="A171" s="15"/>
      <c r="B171" s="45" t="s">
        <v>183</v>
      </c>
      <c r="C171" s="190" t="s">
        <v>238</v>
      </c>
      <c r="D171" s="191" t="s">
        <v>279</v>
      </c>
      <c r="E171" s="190" t="s">
        <v>238</v>
      </c>
      <c r="F171" s="145" t="s">
        <v>279</v>
      </c>
      <c r="G171" s="190">
        <v>25.258359623210399</v>
      </c>
      <c r="H171" s="190" t="s">
        <v>238</v>
      </c>
      <c r="I171" s="190">
        <v>6.1004399999999999</v>
      </c>
      <c r="J171" s="145" t="s">
        <v>279</v>
      </c>
      <c r="K171" s="190">
        <v>5.7399399999999998</v>
      </c>
      <c r="L171" s="145" t="s">
        <v>279</v>
      </c>
      <c r="M171" s="190">
        <v>102.93883</v>
      </c>
      <c r="N171" s="190"/>
      <c r="O171" s="190">
        <v>68.147499999999994</v>
      </c>
      <c r="P171" s="190"/>
      <c r="Q171" s="190">
        <v>48.247990000000001</v>
      </c>
      <c r="R171" s="145" t="s">
        <v>279</v>
      </c>
      <c r="S171" s="190">
        <v>34.330509999999997</v>
      </c>
      <c r="T171" s="145" t="s">
        <v>279</v>
      </c>
      <c r="U171" s="190">
        <v>28.9</v>
      </c>
      <c r="V171" s="192" t="s">
        <v>279</v>
      </c>
      <c r="W171" s="190">
        <v>23.4</v>
      </c>
      <c r="X171" s="192" t="s">
        <v>279</v>
      </c>
      <c r="Y171" s="190">
        <v>58.636969999999998</v>
      </c>
      <c r="Z171" s="192" t="s">
        <v>279</v>
      </c>
      <c r="AA171" s="193">
        <v>992.29300000000001</v>
      </c>
      <c r="AB171" s="192" t="s">
        <v>279</v>
      </c>
      <c r="AC171" s="190" t="s">
        <v>238</v>
      </c>
      <c r="AD171" s="145" t="s">
        <v>279</v>
      </c>
      <c r="AE171" s="190">
        <v>64.5</v>
      </c>
      <c r="AF171" s="192" t="s">
        <v>279</v>
      </c>
      <c r="AG171" s="190" t="s">
        <v>238</v>
      </c>
      <c r="AH171" s="145" t="s">
        <v>279</v>
      </c>
      <c r="AI171" s="190" t="s">
        <v>238</v>
      </c>
      <c r="AJ171" s="145" t="s">
        <v>279</v>
      </c>
      <c r="AK171" s="190">
        <v>6.3</v>
      </c>
      <c r="AL171" s="194" t="s">
        <v>279</v>
      </c>
      <c r="AM171" s="190">
        <v>2.7</v>
      </c>
      <c r="AN171" s="194" t="s">
        <v>279</v>
      </c>
    </row>
    <row r="172" spans="1:40" x14ac:dyDescent="0.25">
      <c r="A172" s="15"/>
      <c r="B172" s="45" t="s">
        <v>184</v>
      </c>
      <c r="C172" s="190">
        <v>99.641052283568698</v>
      </c>
      <c r="D172" s="191" t="s">
        <v>279</v>
      </c>
      <c r="E172" s="190">
        <v>99.705723674530404</v>
      </c>
      <c r="F172" s="145" t="s">
        <v>279</v>
      </c>
      <c r="G172" s="190">
        <v>106.905217795577</v>
      </c>
      <c r="H172" s="190">
        <v>71.571899999999999</v>
      </c>
      <c r="I172" s="190">
        <v>127.78518</v>
      </c>
      <c r="J172" s="145" t="s">
        <v>279</v>
      </c>
      <c r="K172" s="190">
        <v>126.89626</v>
      </c>
      <c r="L172" s="145" t="s">
        <v>279</v>
      </c>
      <c r="M172" s="190">
        <v>103.24064</v>
      </c>
      <c r="N172" s="190"/>
      <c r="O172" s="190">
        <v>102.56954</v>
      </c>
      <c r="P172" s="190"/>
      <c r="Q172" s="190">
        <v>99.623710000000003</v>
      </c>
      <c r="R172" s="145" t="s">
        <v>279</v>
      </c>
      <c r="S172" s="190">
        <v>99.863020000000006</v>
      </c>
      <c r="T172" s="145" t="s">
        <v>279</v>
      </c>
      <c r="U172" s="190" t="s">
        <v>238</v>
      </c>
      <c r="V172" s="192" t="s">
        <v>279</v>
      </c>
      <c r="W172" s="190" t="s">
        <v>238</v>
      </c>
      <c r="X172" s="192" t="s">
        <v>279</v>
      </c>
      <c r="Y172" s="190">
        <v>0.26001000000000002</v>
      </c>
      <c r="Z172" s="192" t="s">
        <v>279</v>
      </c>
      <c r="AA172" s="193">
        <v>7.1159999999999997</v>
      </c>
      <c r="AB172" s="192" t="s">
        <v>279</v>
      </c>
      <c r="AC172" s="190">
        <v>97.147440000000003</v>
      </c>
      <c r="AD172" s="145" t="s">
        <v>279</v>
      </c>
      <c r="AE172" s="190" t="s">
        <v>238</v>
      </c>
      <c r="AF172" s="192" t="s">
        <v>279</v>
      </c>
      <c r="AG172" s="190">
        <v>94.887209999999996</v>
      </c>
      <c r="AH172" s="145" t="s">
        <v>279</v>
      </c>
      <c r="AI172" s="190">
        <v>96.419939999999997</v>
      </c>
      <c r="AJ172" s="145" t="s">
        <v>279</v>
      </c>
      <c r="AK172" s="190" t="s">
        <v>238</v>
      </c>
      <c r="AL172" s="194" t="s">
        <v>279</v>
      </c>
      <c r="AM172" s="190" t="s">
        <v>238</v>
      </c>
      <c r="AN172" s="194" t="s">
        <v>279</v>
      </c>
    </row>
    <row r="173" spans="1:40" x14ac:dyDescent="0.25">
      <c r="A173" s="15"/>
      <c r="B173" s="45" t="s">
        <v>185</v>
      </c>
      <c r="C173" s="190">
        <v>97.686537565944903</v>
      </c>
      <c r="D173" s="191" t="s">
        <v>279</v>
      </c>
      <c r="E173" s="190">
        <v>98.588972149407198</v>
      </c>
      <c r="F173" s="145" t="s">
        <v>279</v>
      </c>
      <c r="G173" s="190">
        <v>95.496320539600305</v>
      </c>
      <c r="H173" s="190">
        <v>21.9</v>
      </c>
      <c r="I173" s="190">
        <v>88.579459999999997</v>
      </c>
      <c r="J173" s="145" t="s">
        <v>279</v>
      </c>
      <c r="K173" s="190">
        <v>88.810130000000001</v>
      </c>
      <c r="L173" s="145" t="s">
        <v>279</v>
      </c>
      <c r="M173" s="190">
        <v>98.642489999999995</v>
      </c>
      <c r="N173" s="190"/>
      <c r="O173" s="190">
        <v>98.232500000000002</v>
      </c>
      <c r="P173" s="190"/>
      <c r="Q173" s="190">
        <v>93.972949999999997</v>
      </c>
      <c r="R173" s="145" t="s">
        <v>279</v>
      </c>
      <c r="S173" s="190">
        <v>93.915040000000005</v>
      </c>
      <c r="T173" s="145" t="s">
        <v>279</v>
      </c>
      <c r="U173" s="190" t="s">
        <v>238</v>
      </c>
      <c r="V173" s="192" t="s">
        <v>279</v>
      </c>
      <c r="W173" s="190" t="s">
        <v>238</v>
      </c>
      <c r="X173" s="192" t="s">
        <v>279</v>
      </c>
      <c r="Y173" s="190">
        <v>6.0556200000000002</v>
      </c>
      <c r="Z173" s="192" t="s">
        <v>279</v>
      </c>
      <c r="AA173" s="193">
        <v>107.78400000000001</v>
      </c>
      <c r="AB173" s="192" t="s">
        <v>279</v>
      </c>
      <c r="AC173" s="190">
        <v>96.574910000000003</v>
      </c>
      <c r="AD173" s="145" t="s">
        <v>279</v>
      </c>
      <c r="AE173" s="190" t="s">
        <v>238</v>
      </c>
      <c r="AF173" s="192" t="s">
        <v>279</v>
      </c>
      <c r="AG173" s="190">
        <v>83.366150000000005</v>
      </c>
      <c r="AH173" s="145" t="s">
        <v>279</v>
      </c>
      <c r="AI173" s="190">
        <v>87.499939999999995</v>
      </c>
      <c r="AJ173" s="145" t="s">
        <v>279</v>
      </c>
      <c r="AK173" s="190" t="s">
        <v>238</v>
      </c>
      <c r="AL173" s="194" t="s">
        <v>279</v>
      </c>
      <c r="AM173" s="190" t="s">
        <v>238</v>
      </c>
      <c r="AN173" s="194" t="s">
        <v>279</v>
      </c>
    </row>
    <row r="174" spans="1:40" x14ac:dyDescent="0.25">
      <c r="A174" s="15"/>
      <c r="B174" s="45" t="s">
        <v>186</v>
      </c>
      <c r="C174" s="190">
        <v>99.345159220274894</v>
      </c>
      <c r="D174" s="191" t="s">
        <v>279</v>
      </c>
      <c r="E174" s="190">
        <v>99.227077676414495</v>
      </c>
      <c r="F174" s="145" t="s">
        <v>279</v>
      </c>
      <c r="G174" s="190">
        <v>73.740533181394198</v>
      </c>
      <c r="H174" s="190">
        <v>46.6</v>
      </c>
      <c r="I174" s="190">
        <v>42.185839999999999</v>
      </c>
      <c r="J174" s="145" t="s">
        <v>279</v>
      </c>
      <c r="K174" s="190">
        <v>41.726840000000003</v>
      </c>
      <c r="L174" s="145" t="s">
        <v>279</v>
      </c>
      <c r="M174" s="190">
        <v>95.056849999999997</v>
      </c>
      <c r="N174" s="190"/>
      <c r="O174" s="190">
        <v>93.654740000000004</v>
      </c>
      <c r="P174" s="190"/>
      <c r="Q174" s="190">
        <v>93.037260000000003</v>
      </c>
      <c r="R174" s="145" t="s">
        <v>279</v>
      </c>
      <c r="S174" s="190">
        <v>92.423280000000005</v>
      </c>
      <c r="T174" s="145" t="s">
        <v>279</v>
      </c>
      <c r="U174" s="190">
        <v>93.4</v>
      </c>
      <c r="V174" s="192" t="s">
        <v>279</v>
      </c>
      <c r="W174" s="190">
        <v>92.6</v>
      </c>
      <c r="X174" s="192" t="s">
        <v>279</v>
      </c>
      <c r="Y174" s="190">
        <v>7.2629599999999996</v>
      </c>
      <c r="Z174" s="192" t="s">
        <v>279</v>
      </c>
      <c r="AA174" s="193">
        <v>32.639000000000003</v>
      </c>
      <c r="AB174" s="192" t="s">
        <v>279</v>
      </c>
      <c r="AC174" s="190">
        <v>99.299940000000007</v>
      </c>
      <c r="AD174" s="145" t="s">
        <v>279</v>
      </c>
      <c r="AE174" s="190">
        <v>99.7</v>
      </c>
      <c r="AF174" s="192" t="s">
        <v>279</v>
      </c>
      <c r="AG174" s="190">
        <v>77.156459999999996</v>
      </c>
      <c r="AH174" s="145" t="s">
        <v>279</v>
      </c>
      <c r="AI174" s="190">
        <v>84.30838</v>
      </c>
      <c r="AJ174" s="145" t="s">
        <v>279</v>
      </c>
      <c r="AK174" s="190">
        <v>62.1</v>
      </c>
      <c r="AL174" s="194" t="s">
        <v>279</v>
      </c>
      <c r="AM174" s="190">
        <v>76.3</v>
      </c>
      <c r="AN174" s="194" t="s">
        <v>279</v>
      </c>
    </row>
    <row r="175" spans="1:40" x14ac:dyDescent="0.25">
      <c r="A175" s="15"/>
      <c r="B175" s="45" t="s">
        <v>187</v>
      </c>
      <c r="C175" s="190">
        <v>90.314310000000006</v>
      </c>
      <c r="D175" s="191" t="s">
        <v>279</v>
      </c>
      <c r="E175" s="190">
        <v>85.459379999999996</v>
      </c>
      <c r="F175" s="145" t="s">
        <v>279</v>
      </c>
      <c r="G175" s="190">
        <v>72.852312906760403</v>
      </c>
      <c r="H175" s="190">
        <v>22.7</v>
      </c>
      <c r="I175" s="190">
        <v>34.34422</v>
      </c>
      <c r="J175" s="145" t="s">
        <v>279</v>
      </c>
      <c r="K175" s="190">
        <v>36.027000000000001</v>
      </c>
      <c r="L175" s="145" t="s">
        <v>279</v>
      </c>
      <c r="M175" s="190">
        <v>72.692310000000006</v>
      </c>
      <c r="N175" s="190"/>
      <c r="O175" s="190">
        <v>64.436419999999998</v>
      </c>
      <c r="P175" s="190"/>
      <c r="Q175" s="190">
        <v>54.420520000000003</v>
      </c>
      <c r="R175" s="145" t="s">
        <v>279</v>
      </c>
      <c r="S175" s="190">
        <v>48.599200000000003</v>
      </c>
      <c r="T175" s="145" t="s">
        <v>279</v>
      </c>
      <c r="U175" s="190">
        <v>77.8</v>
      </c>
      <c r="V175" s="192" t="s">
        <v>279</v>
      </c>
      <c r="W175" s="190">
        <v>72.2</v>
      </c>
      <c r="X175" s="192" t="s">
        <v>279</v>
      </c>
      <c r="Y175" s="190">
        <v>48.450299999999999</v>
      </c>
      <c r="Z175" s="192" t="s">
        <v>279</v>
      </c>
      <c r="AA175" s="193">
        <v>2810.9070000000002</v>
      </c>
      <c r="AB175" s="192" t="s">
        <v>279</v>
      </c>
      <c r="AC175" s="190">
        <v>75.823530000000005</v>
      </c>
      <c r="AD175" s="145" t="s">
        <v>279</v>
      </c>
      <c r="AE175" s="190">
        <v>82.2</v>
      </c>
      <c r="AF175" s="192" t="s">
        <v>279</v>
      </c>
      <c r="AG175" s="190">
        <v>32.62726</v>
      </c>
      <c r="AH175" s="145" t="s">
        <v>279</v>
      </c>
      <c r="AI175" s="190">
        <v>30.445959999999999</v>
      </c>
      <c r="AJ175" s="145" t="s">
        <v>279</v>
      </c>
      <c r="AK175" s="190">
        <v>33.299999999999997</v>
      </c>
      <c r="AL175" s="194" t="s">
        <v>279</v>
      </c>
      <c r="AM175" s="190">
        <v>30.2</v>
      </c>
      <c r="AN175" s="194" t="s">
        <v>279</v>
      </c>
    </row>
    <row r="176" spans="1:40" x14ac:dyDescent="0.25">
      <c r="A176" s="15"/>
      <c r="B176" s="45" t="s">
        <v>188</v>
      </c>
      <c r="C176" s="190">
        <v>97.972734751439603</v>
      </c>
      <c r="D176" s="191" t="s">
        <v>279</v>
      </c>
      <c r="E176" s="190">
        <v>98.802154265197501</v>
      </c>
      <c r="F176" s="145" t="s">
        <v>279</v>
      </c>
      <c r="G176" s="190">
        <v>127.318849717028</v>
      </c>
      <c r="H176" s="190">
        <v>37.4</v>
      </c>
      <c r="I176" s="190">
        <v>88.510429999999999</v>
      </c>
      <c r="J176" s="145" t="s">
        <v>279</v>
      </c>
      <c r="K176" s="190">
        <v>88.473929999999996</v>
      </c>
      <c r="L176" s="145" t="s">
        <v>279</v>
      </c>
      <c r="M176" s="190">
        <v>116.92196</v>
      </c>
      <c r="N176" s="190"/>
      <c r="O176" s="190">
        <v>111.82424</v>
      </c>
      <c r="P176" s="190"/>
      <c r="Q176" s="190">
        <v>91.835899999999995</v>
      </c>
      <c r="R176" s="145" t="s">
        <v>279</v>
      </c>
      <c r="S176" s="190">
        <v>92.831739999999996</v>
      </c>
      <c r="T176" s="145" t="s">
        <v>279</v>
      </c>
      <c r="U176" s="190">
        <v>94.6</v>
      </c>
      <c r="V176" s="192" t="s">
        <v>279</v>
      </c>
      <c r="W176" s="190">
        <v>96.4</v>
      </c>
      <c r="X176" s="192" t="s">
        <v>279</v>
      </c>
      <c r="Y176" s="190">
        <v>7.6720300000000003</v>
      </c>
      <c r="Z176" s="192" t="s">
        <v>279</v>
      </c>
      <c r="AA176" s="193">
        <v>4.8019999999999996</v>
      </c>
      <c r="AB176" s="192" t="s">
        <v>279</v>
      </c>
      <c r="AC176" s="190">
        <v>90.34836</v>
      </c>
      <c r="AD176" s="145" t="s">
        <v>239</v>
      </c>
      <c r="AE176" s="190">
        <v>95.8</v>
      </c>
      <c r="AF176" s="192" t="s">
        <v>279</v>
      </c>
      <c r="AG176" s="190">
        <v>51.715760000000003</v>
      </c>
      <c r="AH176" s="145" t="s">
        <v>279</v>
      </c>
      <c r="AI176" s="190">
        <v>62.844470000000001</v>
      </c>
      <c r="AJ176" s="145" t="s">
        <v>279</v>
      </c>
      <c r="AK176" s="190">
        <v>52.9</v>
      </c>
      <c r="AL176" s="194" t="s">
        <v>279</v>
      </c>
      <c r="AM176" s="190">
        <v>65.8</v>
      </c>
      <c r="AN176" s="194" t="s">
        <v>279</v>
      </c>
    </row>
    <row r="177" spans="1:40" x14ac:dyDescent="0.25">
      <c r="A177" s="15"/>
      <c r="B177" s="45" t="s">
        <v>189</v>
      </c>
      <c r="C177" s="190">
        <v>92.187417106754395</v>
      </c>
      <c r="D177" s="191" t="s">
        <v>279</v>
      </c>
      <c r="E177" s="190">
        <v>94.748485887327206</v>
      </c>
      <c r="F177" s="145" t="s">
        <v>279</v>
      </c>
      <c r="G177" s="190">
        <v>71.467786675459394</v>
      </c>
      <c r="H177" s="190">
        <v>24.7</v>
      </c>
      <c r="I177" s="190">
        <v>25.09967</v>
      </c>
      <c r="J177" s="145" t="s">
        <v>279</v>
      </c>
      <c r="K177" s="190">
        <v>25.65438</v>
      </c>
      <c r="L177" s="145" t="s">
        <v>279</v>
      </c>
      <c r="M177" s="190">
        <v>121.17068</v>
      </c>
      <c r="N177" s="190"/>
      <c r="O177" s="190">
        <v>108.77991</v>
      </c>
      <c r="P177" s="190"/>
      <c r="Q177" s="190" t="s">
        <v>238</v>
      </c>
      <c r="R177" s="145" t="s">
        <v>279</v>
      </c>
      <c r="S177" s="190" t="s">
        <v>238</v>
      </c>
      <c r="T177" s="145" t="s">
        <v>279</v>
      </c>
      <c r="U177" s="190">
        <v>96</v>
      </c>
      <c r="V177" s="192" t="s">
        <v>279</v>
      </c>
      <c r="W177" s="190">
        <v>97</v>
      </c>
      <c r="X177" s="192" t="s">
        <v>279</v>
      </c>
      <c r="Y177" s="190" t="s">
        <v>238</v>
      </c>
      <c r="Z177" s="192" t="s">
        <v>279</v>
      </c>
      <c r="AA177" s="193" t="s">
        <v>238</v>
      </c>
      <c r="AB177" s="192" t="s">
        <v>279</v>
      </c>
      <c r="AC177" s="190">
        <v>67.309370000000001</v>
      </c>
      <c r="AD177" s="145" t="s">
        <v>279</v>
      </c>
      <c r="AE177" s="190">
        <v>92.7</v>
      </c>
      <c r="AF177" s="192" t="s">
        <v>279</v>
      </c>
      <c r="AG177" s="190">
        <v>32.255099999999999</v>
      </c>
      <c r="AH177" s="145" t="s">
        <v>279</v>
      </c>
      <c r="AI177" s="190">
        <v>37.627450000000003</v>
      </c>
      <c r="AJ177" s="145" t="s">
        <v>279</v>
      </c>
      <c r="AK177" s="190">
        <v>42</v>
      </c>
      <c r="AL177" s="194" t="s">
        <v>279</v>
      </c>
      <c r="AM177" s="190">
        <v>52.4</v>
      </c>
      <c r="AN177" s="194" t="s">
        <v>279</v>
      </c>
    </row>
    <row r="178" spans="1:40" x14ac:dyDescent="0.25">
      <c r="A178" s="15"/>
      <c r="B178" s="45" t="s">
        <v>190</v>
      </c>
      <c r="C178" s="190" t="s">
        <v>238</v>
      </c>
      <c r="D178" s="191" t="s">
        <v>279</v>
      </c>
      <c r="E178" s="190" t="s">
        <v>238</v>
      </c>
      <c r="F178" s="145" t="s">
        <v>279</v>
      </c>
      <c r="G178" s="190">
        <v>124.39525007823001</v>
      </c>
      <c r="H178" s="190">
        <v>94.783600000000007</v>
      </c>
      <c r="I178" s="190">
        <v>95.338610000000003</v>
      </c>
      <c r="J178" s="145" t="s">
        <v>279</v>
      </c>
      <c r="K178" s="190">
        <v>94.8947</v>
      </c>
      <c r="L178" s="145" t="s">
        <v>279</v>
      </c>
      <c r="M178" s="190">
        <v>101.73033</v>
      </c>
      <c r="N178" s="190"/>
      <c r="O178" s="190">
        <v>101.33376</v>
      </c>
      <c r="P178" s="190"/>
      <c r="Q178" s="190">
        <v>99.693309999999997</v>
      </c>
      <c r="R178" s="145" t="s">
        <v>279</v>
      </c>
      <c r="S178" s="190">
        <v>99.270049999999998</v>
      </c>
      <c r="T178" s="145" t="s">
        <v>279</v>
      </c>
      <c r="U178" s="190" t="s">
        <v>238</v>
      </c>
      <c r="V178" s="192" t="s">
        <v>279</v>
      </c>
      <c r="W178" s="190" t="s">
        <v>238</v>
      </c>
      <c r="X178" s="192" t="s">
        <v>279</v>
      </c>
      <c r="Y178" s="190">
        <v>0.51287000000000005</v>
      </c>
      <c r="Z178" s="192" t="s">
        <v>279</v>
      </c>
      <c r="AA178" s="193">
        <v>3.0419999999999998</v>
      </c>
      <c r="AB178" s="192" t="s">
        <v>279</v>
      </c>
      <c r="AC178" s="190">
        <v>95.579040000000006</v>
      </c>
      <c r="AD178" s="145" t="s">
        <v>279</v>
      </c>
      <c r="AE178" s="190" t="s">
        <v>238</v>
      </c>
      <c r="AF178" s="192" t="s">
        <v>279</v>
      </c>
      <c r="AG178" s="190">
        <v>92.883849999999995</v>
      </c>
      <c r="AH178" s="145" t="s">
        <v>279</v>
      </c>
      <c r="AI178" s="190">
        <v>92.627099999999999</v>
      </c>
      <c r="AJ178" s="145" t="s">
        <v>279</v>
      </c>
      <c r="AK178" s="190" t="s">
        <v>238</v>
      </c>
      <c r="AL178" s="194" t="s">
        <v>279</v>
      </c>
      <c r="AM178" s="190" t="s">
        <v>238</v>
      </c>
      <c r="AN178" s="194" t="s">
        <v>279</v>
      </c>
    </row>
    <row r="179" spans="1:40" x14ac:dyDescent="0.25">
      <c r="A179" s="15"/>
      <c r="B179" s="45" t="s">
        <v>191</v>
      </c>
      <c r="C179" s="190" t="s">
        <v>238</v>
      </c>
      <c r="D179" s="191" t="s">
        <v>279</v>
      </c>
      <c r="E179" s="190" t="s">
        <v>238</v>
      </c>
      <c r="F179" s="145" t="s">
        <v>279</v>
      </c>
      <c r="G179" s="190">
        <v>133.79826000364201</v>
      </c>
      <c r="H179" s="190">
        <v>86.7</v>
      </c>
      <c r="I179" s="190">
        <v>99.294489999999996</v>
      </c>
      <c r="J179" s="145" t="s">
        <v>279</v>
      </c>
      <c r="K179" s="190">
        <v>99.765249999999995</v>
      </c>
      <c r="L179" s="145" t="s">
        <v>279</v>
      </c>
      <c r="M179" s="190">
        <v>102.79449</v>
      </c>
      <c r="N179" s="190"/>
      <c r="O179" s="190">
        <v>102.79398</v>
      </c>
      <c r="P179" s="190"/>
      <c r="Q179" s="190">
        <v>98.628140000000002</v>
      </c>
      <c r="R179" s="145" t="s">
        <v>279</v>
      </c>
      <c r="S179" s="190">
        <v>99.636009999999999</v>
      </c>
      <c r="T179" s="145" t="s">
        <v>279</v>
      </c>
      <c r="U179" s="190" t="s">
        <v>238</v>
      </c>
      <c r="V179" s="192" t="s">
        <v>279</v>
      </c>
      <c r="W179" s="190" t="s">
        <v>238</v>
      </c>
      <c r="X179" s="192" t="s">
        <v>279</v>
      </c>
      <c r="Y179" s="190">
        <v>0.88322000000000001</v>
      </c>
      <c r="Z179" s="192" t="s">
        <v>279</v>
      </c>
      <c r="AA179" s="193">
        <v>4.1539999999999999</v>
      </c>
      <c r="AB179" s="192" t="s">
        <v>279</v>
      </c>
      <c r="AC179" s="190" t="s">
        <v>238</v>
      </c>
      <c r="AD179" s="145" t="s">
        <v>279</v>
      </c>
      <c r="AE179" s="190" t="s">
        <v>238</v>
      </c>
      <c r="AF179" s="192" t="s">
        <v>279</v>
      </c>
      <c r="AG179" s="190">
        <v>82.189729999999997</v>
      </c>
      <c r="AH179" s="145" t="s">
        <v>279</v>
      </c>
      <c r="AI179" s="190">
        <v>79.797479999999993</v>
      </c>
      <c r="AJ179" s="145" t="s">
        <v>279</v>
      </c>
      <c r="AK179" s="190" t="s">
        <v>238</v>
      </c>
      <c r="AL179" s="194" t="s">
        <v>279</v>
      </c>
      <c r="AM179" s="190" t="s">
        <v>238</v>
      </c>
      <c r="AN179" s="194" t="s">
        <v>279</v>
      </c>
    </row>
    <row r="180" spans="1:40" x14ac:dyDescent="0.25">
      <c r="A180" s="15"/>
      <c r="B180" s="45" t="s">
        <v>192</v>
      </c>
      <c r="C180" s="190">
        <v>96.576409999999996</v>
      </c>
      <c r="D180" s="191" t="s">
        <v>279</v>
      </c>
      <c r="E180" s="190">
        <v>94.487269999999995</v>
      </c>
      <c r="F180" s="145" t="s">
        <v>279</v>
      </c>
      <c r="G180" s="190">
        <v>55.9746408597547</v>
      </c>
      <c r="H180" s="190">
        <v>26.2</v>
      </c>
      <c r="I180" s="190">
        <v>10.90785</v>
      </c>
      <c r="J180" s="145" t="s">
        <v>279</v>
      </c>
      <c r="K180" s="190">
        <v>10.32222</v>
      </c>
      <c r="L180" s="145" t="s">
        <v>279</v>
      </c>
      <c r="M180" s="190">
        <v>124.22336</v>
      </c>
      <c r="N180" s="190"/>
      <c r="O180" s="190">
        <v>120.1995</v>
      </c>
      <c r="P180" s="190"/>
      <c r="Q180" s="190" t="s">
        <v>238</v>
      </c>
      <c r="R180" s="145" t="s">
        <v>279</v>
      </c>
      <c r="S180" s="190" t="s">
        <v>238</v>
      </c>
      <c r="T180" s="145" t="s">
        <v>279</v>
      </c>
      <c r="U180" s="190">
        <v>86.862395041723758</v>
      </c>
      <c r="V180" s="192" t="s">
        <v>239</v>
      </c>
      <c r="W180" s="190">
        <v>86.430301216163301</v>
      </c>
      <c r="X180" s="192" t="s">
        <v>239</v>
      </c>
      <c r="Y180" s="190">
        <v>0.90456000000000003</v>
      </c>
      <c r="Z180" s="192" t="s">
        <v>279</v>
      </c>
      <c r="AA180" s="193">
        <v>18.600000000000001</v>
      </c>
      <c r="AB180" s="192" t="s">
        <v>279</v>
      </c>
      <c r="AC180" s="190">
        <v>93.163709999999995</v>
      </c>
      <c r="AD180" s="145" t="s">
        <v>279</v>
      </c>
      <c r="AE180" s="190">
        <v>98.9</v>
      </c>
      <c r="AF180" s="192" t="s">
        <v>239</v>
      </c>
      <c r="AG180" s="190">
        <v>69.040599999999998</v>
      </c>
      <c r="AH180" s="145" t="s">
        <v>279</v>
      </c>
      <c r="AI180" s="190">
        <v>69.168419999999998</v>
      </c>
      <c r="AJ180" s="145" t="s">
        <v>279</v>
      </c>
      <c r="AK180" s="190">
        <v>62.785574538838766</v>
      </c>
      <c r="AL180" s="194" t="s">
        <v>239</v>
      </c>
      <c r="AM180" s="190">
        <v>63.124981787761946</v>
      </c>
      <c r="AN180" s="194" t="s">
        <v>239</v>
      </c>
    </row>
    <row r="181" spans="1:40" x14ac:dyDescent="0.25">
      <c r="A181" s="15"/>
      <c r="B181" s="45" t="s">
        <v>193</v>
      </c>
      <c r="C181" s="190">
        <v>99.858130000000003</v>
      </c>
      <c r="D181" s="191" t="s">
        <v>279</v>
      </c>
      <c r="E181" s="190">
        <v>99.882390000000001</v>
      </c>
      <c r="F181" s="145" t="s">
        <v>279</v>
      </c>
      <c r="G181" s="190">
        <v>91.828124204266302</v>
      </c>
      <c r="H181" s="190">
        <v>16</v>
      </c>
      <c r="I181" s="190">
        <v>9.6030099999999994</v>
      </c>
      <c r="J181" s="145" t="s">
        <v>279</v>
      </c>
      <c r="K181" s="190">
        <v>7.9644300000000001</v>
      </c>
      <c r="L181" s="145" t="s">
        <v>279</v>
      </c>
      <c r="M181" s="190">
        <v>100.73983</v>
      </c>
      <c r="N181" s="190"/>
      <c r="O181" s="190">
        <v>98.463089999999994</v>
      </c>
      <c r="P181" s="190"/>
      <c r="Q181" s="190" t="s">
        <v>238</v>
      </c>
      <c r="R181" s="145" t="s">
        <v>279</v>
      </c>
      <c r="S181" s="190" t="s">
        <v>238</v>
      </c>
      <c r="T181" s="145" t="s">
        <v>279</v>
      </c>
      <c r="U181" s="190">
        <v>97.7</v>
      </c>
      <c r="V181" s="192" t="s">
        <v>279</v>
      </c>
      <c r="W181" s="190">
        <v>96.5</v>
      </c>
      <c r="X181" s="192" t="s">
        <v>279</v>
      </c>
      <c r="Y181" s="190">
        <v>1.06755</v>
      </c>
      <c r="Z181" s="192" t="s">
        <v>279</v>
      </c>
      <c r="AA181" s="193">
        <v>7.0990000000000002</v>
      </c>
      <c r="AB181" s="192" t="s">
        <v>279</v>
      </c>
      <c r="AC181" s="190">
        <v>97.988010000000003</v>
      </c>
      <c r="AD181" s="145" t="s">
        <v>279</v>
      </c>
      <c r="AE181" s="190">
        <v>99.7</v>
      </c>
      <c r="AF181" s="192" t="s">
        <v>239</v>
      </c>
      <c r="AG181" s="190">
        <v>87.559290000000004</v>
      </c>
      <c r="AH181" s="145" t="s">
        <v>279</v>
      </c>
      <c r="AI181" s="190">
        <v>78.605099999999993</v>
      </c>
      <c r="AJ181" s="145" t="s">
        <v>279</v>
      </c>
      <c r="AK181" s="190">
        <v>91.7</v>
      </c>
      <c r="AL181" s="194" t="s">
        <v>279</v>
      </c>
      <c r="AM181" s="190">
        <v>81.599999999999994</v>
      </c>
      <c r="AN181" s="194" t="s">
        <v>279</v>
      </c>
    </row>
    <row r="182" spans="1:40" x14ac:dyDescent="0.25">
      <c r="A182" s="15"/>
      <c r="B182" s="45" t="s">
        <v>194</v>
      </c>
      <c r="C182" s="190">
        <v>96.642546317800296</v>
      </c>
      <c r="D182" s="191" t="s">
        <v>279</v>
      </c>
      <c r="E182" s="190">
        <v>96.552043960740207</v>
      </c>
      <c r="F182" s="145" t="s">
        <v>279</v>
      </c>
      <c r="G182" s="190">
        <v>137.98284931517199</v>
      </c>
      <c r="H182" s="190">
        <v>28.94</v>
      </c>
      <c r="I182" s="190">
        <v>111.2042</v>
      </c>
      <c r="J182" s="145" t="s">
        <v>279</v>
      </c>
      <c r="K182" s="190">
        <v>113.40997</v>
      </c>
      <c r="L182" s="145" t="s">
        <v>279</v>
      </c>
      <c r="M182" s="190">
        <v>96.67353</v>
      </c>
      <c r="N182" s="190"/>
      <c r="O182" s="190">
        <v>94.051649999999995</v>
      </c>
      <c r="P182" s="190"/>
      <c r="Q182" s="190">
        <v>96.246579999999994</v>
      </c>
      <c r="R182" s="145" t="s">
        <v>279</v>
      </c>
      <c r="S182" s="190">
        <v>94.944659999999999</v>
      </c>
      <c r="T182" s="145" t="s">
        <v>279</v>
      </c>
      <c r="U182" s="190">
        <v>95.6</v>
      </c>
      <c r="V182" s="192" t="s">
        <v>279</v>
      </c>
      <c r="W182" s="190">
        <v>95.7</v>
      </c>
      <c r="X182" s="192" t="s">
        <v>279</v>
      </c>
      <c r="Y182" s="190">
        <v>4.3900500000000005</v>
      </c>
      <c r="Z182" s="192" t="s">
        <v>279</v>
      </c>
      <c r="AA182" s="193">
        <v>243.88300000000001</v>
      </c>
      <c r="AB182" s="192" t="s">
        <v>279</v>
      </c>
      <c r="AC182" s="190" t="s">
        <v>238</v>
      </c>
      <c r="AD182" s="145" t="s">
        <v>279</v>
      </c>
      <c r="AE182" s="190">
        <v>99.5</v>
      </c>
      <c r="AF182" s="192" t="s">
        <v>279</v>
      </c>
      <c r="AG182" s="190">
        <v>77.287509999999997</v>
      </c>
      <c r="AH182" s="145" t="s">
        <v>279</v>
      </c>
      <c r="AI182" s="190">
        <v>81.718500000000006</v>
      </c>
      <c r="AJ182" s="145" t="s">
        <v>279</v>
      </c>
      <c r="AK182" s="190">
        <v>74.900000000000006</v>
      </c>
      <c r="AL182" s="194" t="s">
        <v>279</v>
      </c>
      <c r="AM182" s="190">
        <v>82.8</v>
      </c>
      <c r="AN182" s="194" t="s">
        <v>279</v>
      </c>
    </row>
    <row r="183" spans="1:40" x14ac:dyDescent="0.25">
      <c r="A183" s="15"/>
      <c r="B183" s="45" t="s">
        <v>195</v>
      </c>
      <c r="C183" s="190">
        <v>98.797200000000004</v>
      </c>
      <c r="D183" s="191" t="s">
        <v>279</v>
      </c>
      <c r="E183" s="190">
        <v>98.487359999999995</v>
      </c>
      <c r="F183" s="145" t="s">
        <v>279</v>
      </c>
      <c r="G183" s="190">
        <v>106.173813259376</v>
      </c>
      <c r="H183" s="190">
        <v>61.2</v>
      </c>
      <c r="I183" s="190">
        <v>28.123249999999999</v>
      </c>
      <c r="J183" s="145" t="s">
        <v>279</v>
      </c>
      <c r="K183" s="190">
        <v>29.058330000000002</v>
      </c>
      <c r="L183" s="145" t="s">
        <v>279</v>
      </c>
      <c r="M183" s="190">
        <v>89.249179999999996</v>
      </c>
      <c r="N183" s="190"/>
      <c r="O183" s="190">
        <v>89.259230000000002</v>
      </c>
      <c r="P183" s="190"/>
      <c r="Q183" s="190">
        <v>91.890979999999999</v>
      </c>
      <c r="R183" s="145" t="s">
        <v>279</v>
      </c>
      <c r="S183" s="190">
        <v>91.897099999999995</v>
      </c>
      <c r="T183" s="145" t="s">
        <v>279</v>
      </c>
      <c r="U183" s="190">
        <v>98.5</v>
      </c>
      <c r="V183" s="192" t="s">
        <v>279</v>
      </c>
      <c r="W183" s="190">
        <v>98.2</v>
      </c>
      <c r="X183" s="192" t="s">
        <v>279</v>
      </c>
      <c r="Y183" s="190">
        <v>8.1060599999999994</v>
      </c>
      <c r="Z183" s="192" t="s">
        <v>279</v>
      </c>
      <c r="AA183" s="193">
        <v>9.7430000000000003</v>
      </c>
      <c r="AB183" s="192" t="s">
        <v>279</v>
      </c>
      <c r="AC183" s="190" t="s">
        <v>238</v>
      </c>
      <c r="AD183" s="145" t="s">
        <v>279</v>
      </c>
      <c r="AE183" s="190">
        <v>98.6</v>
      </c>
      <c r="AF183" s="192" t="s">
        <v>279</v>
      </c>
      <c r="AG183" s="190" t="s">
        <v>238</v>
      </c>
      <c r="AH183" s="145" t="s">
        <v>279</v>
      </c>
      <c r="AI183" s="190" t="s">
        <v>238</v>
      </c>
      <c r="AJ183" s="145" t="s">
        <v>279</v>
      </c>
      <c r="AK183" s="190">
        <v>87.4</v>
      </c>
      <c r="AL183" s="194" t="s">
        <v>279</v>
      </c>
      <c r="AM183" s="190">
        <v>83.5</v>
      </c>
      <c r="AN183" s="194" t="s">
        <v>279</v>
      </c>
    </row>
    <row r="184" spans="1:40" x14ac:dyDescent="0.25">
      <c r="A184" s="15"/>
      <c r="B184" s="45" t="s">
        <v>196</v>
      </c>
      <c r="C184" s="190">
        <v>80.489755317385203</v>
      </c>
      <c r="D184" s="191" t="s">
        <v>279</v>
      </c>
      <c r="E184" s="190">
        <v>78.568435822233496</v>
      </c>
      <c r="F184" s="145" t="s">
        <v>279</v>
      </c>
      <c r="G184" s="190">
        <v>57.375942179173599</v>
      </c>
      <c r="H184" s="190">
        <v>1.1000000000000001</v>
      </c>
      <c r="I184" s="190" t="s">
        <v>238</v>
      </c>
      <c r="J184" s="145" t="s">
        <v>279</v>
      </c>
      <c r="K184" s="190" t="s">
        <v>238</v>
      </c>
      <c r="L184" s="145" t="s">
        <v>279</v>
      </c>
      <c r="M184" s="190">
        <v>127.87168</v>
      </c>
      <c r="N184" s="190"/>
      <c r="O184" s="190">
        <v>121.91795</v>
      </c>
      <c r="P184" s="190"/>
      <c r="Q184" s="190">
        <v>92.453379999999996</v>
      </c>
      <c r="R184" s="145" t="s">
        <v>279</v>
      </c>
      <c r="S184" s="190">
        <v>90.864180000000005</v>
      </c>
      <c r="T184" s="145" t="s">
        <v>279</v>
      </c>
      <c r="U184" s="190">
        <v>71.246037585286004</v>
      </c>
      <c r="V184" s="192" t="s">
        <v>279</v>
      </c>
      <c r="W184" s="190">
        <v>73.069569302313056</v>
      </c>
      <c r="X184" s="192" t="s">
        <v>279</v>
      </c>
      <c r="Y184" s="190">
        <v>8.3261000000000003</v>
      </c>
      <c r="Z184" s="192" t="s">
        <v>279</v>
      </c>
      <c r="AA184" s="193">
        <v>16.117000000000001</v>
      </c>
      <c r="AB184" s="192" t="s">
        <v>279</v>
      </c>
      <c r="AC184" s="190">
        <v>83.559139999999999</v>
      </c>
      <c r="AD184" s="145" t="s">
        <v>279</v>
      </c>
      <c r="AE184" s="190">
        <v>90.5</v>
      </c>
      <c r="AF184" s="192" t="s">
        <v>279</v>
      </c>
      <c r="AG184" s="190">
        <v>35.752119999999998</v>
      </c>
      <c r="AH184" s="145" t="s">
        <v>279</v>
      </c>
      <c r="AI184" s="190">
        <v>39.749409999999997</v>
      </c>
      <c r="AJ184" s="145" t="s">
        <v>279</v>
      </c>
      <c r="AK184" s="190">
        <v>43.320078567376505</v>
      </c>
      <c r="AL184" s="194" t="s">
        <v>279</v>
      </c>
      <c r="AM184" s="190">
        <v>47.784985070419502</v>
      </c>
      <c r="AN184" s="194" t="s">
        <v>279</v>
      </c>
    </row>
    <row r="185" spans="1:40" x14ac:dyDescent="0.25">
      <c r="A185" s="15"/>
      <c r="B185" s="45" t="s">
        <v>197</v>
      </c>
      <c r="C185" s="190">
        <v>86.916675391697595</v>
      </c>
      <c r="D185" s="191" t="s">
        <v>279</v>
      </c>
      <c r="E185" s="190">
        <v>72.708120344047003</v>
      </c>
      <c r="F185" s="145" t="s">
        <v>279</v>
      </c>
      <c r="G185" s="190">
        <v>62.534901808454201</v>
      </c>
      <c r="H185" s="190">
        <v>4.5</v>
      </c>
      <c r="I185" s="190">
        <v>11.024229999999999</v>
      </c>
      <c r="J185" s="145" t="s">
        <v>279</v>
      </c>
      <c r="K185" s="190">
        <v>11.37974</v>
      </c>
      <c r="L185" s="145" t="s">
        <v>279</v>
      </c>
      <c r="M185" s="190">
        <v>138.17391000000001</v>
      </c>
      <c r="N185" s="190"/>
      <c r="O185" s="190">
        <v>127.42404000000001</v>
      </c>
      <c r="P185" s="190"/>
      <c r="Q185" s="190">
        <v>98.335710000000006</v>
      </c>
      <c r="R185" s="145" t="s">
        <v>239</v>
      </c>
      <c r="S185" s="190">
        <v>87.282420000000002</v>
      </c>
      <c r="T185" s="145" t="s">
        <v>239</v>
      </c>
      <c r="U185" s="190">
        <v>90.6</v>
      </c>
      <c r="V185" s="192" t="s">
        <v>279</v>
      </c>
      <c r="W185" s="190">
        <v>86.5</v>
      </c>
      <c r="X185" s="192" t="s">
        <v>279</v>
      </c>
      <c r="Y185" s="190">
        <v>7.1887400000000001</v>
      </c>
      <c r="Z185" s="192" t="s">
        <v>239</v>
      </c>
      <c r="AA185" s="193">
        <v>67.070999999999998</v>
      </c>
      <c r="AB185" s="192" t="s">
        <v>239</v>
      </c>
      <c r="AC185" s="190">
        <v>67.088740000000001</v>
      </c>
      <c r="AD185" s="145" t="s">
        <v>279</v>
      </c>
      <c r="AE185" s="190">
        <v>89.6</v>
      </c>
      <c r="AF185" s="192" t="s">
        <v>279</v>
      </c>
      <c r="AG185" s="190" t="s">
        <v>238</v>
      </c>
      <c r="AH185" s="145" t="s">
        <v>279</v>
      </c>
      <c r="AI185" s="190" t="s">
        <v>238</v>
      </c>
      <c r="AJ185" s="145" t="s">
        <v>279</v>
      </c>
      <c r="AK185" s="190">
        <v>51.2</v>
      </c>
      <c r="AL185" s="194" t="s">
        <v>279</v>
      </c>
      <c r="AM185" s="190">
        <v>40.200000000000003</v>
      </c>
      <c r="AN185" s="194" t="s">
        <v>279</v>
      </c>
    </row>
    <row r="186" spans="1:40" x14ac:dyDescent="0.25">
      <c r="A186" s="15"/>
      <c r="B186" s="45" t="s">
        <v>198</v>
      </c>
      <c r="C186" s="190">
        <v>99.366571311810404</v>
      </c>
      <c r="D186" s="191" t="s">
        <v>279</v>
      </c>
      <c r="E186" s="190">
        <v>99.510429970200093</v>
      </c>
      <c r="F186" s="145" t="s">
        <v>279</v>
      </c>
      <c r="G186" s="190">
        <v>54.593963331845799</v>
      </c>
      <c r="H186" s="190">
        <v>35</v>
      </c>
      <c r="I186" s="190">
        <v>71.032030000000006</v>
      </c>
      <c r="J186" s="145" t="s">
        <v>279</v>
      </c>
      <c r="K186" s="190">
        <v>70.136780000000002</v>
      </c>
      <c r="L186" s="145" t="s">
        <v>279</v>
      </c>
      <c r="M186" s="190">
        <v>109.22835000000001</v>
      </c>
      <c r="N186" s="190"/>
      <c r="O186" s="190">
        <v>108.27495</v>
      </c>
      <c r="P186" s="190"/>
      <c r="Q186" s="190">
        <v>88.594579999999993</v>
      </c>
      <c r="R186" s="145" t="s">
        <v>279</v>
      </c>
      <c r="S186" s="190">
        <v>91.288830000000004</v>
      </c>
      <c r="T186" s="145" t="s">
        <v>279</v>
      </c>
      <c r="U186" s="190" t="s">
        <v>238</v>
      </c>
      <c r="V186" s="192" t="s">
        <v>279</v>
      </c>
      <c r="W186" s="190" t="s">
        <v>238</v>
      </c>
      <c r="X186" s="192" t="s">
        <v>279</v>
      </c>
      <c r="Y186" s="190">
        <v>10.11811</v>
      </c>
      <c r="Z186" s="192" t="s">
        <v>279</v>
      </c>
      <c r="AA186" s="193">
        <v>1.6020000000000001</v>
      </c>
      <c r="AB186" s="192" t="s">
        <v>279</v>
      </c>
      <c r="AC186" s="190" t="s">
        <v>238</v>
      </c>
      <c r="AD186" s="145" t="s">
        <v>279</v>
      </c>
      <c r="AE186" s="190" t="s">
        <v>238</v>
      </c>
      <c r="AF186" s="192" t="s">
        <v>279</v>
      </c>
      <c r="AG186" s="190" t="s">
        <v>238</v>
      </c>
      <c r="AH186" s="145" t="s">
        <v>279</v>
      </c>
      <c r="AI186" s="190" t="s">
        <v>238</v>
      </c>
      <c r="AJ186" s="145" t="s">
        <v>279</v>
      </c>
      <c r="AK186" s="190" t="s">
        <v>238</v>
      </c>
      <c r="AL186" s="194" t="s">
        <v>279</v>
      </c>
      <c r="AM186" s="190" t="s">
        <v>238</v>
      </c>
      <c r="AN186" s="194" t="s">
        <v>279</v>
      </c>
    </row>
    <row r="187" spans="1:40" x14ac:dyDescent="0.25">
      <c r="A187" s="15"/>
      <c r="B187" s="45" t="s">
        <v>199</v>
      </c>
      <c r="C187" s="190">
        <v>99.570790000000002</v>
      </c>
      <c r="D187" s="191" t="s">
        <v>279</v>
      </c>
      <c r="E187" s="190">
        <v>99.587500000000006</v>
      </c>
      <c r="F187" s="145" t="s">
        <v>279</v>
      </c>
      <c r="G187" s="190">
        <v>144.940651723781</v>
      </c>
      <c r="H187" s="190">
        <v>63.8</v>
      </c>
      <c r="I187" s="190" t="s">
        <v>238</v>
      </c>
      <c r="J187" s="145" t="s">
        <v>279</v>
      </c>
      <c r="K187" s="190" t="s">
        <v>238</v>
      </c>
      <c r="L187" s="145" t="s">
        <v>279</v>
      </c>
      <c r="M187" s="190">
        <v>107.90589</v>
      </c>
      <c r="N187" s="190"/>
      <c r="O187" s="190">
        <v>104.23988</v>
      </c>
      <c r="P187" s="190"/>
      <c r="Q187" s="190">
        <v>99.008579999999995</v>
      </c>
      <c r="R187" s="145" t="s">
        <v>279</v>
      </c>
      <c r="S187" s="190">
        <v>98.33287</v>
      </c>
      <c r="T187" s="145" t="s">
        <v>279</v>
      </c>
      <c r="U187" s="190">
        <v>97.6</v>
      </c>
      <c r="V187" s="192" t="s">
        <v>239</v>
      </c>
      <c r="W187" s="190">
        <v>97.8</v>
      </c>
      <c r="X187" s="192" t="s">
        <v>239</v>
      </c>
      <c r="Y187" s="190">
        <v>1.3247100000000001</v>
      </c>
      <c r="Z187" s="192" t="s">
        <v>279</v>
      </c>
      <c r="AA187" s="193">
        <v>1.64</v>
      </c>
      <c r="AB187" s="192" t="s">
        <v>279</v>
      </c>
      <c r="AC187" s="190">
        <v>89.387370000000004</v>
      </c>
      <c r="AD187" s="145" t="s">
        <v>279</v>
      </c>
      <c r="AE187" s="190">
        <v>98.218682816786725</v>
      </c>
      <c r="AF187" s="192" t="s">
        <v>239</v>
      </c>
      <c r="AG187" s="190" t="s">
        <v>238</v>
      </c>
      <c r="AH187" s="145" t="s">
        <v>279</v>
      </c>
      <c r="AI187" s="190" t="s">
        <v>238</v>
      </c>
      <c r="AJ187" s="145" t="s">
        <v>279</v>
      </c>
      <c r="AK187" s="190">
        <v>84.1</v>
      </c>
      <c r="AL187" s="194" t="s">
        <v>239</v>
      </c>
      <c r="AM187" s="190">
        <v>90.4</v>
      </c>
      <c r="AN187" s="194" t="s">
        <v>239</v>
      </c>
    </row>
    <row r="188" spans="1:40" x14ac:dyDescent="0.25">
      <c r="A188" s="15"/>
      <c r="B188" s="45" t="s">
        <v>200</v>
      </c>
      <c r="C188" s="190">
        <v>98.236326344801199</v>
      </c>
      <c r="D188" s="191" t="s">
        <v>279</v>
      </c>
      <c r="E188" s="190">
        <v>96.317590920356494</v>
      </c>
      <c r="F188" s="145" t="s">
        <v>279</v>
      </c>
      <c r="G188" s="190">
        <v>115.60357986143801</v>
      </c>
      <c r="H188" s="190">
        <v>43.8</v>
      </c>
      <c r="I188" s="190" t="s">
        <v>238</v>
      </c>
      <c r="J188" s="145" t="s">
        <v>279</v>
      </c>
      <c r="K188" s="190" t="s">
        <v>238</v>
      </c>
      <c r="L188" s="145" t="s">
        <v>279</v>
      </c>
      <c r="M188" s="190">
        <v>110.91852</v>
      </c>
      <c r="N188" s="190"/>
      <c r="O188" s="190">
        <v>108.43044</v>
      </c>
      <c r="P188" s="190"/>
      <c r="Q188" s="190" t="s">
        <v>238</v>
      </c>
      <c r="R188" s="145" t="s">
        <v>279</v>
      </c>
      <c r="S188" s="190" t="s">
        <v>238</v>
      </c>
      <c r="T188" s="145" t="s">
        <v>279</v>
      </c>
      <c r="U188" s="190">
        <v>98.3</v>
      </c>
      <c r="V188" s="192" t="s">
        <v>279</v>
      </c>
      <c r="W188" s="190">
        <v>97.7</v>
      </c>
      <c r="X188" s="192" t="s">
        <v>279</v>
      </c>
      <c r="Y188" s="190">
        <v>5.3469999999999997E-2</v>
      </c>
      <c r="Z188" s="192" t="s">
        <v>279</v>
      </c>
      <c r="AA188" s="193">
        <v>0.51</v>
      </c>
      <c r="AB188" s="192" t="s">
        <v>279</v>
      </c>
      <c r="AC188" s="190">
        <v>94.848510000000005</v>
      </c>
      <c r="AD188" s="145" t="s">
        <v>279</v>
      </c>
      <c r="AE188" s="190">
        <v>96.6</v>
      </c>
      <c r="AF188" s="192" t="s">
        <v>279</v>
      </c>
      <c r="AG188" s="190" t="s">
        <v>238</v>
      </c>
      <c r="AH188" s="145" t="s">
        <v>279</v>
      </c>
      <c r="AI188" s="190" t="s">
        <v>238</v>
      </c>
      <c r="AJ188" s="145" t="s">
        <v>279</v>
      </c>
      <c r="AK188" s="190">
        <v>69.2</v>
      </c>
      <c r="AL188" s="194" t="s">
        <v>279</v>
      </c>
      <c r="AM188" s="190">
        <v>76.599999999999994</v>
      </c>
      <c r="AN188" s="194" t="s">
        <v>279</v>
      </c>
    </row>
    <row r="189" spans="1:40" x14ac:dyDescent="0.25">
      <c r="A189" s="15"/>
      <c r="B189" s="45" t="s">
        <v>201</v>
      </c>
      <c r="C189" s="190">
        <v>99.590504939287499</v>
      </c>
      <c r="D189" s="191" t="s">
        <v>279</v>
      </c>
      <c r="E189" s="190">
        <v>98.412647938118795</v>
      </c>
      <c r="F189" s="145" t="s">
        <v>279</v>
      </c>
      <c r="G189" s="190">
        <v>92.964971033117607</v>
      </c>
      <c r="H189" s="190">
        <v>46.25</v>
      </c>
      <c r="I189" s="190">
        <v>31.143740000000001</v>
      </c>
      <c r="J189" s="145" t="s">
        <v>279</v>
      </c>
      <c r="K189" s="190">
        <v>30.09282</v>
      </c>
      <c r="L189" s="145" t="s">
        <v>279</v>
      </c>
      <c r="M189" s="190">
        <v>100.74865</v>
      </c>
      <c r="N189" s="190"/>
      <c r="O189" s="190">
        <v>99.288749999999993</v>
      </c>
      <c r="P189" s="190"/>
      <c r="Q189" s="190">
        <v>95.714309999999998</v>
      </c>
      <c r="R189" s="145" t="s">
        <v>279</v>
      </c>
      <c r="S189" s="190">
        <v>94.532650000000004</v>
      </c>
      <c r="T189" s="145" t="s">
        <v>279</v>
      </c>
      <c r="U189" s="190">
        <v>93.5</v>
      </c>
      <c r="V189" s="192" t="s">
        <v>283</v>
      </c>
      <c r="W189" s="190">
        <v>91.9</v>
      </c>
      <c r="X189" s="192" t="s">
        <v>283</v>
      </c>
      <c r="Y189" s="190">
        <v>4.86477</v>
      </c>
      <c r="Z189" s="192" t="s">
        <v>279</v>
      </c>
      <c r="AA189" s="193">
        <v>312.67899999999997</v>
      </c>
      <c r="AB189" s="192" t="s">
        <v>279</v>
      </c>
      <c r="AC189" s="190">
        <v>90.024649999999994</v>
      </c>
      <c r="AD189" s="145" t="s">
        <v>279</v>
      </c>
      <c r="AE189" s="190">
        <v>94.5</v>
      </c>
      <c r="AF189" s="192" t="s">
        <v>239</v>
      </c>
      <c r="AG189" s="190">
        <v>83.781880000000001</v>
      </c>
      <c r="AH189" s="145" t="s">
        <v>279</v>
      </c>
      <c r="AI189" s="190">
        <v>80.386809999999997</v>
      </c>
      <c r="AJ189" s="145" t="s">
        <v>279</v>
      </c>
      <c r="AK189" s="190">
        <v>51.6</v>
      </c>
      <c r="AL189" s="194" t="s">
        <v>239</v>
      </c>
      <c r="AM189" s="190">
        <v>43</v>
      </c>
      <c r="AN189" s="194" t="s">
        <v>239</v>
      </c>
    </row>
    <row r="190" spans="1:40" x14ac:dyDescent="0.25">
      <c r="A190" s="15"/>
      <c r="B190" s="45" t="s">
        <v>202</v>
      </c>
      <c r="C190" s="190">
        <v>99.771270000000001</v>
      </c>
      <c r="D190" s="191" t="s">
        <v>279</v>
      </c>
      <c r="E190" s="190">
        <v>99.895200000000003</v>
      </c>
      <c r="F190" s="145" t="s">
        <v>279</v>
      </c>
      <c r="G190" s="190">
        <v>116.893431998644</v>
      </c>
      <c r="H190" s="190">
        <v>9.6</v>
      </c>
      <c r="I190" s="190" t="s">
        <v>238</v>
      </c>
      <c r="J190" s="145" t="s">
        <v>279</v>
      </c>
      <c r="K190" s="190" t="s">
        <v>238</v>
      </c>
      <c r="L190" s="145" t="s">
        <v>279</v>
      </c>
      <c r="M190" s="190" t="s">
        <v>238</v>
      </c>
      <c r="N190" s="190"/>
      <c r="O190" s="190" t="s">
        <v>238</v>
      </c>
      <c r="P190" s="190"/>
      <c r="Q190" s="190" t="s">
        <v>238</v>
      </c>
      <c r="R190" s="145" t="s">
        <v>279</v>
      </c>
      <c r="S190" s="190" t="s">
        <v>238</v>
      </c>
      <c r="T190" s="145" t="s">
        <v>279</v>
      </c>
      <c r="U190" s="190" t="s">
        <v>238</v>
      </c>
      <c r="V190" s="192"/>
      <c r="W190" s="190" t="s">
        <v>238</v>
      </c>
      <c r="X190" s="192"/>
      <c r="Y190" s="190" t="s">
        <v>238</v>
      </c>
      <c r="Z190" s="192" t="s">
        <v>279</v>
      </c>
      <c r="AA190" s="193" t="s">
        <v>238</v>
      </c>
      <c r="AB190" s="192" t="s">
        <v>279</v>
      </c>
      <c r="AC190" s="190" t="s">
        <v>238</v>
      </c>
      <c r="AD190" s="145" t="s">
        <v>279</v>
      </c>
      <c r="AE190" s="190" t="s">
        <v>238</v>
      </c>
      <c r="AF190" s="192"/>
      <c r="AG190" s="190" t="s">
        <v>238</v>
      </c>
      <c r="AH190" s="145" t="s">
        <v>279</v>
      </c>
      <c r="AI190" s="190" t="s">
        <v>238</v>
      </c>
      <c r="AJ190" s="145" t="s">
        <v>279</v>
      </c>
      <c r="AK190" s="190" t="s">
        <v>238</v>
      </c>
      <c r="AL190" s="194"/>
      <c r="AM190" s="190" t="s">
        <v>238</v>
      </c>
      <c r="AN190" s="194"/>
    </row>
    <row r="191" spans="1:40" x14ac:dyDescent="0.25">
      <c r="A191" s="15"/>
      <c r="B191" s="45" t="s">
        <v>203</v>
      </c>
      <c r="C191" s="190" t="s">
        <v>238</v>
      </c>
      <c r="D191" s="191" t="s">
        <v>279</v>
      </c>
      <c r="E191" s="190" t="s">
        <v>238</v>
      </c>
      <c r="F191" s="145" t="s">
        <v>279</v>
      </c>
      <c r="G191" s="190">
        <v>34.426893479141299</v>
      </c>
      <c r="H191" s="190">
        <v>37</v>
      </c>
      <c r="I191" s="190" t="s">
        <v>238</v>
      </c>
      <c r="J191" s="145" t="s">
        <v>279</v>
      </c>
      <c r="K191" s="190" t="s">
        <v>238</v>
      </c>
      <c r="L191" s="145" t="s">
        <v>279</v>
      </c>
      <c r="M191" s="190" t="s">
        <v>238</v>
      </c>
      <c r="N191" s="190"/>
      <c r="O191" s="190" t="s">
        <v>238</v>
      </c>
      <c r="P191" s="190"/>
      <c r="Q191" s="190" t="s">
        <v>238</v>
      </c>
      <c r="R191" s="145" t="s">
        <v>279</v>
      </c>
      <c r="S191" s="190" t="s">
        <v>238</v>
      </c>
      <c r="T191" s="145" t="s">
        <v>279</v>
      </c>
      <c r="U191" s="190">
        <v>97.3</v>
      </c>
      <c r="V191" s="192" t="s">
        <v>281</v>
      </c>
      <c r="W191" s="190">
        <v>99.1</v>
      </c>
      <c r="X191" s="192" t="s">
        <v>281</v>
      </c>
      <c r="Y191" s="190" t="s">
        <v>238</v>
      </c>
      <c r="Z191" s="192" t="s">
        <v>279</v>
      </c>
      <c r="AA191" s="193" t="s">
        <v>238</v>
      </c>
      <c r="AB191" s="192" t="s">
        <v>279</v>
      </c>
      <c r="AC191" s="190" t="s">
        <v>238</v>
      </c>
      <c r="AD191" s="145" t="s">
        <v>279</v>
      </c>
      <c r="AE191" s="190" t="s">
        <v>238</v>
      </c>
      <c r="AF191" s="192" t="s">
        <v>279</v>
      </c>
      <c r="AG191" s="190" t="s">
        <v>238</v>
      </c>
      <c r="AH191" s="145" t="s">
        <v>279</v>
      </c>
      <c r="AI191" s="190" t="s">
        <v>238</v>
      </c>
      <c r="AJ191" s="145" t="s">
        <v>279</v>
      </c>
      <c r="AK191" s="190">
        <v>34.700000000000003</v>
      </c>
      <c r="AL191" s="194" t="s">
        <v>239</v>
      </c>
      <c r="AM191" s="190">
        <v>46.7</v>
      </c>
      <c r="AN191" s="194" t="s">
        <v>239</v>
      </c>
    </row>
    <row r="192" spans="1:40" x14ac:dyDescent="0.25">
      <c r="A192" s="15"/>
      <c r="B192" s="45" t="s">
        <v>204</v>
      </c>
      <c r="C192" s="190">
        <v>89.635188140103807</v>
      </c>
      <c r="D192" s="191" t="s">
        <v>279</v>
      </c>
      <c r="E192" s="190">
        <v>85.471463986407002</v>
      </c>
      <c r="F192" s="145" t="s">
        <v>279</v>
      </c>
      <c r="G192" s="190">
        <v>44.090690738062499</v>
      </c>
      <c r="H192" s="190">
        <v>16.2</v>
      </c>
      <c r="I192" s="190">
        <v>13.272220000000001</v>
      </c>
      <c r="J192" s="145" t="s">
        <v>279</v>
      </c>
      <c r="K192" s="190">
        <v>13.87378</v>
      </c>
      <c r="L192" s="145" t="s">
        <v>279</v>
      </c>
      <c r="M192" s="190">
        <v>108.94053</v>
      </c>
      <c r="N192" s="190"/>
      <c r="O192" s="190">
        <v>110.63118</v>
      </c>
      <c r="P192" s="190"/>
      <c r="Q192" s="190">
        <v>89.808459999999997</v>
      </c>
      <c r="R192" s="145" t="s">
        <v>279</v>
      </c>
      <c r="S192" s="190">
        <v>92.229640000000003</v>
      </c>
      <c r="T192" s="145" t="s">
        <v>279</v>
      </c>
      <c r="U192" s="190">
        <v>81.262235273678428</v>
      </c>
      <c r="V192" s="192" t="s">
        <v>279</v>
      </c>
      <c r="W192" s="190">
        <v>81.145036843321094</v>
      </c>
      <c r="X192" s="192" t="s">
        <v>279</v>
      </c>
      <c r="Y192" s="190">
        <v>8.9874700000000001</v>
      </c>
      <c r="Z192" s="192" t="s">
        <v>279</v>
      </c>
      <c r="AA192" s="193">
        <v>662.97400000000005</v>
      </c>
      <c r="AB192" s="192" t="s">
        <v>279</v>
      </c>
      <c r="AC192" s="190">
        <v>24.837800000000001</v>
      </c>
      <c r="AD192" s="145" t="s">
        <v>279</v>
      </c>
      <c r="AE192" s="190">
        <v>71.599999999999994</v>
      </c>
      <c r="AF192" s="192" t="s">
        <v>239</v>
      </c>
      <c r="AG192" s="190" t="s">
        <v>238</v>
      </c>
      <c r="AH192" s="145" t="s">
        <v>279</v>
      </c>
      <c r="AI192" s="190" t="s">
        <v>238</v>
      </c>
      <c r="AJ192" s="145" t="s">
        <v>279</v>
      </c>
      <c r="AK192" s="190">
        <v>16.237996186451316</v>
      </c>
      <c r="AL192" s="194" t="s">
        <v>279</v>
      </c>
      <c r="AM192" s="190">
        <v>18.745523501976574</v>
      </c>
      <c r="AN192" s="194" t="s">
        <v>279</v>
      </c>
    </row>
    <row r="193" spans="1:41" x14ac:dyDescent="0.25">
      <c r="A193" s="15"/>
      <c r="B193" s="45" t="s">
        <v>205</v>
      </c>
      <c r="C193" s="190">
        <v>99.73348</v>
      </c>
      <c r="D193" s="191" t="s">
        <v>279</v>
      </c>
      <c r="E193" s="190">
        <v>99.813180000000003</v>
      </c>
      <c r="F193" s="145" t="s">
        <v>279</v>
      </c>
      <c r="G193" s="190">
        <v>138.06465489086199</v>
      </c>
      <c r="H193" s="190">
        <v>41.8</v>
      </c>
      <c r="I193" s="190">
        <v>102.62011</v>
      </c>
      <c r="J193" s="145" t="s">
        <v>279</v>
      </c>
      <c r="K193" s="190">
        <v>100.29476</v>
      </c>
      <c r="L193" s="145" t="s">
        <v>279</v>
      </c>
      <c r="M193" s="190">
        <v>105.06559</v>
      </c>
      <c r="N193" s="190"/>
      <c r="O193" s="190">
        <v>106.93852</v>
      </c>
      <c r="P193" s="190"/>
      <c r="Q193" s="190">
        <v>97.522649999999999</v>
      </c>
      <c r="R193" s="145" t="s">
        <v>279</v>
      </c>
      <c r="S193" s="190">
        <v>99.270629999999997</v>
      </c>
      <c r="T193" s="145" t="s">
        <v>279</v>
      </c>
      <c r="U193" s="190">
        <v>100</v>
      </c>
      <c r="V193" s="192" t="s">
        <v>279</v>
      </c>
      <c r="W193" s="190">
        <v>99.6</v>
      </c>
      <c r="X193" s="192" t="s">
        <v>279</v>
      </c>
      <c r="Y193" s="190">
        <v>1.6296900000000001</v>
      </c>
      <c r="Z193" s="192" t="s">
        <v>279</v>
      </c>
      <c r="AA193" s="193">
        <v>24.364999999999998</v>
      </c>
      <c r="AB193" s="192" t="s">
        <v>279</v>
      </c>
      <c r="AC193" s="190">
        <v>98.073819999999998</v>
      </c>
      <c r="AD193" s="145" t="s">
        <v>279</v>
      </c>
      <c r="AE193" s="190">
        <v>100</v>
      </c>
      <c r="AF193" s="192" t="s">
        <v>279</v>
      </c>
      <c r="AG193" s="190">
        <v>85.490110000000001</v>
      </c>
      <c r="AH193" s="145" t="s">
        <v>279</v>
      </c>
      <c r="AI193" s="190">
        <v>85.816910000000007</v>
      </c>
      <c r="AJ193" s="145" t="s">
        <v>279</v>
      </c>
      <c r="AK193" s="190">
        <v>93</v>
      </c>
      <c r="AL193" s="194" t="s">
        <v>279</v>
      </c>
      <c r="AM193" s="190">
        <v>93.2</v>
      </c>
      <c r="AN193" s="194" t="s">
        <v>279</v>
      </c>
    </row>
    <row r="194" spans="1:41" x14ac:dyDescent="0.25">
      <c r="A194" s="15"/>
      <c r="B194" s="45" t="s">
        <v>206</v>
      </c>
      <c r="C194" s="190">
        <v>93.625149648849501</v>
      </c>
      <c r="D194" s="191" t="s">
        <v>239</v>
      </c>
      <c r="E194" s="190">
        <v>97.001740356442596</v>
      </c>
      <c r="F194" s="145" t="s">
        <v>239</v>
      </c>
      <c r="G194" s="190">
        <v>171.87379930236401</v>
      </c>
      <c r="H194" s="190">
        <v>88</v>
      </c>
      <c r="I194" s="190">
        <v>70.551400000000001</v>
      </c>
      <c r="J194" s="145" t="s">
        <v>279</v>
      </c>
      <c r="K194" s="190">
        <v>71.786289999999994</v>
      </c>
      <c r="L194" s="145" t="s">
        <v>279</v>
      </c>
      <c r="M194" s="190">
        <v>109.74891</v>
      </c>
      <c r="N194" s="190"/>
      <c r="O194" s="190">
        <v>106.86593999999999</v>
      </c>
      <c r="P194" s="190"/>
      <c r="Q194" s="190">
        <v>99.144210000000001</v>
      </c>
      <c r="R194" s="145" t="s">
        <v>279</v>
      </c>
      <c r="S194" s="190">
        <v>97.40146</v>
      </c>
      <c r="T194" s="145" t="s">
        <v>279</v>
      </c>
      <c r="U194" s="190" t="s">
        <v>238</v>
      </c>
      <c r="V194" s="192" t="s">
        <v>279</v>
      </c>
      <c r="W194" s="190" t="s">
        <v>238</v>
      </c>
      <c r="X194" s="192" t="s">
        <v>279</v>
      </c>
      <c r="Y194" s="190">
        <v>1.7144900000000001</v>
      </c>
      <c r="Z194" s="192" t="s">
        <v>279</v>
      </c>
      <c r="AA194" s="193">
        <v>5.7610000000000001</v>
      </c>
      <c r="AB194" s="192" t="s">
        <v>279</v>
      </c>
      <c r="AC194" s="190">
        <v>84.445660000000004</v>
      </c>
      <c r="AD194" s="145" t="s">
        <v>279</v>
      </c>
      <c r="AE194" s="190" t="s">
        <v>238</v>
      </c>
      <c r="AF194" s="192" t="s">
        <v>279</v>
      </c>
      <c r="AG194" s="190" t="s">
        <v>238</v>
      </c>
      <c r="AH194" s="145" t="s">
        <v>279</v>
      </c>
      <c r="AI194" s="190" t="s">
        <v>238</v>
      </c>
      <c r="AJ194" s="145" t="s">
        <v>279</v>
      </c>
      <c r="AK194" s="190" t="s">
        <v>238</v>
      </c>
      <c r="AL194" s="194" t="s">
        <v>279</v>
      </c>
      <c r="AM194" s="190" t="s">
        <v>238</v>
      </c>
      <c r="AN194" s="194" t="s">
        <v>279</v>
      </c>
    </row>
    <row r="195" spans="1:41" x14ac:dyDescent="0.25">
      <c r="A195" s="15"/>
      <c r="B195" s="45" t="s">
        <v>207</v>
      </c>
      <c r="C195" s="190" t="s">
        <v>238</v>
      </c>
      <c r="D195" s="191" t="s">
        <v>279</v>
      </c>
      <c r="E195" s="190" t="s">
        <v>238</v>
      </c>
      <c r="F195" s="145" t="s">
        <v>279</v>
      </c>
      <c r="G195" s="190">
        <v>123.769884075341</v>
      </c>
      <c r="H195" s="190">
        <v>89.844099999999997</v>
      </c>
      <c r="I195" s="190">
        <v>83.851879999999994</v>
      </c>
      <c r="J195" s="145" t="s">
        <v>279</v>
      </c>
      <c r="K195" s="190">
        <v>84.667249999999996</v>
      </c>
      <c r="L195" s="145" t="s">
        <v>279</v>
      </c>
      <c r="M195" s="190">
        <v>108.5718</v>
      </c>
      <c r="N195" s="190"/>
      <c r="O195" s="190">
        <v>108.47838</v>
      </c>
      <c r="P195" s="190"/>
      <c r="Q195" s="190">
        <v>99.871210000000005</v>
      </c>
      <c r="R195" s="145" t="s">
        <v>279</v>
      </c>
      <c r="S195" s="190">
        <v>99.779049999999998</v>
      </c>
      <c r="T195" s="145" t="s">
        <v>279</v>
      </c>
      <c r="U195" s="190" t="s">
        <v>238</v>
      </c>
      <c r="V195" s="192" t="s">
        <v>279</v>
      </c>
      <c r="W195" s="190" t="s">
        <v>238</v>
      </c>
      <c r="X195" s="192" t="s">
        <v>279</v>
      </c>
      <c r="Y195" s="190">
        <v>0.17380000000000001</v>
      </c>
      <c r="Z195" s="192" t="s">
        <v>279</v>
      </c>
      <c r="AA195" s="193">
        <v>7.2439999999999998</v>
      </c>
      <c r="AB195" s="192" t="s">
        <v>279</v>
      </c>
      <c r="AC195" s="190" t="s">
        <v>238</v>
      </c>
      <c r="AD195" s="145" t="s">
        <v>279</v>
      </c>
      <c r="AE195" s="190" t="s">
        <v>238</v>
      </c>
      <c r="AF195" s="192" t="s">
        <v>279</v>
      </c>
      <c r="AG195" s="190">
        <v>94.504689999999997</v>
      </c>
      <c r="AH195" s="145" t="s">
        <v>279</v>
      </c>
      <c r="AI195" s="190">
        <v>94.766319999999993</v>
      </c>
      <c r="AJ195" s="145" t="s">
        <v>279</v>
      </c>
      <c r="AK195" s="190" t="s">
        <v>238</v>
      </c>
      <c r="AL195" s="194" t="s">
        <v>279</v>
      </c>
      <c r="AM195" s="190" t="s">
        <v>238</v>
      </c>
      <c r="AN195" s="194" t="s">
        <v>279</v>
      </c>
    </row>
    <row r="196" spans="1:41" x14ac:dyDescent="0.25">
      <c r="A196" s="15"/>
      <c r="B196" s="45" t="s">
        <v>208</v>
      </c>
      <c r="C196" s="190">
        <v>76.491142138011</v>
      </c>
      <c r="D196" s="191" t="s">
        <v>279</v>
      </c>
      <c r="E196" s="190">
        <v>72.770998766067507</v>
      </c>
      <c r="F196" s="145" t="s">
        <v>279</v>
      </c>
      <c r="G196" s="190">
        <v>55.717931487231901</v>
      </c>
      <c r="H196" s="190">
        <v>4.4000000000000004</v>
      </c>
      <c r="I196" s="190">
        <v>34.960920000000002</v>
      </c>
      <c r="J196" s="145" t="s">
        <v>279</v>
      </c>
      <c r="K196" s="190">
        <v>33.776310000000002</v>
      </c>
      <c r="L196" s="145" t="s">
        <v>279</v>
      </c>
      <c r="M196" s="190">
        <v>91.548150000000007</v>
      </c>
      <c r="N196" s="190"/>
      <c r="O196" s="190">
        <v>94.487930000000006</v>
      </c>
      <c r="P196" s="190"/>
      <c r="Q196" s="190">
        <v>98.034819999999996</v>
      </c>
      <c r="R196" s="145" t="s">
        <v>239</v>
      </c>
      <c r="S196" s="190">
        <v>97.627920000000003</v>
      </c>
      <c r="T196" s="145" t="s">
        <v>239</v>
      </c>
      <c r="U196" s="190">
        <v>78.923311382072256</v>
      </c>
      <c r="V196" s="192" t="s">
        <v>279</v>
      </c>
      <c r="W196" s="190">
        <v>81.886673775258672</v>
      </c>
      <c r="X196" s="192" t="s">
        <v>279</v>
      </c>
      <c r="Y196" s="190">
        <v>2.1673900000000001</v>
      </c>
      <c r="Z196" s="192" t="s">
        <v>239</v>
      </c>
      <c r="AA196" s="193">
        <v>168.47800000000001</v>
      </c>
      <c r="AB196" s="192" t="s">
        <v>239</v>
      </c>
      <c r="AC196" s="190">
        <v>81.392920000000004</v>
      </c>
      <c r="AD196" s="145" t="s">
        <v>279</v>
      </c>
      <c r="AE196" s="190">
        <v>91.2</v>
      </c>
      <c r="AF196" s="192" t="s">
        <v>239</v>
      </c>
      <c r="AG196" s="190">
        <v>29.86131</v>
      </c>
      <c r="AH196" s="145" t="s">
        <v>279</v>
      </c>
      <c r="AI196" s="190">
        <v>25.761959999999998</v>
      </c>
      <c r="AJ196" s="145" t="s">
        <v>279</v>
      </c>
      <c r="AK196" s="190">
        <v>26.194064257152135</v>
      </c>
      <c r="AL196" s="194" t="s">
        <v>279</v>
      </c>
      <c r="AM196" s="190">
        <v>24.448207932407765</v>
      </c>
      <c r="AN196" s="194" t="s">
        <v>279</v>
      </c>
    </row>
    <row r="197" spans="1:41" x14ac:dyDescent="0.25">
      <c r="A197" s="15"/>
      <c r="B197" s="45" t="s">
        <v>209</v>
      </c>
      <c r="C197" s="190" t="s">
        <v>238</v>
      </c>
      <c r="D197" s="191" t="s">
        <v>279</v>
      </c>
      <c r="E197" s="190" t="s">
        <v>238</v>
      </c>
      <c r="F197" s="145" t="s">
        <v>279</v>
      </c>
      <c r="G197" s="190">
        <v>95.529547260878502</v>
      </c>
      <c r="H197" s="190">
        <v>84.2</v>
      </c>
      <c r="I197" s="190">
        <v>75.345950000000002</v>
      </c>
      <c r="J197" s="145" t="s">
        <v>279</v>
      </c>
      <c r="K197" s="190">
        <v>73.157039999999995</v>
      </c>
      <c r="L197" s="145" t="s">
        <v>279</v>
      </c>
      <c r="M197" s="190">
        <v>98.914730000000006</v>
      </c>
      <c r="N197" s="190"/>
      <c r="O197" s="190">
        <v>97.31223</v>
      </c>
      <c r="P197" s="190"/>
      <c r="Q197" s="190">
        <v>92.783699999999996</v>
      </c>
      <c r="R197" s="145" t="s">
        <v>279</v>
      </c>
      <c r="S197" s="190">
        <v>92.722710000000006</v>
      </c>
      <c r="T197" s="145" t="s">
        <v>279</v>
      </c>
      <c r="U197" s="190" t="s">
        <v>238</v>
      </c>
      <c r="V197" s="192" t="s">
        <v>279</v>
      </c>
      <c r="W197" s="190" t="s">
        <v>238</v>
      </c>
      <c r="X197" s="192" t="s">
        <v>279</v>
      </c>
      <c r="Y197" s="190">
        <v>7.2461500000000001</v>
      </c>
      <c r="Z197" s="192" t="s">
        <v>279</v>
      </c>
      <c r="AA197" s="193">
        <v>1800.414</v>
      </c>
      <c r="AB197" s="192" t="s">
        <v>279</v>
      </c>
      <c r="AC197" s="190" t="s">
        <v>238</v>
      </c>
      <c r="AD197" s="145" t="s">
        <v>279</v>
      </c>
      <c r="AE197" s="190" t="s">
        <v>238</v>
      </c>
      <c r="AF197" s="192" t="s">
        <v>279</v>
      </c>
      <c r="AG197" s="190">
        <v>86.009910000000005</v>
      </c>
      <c r="AH197" s="145" t="s">
        <v>279</v>
      </c>
      <c r="AI197" s="190">
        <v>87.84854</v>
      </c>
      <c r="AJ197" s="145" t="s">
        <v>279</v>
      </c>
      <c r="AK197" s="190" t="s">
        <v>238</v>
      </c>
      <c r="AL197" s="194" t="s">
        <v>279</v>
      </c>
      <c r="AM197" s="190" t="s">
        <v>238</v>
      </c>
      <c r="AN197" s="194" t="s">
        <v>279</v>
      </c>
    </row>
    <row r="198" spans="1:41" x14ac:dyDescent="0.25">
      <c r="A198" s="15"/>
      <c r="B198" s="45" t="s">
        <v>210</v>
      </c>
      <c r="C198" s="190">
        <v>98.6261242981207</v>
      </c>
      <c r="D198" s="191" t="s">
        <v>279</v>
      </c>
      <c r="E198" s="190">
        <v>99.297775457079496</v>
      </c>
      <c r="F198" s="145" t="s">
        <v>279</v>
      </c>
      <c r="G198" s="190">
        <v>154.61846599797701</v>
      </c>
      <c r="H198" s="190">
        <v>58.1</v>
      </c>
      <c r="I198" s="190">
        <v>88.671469999999999</v>
      </c>
      <c r="J198" s="145" t="s">
        <v>279</v>
      </c>
      <c r="K198" s="190">
        <v>88.702169999999995</v>
      </c>
      <c r="L198" s="145" t="s">
        <v>279</v>
      </c>
      <c r="M198" s="190">
        <v>113.85083</v>
      </c>
      <c r="N198" s="190"/>
      <c r="O198" s="190">
        <v>110.14557000000001</v>
      </c>
      <c r="P198" s="190"/>
      <c r="Q198" s="190" t="s">
        <v>238</v>
      </c>
      <c r="R198" s="145" t="s">
        <v>279</v>
      </c>
      <c r="S198" s="190" t="s">
        <v>238</v>
      </c>
      <c r="T198" s="145" t="s">
        <v>279</v>
      </c>
      <c r="U198" s="190" t="s">
        <v>238</v>
      </c>
      <c r="V198" s="192" t="s">
        <v>279</v>
      </c>
      <c r="W198" s="190" t="s">
        <v>238</v>
      </c>
      <c r="X198" s="192" t="s">
        <v>279</v>
      </c>
      <c r="Y198" s="190">
        <v>0.16239999999999999</v>
      </c>
      <c r="Z198" s="192" t="s">
        <v>279</v>
      </c>
      <c r="AA198" s="195">
        <v>0.496</v>
      </c>
      <c r="AB198" s="192" t="s">
        <v>279</v>
      </c>
      <c r="AC198" s="190">
        <v>94.743639999999999</v>
      </c>
      <c r="AD198" s="145" t="s">
        <v>279</v>
      </c>
      <c r="AE198" s="190" t="s">
        <v>238</v>
      </c>
      <c r="AF198" s="192" t="s">
        <v>279</v>
      </c>
      <c r="AG198" s="190">
        <v>68.052009999999996</v>
      </c>
      <c r="AH198" s="145" t="s">
        <v>279</v>
      </c>
      <c r="AI198" s="190">
        <v>76.128050000000002</v>
      </c>
      <c r="AJ198" s="145" t="s">
        <v>279</v>
      </c>
      <c r="AK198" s="190" t="s">
        <v>238</v>
      </c>
      <c r="AL198" s="194" t="s">
        <v>279</v>
      </c>
      <c r="AM198" s="190" t="s">
        <v>238</v>
      </c>
      <c r="AN198" s="194" t="s">
        <v>279</v>
      </c>
    </row>
    <row r="199" spans="1:41" x14ac:dyDescent="0.25">
      <c r="A199" s="15"/>
      <c r="B199" s="45" t="s">
        <v>211</v>
      </c>
      <c r="C199" s="190">
        <v>99.892080000000007</v>
      </c>
      <c r="D199" s="191" t="s">
        <v>279</v>
      </c>
      <c r="E199" s="190">
        <v>99.993489999999994</v>
      </c>
      <c r="F199" s="145" t="s">
        <v>279</v>
      </c>
      <c r="G199" s="190">
        <v>74.306781665454807</v>
      </c>
      <c r="H199" s="190">
        <v>38.200000000000003</v>
      </c>
      <c r="I199" s="190">
        <v>24.88569</v>
      </c>
      <c r="J199" s="145" t="s">
        <v>279</v>
      </c>
      <c r="K199" s="190">
        <v>24.76915</v>
      </c>
      <c r="L199" s="145" t="s">
        <v>279</v>
      </c>
      <c r="M199" s="190">
        <v>94.680970000000002</v>
      </c>
      <c r="N199" s="190"/>
      <c r="O199" s="190">
        <v>91.883920000000003</v>
      </c>
      <c r="P199" s="190"/>
      <c r="Q199" s="190">
        <v>92.764939999999996</v>
      </c>
      <c r="R199" s="145" t="s">
        <v>279</v>
      </c>
      <c r="S199" s="190">
        <v>90.166600000000003</v>
      </c>
      <c r="T199" s="145" t="s">
        <v>279</v>
      </c>
      <c r="U199" s="190">
        <v>95.8</v>
      </c>
      <c r="V199" s="192" t="s">
        <v>239</v>
      </c>
      <c r="W199" s="190">
        <v>95.8</v>
      </c>
      <c r="X199" s="192" t="s">
        <v>239</v>
      </c>
      <c r="Y199" s="190">
        <v>8.5107099999999996</v>
      </c>
      <c r="Z199" s="192" t="s">
        <v>279</v>
      </c>
      <c r="AA199" s="193">
        <v>177.691</v>
      </c>
      <c r="AB199" s="192" t="s">
        <v>279</v>
      </c>
      <c r="AC199" s="190">
        <v>98.078320000000005</v>
      </c>
      <c r="AD199" s="145" t="s">
        <v>279</v>
      </c>
      <c r="AE199" s="190">
        <v>99.5</v>
      </c>
      <c r="AF199" s="192" t="s">
        <v>239</v>
      </c>
      <c r="AG199" s="190" t="s">
        <v>238</v>
      </c>
      <c r="AH199" s="145" t="s">
        <v>279</v>
      </c>
      <c r="AI199" s="190" t="s">
        <v>238</v>
      </c>
      <c r="AJ199" s="145" t="s">
        <v>279</v>
      </c>
      <c r="AK199" s="190">
        <v>91.4</v>
      </c>
      <c r="AL199" s="194" t="s">
        <v>239</v>
      </c>
      <c r="AM199" s="190">
        <v>89.5</v>
      </c>
      <c r="AN199" s="194" t="s">
        <v>239</v>
      </c>
    </row>
    <row r="200" spans="1:41" x14ac:dyDescent="0.25">
      <c r="A200" s="15"/>
      <c r="B200" s="45" t="s">
        <v>212</v>
      </c>
      <c r="C200" s="190">
        <v>94.703659999999999</v>
      </c>
      <c r="D200" s="191" t="s">
        <v>279</v>
      </c>
      <c r="E200" s="190">
        <v>95.055160000000001</v>
      </c>
      <c r="F200" s="145" t="s">
        <v>279</v>
      </c>
      <c r="G200" s="190">
        <v>59.344128689721202</v>
      </c>
      <c r="H200" s="190">
        <v>11.3</v>
      </c>
      <c r="I200" s="190">
        <v>61.052970000000002</v>
      </c>
      <c r="J200" s="145" t="s">
        <v>279</v>
      </c>
      <c r="K200" s="190">
        <v>61.384480000000003</v>
      </c>
      <c r="L200" s="145" t="s">
        <v>279</v>
      </c>
      <c r="M200" s="190">
        <v>123.04770000000001</v>
      </c>
      <c r="N200" s="190"/>
      <c r="O200" s="190">
        <v>121.88308000000001</v>
      </c>
      <c r="P200" s="190"/>
      <c r="Q200" s="190" t="s">
        <v>238</v>
      </c>
      <c r="R200" s="145" t="s">
        <v>279</v>
      </c>
      <c r="S200" s="190" t="s">
        <v>238</v>
      </c>
      <c r="T200" s="145" t="s">
        <v>279</v>
      </c>
      <c r="U200" s="190">
        <v>76.3</v>
      </c>
      <c r="V200" s="192" t="s">
        <v>283</v>
      </c>
      <c r="W200" s="190">
        <v>78</v>
      </c>
      <c r="X200" s="192" t="s">
        <v>283</v>
      </c>
      <c r="Y200" s="190" t="s">
        <v>238</v>
      </c>
      <c r="Z200" s="192" t="s">
        <v>279</v>
      </c>
      <c r="AA200" s="193" t="s">
        <v>238</v>
      </c>
      <c r="AB200" s="192" t="s">
        <v>279</v>
      </c>
      <c r="AC200" s="190">
        <v>71.452010000000001</v>
      </c>
      <c r="AD200" s="145" t="s">
        <v>239</v>
      </c>
      <c r="AE200" s="190">
        <v>88.462057463666127</v>
      </c>
      <c r="AF200" s="192" t="s">
        <v>239</v>
      </c>
      <c r="AG200" s="190">
        <v>50.721220000000002</v>
      </c>
      <c r="AH200" s="145" t="s">
        <v>279</v>
      </c>
      <c r="AI200" s="190">
        <v>52.520449999999997</v>
      </c>
      <c r="AJ200" s="145" t="s">
        <v>279</v>
      </c>
      <c r="AK200" s="190">
        <v>21.5</v>
      </c>
      <c r="AL200" s="194" t="s">
        <v>283</v>
      </c>
      <c r="AM200" s="190">
        <v>25.6</v>
      </c>
      <c r="AN200" s="194" t="s">
        <v>283</v>
      </c>
    </row>
    <row r="201" spans="1:41" x14ac:dyDescent="0.25">
      <c r="A201" s="15"/>
      <c r="B201" s="45" t="s">
        <v>213</v>
      </c>
      <c r="C201" s="190">
        <v>98.269862946107807</v>
      </c>
      <c r="D201" s="191" t="s">
        <v>279</v>
      </c>
      <c r="E201" s="190">
        <v>98.804994748512101</v>
      </c>
      <c r="F201" s="145" t="s">
        <v>279</v>
      </c>
      <c r="G201" s="190">
        <v>101.614434001387</v>
      </c>
      <c r="H201" s="190">
        <v>54.9</v>
      </c>
      <c r="I201" s="190">
        <v>72.00318</v>
      </c>
      <c r="J201" s="145" t="s">
        <v>279</v>
      </c>
      <c r="K201" s="190">
        <v>72.938999999999993</v>
      </c>
      <c r="L201" s="145" t="s">
        <v>279</v>
      </c>
      <c r="M201" s="190">
        <v>103.16225</v>
      </c>
      <c r="N201" s="190"/>
      <c r="O201" s="190">
        <v>100.92617</v>
      </c>
      <c r="P201" s="190"/>
      <c r="Q201" s="190">
        <v>95.513159999999999</v>
      </c>
      <c r="R201" s="145" t="s">
        <v>279</v>
      </c>
      <c r="S201" s="190">
        <v>93.263289999999998</v>
      </c>
      <c r="T201" s="145" t="s">
        <v>279</v>
      </c>
      <c r="U201" s="190">
        <v>91</v>
      </c>
      <c r="V201" s="192" t="s">
        <v>239</v>
      </c>
      <c r="W201" s="190">
        <v>92.9</v>
      </c>
      <c r="X201" s="192" t="s">
        <v>239</v>
      </c>
      <c r="Y201" s="190">
        <v>5.5879700000000003</v>
      </c>
      <c r="Z201" s="192" t="s">
        <v>279</v>
      </c>
      <c r="AA201" s="193">
        <v>190.87</v>
      </c>
      <c r="AB201" s="192" t="s">
        <v>279</v>
      </c>
      <c r="AC201" s="190">
        <v>93.870769999999993</v>
      </c>
      <c r="AD201" s="145" t="s">
        <v>279</v>
      </c>
      <c r="AE201" s="190">
        <v>82.2</v>
      </c>
      <c r="AF201" s="192" t="s">
        <v>239</v>
      </c>
      <c r="AG201" s="190">
        <v>71.195070000000001</v>
      </c>
      <c r="AH201" s="145" t="s">
        <v>279</v>
      </c>
      <c r="AI201" s="190">
        <v>77.613029999999995</v>
      </c>
      <c r="AJ201" s="145" t="s">
        <v>279</v>
      </c>
      <c r="AK201" s="190">
        <v>29.5</v>
      </c>
      <c r="AL201" s="194" t="s">
        <v>239</v>
      </c>
      <c r="AM201" s="190">
        <v>43.3</v>
      </c>
      <c r="AN201" s="194" t="s">
        <v>239</v>
      </c>
    </row>
    <row r="202" spans="1:41" x14ac:dyDescent="0.25">
      <c r="A202" s="15"/>
      <c r="B202" s="45" t="s">
        <v>214</v>
      </c>
      <c r="C202" s="190">
        <v>97.395244578378396</v>
      </c>
      <c r="D202" s="191" t="s">
        <v>279</v>
      </c>
      <c r="E202" s="190">
        <v>96.7811254291626</v>
      </c>
      <c r="F202" s="145" t="s">
        <v>279</v>
      </c>
      <c r="G202" s="190">
        <v>130.89043354871001</v>
      </c>
      <c r="H202" s="190">
        <v>43.9</v>
      </c>
      <c r="I202" s="190">
        <v>78.951419999999999</v>
      </c>
      <c r="J202" s="145" t="s">
        <v>279</v>
      </c>
      <c r="K202" s="190">
        <v>75.254599999999996</v>
      </c>
      <c r="L202" s="145" t="s">
        <v>279</v>
      </c>
      <c r="M202" s="190">
        <v>104.31712</v>
      </c>
      <c r="N202" s="190"/>
      <c r="O202" s="190">
        <v>105.07629</v>
      </c>
      <c r="P202" s="190"/>
      <c r="Q202" s="190" t="s">
        <v>238</v>
      </c>
      <c r="R202" s="145" t="s">
        <v>279</v>
      </c>
      <c r="S202" s="190" t="s">
        <v>238</v>
      </c>
      <c r="T202" s="145" t="s">
        <v>279</v>
      </c>
      <c r="U202" s="190">
        <v>98</v>
      </c>
      <c r="V202" s="192" t="s">
        <v>279</v>
      </c>
      <c r="W202" s="190">
        <v>97.7</v>
      </c>
      <c r="X202" s="192" t="s">
        <v>279</v>
      </c>
      <c r="Y202" s="190">
        <v>1.79844</v>
      </c>
      <c r="Z202" s="192" t="s">
        <v>279</v>
      </c>
      <c r="AA202" s="193">
        <v>121.992</v>
      </c>
      <c r="AB202" s="192" t="s">
        <v>279</v>
      </c>
      <c r="AC202" s="190">
        <v>97.474710000000002</v>
      </c>
      <c r="AD202" s="145" t="s">
        <v>279</v>
      </c>
      <c r="AE202" s="190">
        <v>99.4</v>
      </c>
      <c r="AF202" s="192" t="s">
        <v>279</v>
      </c>
      <c r="AG202" s="190" t="s">
        <v>238</v>
      </c>
      <c r="AH202" s="145" t="s">
        <v>279</v>
      </c>
      <c r="AI202" s="190" t="s">
        <v>238</v>
      </c>
      <c r="AJ202" s="145" t="s">
        <v>279</v>
      </c>
      <c r="AK202" s="190">
        <v>78.3</v>
      </c>
      <c r="AL202" s="194" t="s">
        <v>279</v>
      </c>
      <c r="AM202" s="190">
        <v>83.9</v>
      </c>
      <c r="AN202" s="194" t="s">
        <v>279</v>
      </c>
    </row>
    <row r="203" spans="1:41" x14ac:dyDescent="0.25">
      <c r="A203" s="15"/>
      <c r="B203" s="45" t="s">
        <v>215</v>
      </c>
      <c r="C203" s="190">
        <v>96.712239999999994</v>
      </c>
      <c r="D203" s="191" t="s">
        <v>279</v>
      </c>
      <c r="E203" s="190">
        <v>77.805840000000003</v>
      </c>
      <c r="F203" s="145" t="s">
        <v>279</v>
      </c>
      <c r="G203" s="190">
        <v>69.014778767127893</v>
      </c>
      <c r="H203" s="190">
        <v>20</v>
      </c>
      <c r="I203" s="190">
        <v>1.6188099999999999</v>
      </c>
      <c r="J203" s="145" t="s">
        <v>279</v>
      </c>
      <c r="K203" s="190">
        <v>1.4326300000000001</v>
      </c>
      <c r="L203" s="145" t="s">
        <v>279</v>
      </c>
      <c r="M203" s="190">
        <v>105.81314999999999</v>
      </c>
      <c r="N203" s="190"/>
      <c r="O203" s="190">
        <v>87.571070000000006</v>
      </c>
      <c r="P203" s="190"/>
      <c r="Q203" s="190">
        <v>94.698670000000007</v>
      </c>
      <c r="R203" s="145" t="s">
        <v>279</v>
      </c>
      <c r="S203" s="190">
        <v>79.221909999999994</v>
      </c>
      <c r="T203" s="145" t="s">
        <v>279</v>
      </c>
      <c r="U203" s="190">
        <v>75</v>
      </c>
      <c r="V203" s="192" t="s">
        <v>239</v>
      </c>
      <c r="W203" s="190">
        <v>64.2</v>
      </c>
      <c r="X203" s="192" t="s">
        <v>239</v>
      </c>
      <c r="Y203" s="190">
        <v>12.883279999999999</v>
      </c>
      <c r="Z203" s="192" t="s">
        <v>279</v>
      </c>
      <c r="AA203" s="193">
        <v>490.04899999999998</v>
      </c>
      <c r="AB203" s="192" t="s">
        <v>279</v>
      </c>
      <c r="AC203" s="190" t="s">
        <v>238</v>
      </c>
      <c r="AD203" s="145" t="s">
        <v>279</v>
      </c>
      <c r="AE203" s="190">
        <v>73.076629847751263</v>
      </c>
      <c r="AF203" s="192" t="s">
        <v>239</v>
      </c>
      <c r="AG203" s="190">
        <v>50.608310000000003</v>
      </c>
      <c r="AH203" s="145" t="s">
        <v>279</v>
      </c>
      <c r="AI203" s="190">
        <v>33.650790000000001</v>
      </c>
      <c r="AJ203" s="145" t="s">
        <v>279</v>
      </c>
      <c r="AK203" s="190">
        <v>48.8</v>
      </c>
      <c r="AL203" s="194" t="s">
        <v>239</v>
      </c>
      <c r="AM203" s="190">
        <v>27.2</v>
      </c>
      <c r="AN203" s="194" t="s">
        <v>239</v>
      </c>
    </row>
    <row r="204" spans="1:41" x14ac:dyDescent="0.25">
      <c r="A204" s="15"/>
      <c r="B204" s="45" t="s">
        <v>216</v>
      </c>
      <c r="C204" s="190">
        <v>70.308411764095894</v>
      </c>
      <c r="D204" s="191" t="s">
        <v>239</v>
      </c>
      <c r="E204" s="190">
        <v>58.477549111319</v>
      </c>
      <c r="F204" s="145" t="s">
        <v>239</v>
      </c>
      <c r="G204" s="190">
        <v>71.504631794996001</v>
      </c>
      <c r="H204" s="190">
        <v>15.4</v>
      </c>
      <c r="I204" s="190" t="s">
        <v>238</v>
      </c>
      <c r="J204" s="145" t="s">
        <v>279</v>
      </c>
      <c r="K204" s="190" t="s">
        <v>238</v>
      </c>
      <c r="L204" s="145" t="s">
        <v>279</v>
      </c>
      <c r="M204" s="190">
        <v>113.94477000000001</v>
      </c>
      <c r="N204" s="190"/>
      <c r="O204" s="190">
        <v>113.25123000000001</v>
      </c>
      <c r="P204" s="190"/>
      <c r="Q204" s="190">
        <v>97.667079999999999</v>
      </c>
      <c r="R204" s="145" t="s">
        <v>279</v>
      </c>
      <c r="S204" s="190">
        <v>98.084050000000005</v>
      </c>
      <c r="T204" s="145" t="s">
        <v>279</v>
      </c>
      <c r="U204" s="190">
        <v>70.900000000000006</v>
      </c>
      <c r="V204" s="192" t="s">
        <v>283</v>
      </c>
      <c r="W204" s="190">
        <v>72.2</v>
      </c>
      <c r="X204" s="192" t="s">
        <v>283</v>
      </c>
      <c r="Y204" s="190">
        <v>2.12391</v>
      </c>
      <c r="Z204" s="192" t="s">
        <v>279</v>
      </c>
      <c r="AA204" s="193">
        <v>58.622999999999998</v>
      </c>
      <c r="AB204" s="192" t="s">
        <v>279</v>
      </c>
      <c r="AC204" s="190">
        <v>53.122140000000002</v>
      </c>
      <c r="AD204" s="145" t="s">
        <v>239</v>
      </c>
      <c r="AE204" s="190">
        <v>86.675923660242873</v>
      </c>
      <c r="AF204" s="192" t="s">
        <v>239</v>
      </c>
      <c r="AG204" s="190" t="s">
        <v>238</v>
      </c>
      <c r="AH204" s="145" t="s">
        <v>279</v>
      </c>
      <c r="AI204" s="190" t="s">
        <v>238</v>
      </c>
      <c r="AJ204" s="145" t="s">
        <v>279</v>
      </c>
      <c r="AK204" s="190">
        <v>47</v>
      </c>
      <c r="AL204" s="194" t="s">
        <v>283</v>
      </c>
      <c r="AM204" s="190">
        <v>44.2</v>
      </c>
      <c r="AN204" s="194" t="s">
        <v>283</v>
      </c>
    </row>
    <row r="205" spans="1:41" x14ac:dyDescent="0.25">
      <c r="A205" s="15"/>
      <c r="B205" s="45" t="s">
        <v>217</v>
      </c>
      <c r="C205" s="190">
        <v>89.590584356109204</v>
      </c>
      <c r="D205" s="191" t="s">
        <v>279</v>
      </c>
      <c r="E205" s="190">
        <v>92.124563222362994</v>
      </c>
      <c r="F205" s="145" t="s">
        <v>279</v>
      </c>
      <c r="G205" s="190">
        <v>96.349866795272902</v>
      </c>
      <c r="H205" s="190">
        <v>18.5</v>
      </c>
      <c r="I205" s="190" t="s">
        <v>238</v>
      </c>
      <c r="J205" s="145" t="s">
        <v>279</v>
      </c>
      <c r="K205" s="190" t="s">
        <v>238</v>
      </c>
      <c r="L205" s="145" t="s">
        <v>279</v>
      </c>
      <c r="M205" s="190" t="s">
        <v>238</v>
      </c>
      <c r="N205" s="190"/>
      <c r="O205" s="190" t="s">
        <v>238</v>
      </c>
      <c r="P205" s="190"/>
      <c r="Q205" s="190" t="s">
        <v>238</v>
      </c>
      <c r="R205" s="190"/>
      <c r="S205" s="190" t="s">
        <v>238</v>
      </c>
      <c r="T205" s="192"/>
      <c r="U205" s="190">
        <v>87</v>
      </c>
      <c r="V205" s="192" t="s">
        <v>283</v>
      </c>
      <c r="W205" s="190">
        <v>88</v>
      </c>
      <c r="X205" s="192" t="s">
        <v>283</v>
      </c>
      <c r="Y205" s="190" t="s">
        <v>238</v>
      </c>
      <c r="Z205" s="192" t="s">
        <v>279</v>
      </c>
      <c r="AA205" s="193" t="s">
        <v>238</v>
      </c>
      <c r="AB205" s="192" t="s">
        <v>279</v>
      </c>
      <c r="AC205" s="190" t="s">
        <v>238</v>
      </c>
      <c r="AD205" s="145" t="s">
        <v>279</v>
      </c>
      <c r="AE205" s="190">
        <v>82.4</v>
      </c>
      <c r="AF205" s="192" t="s">
        <v>279</v>
      </c>
      <c r="AG205" s="190" t="s">
        <v>238</v>
      </c>
      <c r="AH205" s="145" t="s">
        <v>279</v>
      </c>
      <c r="AI205" s="190" t="s">
        <v>238</v>
      </c>
      <c r="AJ205" s="145" t="s">
        <v>279</v>
      </c>
      <c r="AK205" s="190">
        <v>50</v>
      </c>
      <c r="AL205" s="194" t="s">
        <v>283</v>
      </c>
      <c r="AM205" s="190">
        <v>50</v>
      </c>
      <c r="AN205" s="194" t="s">
        <v>283</v>
      </c>
    </row>
    <row r="206" spans="1:41" x14ac:dyDescent="0.25">
      <c r="A206" s="15"/>
      <c r="B206" s="45"/>
      <c r="C206" s="190"/>
      <c r="D206" s="190"/>
      <c r="E206" s="190"/>
      <c r="F206" s="190"/>
      <c r="G206" s="190"/>
      <c r="H206" s="190"/>
      <c r="I206" s="190"/>
      <c r="J206" s="190"/>
      <c r="K206" s="190"/>
      <c r="L206" s="190"/>
      <c r="M206" s="190"/>
      <c r="N206" s="190"/>
      <c r="O206" s="190"/>
      <c r="P206" s="190"/>
      <c r="Q206" s="190"/>
      <c r="R206" s="190"/>
      <c r="S206" s="190"/>
      <c r="T206" s="196"/>
      <c r="U206" s="190"/>
      <c r="V206" s="196"/>
      <c r="W206" s="190"/>
      <c r="X206" s="196"/>
      <c r="Y206" s="190"/>
      <c r="Z206" s="196"/>
      <c r="AA206" s="190"/>
      <c r="AB206" s="196"/>
      <c r="AC206" s="190"/>
      <c r="AD206" s="197"/>
      <c r="AE206" s="190"/>
      <c r="AF206" s="197"/>
      <c r="AG206" s="190"/>
      <c r="AH206" s="198"/>
      <c r="AI206" s="190"/>
      <c r="AJ206" s="197"/>
      <c r="AK206" s="190"/>
      <c r="AL206" s="197"/>
      <c r="AM206" s="190"/>
      <c r="AN206" s="197"/>
      <c r="AO206" s="15"/>
    </row>
    <row r="207" spans="1:41" x14ac:dyDescent="0.25">
      <c r="A207" s="15"/>
      <c r="B207" s="56" t="s">
        <v>243</v>
      </c>
      <c r="C207" s="190"/>
      <c r="D207" s="190"/>
      <c r="E207" s="190"/>
      <c r="F207" s="190"/>
      <c r="G207" s="190"/>
      <c r="H207" s="190"/>
      <c r="I207" s="190"/>
      <c r="J207" s="190"/>
      <c r="K207" s="190"/>
      <c r="L207" s="190"/>
      <c r="M207" s="190"/>
      <c r="N207" s="190"/>
      <c r="O207" s="190"/>
      <c r="P207" s="190"/>
      <c r="Q207" s="190"/>
      <c r="R207" s="190"/>
      <c r="S207" s="190"/>
      <c r="T207" s="199"/>
      <c r="U207" s="190"/>
      <c r="V207" s="145"/>
      <c r="W207" s="190"/>
      <c r="X207" s="145"/>
      <c r="Y207" s="190"/>
      <c r="Z207" s="145"/>
      <c r="AA207" s="190"/>
      <c r="AB207" s="145"/>
      <c r="AC207" s="190"/>
      <c r="AD207" s="145"/>
      <c r="AE207" s="190"/>
      <c r="AF207" s="145"/>
      <c r="AG207" s="190"/>
      <c r="AH207" s="199"/>
      <c r="AI207" s="190"/>
      <c r="AJ207" s="200"/>
      <c r="AK207" s="190"/>
      <c r="AL207" s="145"/>
      <c r="AM207" s="190"/>
      <c r="AN207" s="145"/>
    </row>
    <row r="208" spans="1:41" x14ac:dyDescent="0.25">
      <c r="A208" s="15"/>
      <c r="B208" s="57" t="s">
        <v>218</v>
      </c>
      <c r="C208" s="190">
        <v>75.496095915083998</v>
      </c>
      <c r="D208" s="190"/>
      <c r="E208" s="190">
        <v>64.132260956704101</v>
      </c>
      <c r="F208" s="190"/>
      <c r="G208" s="190">
        <v>65.923633349969961</v>
      </c>
      <c r="H208" s="190">
        <v>16.912392263236342</v>
      </c>
      <c r="I208" s="190">
        <v>19.815300000000001</v>
      </c>
      <c r="J208" s="190"/>
      <c r="K208" s="190">
        <v>19.93648</v>
      </c>
      <c r="L208" s="190"/>
      <c r="M208" s="190">
        <v>104.48392</v>
      </c>
      <c r="N208" s="190"/>
      <c r="O208" s="190">
        <v>96.233720000000005</v>
      </c>
      <c r="P208" s="190"/>
      <c r="Q208" s="190">
        <v>80.609260000000006</v>
      </c>
      <c r="R208" s="190"/>
      <c r="S208" s="190">
        <v>75.183639999999997</v>
      </c>
      <c r="T208" s="190"/>
      <c r="U208" s="190">
        <v>71.317878358571377</v>
      </c>
      <c r="V208" s="190"/>
      <c r="W208" s="190">
        <v>69.346632504166507</v>
      </c>
      <c r="X208" s="190"/>
      <c r="Y208" s="190">
        <v>22.077860000000001</v>
      </c>
      <c r="Z208" s="190"/>
      <c r="AA208" s="193">
        <v>32711.197</v>
      </c>
      <c r="AB208" s="190"/>
      <c r="AC208" s="190">
        <v>58.361049999999999</v>
      </c>
      <c r="AD208" s="192"/>
      <c r="AE208" s="458">
        <v>87.848485464079502</v>
      </c>
      <c r="AF208" s="192"/>
      <c r="AG208" s="190">
        <v>34.827274721443473</v>
      </c>
      <c r="AH208" s="55"/>
      <c r="AI208" s="190">
        <v>30.208366332246314</v>
      </c>
      <c r="AJ208" s="201"/>
      <c r="AK208" s="190">
        <v>34.372382456581676</v>
      </c>
      <c r="AL208" s="190"/>
      <c r="AM208" s="190">
        <v>30.386717349995241</v>
      </c>
      <c r="AN208" s="190"/>
      <c r="AO208" s="190"/>
    </row>
    <row r="209" spans="1:41" x14ac:dyDescent="0.25">
      <c r="A209" s="15"/>
      <c r="B209" s="58" t="s">
        <v>219</v>
      </c>
      <c r="C209" s="190">
        <v>78.6337818174147</v>
      </c>
      <c r="D209" s="190"/>
      <c r="E209" s="190">
        <v>72.012292820717406</v>
      </c>
      <c r="F209" s="190"/>
      <c r="G209" s="190">
        <v>59.626893975055125</v>
      </c>
      <c r="H209" s="190">
        <v>15.362314359907767</v>
      </c>
      <c r="I209" s="190">
        <v>25.052759999999999</v>
      </c>
      <c r="J209" s="190"/>
      <c r="K209" s="190">
        <v>25.036950000000001</v>
      </c>
      <c r="L209" s="190"/>
      <c r="M209" s="190">
        <v>111.53161</v>
      </c>
      <c r="N209" s="190"/>
      <c r="O209" s="190">
        <v>104.42406</v>
      </c>
      <c r="P209" s="190"/>
      <c r="Q209" s="190">
        <v>86.390569999999997</v>
      </c>
      <c r="R209" s="190"/>
      <c r="S209" s="190">
        <v>83.407719999999998</v>
      </c>
      <c r="T209" s="190"/>
      <c r="U209" s="190">
        <v>75.461146507827706</v>
      </c>
      <c r="V209" s="190"/>
      <c r="W209" s="190">
        <v>76.497995177169614</v>
      </c>
      <c r="X209" s="190"/>
      <c r="Y209" s="190">
        <v>15.09469</v>
      </c>
      <c r="Z209" s="190"/>
      <c r="AA209" s="193">
        <v>10980.004000000001</v>
      </c>
      <c r="AB209" s="190"/>
      <c r="AC209" s="190">
        <v>47.814</v>
      </c>
      <c r="AD209" s="192"/>
      <c r="AE209" s="458" t="s">
        <v>238</v>
      </c>
      <c r="AF209" s="192"/>
      <c r="AG209" s="190">
        <v>33.658914109385563</v>
      </c>
      <c r="AH209" s="55"/>
      <c r="AI209" s="190">
        <v>32.083608434258849</v>
      </c>
      <c r="AJ209" s="201"/>
      <c r="AK209" s="190">
        <v>24.472952200302036</v>
      </c>
      <c r="AL209" s="190"/>
      <c r="AM209" s="190">
        <v>24.243814526788565</v>
      </c>
      <c r="AN209" s="190"/>
      <c r="AO209" s="190"/>
    </row>
    <row r="210" spans="1:41" x14ac:dyDescent="0.25">
      <c r="A210" s="15"/>
      <c r="B210" s="58" t="s">
        <v>220</v>
      </c>
      <c r="C210" s="190">
        <v>70.881239636159407</v>
      </c>
      <c r="D210" s="190"/>
      <c r="E210" s="190">
        <v>53.740772648260801</v>
      </c>
      <c r="F210" s="190"/>
      <c r="G210" s="190">
        <v>71.811727948700437</v>
      </c>
      <c r="H210" s="190">
        <v>17.970956593420453</v>
      </c>
      <c r="I210" s="190">
        <v>14.63523</v>
      </c>
      <c r="J210" s="190"/>
      <c r="K210" s="190">
        <v>14.71251</v>
      </c>
      <c r="L210" s="190"/>
      <c r="M210" s="190">
        <v>99.92465</v>
      </c>
      <c r="N210" s="190"/>
      <c r="O210" s="190">
        <v>90.310980000000001</v>
      </c>
      <c r="P210" s="190"/>
      <c r="Q210" s="190">
        <v>76.866309999999999</v>
      </c>
      <c r="R210" s="190"/>
      <c r="S210" s="190">
        <v>68.765249999999995</v>
      </c>
      <c r="T210" s="190"/>
      <c r="U210" s="190">
        <v>67.054506401481589</v>
      </c>
      <c r="V210" s="190"/>
      <c r="W210" s="190">
        <v>62.546720825813274</v>
      </c>
      <c r="X210" s="190"/>
      <c r="Y210" s="190">
        <v>27.124700000000001</v>
      </c>
      <c r="Z210" s="190"/>
      <c r="AA210" s="193">
        <v>18828.38</v>
      </c>
      <c r="AB210" s="190"/>
      <c r="AC210" s="190">
        <v>70.264899999999997</v>
      </c>
      <c r="AD210" s="192"/>
      <c r="AE210" s="458">
        <v>91.057782400167696</v>
      </c>
      <c r="AF210" s="192"/>
      <c r="AG210" s="190">
        <v>36.057753865633359</v>
      </c>
      <c r="AH210" s="55"/>
      <c r="AI210" s="190">
        <v>28.392855270430648</v>
      </c>
      <c r="AJ210" s="201"/>
      <c r="AK210" s="190">
        <v>42.183215325993821</v>
      </c>
      <c r="AL210" s="190"/>
      <c r="AM210" s="190">
        <v>35.322082001443931</v>
      </c>
      <c r="AN210" s="190"/>
      <c r="AO210" s="190"/>
    </row>
    <row r="211" spans="1:41" x14ac:dyDescent="0.25">
      <c r="A211" s="15"/>
      <c r="B211" s="57" t="s">
        <v>221</v>
      </c>
      <c r="C211" s="190">
        <v>93.984036314612496</v>
      </c>
      <c r="D211" s="190"/>
      <c r="E211" s="190">
        <v>88.811861169014705</v>
      </c>
      <c r="F211" s="190"/>
      <c r="G211" s="190">
        <v>106.63656656349904</v>
      </c>
      <c r="H211" s="190">
        <v>37.074877517170059</v>
      </c>
      <c r="I211" s="190">
        <v>26.694410000000001</v>
      </c>
      <c r="J211" s="190"/>
      <c r="K211" s="190">
        <v>26.176570000000002</v>
      </c>
      <c r="L211" s="190"/>
      <c r="M211" s="190">
        <v>107.17792</v>
      </c>
      <c r="N211" s="190"/>
      <c r="O211" s="190">
        <v>100.52889999999999</v>
      </c>
      <c r="P211" s="190"/>
      <c r="Q211" s="190">
        <v>92.402169999999998</v>
      </c>
      <c r="R211" s="190"/>
      <c r="S211" s="190">
        <v>88.872039999999998</v>
      </c>
      <c r="T211" s="190"/>
      <c r="U211" s="190">
        <v>89.506931667129805</v>
      </c>
      <c r="V211" s="190"/>
      <c r="W211" s="190">
        <v>86.889293203301236</v>
      </c>
      <c r="X211" s="190"/>
      <c r="Y211" s="190">
        <v>9.3224199999999993</v>
      </c>
      <c r="Z211" s="190"/>
      <c r="AA211" s="193">
        <v>4301.4309999999996</v>
      </c>
      <c r="AB211" s="190"/>
      <c r="AC211" s="190">
        <v>85.411649999999995</v>
      </c>
      <c r="AD211" s="192"/>
      <c r="AE211" s="458">
        <v>94.205461047818346</v>
      </c>
      <c r="AF211" s="192"/>
      <c r="AG211" s="190">
        <v>72.271158912566534</v>
      </c>
      <c r="AH211" s="55"/>
      <c r="AI211" s="190">
        <v>67.115316686786002</v>
      </c>
      <c r="AJ211" s="201"/>
      <c r="AK211" s="190" t="s">
        <v>238</v>
      </c>
      <c r="AL211" s="190"/>
      <c r="AM211" s="190" t="s">
        <v>238</v>
      </c>
      <c r="AN211" s="190"/>
      <c r="AO211" s="190"/>
    </row>
    <row r="212" spans="1:41" x14ac:dyDescent="0.25">
      <c r="A212" s="15"/>
      <c r="B212" s="57" t="s">
        <v>222</v>
      </c>
      <c r="C212" s="190">
        <v>85.711009972193906</v>
      </c>
      <c r="D212" s="190"/>
      <c r="E212" s="190">
        <v>73.267979886210696</v>
      </c>
      <c r="F212" s="190"/>
      <c r="G212" s="190">
        <v>70.700573100125951</v>
      </c>
      <c r="H212" s="190">
        <v>13.73782817208722</v>
      </c>
      <c r="I212" s="190">
        <v>54.577170000000002</v>
      </c>
      <c r="J212" s="190"/>
      <c r="K212" s="190">
        <v>55.796280000000003</v>
      </c>
      <c r="L212" s="190"/>
      <c r="M212" s="190">
        <v>110.48998</v>
      </c>
      <c r="N212" s="190"/>
      <c r="O212" s="190">
        <v>110.67693</v>
      </c>
      <c r="P212" s="190"/>
      <c r="Q212" s="190">
        <v>94.280190000000005</v>
      </c>
      <c r="R212" s="190"/>
      <c r="S212" s="190">
        <v>94.103070000000002</v>
      </c>
      <c r="T212" s="190"/>
      <c r="U212" s="190">
        <v>81.89172297319341</v>
      </c>
      <c r="V212" s="190"/>
      <c r="W212" s="190">
        <v>78.062444173662598</v>
      </c>
      <c r="X212" s="190"/>
      <c r="Y212" s="190">
        <v>5.8042499999999997</v>
      </c>
      <c r="Z212" s="190"/>
      <c r="AA212" s="193">
        <v>9810.4380000000001</v>
      </c>
      <c r="AB212" s="190"/>
      <c r="AC212" s="190">
        <v>62.828389999999999</v>
      </c>
      <c r="AD212" s="192"/>
      <c r="AE212" s="458">
        <v>94.13813956362759</v>
      </c>
      <c r="AF212" s="192"/>
      <c r="AG212" s="190">
        <v>54.895717594611966</v>
      </c>
      <c r="AH212" s="55"/>
      <c r="AI212" s="190">
        <v>47.651843407636228</v>
      </c>
      <c r="AJ212" s="201"/>
      <c r="AK212" s="190">
        <v>55.965876547888399</v>
      </c>
      <c r="AL212" s="190"/>
      <c r="AM212" s="190">
        <v>47.446673081370058</v>
      </c>
      <c r="AN212" s="190"/>
      <c r="AO212" s="190"/>
    </row>
    <row r="213" spans="1:41" x14ac:dyDescent="0.25">
      <c r="A213" s="15"/>
      <c r="B213" s="57" t="s">
        <v>223</v>
      </c>
      <c r="C213" s="190">
        <v>98.900071751673707</v>
      </c>
      <c r="D213" s="190"/>
      <c r="E213" s="190">
        <v>98.793283292035397</v>
      </c>
      <c r="F213" s="190"/>
      <c r="G213" s="190">
        <v>95.533228588138655</v>
      </c>
      <c r="H213" s="190">
        <v>40.654904077144337</v>
      </c>
      <c r="I213" s="190">
        <v>66.882909999999995</v>
      </c>
      <c r="J213" s="190"/>
      <c r="K213" s="190">
        <v>66.648030000000006</v>
      </c>
      <c r="L213" s="190"/>
      <c r="M213" s="190">
        <v>118.7037</v>
      </c>
      <c r="N213" s="190"/>
      <c r="O213" s="190">
        <v>117.27462</v>
      </c>
      <c r="P213" s="190"/>
      <c r="Q213" s="190">
        <v>95.368309999999994</v>
      </c>
      <c r="R213" s="190"/>
      <c r="S213" s="190">
        <v>95.403199999999998</v>
      </c>
      <c r="T213" s="190"/>
      <c r="U213" s="190">
        <v>95.669115320585945</v>
      </c>
      <c r="V213" s="190"/>
      <c r="W213" s="190">
        <v>95.726560660262251</v>
      </c>
      <c r="X213" s="190"/>
      <c r="Y213" s="190">
        <v>4.6151400000000002</v>
      </c>
      <c r="Z213" s="190"/>
      <c r="AA213" s="193">
        <v>6853.2089999999998</v>
      </c>
      <c r="AB213" s="190"/>
      <c r="AC213" s="190">
        <v>92.151449999999997</v>
      </c>
      <c r="AD213" s="192"/>
      <c r="AE213" s="458" t="s">
        <v>238</v>
      </c>
      <c r="AF213" s="192"/>
      <c r="AG213" s="190">
        <v>74.631143232142705</v>
      </c>
      <c r="AH213" s="55"/>
      <c r="AI213" s="190">
        <v>76.233824957021312</v>
      </c>
      <c r="AJ213" s="201"/>
      <c r="AK213" s="190">
        <v>79.519468014895722</v>
      </c>
      <c r="AL213" s="190"/>
      <c r="AM213" s="190">
        <v>80.087174953419733</v>
      </c>
      <c r="AN213" s="190"/>
      <c r="AO213" s="190"/>
    </row>
    <row r="214" spans="1:41" x14ac:dyDescent="0.25">
      <c r="A214" s="15"/>
      <c r="B214" s="57" t="s">
        <v>224</v>
      </c>
      <c r="C214" s="190">
        <v>97.624624861310394</v>
      </c>
      <c r="D214" s="190"/>
      <c r="E214" s="190">
        <v>98.009487871732404</v>
      </c>
      <c r="F214" s="190"/>
      <c r="G214" s="190">
        <v>114.70496049041161</v>
      </c>
      <c r="H214" s="190">
        <v>46.552281532071888</v>
      </c>
      <c r="I214" s="190">
        <v>74.300030000000007</v>
      </c>
      <c r="J214" s="190"/>
      <c r="K214" s="190">
        <v>74.554490000000001</v>
      </c>
      <c r="L214" s="190"/>
      <c r="M214" s="190">
        <v>110.20941999999999</v>
      </c>
      <c r="N214" s="190"/>
      <c r="O214" s="190">
        <v>107.24132</v>
      </c>
      <c r="P214" s="190"/>
      <c r="Q214" s="190">
        <v>93.490390000000005</v>
      </c>
      <c r="R214" s="190"/>
      <c r="S214" s="190">
        <v>93.87209</v>
      </c>
      <c r="T214" s="190"/>
      <c r="U214" s="190">
        <v>93.268405592528183</v>
      </c>
      <c r="V214" s="190"/>
      <c r="W214" s="190">
        <v>94.074018756402182</v>
      </c>
      <c r="X214" s="190"/>
      <c r="Y214" s="190">
        <v>6.3226100000000001</v>
      </c>
      <c r="Z214" s="190"/>
      <c r="AA214" s="193">
        <v>3758.9050000000002</v>
      </c>
      <c r="AB214" s="190"/>
      <c r="AC214" s="190">
        <v>76.957430000000002</v>
      </c>
      <c r="AD214" s="192"/>
      <c r="AE214" s="458">
        <v>90.047802877676915</v>
      </c>
      <c r="AF214" s="192"/>
      <c r="AG214" s="190">
        <v>70.729532875385217</v>
      </c>
      <c r="AH214" s="55"/>
      <c r="AI214" s="190">
        <v>75.399535202687559</v>
      </c>
      <c r="AJ214" s="201"/>
      <c r="AK214" s="190">
        <v>72.865115126062562</v>
      </c>
      <c r="AL214" s="190"/>
      <c r="AM214" s="190">
        <v>77.740695636081554</v>
      </c>
      <c r="AN214" s="190"/>
      <c r="AO214" s="190"/>
    </row>
    <row r="215" spans="1:41" x14ac:dyDescent="0.25">
      <c r="A215" s="15"/>
      <c r="B215" s="57" t="s">
        <v>225</v>
      </c>
      <c r="C215" s="190">
        <v>99.636240580548105</v>
      </c>
      <c r="D215" s="190"/>
      <c r="E215" s="190">
        <v>99.4565406449926</v>
      </c>
      <c r="F215" s="190"/>
      <c r="G215" s="190">
        <v>125.87812518504975</v>
      </c>
      <c r="H215" s="190">
        <v>50.902909412471281</v>
      </c>
      <c r="I215" s="190">
        <v>60.76858</v>
      </c>
      <c r="J215" s="190"/>
      <c r="K215" s="190">
        <v>59.943260000000002</v>
      </c>
      <c r="L215" s="190"/>
      <c r="M215" s="190">
        <v>99.60239</v>
      </c>
      <c r="N215" s="190"/>
      <c r="O215" s="190">
        <v>99.122299999999996</v>
      </c>
      <c r="P215" s="190"/>
      <c r="Q215" s="190">
        <v>95.346100000000007</v>
      </c>
      <c r="R215" s="190"/>
      <c r="S215" s="190">
        <v>95.234099999999998</v>
      </c>
      <c r="T215" s="190"/>
      <c r="U215" s="190">
        <v>95.544685775549411</v>
      </c>
      <c r="V215" s="190"/>
      <c r="W215" s="190">
        <v>94.52698935877244</v>
      </c>
      <c r="X215" s="190"/>
      <c r="Y215" s="190">
        <v>4.7084200000000003</v>
      </c>
      <c r="Z215" s="190"/>
      <c r="AA215" s="193">
        <v>1007.769</v>
      </c>
      <c r="AB215" s="190"/>
      <c r="AC215" s="190">
        <v>95.277519999999996</v>
      </c>
      <c r="AD215" s="192"/>
      <c r="AE215" s="458" t="s">
        <v>238</v>
      </c>
      <c r="AF215" s="192"/>
      <c r="AG215" s="190" t="s">
        <v>238</v>
      </c>
      <c r="AH215" s="55"/>
      <c r="AI215" s="190" t="s">
        <v>238</v>
      </c>
      <c r="AJ215" s="201"/>
      <c r="AK215" s="190" t="s">
        <v>238</v>
      </c>
      <c r="AL215" s="190"/>
      <c r="AM215" s="190" t="s">
        <v>238</v>
      </c>
      <c r="AN215" s="190"/>
      <c r="AO215" s="190"/>
    </row>
    <row r="216" spans="1:41" x14ac:dyDescent="0.25">
      <c r="A216" s="15"/>
      <c r="B216" s="55" t="s">
        <v>226</v>
      </c>
      <c r="C216" s="190">
        <v>75.689339548643503</v>
      </c>
      <c r="D216" s="190"/>
      <c r="E216" s="190">
        <v>66.594833195500698</v>
      </c>
      <c r="F216" s="190"/>
      <c r="G216" s="190">
        <v>54.708085129429364</v>
      </c>
      <c r="H216" s="190">
        <v>6.9995049009429957</v>
      </c>
      <c r="I216" s="190">
        <v>16.28715</v>
      </c>
      <c r="J216" s="190"/>
      <c r="K216" s="190">
        <v>16.39067</v>
      </c>
      <c r="L216" s="190"/>
      <c r="M216" s="190">
        <v>110.07745</v>
      </c>
      <c r="N216" s="190"/>
      <c r="O216" s="190">
        <v>102.43434999999999</v>
      </c>
      <c r="P216" s="190"/>
      <c r="Q216" s="190">
        <v>84.070700000000002</v>
      </c>
      <c r="R216" s="190"/>
      <c r="S216" s="190">
        <v>79.258570000000006</v>
      </c>
      <c r="T216" s="190"/>
      <c r="U216" s="190">
        <v>73.823406636568563</v>
      </c>
      <c r="V216" s="190"/>
      <c r="W216" s="190">
        <v>72.358361040355845</v>
      </c>
      <c r="X216" s="190"/>
      <c r="Y216" s="190">
        <v>18.310369999999999</v>
      </c>
      <c r="Z216" s="190"/>
      <c r="AA216" s="193">
        <v>23802.499</v>
      </c>
      <c r="AB216" s="190"/>
      <c r="AC216" s="190">
        <v>54.994950000000003</v>
      </c>
      <c r="AD216" s="192"/>
      <c r="AE216" s="458" t="s">
        <v>238</v>
      </c>
      <c r="AF216" s="192"/>
      <c r="AG216" s="190">
        <v>36.378810741317295</v>
      </c>
      <c r="AH216" s="55"/>
      <c r="AI216" s="190">
        <v>31.844651580162026</v>
      </c>
      <c r="AJ216" s="194"/>
      <c r="AK216" s="190">
        <v>34.018912526118186</v>
      </c>
      <c r="AL216" s="190"/>
      <c r="AM216" s="190">
        <v>31.562211415660105</v>
      </c>
      <c r="AN216" s="190"/>
      <c r="AO216" s="190"/>
    </row>
    <row r="217" spans="1:41" s="202" customFormat="1" ht="12.75" customHeight="1" x14ac:dyDescent="0.25">
      <c r="A217" s="103"/>
      <c r="B217" s="57" t="s">
        <v>227</v>
      </c>
      <c r="C217" s="190">
        <v>92.079712408185003</v>
      </c>
      <c r="D217" s="190"/>
      <c r="E217" s="190">
        <v>86.910938996153206</v>
      </c>
      <c r="F217" s="190"/>
      <c r="G217" s="190">
        <v>92.338573087219856</v>
      </c>
      <c r="H217" s="190">
        <v>37.936082288830015</v>
      </c>
      <c r="I217" s="190">
        <v>54.573320000000002</v>
      </c>
      <c r="J217" s="190"/>
      <c r="K217" s="190">
        <v>52.665860000000002</v>
      </c>
      <c r="L217" s="190"/>
      <c r="M217" s="190">
        <v>109.92314</v>
      </c>
      <c r="N217" s="190"/>
      <c r="O217" s="190">
        <v>106.8159</v>
      </c>
      <c r="P217" s="190"/>
      <c r="Q217" s="190">
        <v>91.880619999999993</v>
      </c>
      <c r="R217" s="190"/>
      <c r="S217" s="190">
        <v>90.297319999999999</v>
      </c>
      <c r="T217" s="190"/>
      <c r="U217" s="190">
        <v>84.247800978466231</v>
      </c>
      <c r="V217" s="190"/>
      <c r="W217" s="190">
        <v>82.192855217756602</v>
      </c>
      <c r="X217" s="190"/>
      <c r="Y217" s="190">
        <v>8.8853600000000004</v>
      </c>
      <c r="Z217" s="190"/>
      <c r="AA217" s="193">
        <v>57780.561999999998</v>
      </c>
      <c r="AB217" s="190"/>
      <c r="AC217" s="190">
        <v>74.855800000000002</v>
      </c>
      <c r="AD217" s="192"/>
      <c r="AE217" s="458">
        <v>92.329870039322046</v>
      </c>
      <c r="AF217" s="190" t="s">
        <v>285</v>
      </c>
      <c r="AG217" s="190">
        <v>65.982815015577714</v>
      </c>
      <c r="AH217" s="55"/>
      <c r="AI217" s="190">
        <v>63.194762990626735</v>
      </c>
      <c r="AJ217" s="194"/>
      <c r="AK217" s="190">
        <v>60.331011539218927</v>
      </c>
      <c r="AL217" s="190"/>
      <c r="AM217" s="190">
        <v>56.196131394106906</v>
      </c>
      <c r="AN217" s="190"/>
      <c r="AO217" s="190"/>
    </row>
    <row r="218" spans="1:41" x14ac:dyDescent="0.25">
      <c r="A218" s="57"/>
      <c r="B218" s="57"/>
      <c r="C218" s="203"/>
      <c r="D218" s="203"/>
      <c r="E218" s="203"/>
      <c r="F218" s="203"/>
      <c r="G218" s="204"/>
      <c r="H218" s="204"/>
      <c r="I218" s="204"/>
      <c r="J218" s="204"/>
      <c r="K218" s="204"/>
      <c r="L218" s="204"/>
      <c r="M218" s="73"/>
      <c r="N218" s="91"/>
      <c r="O218" s="73"/>
      <c r="P218" s="91"/>
      <c r="Q218" s="73"/>
      <c r="R218" s="91"/>
      <c r="S218" s="73"/>
      <c r="T218" s="91"/>
      <c r="U218" s="73"/>
      <c r="V218" s="91"/>
      <c r="W218" s="73"/>
      <c r="X218" s="91"/>
      <c r="Y218" s="91"/>
      <c r="Z218" s="91"/>
      <c r="AA218" s="91"/>
      <c r="AB218" s="91"/>
      <c r="AC218" s="73"/>
      <c r="AD218" s="91"/>
      <c r="AE218" s="73"/>
      <c r="AF218" s="91"/>
      <c r="AG218" s="26"/>
      <c r="AH218" s="26"/>
      <c r="AI218" s="26"/>
      <c r="AJ218" s="26"/>
      <c r="AK218" s="4"/>
      <c r="AM218" s="205"/>
      <c r="AN218" s="205"/>
    </row>
    <row r="219" spans="1:41" x14ac:dyDescent="0.25">
      <c r="B219" s="57" t="s">
        <v>259</v>
      </c>
      <c r="C219" s="1"/>
      <c r="D219" s="1"/>
      <c r="E219" s="1"/>
      <c r="F219" s="49"/>
      <c r="G219" s="49"/>
      <c r="H219" s="1"/>
      <c r="I219" s="1"/>
      <c r="J219" s="1"/>
      <c r="K219" s="1"/>
      <c r="L219" s="1"/>
      <c r="M219" s="1"/>
      <c r="N219" s="1"/>
      <c r="O219" s="1"/>
      <c r="P219" s="1"/>
      <c r="Q219" s="1"/>
      <c r="R219" s="1"/>
      <c r="S219" s="206"/>
      <c r="T219" s="1"/>
      <c r="U219" s="1"/>
      <c r="V219" s="1"/>
      <c r="W219" s="1"/>
      <c r="X219" s="1"/>
      <c r="Y219" s="1"/>
      <c r="Z219" s="1"/>
      <c r="AA219" s="1"/>
      <c r="AB219" s="1"/>
      <c r="AC219" s="1"/>
      <c r="AD219" s="1"/>
      <c r="AE219" s="1"/>
      <c r="AF219" s="95"/>
      <c r="AG219" s="1"/>
      <c r="AH219" s="1"/>
      <c r="AI219" s="1"/>
      <c r="AJ219" s="46"/>
      <c r="AK219" s="43"/>
      <c r="AL219" s="49"/>
      <c r="AM219" s="207"/>
      <c r="AN219" s="207"/>
    </row>
    <row r="220" spans="1:41" x14ac:dyDescent="0.25">
      <c r="B220" s="3" t="s">
        <v>242</v>
      </c>
      <c r="C220" s="1"/>
      <c r="D220" s="1"/>
      <c r="E220" s="1"/>
      <c r="F220" s="1"/>
      <c r="G220" s="208"/>
      <c r="H220" s="208"/>
      <c r="I220" s="208"/>
      <c r="J220" s="208"/>
      <c r="K220" s="208"/>
      <c r="L220" s="208"/>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49"/>
      <c r="AM220" s="207"/>
      <c r="AN220" s="49"/>
    </row>
    <row r="221" spans="1:41" x14ac:dyDescent="0.25">
      <c r="C221" s="1"/>
      <c r="D221" s="1"/>
      <c r="E221" s="1"/>
      <c r="F221" s="1"/>
      <c r="G221" s="208"/>
      <c r="H221" s="208"/>
      <c r="I221" s="208"/>
      <c r="J221" s="208"/>
      <c r="K221" s="208"/>
      <c r="L221" s="208"/>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49"/>
      <c r="AM221" s="207"/>
      <c r="AN221" s="49"/>
    </row>
    <row r="222" spans="1:41" x14ac:dyDescent="0.25">
      <c r="B222" s="45" t="s">
        <v>228</v>
      </c>
      <c r="C222" s="43"/>
      <c r="D222" s="43"/>
      <c r="E222" s="43"/>
      <c r="F222" s="43"/>
      <c r="G222" s="43"/>
      <c r="H222" s="43"/>
      <c r="I222" s="1"/>
      <c r="J222" s="1"/>
      <c r="K222" s="1"/>
      <c r="L222" s="1"/>
      <c r="M222" s="46"/>
      <c r="N222" s="46"/>
      <c r="O222" s="46"/>
      <c r="P222" s="46"/>
      <c r="Q222" s="46"/>
      <c r="R222" s="46"/>
      <c r="S222" s="46"/>
      <c r="T222" s="46"/>
      <c r="U222" s="46"/>
      <c r="V222" s="46"/>
      <c r="W222" s="43"/>
      <c r="X222" s="46"/>
      <c r="Y222" s="46"/>
      <c r="Z222" s="46"/>
      <c r="AA222" s="46"/>
      <c r="AB222" s="46"/>
      <c r="AC222" s="43"/>
      <c r="AD222" s="46"/>
      <c r="AE222" s="43"/>
      <c r="AF222" s="1"/>
      <c r="AG222" s="1"/>
      <c r="AH222" s="1"/>
      <c r="AI222" s="1"/>
      <c r="AJ222" s="1"/>
      <c r="AK222" s="1"/>
      <c r="AL222" s="49"/>
      <c r="AM222" s="207"/>
      <c r="AN222" s="49"/>
    </row>
    <row r="223" spans="1:41" x14ac:dyDescent="0.25">
      <c r="B223" s="52" t="s">
        <v>377</v>
      </c>
      <c r="C223" s="43"/>
      <c r="D223" s="43"/>
      <c r="E223" s="43"/>
      <c r="F223" s="43"/>
      <c r="G223" s="43"/>
      <c r="H223" s="43"/>
      <c r="I223" s="1"/>
      <c r="J223" s="1"/>
      <c r="K223" s="1"/>
      <c r="L223" s="1"/>
      <c r="M223" s="46"/>
      <c r="N223" s="46"/>
      <c r="O223" s="46"/>
      <c r="P223" s="46"/>
      <c r="Q223" s="46"/>
      <c r="R223" s="46"/>
      <c r="S223" s="46"/>
      <c r="T223" s="46"/>
      <c r="U223" s="46"/>
      <c r="V223" s="46"/>
      <c r="W223" s="43"/>
      <c r="X223" s="46"/>
      <c r="Y223" s="46"/>
      <c r="Z223" s="46"/>
      <c r="AA223" s="46"/>
      <c r="AB223" s="46"/>
      <c r="AC223" s="43"/>
      <c r="AD223" s="46"/>
      <c r="AE223" s="43"/>
      <c r="AF223" s="1"/>
      <c r="AG223" s="1"/>
      <c r="AH223" s="1"/>
      <c r="AI223" s="1"/>
      <c r="AJ223" s="1"/>
      <c r="AK223" s="1"/>
      <c r="AL223" s="49"/>
      <c r="AM223" s="207"/>
      <c r="AN223" s="49"/>
    </row>
    <row r="224" spans="1:41" x14ac:dyDescent="0.25">
      <c r="B224" s="45" t="s">
        <v>378</v>
      </c>
      <c r="C224" s="43"/>
      <c r="D224" s="43"/>
      <c r="E224" s="43"/>
      <c r="F224" s="43"/>
      <c r="G224" s="43"/>
      <c r="H224" s="43"/>
      <c r="I224" s="1"/>
      <c r="J224" s="1"/>
      <c r="K224" s="1"/>
      <c r="L224" s="1"/>
      <c r="M224" s="46"/>
      <c r="N224" s="46"/>
      <c r="O224" s="46"/>
      <c r="P224" s="46"/>
      <c r="Q224" s="46"/>
      <c r="R224" s="46"/>
      <c r="S224" s="46"/>
      <c r="T224" s="46"/>
      <c r="U224" s="46"/>
      <c r="V224" s="46"/>
      <c r="W224" s="43"/>
      <c r="X224" s="46"/>
      <c r="Y224" s="46"/>
      <c r="Z224" s="46"/>
      <c r="AA224" s="46"/>
      <c r="AB224" s="46"/>
      <c r="AC224" s="43"/>
      <c r="AD224" s="46"/>
      <c r="AE224" s="43"/>
      <c r="AF224" s="1"/>
      <c r="AG224" s="1"/>
      <c r="AH224" s="1"/>
      <c r="AI224" s="1"/>
      <c r="AJ224" s="1"/>
      <c r="AK224" s="1"/>
      <c r="AL224" s="49"/>
      <c r="AM224" s="207"/>
      <c r="AN224" s="49"/>
    </row>
    <row r="225" spans="2:40" x14ac:dyDescent="0.25">
      <c r="B225" s="45" t="s">
        <v>356</v>
      </c>
      <c r="C225" s="43"/>
      <c r="D225" s="43"/>
      <c r="E225" s="43"/>
      <c r="F225" s="43"/>
      <c r="G225" s="43"/>
      <c r="H225" s="43"/>
      <c r="I225" s="1"/>
      <c r="J225" s="1"/>
      <c r="K225" s="1"/>
      <c r="L225" s="1"/>
      <c r="M225" s="46"/>
      <c r="N225" s="46"/>
      <c r="O225" s="46"/>
      <c r="P225" s="46"/>
      <c r="Q225" s="46"/>
      <c r="R225" s="46"/>
      <c r="S225" s="46"/>
      <c r="T225" s="46"/>
      <c r="U225" s="46"/>
      <c r="V225" s="46"/>
      <c r="W225" s="43"/>
      <c r="X225" s="46"/>
      <c r="Y225" s="46"/>
      <c r="Z225" s="46"/>
      <c r="AA225" s="46"/>
      <c r="AB225" s="46"/>
      <c r="AC225" s="43"/>
      <c r="AD225" s="46"/>
      <c r="AE225" s="43"/>
      <c r="AF225" s="1"/>
      <c r="AG225" s="1"/>
      <c r="AH225" s="1"/>
      <c r="AI225" s="1"/>
      <c r="AJ225" s="1"/>
      <c r="AK225" s="1"/>
      <c r="AL225" s="49"/>
      <c r="AM225" s="1"/>
      <c r="AN225" s="49"/>
    </row>
    <row r="226" spans="2:40" x14ac:dyDescent="0.25">
      <c r="B226" s="45" t="s">
        <v>379</v>
      </c>
      <c r="C226" s="43"/>
      <c r="D226" s="43"/>
      <c r="E226" s="43"/>
      <c r="F226" s="43"/>
      <c r="G226" s="43"/>
      <c r="H226" s="43"/>
      <c r="I226" s="1"/>
      <c r="J226" s="1"/>
      <c r="K226" s="1"/>
      <c r="L226" s="1"/>
      <c r="M226" s="46"/>
      <c r="N226" s="46"/>
      <c r="O226" s="46"/>
      <c r="P226" s="46"/>
      <c r="Q226" s="46"/>
      <c r="R226" s="46"/>
      <c r="S226" s="46"/>
      <c r="T226" s="46"/>
      <c r="U226" s="46"/>
      <c r="V226" s="46"/>
      <c r="W226" s="43"/>
      <c r="X226" s="46"/>
      <c r="Y226" s="46"/>
      <c r="Z226" s="46"/>
      <c r="AA226" s="46"/>
      <c r="AB226" s="46"/>
      <c r="AC226" s="43"/>
      <c r="AD226" s="46"/>
      <c r="AE226" s="43"/>
      <c r="AF226" s="1"/>
      <c r="AG226" s="1"/>
      <c r="AH226" s="1"/>
      <c r="AI226" s="1"/>
      <c r="AJ226" s="1"/>
      <c r="AK226" s="1"/>
      <c r="AL226" s="49"/>
      <c r="AM226" s="1"/>
      <c r="AN226" s="49"/>
    </row>
    <row r="227" spans="2:40" x14ac:dyDescent="0.25">
      <c r="B227" s="45" t="s">
        <v>236</v>
      </c>
      <c r="C227" s="43"/>
      <c r="D227" s="43"/>
      <c r="E227" s="43"/>
      <c r="F227" s="43"/>
      <c r="G227" s="43"/>
      <c r="H227" s="43"/>
      <c r="I227" s="1"/>
      <c r="J227" s="1"/>
      <c r="K227" s="1"/>
      <c r="L227" s="1"/>
      <c r="M227" s="46"/>
      <c r="N227" s="46"/>
      <c r="O227" s="46"/>
      <c r="P227" s="46"/>
      <c r="Q227" s="46"/>
      <c r="R227" s="46"/>
      <c r="S227" s="46"/>
      <c r="T227" s="46"/>
      <c r="U227" s="46"/>
      <c r="V227" s="46"/>
      <c r="W227" s="43"/>
      <c r="X227" s="46"/>
      <c r="Y227" s="46"/>
      <c r="Z227" s="46"/>
      <c r="AA227" s="46"/>
      <c r="AB227" s="46"/>
      <c r="AC227" s="43"/>
      <c r="AD227" s="46"/>
      <c r="AE227" s="43"/>
      <c r="AF227" s="1"/>
      <c r="AG227" s="1"/>
      <c r="AH227" s="1"/>
      <c r="AI227" s="1"/>
      <c r="AJ227" s="1"/>
      <c r="AK227" s="1"/>
      <c r="AL227" s="49"/>
      <c r="AM227" s="1"/>
      <c r="AN227" s="49"/>
    </row>
    <row r="228" spans="2:40" x14ac:dyDescent="0.25">
      <c r="B228" s="45" t="s">
        <v>290</v>
      </c>
      <c r="C228" s="43"/>
      <c r="D228" s="43"/>
      <c r="E228" s="43"/>
      <c r="F228" s="43"/>
      <c r="G228" s="43"/>
      <c r="H228" s="43"/>
      <c r="I228" s="1"/>
      <c r="J228" s="1"/>
      <c r="K228" s="1"/>
      <c r="L228" s="1"/>
      <c r="M228" s="46"/>
      <c r="N228" s="46"/>
      <c r="O228" s="46"/>
      <c r="P228" s="46"/>
      <c r="Q228" s="46"/>
      <c r="R228" s="46"/>
      <c r="S228" s="46"/>
      <c r="T228" s="46"/>
      <c r="U228" s="46"/>
      <c r="V228" s="46"/>
      <c r="W228" s="43"/>
      <c r="X228" s="46"/>
      <c r="Y228" s="46"/>
      <c r="Z228" s="46"/>
      <c r="AA228" s="46"/>
      <c r="AB228" s="46"/>
      <c r="AC228" s="43"/>
      <c r="AD228" s="46"/>
      <c r="AE228" s="43"/>
      <c r="AF228" s="1"/>
      <c r="AG228" s="1"/>
      <c r="AH228" s="1"/>
      <c r="AI228" s="1"/>
      <c r="AJ228" s="1"/>
      <c r="AK228" s="1"/>
      <c r="AL228" s="49"/>
      <c r="AM228" s="1"/>
      <c r="AN228" s="49"/>
    </row>
    <row r="229" spans="2:40" x14ac:dyDescent="0.25">
      <c r="G229" s="45"/>
      <c r="H229" s="45"/>
      <c r="I229" s="45"/>
      <c r="J229" s="45"/>
      <c r="K229" s="45"/>
      <c r="L229" s="45"/>
      <c r="AL229" s="4"/>
      <c r="AN229" s="4"/>
    </row>
    <row r="230" spans="2:40" x14ac:dyDescent="0.25">
      <c r="G230" s="45"/>
      <c r="H230" s="45"/>
      <c r="I230" s="45"/>
      <c r="J230" s="45"/>
      <c r="K230" s="45"/>
      <c r="L230" s="45"/>
      <c r="AL230" s="4"/>
      <c r="AN230" s="4"/>
    </row>
    <row r="231" spans="2:40" x14ac:dyDescent="0.25">
      <c r="G231" s="45"/>
      <c r="H231" s="45"/>
      <c r="I231" s="45"/>
      <c r="J231" s="45"/>
      <c r="K231" s="45"/>
      <c r="L231" s="45"/>
      <c r="AL231" s="4"/>
      <c r="AN231" s="4"/>
    </row>
    <row r="232" spans="2:40" x14ac:dyDescent="0.25">
      <c r="G232" s="45"/>
      <c r="H232" s="45"/>
      <c r="I232" s="45"/>
      <c r="J232" s="45"/>
      <c r="K232" s="45"/>
      <c r="L232" s="45"/>
      <c r="AL232" s="4"/>
      <c r="AN232" s="4"/>
    </row>
    <row r="233" spans="2:40" x14ac:dyDescent="0.25">
      <c r="G233" s="45"/>
      <c r="H233" s="45"/>
      <c r="I233" s="45"/>
      <c r="J233" s="45"/>
      <c r="K233" s="45"/>
      <c r="L233" s="45"/>
      <c r="AL233" s="4"/>
      <c r="AN233" s="4"/>
    </row>
    <row r="234" spans="2:40" x14ac:dyDescent="0.25">
      <c r="G234" s="45"/>
      <c r="H234" s="45"/>
      <c r="I234" s="45"/>
      <c r="J234" s="45"/>
      <c r="K234" s="45"/>
      <c r="L234" s="45"/>
      <c r="AL234" s="4"/>
      <c r="AN234" s="4"/>
    </row>
    <row r="235" spans="2:40" x14ac:dyDescent="0.25">
      <c r="G235" s="45"/>
      <c r="H235" s="45"/>
      <c r="I235" s="45"/>
      <c r="J235" s="45"/>
      <c r="K235" s="45"/>
      <c r="L235" s="45"/>
      <c r="AL235" s="4"/>
      <c r="AN235" s="4"/>
    </row>
    <row r="236" spans="2:40" x14ac:dyDescent="0.25">
      <c r="G236" s="45"/>
      <c r="H236" s="45"/>
      <c r="I236" s="45"/>
      <c r="J236" s="45"/>
      <c r="K236" s="45"/>
      <c r="L236" s="45"/>
      <c r="AL236" s="4"/>
      <c r="AN236" s="4"/>
    </row>
    <row r="237" spans="2:40" x14ac:dyDescent="0.25">
      <c r="G237" s="45"/>
      <c r="H237" s="45"/>
      <c r="I237" s="45"/>
      <c r="J237" s="45"/>
      <c r="K237" s="45"/>
      <c r="L237" s="45"/>
      <c r="AL237" s="4"/>
      <c r="AN237" s="4"/>
    </row>
    <row r="238" spans="2:40" x14ac:dyDescent="0.25">
      <c r="G238" s="45"/>
      <c r="H238" s="45"/>
      <c r="I238" s="45"/>
      <c r="J238" s="45"/>
      <c r="K238" s="45"/>
      <c r="L238" s="45"/>
      <c r="AL238" s="4"/>
      <c r="AN238" s="4"/>
    </row>
    <row r="239" spans="2:40" x14ac:dyDescent="0.25">
      <c r="G239" s="45"/>
      <c r="H239" s="45"/>
      <c r="I239" s="45"/>
      <c r="J239" s="45"/>
      <c r="K239" s="45"/>
      <c r="L239" s="45"/>
      <c r="AL239" s="4"/>
      <c r="AN239" s="4"/>
    </row>
    <row r="240" spans="2:40" x14ac:dyDescent="0.25">
      <c r="G240" s="45"/>
      <c r="H240" s="45"/>
      <c r="I240" s="45"/>
      <c r="J240" s="45"/>
      <c r="K240" s="45"/>
      <c r="L240" s="45"/>
      <c r="AL240" s="4"/>
      <c r="AN240" s="4"/>
    </row>
    <row r="241" spans="7:40" x14ac:dyDescent="0.25">
      <c r="G241" s="45"/>
      <c r="H241" s="45"/>
      <c r="I241" s="45"/>
      <c r="J241" s="45"/>
      <c r="K241" s="45"/>
      <c r="L241" s="45"/>
      <c r="AL241" s="4"/>
      <c r="AN241" s="4"/>
    </row>
    <row r="242" spans="7:40" x14ac:dyDescent="0.25">
      <c r="G242" s="45"/>
      <c r="H242" s="45"/>
      <c r="I242" s="45"/>
      <c r="J242" s="45"/>
      <c r="K242" s="45"/>
      <c r="L242" s="45"/>
      <c r="AL242" s="4"/>
      <c r="AN242" s="4"/>
    </row>
    <row r="243" spans="7:40" x14ac:dyDescent="0.25">
      <c r="G243" s="45"/>
      <c r="H243" s="45"/>
      <c r="I243" s="45"/>
      <c r="J243" s="45"/>
      <c r="K243" s="45"/>
      <c r="L243" s="45"/>
      <c r="AL243" s="4"/>
      <c r="AN243" s="4"/>
    </row>
    <row r="244" spans="7:40" x14ac:dyDescent="0.25">
      <c r="G244" s="45"/>
      <c r="H244" s="45"/>
      <c r="I244" s="45"/>
      <c r="J244" s="45"/>
      <c r="K244" s="45"/>
      <c r="L244" s="45"/>
      <c r="AL244" s="4"/>
      <c r="AN244" s="4"/>
    </row>
    <row r="245" spans="7:40" x14ac:dyDescent="0.25">
      <c r="G245" s="45"/>
      <c r="H245" s="45"/>
      <c r="I245" s="45"/>
      <c r="J245" s="45"/>
      <c r="K245" s="45"/>
      <c r="L245" s="45"/>
      <c r="AL245" s="4"/>
      <c r="AN245" s="4"/>
    </row>
    <row r="246" spans="7:40" x14ac:dyDescent="0.25">
      <c r="G246" s="45"/>
      <c r="H246" s="45"/>
      <c r="I246" s="45"/>
      <c r="J246" s="45"/>
      <c r="K246" s="45"/>
      <c r="L246" s="45"/>
      <c r="AL246" s="4"/>
      <c r="AN246" s="4"/>
    </row>
    <row r="247" spans="7:40" x14ac:dyDescent="0.25">
      <c r="G247" s="45"/>
      <c r="H247" s="45"/>
      <c r="I247" s="45"/>
      <c r="J247" s="45"/>
      <c r="K247" s="45"/>
      <c r="L247" s="45"/>
      <c r="AL247" s="4"/>
      <c r="AN247" s="4"/>
    </row>
    <row r="248" spans="7:40" x14ac:dyDescent="0.25">
      <c r="G248" s="45"/>
      <c r="H248" s="45"/>
      <c r="I248" s="45"/>
      <c r="J248" s="45"/>
      <c r="K248" s="45"/>
      <c r="L248" s="45"/>
      <c r="AL248" s="4"/>
      <c r="AN248" s="4"/>
    </row>
    <row r="249" spans="7:40" x14ac:dyDescent="0.25">
      <c r="G249" s="45"/>
      <c r="H249" s="45"/>
      <c r="I249" s="45"/>
      <c r="J249" s="45"/>
      <c r="K249" s="45"/>
      <c r="L249" s="45"/>
      <c r="AL249" s="4"/>
      <c r="AN249" s="4"/>
    </row>
    <row r="250" spans="7:40" x14ac:dyDescent="0.25">
      <c r="G250" s="45"/>
      <c r="H250" s="45"/>
      <c r="I250" s="45"/>
      <c r="J250" s="45"/>
      <c r="K250" s="45"/>
      <c r="L250" s="45"/>
      <c r="AL250" s="4"/>
      <c r="AN250" s="4"/>
    </row>
    <row r="251" spans="7:40" x14ac:dyDescent="0.25">
      <c r="G251" s="45"/>
      <c r="H251" s="45"/>
      <c r="I251" s="45"/>
      <c r="J251" s="45"/>
      <c r="K251" s="45"/>
      <c r="L251" s="45"/>
      <c r="AL251" s="4"/>
      <c r="AN251" s="4"/>
    </row>
    <row r="252" spans="7:40" x14ac:dyDescent="0.25">
      <c r="G252" s="45"/>
      <c r="H252" s="45"/>
      <c r="I252" s="45"/>
      <c r="J252" s="45"/>
      <c r="K252" s="45"/>
      <c r="L252" s="45"/>
      <c r="AL252" s="4"/>
      <c r="AN252" s="4"/>
    </row>
    <row r="253" spans="7:40" x14ac:dyDescent="0.25">
      <c r="G253" s="45"/>
      <c r="H253" s="45"/>
      <c r="I253" s="45"/>
      <c r="J253" s="45"/>
      <c r="K253" s="45"/>
      <c r="L253" s="45"/>
      <c r="AL253" s="4"/>
      <c r="AN253" s="4"/>
    </row>
    <row r="254" spans="7:40" x14ac:dyDescent="0.25">
      <c r="G254" s="45"/>
      <c r="H254" s="45"/>
      <c r="I254" s="45"/>
      <c r="J254" s="45"/>
      <c r="K254" s="45"/>
      <c r="L254" s="45"/>
      <c r="AL254" s="4"/>
      <c r="AN254" s="4"/>
    </row>
    <row r="255" spans="7:40" x14ac:dyDescent="0.25">
      <c r="G255" s="45"/>
      <c r="H255" s="45"/>
      <c r="I255" s="45"/>
      <c r="J255" s="45"/>
      <c r="K255" s="45"/>
      <c r="L255" s="45"/>
      <c r="AL255" s="4"/>
      <c r="AN255" s="4"/>
    </row>
    <row r="256" spans="7:40" x14ac:dyDescent="0.25">
      <c r="G256" s="45"/>
      <c r="H256" s="45"/>
      <c r="I256" s="45"/>
      <c r="J256" s="45"/>
      <c r="K256" s="45"/>
      <c r="L256" s="45"/>
      <c r="AL256" s="4"/>
      <c r="AN256" s="4"/>
    </row>
    <row r="257" spans="7:40" x14ac:dyDescent="0.25">
      <c r="G257" s="45"/>
      <c r="H257" s="45"/>
      <c r="I257" s="45"/>
      <c r="J257" s="45"/>
      <c r="K257" s="45"/>
      <c r="L257" s="45"/>
      <c r="AL257" s="4"/>
      <c r="AN257" s="4"/>
    </row>
    <row r="258" spans="7:40" x14ac:dyDescent="0.25">
      <c r="G258" s="45"/>
      <c r="H258" s="45"/>
      <c r="I258" s="45"/>
      <c r="J258" s="45"/>
      <c r="K258" s="45"/>
      <c r="L258" s="45"/>
      <c r="AL258" s="4"/>
      <c r="AN258" s="4"/>
    </row>
    <row r="259" spans="7:40" x14ac:dyDescent="0.25">
      <c r="G259" s="45"/>
      <c r="H259" s="45"/>
      <c r="I259" s="45"/>
      <c r="J259" s="45"/>
      <c r="K259" s="45"/>
      <c r="L259" s="45"/>
      <c r="AL259" s="4"/>
      <c r="AN259" s="4"/>
    </row>
    <row r="260" spans="7:40" x14ac:dyDescent="0.25">
      <c r="G260" s="45"/>
      <c r="H260" s="45"/>
      <c r="I260" s="45"/>
      <c r="J260" s="45"/>
      <c r="K260" s="45"/>
      <c r="L260" s="45"/>
      <c r="AL260" s="4"/>
      <c r="AN260" s="4"/>
    </row>
    <row r="261" spans="7:40" x14ac:dyDescent="0.25">
      <c r="G261" s="45"/>
      <c r="H261" s="45"/>
      <c r="I261" s="45"/>
      <c r="J261" s="45"/>
      <c r="K261" s="45"/>
      <c r="L261" s="45"/>
      <c r="AL261" s="4"/>
      <c r="AN261" s="4"/>
    </row>
    <row r="262" spans="7:40" x14ac:dyDescent="0.25">
      <c r="AL262" s="4"/>
      <c r="AN262" s="4"/>
    </row>
    <row r="263" spans="7:40" x14ac:dyDescent="0.25">
      <c r="AL263" s="4"/>
      <c r="AN263" s="4"/>
    </row>
    <row r="264" spans="7:40" x14ac:dyDescent="0.25">
      <c r="AL264" s="4"/>
      <c r="AN264" s="4"/>
    </row>
    <row r="265" spans="7:40" x14ac:dyDescent="0.25">
      <c r="AL265" s="4"/>
      <c r="AN265" s="4"/>
    </row>
    <row r="266" spans="7:40" x14ac:dyDescent="0.25">
      <c r="AL266" s="4"/>
      <c r="AN266" s="4"/>
    </row>
    <row r="267" spans="7:40" x14ac:dyDescent="0.25">
      <c r="AL267" s="4"/>
      <c r="AN267" s="4"/>
    </row>
    <row r="268" spans="7:40" x14ac:dyDescent="0.25">
      <c r="AL268" s="4"/>
      <c r="AN268" s="4"/>
    </row>
    <row r="269" spans="7:40" x14ac:dyDescent="0.25">
      <c r="AL269" s="4"/>
      <c r="AN269" s="4"/>
    </row>
    <row r="270" spans="7:40" x14ac:dyDescent="0.25">
      <c r="AL270" s="4"/>
      <c r="AN270" s="4"/>
    </row>
    <row r="271" spans="7:40" x14ac:dyDescent="0.25">
      <c r="AL271" s="4"/>
      <c r="AN271" s="4"/>
    </row>
    <row r="272" spans="7:40" x14ac:dyDescent="0.25">
      <c r="AL272" s="4"/>
      <c r="AN272" s="4"/>
    </row>
    <row r="273" spans="38:40" x14ac:dyDescent="0.25">
      <c r="AL273" s="4"/>
      <c r="AN273" s="4"/>
    </row>
    <row r="274" spans="38:40" x14ac:dyDescent="0.25">
      <c r="AL274" s="4"/>
      <c r="AN274" s="4"/>
    </row>
    <row r="275" spans="38:40" x14ac:dyDescent="0.25">
      <c r="AL275" s="4"/>
      <c r="AN275" s="4"/>
    </row>
    <row r="276" spans="38:40" x14ac:dyDescent="0.25">
      <c r="AL276" s="4"/>
      <c r="AN276" s="4"/>
    </row>
    <row r="277" spans="38:40" x14ac:dyDescent="0.25">
      <c r="AL277" s="4"/>
      <c r="AN277" s="4"/>
    </row>
    <row r="278" spans="38:40" x14ac:dyDescent="0.25">
      <c r="AL278" s="4"/>
      <c r="AN278" s="4"/>
    </row>
    <row r="279" spans="38:40" x14ac:dyDescent="0.25">
      <c r="AL279" s="4"/>
      <c r="AN279" s="4"/>
    </row>
    <row r="280" spans="38:40" x14ac:dyDescent="0.25">
      <c r="AL280" s="4"/>
      <c r="AN280" s="4"/>
    </row>
    <row r="281" spans="38:40" x14ac:dyDescent="0.25">
      <c r="AL281" s="4"/>
      <c r="AN281" s="4"/>
    </row>
    <row r="282" spans="38:40" x14ac:dyDescent="0.25">
      <c r="AL282" s="4"/>
      <c r="AN282" s="4"/>
    </row>
    <row r="283" spans="38:40" x14ac:dyDescent="0.25">
      <c r="AL283" s="4"/>
      <c r="AN283" s="4"/>
    </row>
    <row r="284" spans="38:40" x14ac:dyDescent="0.25">
      <c r="AL284" s="4"/>
      <c r="AN284" s="4"/>
    </row>
    <row r="285" spans="38:40" x14ac:dyDescent="0.25">
      <c r="AL285" s="4"/>
      <c r="AN285" s="4"/>
    </row>
    <row r="286" spans="38:40" x14ac:dyDescent="0.25">
      <c r="AL286" s="4"/>
      <c r="AN286" s="4"/>
    </row>
    <row r="287" spans="38:40" x14ac:dyDescent="0.25">
      <c r="AL287" s="4"/>
      <c r="AN287" s="4"/>
    </row>
    <row r="288" spans="38:40" x14ac:dyDescent="0.25">
      <c r="AL288" s="4"/>
      <c r="AN288" s="4"/>
    </row>
    <row r="289" spans="38:40" x14ac:dyDescent="0.25">
      <c r="AL289" s="4"/>
      <c r="AN289" s="4"/>
    </row>
    <row r="290" spans="38:40" x14ac:dyDescent="0.25">
      <c r="AL290" s="4"/>
      <c r="AN290" s="4"/>
    </row>
    <row r="291" spans="38:40" x14ac:dyDescent="0.25">
      <c r="AL291" s="4"/>
      <c r="AN291" s="4"/>
    </row>
    <row r="292" spans="38:40" x14ac:dyDescent="0.25">
      <c r="AL292" s="4"/>
      <c r="AN292" s="4"/>
    </row>
    <row r="293" spans="38:40" x14ac:dyDescent="0.25">
      <c r="AL293" s="4"/>
      <c r="AN293" s="4"/>
    </row>
    <row r="294" spans="38:40" x14ac:dyDescent="0.25">
      <c r="AL294" s="4"/>
      <c r="AN294" s="4"/>
    </row>
    <row r="295" spans="38:40" x14ac:dyDescent="0.25">
      <c r="AL295" s="4"/>
      <c r="AN295" s="4"/>
    </row>
    <row r="296" spans="38:40" x14ac:dyDescent="0.25">
      <c r="AL296" s="4"/>
      <c r="AN296" s="4"/>
    </row>
    <row r="297" spans="38:40" x14ac:dyDescent="0.25">
      <c r="AL297" s="4"/>
      <c r="AN297" s="4"/>
    </row>
    <row r="298" spans="38:40" x14ac:dyDescent="0.25">
      <c r="AL298" s="4"/>
      <c r="AN298" s="4"/>
    </row>
    <row r="299" spans="38:40" x14ac:dyDescent="0.25">
      <c r="AL299" s="4"/>
      <c r="AN299" s="4"/>
    </row>
    <row r="300" spans="38:40" x14ac:dyDescent="0.25">
      <c r="AL300" s="4"/>
      <c r="AN300" s="4"/>
    </row>
    <row r="301" spans="38:40" x14ac:dyDescent="0.25">
      <c r="AL301" s="4"/>
      <c r="AN301" s="4"/>
    </row>
    <row r="302" spans="38:40" x14ac:dyDescent="0.25">
      <c r="AL302" s="4"/>
      <c r="AN302" s="4"/>
    </row>
    <row r="303" spans="38:40" x14ac:dyDescent="0.25">
      <c r="AL303" s="4"/>
      <c r="AN303" s="4"/>
    </row>
    <row r="304" spans="38:40" x14ac:dyDescent="0.25">
      <c r="AL304" s="4"/>
      <c r="AN304" s="4"/>
    </row>
    <row r="305" spans="38:40" x14ac:dyDescent="0.25">
      <c r="AL305" s="4"/>
      <c r="AN305" s="4"/>
    </row>
    <row r="306" spans="38:40" x14ac:dyDescent="0.25">
      <c r="AL306" s="4"/>
      <c r="AN306" s="4"/>
    </row>
    <row r="307" spans="38:40" x14ac:dyDescent="0.25">
      <c r="AL307" s="4"/>
      <c r="AN307" s="4"/>
    </row>
    <row r="308" spans="38:40" x14ac:dyDescent="0.25">
      <c r="AL308" s="4"/>
      <c r="AN308" s="4"/>
    </row>
    <row r="309" spans="38:40" x14ac:dyDescent="0.25">
      <c r="AL309" s="4"/>
      <c r="AN309" s="4"/>
    </row>
    <row r="310" spans="38:40" x14ac:dyDescent="0.25">
      <c r="AL310" s="4"/>
      <c r="AN310" s="4"/>
    </row>
    <row r="311" spans="38:40" x14ac:dyDescent="0.25">
      <c r="AL311" s="4"/>
      <c r="AN311" s="4"/>
    </row>
    <row r="312" spans="38:40" x14ac:dyDescent="0.25">
      <c r="AL312" s="4"/>
      <c r="AN312" s="4"/>
    </row>
    <row r="313" spans="38:40" x14ac:dyDescent="0.25">
      <c r="AL313" s="4"/>
      <c r="AN313" s="4"/>
    </row>
    <row r="314" spans="38:40" x14ac:dyDescent="0.25">
      <c r="AL314" s="4"/>
      <c r="AN314" s="4"/>
    </row>
    <row r="315" spans="38:40" x14ac:dyDescent="0.25">
      <c r="AL315" s="4"/>
      <c r="AN315" s="4"/>
    </row>
    <row r="316" spans="38:40" x14ac:dyDescent="0.25">
      <c r="AL316" s="4"/>
      <c r="AN316" s="4"/>
    </row>
    <row r="317" spans="38:40" x14ac:dyDescent="0.25">
      <c r="AL317" s="4"/>
      <c r="AN317" s="4"/>
    </row>
    <row r="318" spans="38:40" x14ac:dyDescent="0.25">
      <c r="AL318" s="4"/>
      <c r="AN318" s="4"/>
    </row>
    <row r="319" spans="38:40" x14ac:dyDescent="0.25">
      <c r="AL319" s="4"/>
      <c r="AN319" s="4"/>
    </row>
    <row r="320" spans="38:40" x14ac:dyDescent="0.25">
      <c r="AL320" s="4"/>
      <c r="AN320" s="4"/>
    </row>
    <row r="321" spans="38:40" x14ac:dyDescent="0.25">
      <c r="AL321" s="4"/>
      <c r="AN321" s="4"/>
    </row>
    <row r="322" spans="38:40" x14ac:dyDescent="0.25">
      <c r="AL322" s="4"/>
      <c r="AN322" s="4"/>
    </row>
    <row r="323" spans="38:40" x14ac:dyDescent="0.25">
      <c r="AL323" s="4"/>
      <c r="AN323" s="4"/>
    </row>
    <row r="324" spans="38:40" x14ac:dyDescent="0.25">
      <c r="AL324" s="4"/>
      <c r="AN324" s="4"/>
    </row>
    <row r="325" spans="38:40" x14ac:dyDescent="0.25">
      <c r="AL325" s="4"/>
      <c r="AN325" s="4"/>
    </row>
    <row r="326" spans="38:40" x14ac:dyDescent="0.25">
      <c r="AL326" s="4"/>
      <c r="AN326" s="4"/>
    </row>
    <row r="327" spans="38:40" x14ac:dyDescent="0.25">
      <c r="AL327" s="4"/>
      <c r="AN327" s="4"/>
    </row>
    <row r="328" spans="38:40" x14ac:dyDescent="0.25">
      <c r="AL328" s="4"/>
      <c r="AN328" s="4"/>
    </row>
    <row r="329" spans="38:40" x14ac:dyDescent="0.25">
      <c r="AL329" s="4"/>
      <c r="AN329" s="4"/>
    </row>
    <row r="330" spans="38:40" x14ac:dyDescent="0.25">
      <c r="AL330" s="4"/>
      <c r="AN330" s="4"/>
    </row>
    <row r="331" spans="38:40" x14ac:dyDescent="0.25">
      <c r="AL331" s="4"/>
      <c r="AN331" s="4"/>
    </row>
    <row r="332" spans="38:40" x14ac:dyDescent="0.25">
      <c r="AL332" s="4"/>
      <c r="AN332" s="4"/>
    </row>
    <row r="333" spans="38:40" x14ac:dyDescent="0.25">
      <c r="AL333" s="4"/>
      <c r="AN333" s="4"/>
    </row>
    <row r="334" spans="38:40" x14ac:dyDescent="0.25">
      <c r="AL334" s="4"/>
      <c r="AN334" s="4"/>
    </row>
    <row r="335" spans="38:40" x14ac:dyDescent="0.25">
      <c r="AL335" s="4"/>
      <c r="AN335" s="4"/>
    </row>
    <row r="336" spans="38:40" x14ac:dyDescent="0.25">
      <c r="AL336" s="4"/>
      <c r="AN336" s="4"/>
    </row>
    <row r="337" spans="38:40" x14ac:dyDescent="0.25">
      <c r="AL337" s="4"/>
      <c r="AN337" s="4"/>
    </row>
    <row r="338" spans="38:40" x14ac:dyDescent="0.25">
      <c r="AL338" s="4"/>
      <c r="AN338" s="4"/>
    </row>
    <row r="339" spans="38:40" x14ac:dyDescent="0.25">
      <c r="AL339" s="4"/>
      <c r="AN339" s="4"/>
    </row>
    <row r="340" spans="38:40" x14ac:dyDescent="0.25">
      <c r="AL340" s="4"/>
      <c r="AN340" s="4"/>
    </row>
    <row r="341" spans="38:40" x14ac:dyDescent="0.25">
      <c r="AL341" s="4"/>
      <c r="AN341" s="4"/>
    </row>
    <row r="342" spans="38:40" x14ac:dyDescent="0.25">
      <c r="AL342" s="4"/>
      <c r="AN342" s="4"/>
    </row>
    <row r="343" spans="38:40" x14ac:dyDescent="0.25">
      <c r="AL343" s="4"/>
      <c r="AN343" s="4"/>
    </row>
    <row r="344" spans="38:40" x14ac:dyDescent="0.25">
      <c r="AL344" s="4"/>
      <c r="AN344" s="4"/>
    </row>
    <row r="345" spans="38:40" x14ac:dyDescent="0.25">
      <c r="AL345" s="4"/>
      <c r="AN345" s="4"/>
    </row>
    <row r="346" spans="38:40" x14ac:dyDescent="0.25">
      <c r="AL346" s="4"/>
      <c r="AN346" s="4"/>
    </row>
    <row r="347" spans="38:40" x14ac:dyDescent="0.25">
      <c r="AL347" s="4"/>
      <c r="AN347" s="4"/>
    </row>
    <row r="348" spans="38:40" x14ac:dyDescent="0.25">
      <c r="AL348" s="4"/>
      <c r="AN348" s="4"/>
    </row>
    <row r="349" spans="38:40" x14ac:dyDescent="0.25">
      <c r="AL349" s="4"/>
      <c r="AN349" s="4"/>
    </row>
    <row r="350" spans="38:40" x14ac:dyDescent="0.25">
      <c r="AL350" s="4"/>
      <c r="AN350" s="4"/>
    </row>
    <row r="351" spans="38:40" x14ac:dyDescent="0.25">
      <c r="AL351" s="4"/>
      <c r="AN351" s="4"/>
    </row>
    <row r="352" spans="38:40" x14ac:dyDescent="0.25">
      <c r="AL352" s="4"/>
      <c r="AN352" s="4"/>
    </row>
    <row r="353" spans="38:40" x14ac:dyDescent="0.25">
      <c r="AL353" s="4"/>
      <c r="AN353" s="4"/>
    </row>
    <row r="354" spans="38:40" x14ac:dyDescent="0.25">
      <c r="AL354" s="4"/>
      <c r="AN354" s="4"/>
    </row>
    <row r="355" spans="38:40" x14ac:dyDescent="0.25">
      <c r="AL355" s="4"/>
      <c r="AN355" s="4"/>
    </row>
    <row r="356" spans="38:40" x14ac:dyDescent="0.25">
      <c r="AL356" s="4"/>
      <c r="AN356" s="4"/>
    </row>
    <row r="357" spans="38:40" x14ac:dyDescent="0.25">
      <c r="AL357" s="4"/>
      <c r="AN357" s="4"/>
    </row>
    <row r="358" spans="38:40" x14ac:dyDescent="0.25">
      <c r="AL358" s="4"/>
      <c r="AN358" s="4"/>
    </row>
    <row r="359" spans="38:40" x14ac:dyDescent="0.25">
      <c r="AL359" s="4"/>
      <c r="AN359" s="4"/>
    </row>
    <row r="360" spans="38:40" x14ac:dyDescent="0.25">
      <c r="AL360" s="4"/>
      <c r="AN360" s="4"/>
    </row>
    <row r="361" spans="38:40" x14ac:dyDescent="0.25">
      <c r="AL361" s="4"/>
      <c r="AN361" s="4"/>
    </row>
    <row r="362" spans="38:40" x14ac:dyDescent="0.25">
      <c r="AL362" s="4"/>
      <c r="AN362" s="4"/>
    </row>
    <row r="363" spans="38:40" x14ac:dyDescent="0.25">
      <c r="AL363" s="4"/>
      <c r="AN363" s="4"/>
    </row>
    <row r="364" spans="38:40" x14ac:dyDescent="0.25">
      <c r="AL364" s="4"/>
      <c r="AN364" s="4"/>
    </row>
    <row r="365" spans="38:40" x14ac:dyDescent="0.25">
      <c r="AL365" s="4"/>
      <c r="AN365" s="4"/>
    </row>
    <row r="366" spans="38:40" x14ac:dyDescent="0.25">
      <c r="AL366" s="4"/>
      <c r="AN366" s="4"/>
    </row>
    <row r="367" spans="38:40" x14ac:dyDescent="0.25">
      <c r="AL367" s="4"/>
      <c r="AN367" s="4"/>
    </row>
    <row r="368" spans="38:40" x14ac:dyDescent="0.25">
      <c r="AL368" s="4"/>
      <c r="AN368" s="4"/>
    </row>
    <row r="369" spans="38:40" x14ac:dyDescent="0.25">
      <c r="AL369" s="4"/>
      <c r="AN369" s="4"/>
    </row>
    <row r="370" spans="38:40" x14ac:dyDescent="0.25">
      <c r="AL370" s="4"/>
      <c r="AN370" s="4"/>
    </row>
    <row r="371" spans="38:40" x14ac:dyDescent="0.25">
      <c r="AL371" s="4"/>
      <c r="AN371" s="4"/>
    </row>
    <row r="372" spans="38:40" x14ac:dyDescent="0.25">
      <c r="AL372" s="4"/>
      <c r="AN372" s="4"/>
    </row>
    <row r="373" spans="38:40" x14ac:dyDescent="0.25">
      <c r="AL373" s="4"/>
      <c r="AN373" s="4"/>
    </row>
    <row r="374" spans="38:40" x14ac:dyDescent="0.25">
      <c r="AL374" s="4"/>
      <c r="AN374" s="4"/>
    </row>
    <row r="375" spans="38:40" x14ac:dyDescent="0.25">
      <c r="AL375" s="4"/>
      <c r="AN375" s="4"/>
    </row>
    <row r="376" spans="38:40" x14ac:dyDescent="0.25">
      <c r="AL376" s="4"/>
      <c r="AN376" s="4"/>
    </row>
    <row r="377" spans="38:40" x14ac:dyDescent="0.25">
      <c r="AL377" s="4"/>
      <c r="AN377" s="4"/>
    </row>
    <row r="378" spans="38:40" x14ac:dyDescent="0.25">
      <c r="AL378" s="4"/>
      <c r="AN378" s="4"/>
    </row>
    <row r="379" spans="38:40" x14ac:dyDescent="0.25">
      <c r="AL379" s="4"/>
      <c r="AN379" s="4"/>
    </row>
    <row r="380" spans="38:40" x14ac:dyDescent="0.25">
      <c r="AL380" s="4"/>
      <c r="AN380" s="4"/>
    </row>
    <row r="381" spans="38:40" x14ac:dyDescent="0.25">
      <c r="AL381" s="4"/>
      <c r="AN381" s="4"/>
    </row>
    <row r="382" spans="38:40" x14ac:dyDescent="0.25">
      <c r="AL382" s="4"/>
      <c r="AN382" s="4"/>
    </row>
    <row r="383" spans="38:40" x14ac:dyDescent="0.25">
      <c r="AL383" s="4"/>
      <c r="AN383" s="4"/>
    </row>
    <row r="384" spans="38:40" x14ac:dyDescent="0.25">
      <c r="AL384" s="4"/>
      <c r="AN384" s="4"/>
    </row>
    <row r="385" spans="38:40" x14ac:dyDescent="0.25">
      <c r="AL385" s="4"/>
      <c r="AN385" s="4"/>
    </row>
    <row r="386" spans="38:40" x14ac:dyDescent="0.25">
      <c r="AL386" s="4"/>
      <c r="AN386" s="4"/>
    </row>
    <row r="387" spans="38:40" x14ac:dyDescent="0.25">
      <c r="AL387" s="4"/>
      <c r="AN387" s="4"/>
    </row>
    <row r="388" spans="38:40" x14ac:dyDescent="0.25">
      <c r="AL388" s="4"/>
      <c r="AN388" s="4"/>
    </row>
    <row r="389" spans="38:40" x14ac:dyDescent="0.25">
      <c r="AL389" s="4"/>
      <c r="AN389" s="4"/>
    </row>
    <row r="390" spans="38:40" x14ac:dyDescent="0.25">
      <c r="AL390" s="4"/>
      <c r="AN390" s="4"/>
    </row>
    <row r="391" spans="38:40" x14ac:dyDescent="0.25">
      <c r="AL391" s="4"/>
      <c r="AN391" s="4"/>
    </row>
    <row r="392" spans="38:40" x14ac:dyDescent="0.25">
      <c r="AL392" s="4"/>
      <c r="AN392" s="4"/>
    </row>
    <row r="393" spans="38:40" x14ac:dyDescent="0.25">
      <c r="AL393" s="4"/>
      <c r="AN393" s="4"/>
    </row>
    <row r="394" spans="38:40" x14ac:dyDescent="0.25">
      <c r="AL394" s="4"/>
      <c r="AN394" s="4"/>
    </row>
    <row r="395" spans="38:40" x14ac:dyDescent="0.25">
      <c r="AL395" s="4"/>
      <c r="AN395" s="4"/>
    </row>
    <row r="396" spans="38:40" x14ac:dyDescent="0.25">
      <c r="AL396" s="4"/>
      <c r="AN396" s="4"/>
    </row>
    <row r="397" spans="38:40" x14ac:dyDescent="0.25">
      <c r="AL397" s="4"/>
      <c r="AN397" s="4"/>
    </row>
    <row r="398" spans="38:40" x14ac:dyDescent="0.25">
      <c r="AL398" s="4"/>
      <c r="AN398" s="4"/>
    </row>
    <row r="399" spans="38:40" x14ac:dyDescent="0.25">
      <c r="AL399" s="4"/>
      <c r="AN399" s="4"/>
    </row>
    <row r="400" spans="38:40" x14ac:dyDescent="0.25">
      <c r="AL400" s="4"/>
      <c r="AN400" s="4"/>
    </row>
    <row r="401" spans="38:40" x14ac:dyDescent="0.25">
      <c r="AL401" s="4"/>
      <c r="AN401" s="4"/>
    </row>
    <row r="402" spans="38:40" x14ac:dyDescent="0.25">
      <c r="AL402" s="4"/>
      <c r="AN402" s="4"/>
    </row>
    <row r="403" spans="38:40" x14ac:dyDescent="0.25">
      <c r="AL403" s="4"/>
      <c r="AN403" s="4"/>
    </row>
    <row r="404" spans="38:40" x14ac:dyDescent="0.25">
      <c r="AL404" s="4"/>
      <c r="AN404" s="4"/>
    </row>
    <row r="405" spans="38:40" x14ac:dyDescent="0.25">
      <c r="AL405" s="4"/>
      <c r="AN405" s="4"/>
    </row>
    <row r="406" spans="38:40" x14ac:dyDescent="0.25">
      <c r="AL406" s="4"/>
      <c r="AN406" s="4"/>
    </row>
    <row r="407" spans="38:40" x14ac:dyDescent="0.25">
      <c r="AL407" s="4"/>
      <c r="AN407" s="4"/>
    </row>
    <row r="408" spans="38:40" x14ac:dyDescent="0.25">
      <c r="AL408" s="4"/>
      <c r="AN408" s="4"/>
    </row>
    <row r="409" spans="38:40" x14ac:dyDescent="0.25">
      <c r="AL409" s="4"/>
      <c r="AN409" s="4"/>
    </row>
    <row r="410" spans="38:40" x14ac:dyDescent="0.25">
      <c r="AL410" s="4"/>
      <c r="AN410" s="4"/>
    </row>
    <row r="411" spans="38:40" x14ac:dyDescent="0.25">
      <c r="AL411" s="4"/>
      <c r="AN411" s="4"/>
    </row>
    <row r="412" spans="38:40" x14ac:dyDescent="0.25">
      <c r="AL412" s="4"/>
      <c r="AN412" s="4"/>
    </row>
    <row r="413" spans="38:40" x14ac:dyDescent="0.25">
      <c r="AL413" s="4"/>
      <c r="AN413" s="4"/>
    </row>
    <row r="414" spans="38:40" x14ac:dyDescent="0.25">
      <c r="AL414" s="4"/>
      <c r="AN414" s="4"/>
    </row>
    <row r="415" spans="38:40" x14ac:dyDescent="0.25">
      <c r="AL415" s="4"/>
      <c r="AN415" s="4"/>
    </row>
    <row r="416" spans="38:40" x14ac:dyDescent="0.25">
      <c r="AL416" s="4"/>
      <c r="AN416" s="4"/>
    </row>
    <row r="417" spans="38:40" x14ac:dyDescent="0.25">
      <c r="AL417" s="4"/>
      <c r="AN417" s="4"/>
    </row>
    <row r="418" spans="38:40" x14ac:dyDescent="0.25">
      <c r="AL418" s="4"/>
      <c r="AN418" s="4"/>
    </row>
    <row r="419" spans="38:40" x14ac:dyDescent="0.25">
      <c r="AL419" s="4"/>
      <c r="AN419" s="4"/>
    </row>
    <row r="420" spans="38:40" x14ac:dyDescent="0.25">
      <c r="AL420" s="4"/>
      <c r="AN420" s="4"/>
    </row>
    <row r="421" spans="38:40" x14ac:dyDescent="0.25">
      <c r="AL421" s="4"/>
      <c r="AN421" s="4"/>
    </row>
    <row r="422" spans="38:40" x14ac:dyDescent="0.25">
      <c r="AL422" s="4"/>
      <c r="AN422" s="4"/>
    </row>
    <row r="423" spans="38:40" x14ac:dyDescent="0.25">
      <c r="AL423" s="4"/>
      <c r="AN423" s="4"/>
    </row>
    <row r="424" spans="38:40" x14ac:dyDescent="0.25">
      <c r="AL424" s="4"/>
      <c r="AN424" s="4"/>
    </row>
    <row r="425" spans="38:40" x14ac:dyDescent="0.25">
      <c r="AL425" s="4"/>
      <c r="AN425" s="4"/>
    </row>
    <row r="426" spans="38:40" x14ac:dyDescent="0.25">
      <c r="AL426" s="4"/>
      <c r="AN426" s="4"/>
    </row>
    <row r="427" spans="38:40" x14ac:dyDescent="0.25">
      <c r="AL427" s="4"/>
      <c r="AN427" s="4"/>
    </row>
    <row r="428" spans="38:40" x14ac:dyDescent="0.25">
      <c r="AL428" s="4"/>
      <c r="AN428" s="4"/>
    </row>
    <row r="429" spans="38:40" x14ac:dyDescent="0.25">
      <c r="AL429" s="4"/>
      <c r="AN429" s="4"/>
    </row>
    <row r="430" spans="38:40" x14ac:dyDescent="0.25">
      <c r="AL430" s="4"/>
      <c r="AN430" s="4"/>
    </row>
    <row r="431" spans="38:40" x14ac:dyDescent="0.25">
      <c r="AL431" s="4"/>
      <c r="AN431" s="4"/>
    </row>
    <row r="432" spans="38:40" x14ac:dyDescent="0.25">
      <c r="AL432" s="4"/>
      <c r="AN432" s="4"/>
    </row>
    <row r="433" spans="38:40" x14ac:dyDescent="0.25">
      <c r="AL433" s="4"/>
      <c r="AN433" s="4"/>
    </row>
    <row r="434" spans="38:40" x14ac:dyDescent="0.25">
      <c r="AL434" s="4"/>
      <c r="AN434" s="4"/>
    </row>
    <row r="435" spans="38:40" x14ac:dyDescent="0.25">
      <c r="AL435" s="4"/>
      <c r="AN435" s="4"/>
    </row>
    <row r="436" spans="38:40" x14ac:dyDescent="0.25">
      <c r="AL436" s="4"/>
      <c r="AN436" s="4"/>
    </row>
    <row r="437" spans="38:40" x14ac:dyDescent="0.25">
      <c r="AL437" s="4"/>
      <c r="AN437" s="4"/>
    </row>
    <row r="438" spans="38:40" x14ac:dyDescent="0.25">
      <c r="AL438" s="4"/>
      <c r="AN438" s="4"/>
    </row>
    <row r="439" spans="38:40" x14ac:dyDescent="0.25">
      <c r="AL439" s="4"/>
      <c r="AN439" s="4"/>
    </row>
    <row r="440" spans="38:40" x14ac:dyDescent="0.25">
      <c r="AL440" s="4"/>
      <c r="AN440" s="4"/>
    </row>
    <row r="441" spans="38:40" x14ac:dyDescent="0.25">
      <c r="AL441" s="4"/>
      <c r="AN441" s="4"/>
    </row>
    <row r="442" spans="38:40" x14ac:dyDescent="0.25">
      <c r="AL442" s="4"/>
      <c r="AN442" s="4"/>
    </row>
    <row r="443" spans="38:40" x14ac:dyDescent="0.25">
      <c r="AL443" s="4"/>
      <c r="AN443" s="4"/>
    </row>
    <row r="444" spans="38:40" x14ac:dyDescent="0.25">
      <c r="AL444" s="4"/>
      <c r="AN444" s="4"/>
    </row>
    <row r="445" spans="38:40" x14ac:dyDescent="0.25">
      <c r="AL445" s="4"/>
      <c r="AN445" s="4"/>
    </row>
    <row r="446" spans="38:40" x14ac:dyDescent="0.25">
      <c r="AL446" s="4"/>
      <c r="AN446" s="4"/>
    </row>
    <row r="447" spans="38:40" x14ac:dyDescent="0.25">
      <c r="AL447" s="4"/>
      <c r="AN447" s="4"/>
    </row>
    <row r="448" spans="38:40" x14ac:dyDescent="0.25">
      <c r="AL448" s="4"/>
      <c r="AN448" s="4"/>
    </row>
    <row r="449" spans="38:40" x14ac:dyDescent="0.25">
      <c r="AL449" s="4"/>
      <c r="AN449" s="4"/>
    </row>
    <row r="450" spans="38:40" x14ac:dyDescent="0.25">
      <c r="AL450" s="4"/>
      <c r="AN450" s="4"/>
    </row>
    <row r="451" spans="38:40" x14ac:dyDescent="0.25">
      <c r="AL451" s="4"/>
      <c r="AN451" s="4"/>
    </row>
    <row r="452" spans="38:40" x14ac:dyDescent="0.25">
      <c r="AL452" s="4"/>
      <c r="AN452" s="4"/>
    </row>
    <row r="453" spans="38:40" x14ac:dyDescent="0.25">
      <c r="AL453" s="4"/>
      <c r="AN453" s="4"/>
    </row>
    <row r="454" spans="38:40" x14ac:dyDescent="0.25">
      <c r="AL454" s="4"/>
      <c r="AN454" s="4"/>
    </row>
    <row r="455" spans="38:40" x14ac:dyDescent="0.25">
      <c r="AL455" s="4"/>
      <c r="AN455" s="4"/>
    </row>
    <row r="456" spans="38:40" x14ac:dyDescent="0.25">
      <c r="AL456" s="4"/>
      <c r="AN456" s="4"/>
    </row>
    <row r="457" spans="38:40" x14ac:dyDescent="0.25">
      <c r="AL457" s="4"/>
      <c r="AN457" s="4"/>
    </row>
    <row r="458" spans="38:40" x14ac:dyDescent="0.25">
      <c r="AL458" s="4"/>
      <c r="AN458" s="4"/>
    </row>
    <row r="459" spans="38:40" x14ac:dyDescent="0.25">
      <c r="AL459" s="4"/>
      <c r="AN459" s="4"/>
    </row>
    <row r="460" spans="38:40" x14ac:dyDescent="0.25">
      <c r="AL460" s="4"/>
      <c r="AN460" s="4"/>
    </row>
    <row r="461" spans="38:40" x14ac:dyDescent="0.25">
      <c r="AL461" s="4"/>
      <c r="AN461" s="4"/>
    </row>
    <row r="462" spans="38:40" x14ac:dyDescent="0.25">
      <c r="AL462" s="4"/>
      <c r="AN462" s="4"/>
    </row>
    <row r="463" spans="38:40" x14ac:dyDescent="0.25">
      <c r="AL463" s="4"/>
      <c r="AN463" s="4"/>
    </row>
    <row r="464" spans="38:40" x14ac:dyDescent="0.25">
      <c r="AL464" s="4"/>
      <c r="AN464" s="4"/>
    </row>
    <row r="465" spans="38:40" x14ac:dyDescent="0.25">
      <c r="AL465" s="4"/>
      <c r="AN465" s="4"/>
    </row>
    <row r="466" spans="38:40" x14ac:dyDescent="0.25">
      <c r="AL466" s="4"/>
      <c r="AN466" s="4"/>
    </row>
    <row r="467" spans="38:40" x14ac:dyDescent="0.25">
      <c r="AL467" s="4"/>
      <c r="AN467" s="4"/>
    </row>
    <row r="468" spans="38:40" x14ac:dyDescent="0.25">
      <c r="AL468" s="4"/>
      <c r="AN468" s="4"/>
    </row>
    <row r="469" spans="38:40" x14ac:dyDescent="0.25">
      <c r="AL469" s="4"/>
      <c r="AN469" s="4"/>
    </row>
    <row r="470" spans="38:40" x14ac:dyDescent="0.25">
      <c r="AL470" s="4"/>
      <c r="AN470" s="4"/>
    </row>
    <row r="471" spans="38:40" x14ac:dyDescent="0.25">
      <c r="AL471" s="4"/>
      <c r="AN471" s="4"/>
    </row>
    <row r="472" spans="38:40" x14ac:dyDescent="0.25">
      <c r="AL472" s="4"/>
      <c r="AN472" s="4"/>
    </row>
    <row r="473" spans="38:40" x14ac:dyDescent="0.25">
      <c r="AL473" s="4"/>
      <c r="AN473" s="4"/>
    </row>
    <row r="474" spans="38:40" x14ac:dyDescent="0.25">
      <c r="AL474" s="4"/>
      <c r="AN474" s="4"/>
    </row>
    <row r="475" spans="38:40" x14ac:dyDescent="0.25">
      <c r="AL475" s="4"/>
      <c r="AN475" s="4"/>
    </row>
    <row r="476" spans="38:40" x14ac:dyDescent="0.25">
      <c r="AL476" s="4"/>
      <c r="AN476" s="4"/>
    </row>
    <row r="477" spans="38:40" x14ac:dyDescent="0.25">
      <c r="AL477" s="4"/>
      <c r="AN477" s="4"/>
    </row>
    <row r="478" spans="38:40" x14ac:dyDescent="0.25">
      <c r="AL478" s="4"/>
      <c r="AN478" s="4"/>
    </row>
    <row r="479" spans="38:40" x14ac:dyDescent="0.25">
      <c r="AL479" s="4"/>
      <c r="AN479" s="4"/>
    </row>
    <row r="480" spans="38:40" x14ac:dyDescent="0.25">
      <c r="AL480" s="4"/>
      <c r="AN480" s="4"/>
    </row>
    <row r="481" spans="38:40" x14ac:dyDescent="0.25">
      <c r="AL481" s="4"/>
      <c r="AN481" s="4"/>
    </row>
    <row r="482" spans="38:40" x14ac:dyDescent="0.25">
      <c r="AL482" s="4"/>
      <c r="AN482" s="4"/>
    </row>
    <row r="483" spans="38:40" x14ac:dyDescent="0.25">
      <c r="AL483" s="4"/>
      <c r="AN483" s="4"/>
    </row>
    <row r="484" spans="38:40" x14ac:dyDescent="0.25">
      <c r="AL484" s="4"/>
      <c r="AN484" s="4"/>
    </row>
    <row r="485" spans="38:40" x14ac:dyDescent="0.25">
      <c r="AL485" s="4"/>
      <c r="AN485" s="4"/>
    </row>
    <row r="486" spans="38:40" x14ac:dyDescent="0.25">
      <c r="AL486" s="4"/>
      <c r="AN486" s="4"/>
    </row>
    <row r="487" spans="38:40" x14ac:dyDescent="0.25">
      <c r="AL487" s="4"/>
      <c r="AN487" s="4"/>
    </row>
    <row r="488" spans="38:40" x14ac:dyDescent="0.25">
      <c r="AL488" s="4"/>
      <c r="AN488" s="4"/>
    </row>
    <row r="489" spans="38:40" x14ac:dyDescent="0.25">
      <c r="AL489" s="4"/>
      <c r="AN489" s="4"/>
    </row>
    <row r="490" spans="38:40" x14ac:dyDescent="0.25">
      <c r="AL490" s="4"/>
      <c r="AN490" s="4"/>
    </row>
    <row r="491" spans="38:40" x14ac:dyDescent="0.25">
      <c r="AL491" s="4"/>
      <c r="AN491" s="4"/>
    </row>
    <row r="492" spans="38:40" x14ac:dyDescent="0.25">
      <c r="AL492" s="4"/>
      <c r="AN492" s="4"/>
    </row>
    <row r="493" spans="38:40" x14ac:dyDescent="0.25">
      <c r="AL493" s="4"/>
      <c r="AN493" s="4"/>
    </row>
    <row r="494" spans="38:40" x14ac:dyDescent="0.25">
      <c r="AL494" s="4"/>
      <c r="AN494" s="4"/>
    </row>
    <row r="495" spans="38:40" x14ac:dyDescent="0.25">
      <c r="AL495" s="4"/>
      <c r="AN495" s="4"/>
    </row>
    <row r="496" spans="38:40" x14ac:dyDescent="0.25">
      <c r="AL496" s="4"/>
      <c r="AN496" s="4"/>
    </row>
    <row r="497" spans="38:40" x14ac:dyDescent="0.25">
      <c r="AL497" s="4"/>
      <c r="AN497" s="4"/>
    </row>
    <row r="498" spans="38:40" x14ac:dyDescent="0.25">
      <c r="AL498" s="4"/>
      <c r="AN498" s="4"/>
    </row>
    <row r="499" spans="38:40" x14ac:dyDescent="0.25">
      <c r="AL499" s="4"/>
      <c r="AN499" s="4"/>
    </row>
    <row r="500" spans="38:40" x14ac:dyDescent="0.25">
      <c r="AL500" s="4"/>
      <c r="AN500" s="4"/>
    </row>
    <row r="501" spans="38:40" x14ac:dyDescent="0.25">
      <c r="AL501" s="4"/>
      <c r="AN501" s="4"/>
    </row>
    <row r="502" spans="38:40" x14ac:dyDescent="0.25">
      <c r="AL502" s="4"/>
      <c r="AN502" s="4"/>
    </row>
    <row r="503" spans="38:40" x14ac:dyDescent="0.25">
      <c r="AL503" s="4"/>
      <c r="AN503" s="4"/>
    </row>
    <row r="504" spans="38:40" x14ac:dyDescent="0.25">
      <c r="AL504" s="4"/>
      <c r="AN504" s="4"/>
    </row>
    <row r="505" spans="38:40" x14ac:dyDescent="0.25">
      <c r="AL505" s="4"/>
      <c r="AN505" s="4"/>
    </row>
    <row r="506" spans="38:40" x14ac:dyDescent="0.25">
      <c r="AL506" s="4"/>
      <c r="AN506" s="4"/>
    </row>
    <row r="507" spans="38:40" x14ac:dyDescent="0.25">
      <c r="AL507" s="4"/>
      <c r="AN507" s="4"/>
    </row>
    <row r="508" spans="38:40" x14ac:dyDescent="0.25">
      <c r="AL508" s="4"/>
      <c r="AN508" s="4"/>
    </row>
    <row r="509" spans="38:40" x14ac:dyDescent="0.25">
      <c r="AL509" s="4"/>
      <c r="AN509" s="4"/>
    </row>
    <row r="510" spans="38:40" x14ac:dyDescent="0.25">
      <c r="AL510" s="4"/>
      <c r="AN510" s="4"/>
    </row>
    <row r="511" spans="38:40" x14ac:dyDescent="0.25">
      <c r="AL511" s="4"/>
      <c r="AN511" s="4"/>
    </row>
    <row r="512" spans="38:40" x14ac:dyDescent="0.25">
      <c r="AL512" s="4"/>
      <c r="AN512" s="4"/>
    </row>
    <row r="513" spans="38:40" x14ac:dyDescent="0.25">
      <c r="AL513" s="4"/>
      <c r="AN513" s="4"/>
    </row>
    <row r="514" spans="38:40" x14ac:dyDescent="0.25">
      <c r="AL514" s="4"/>
      <c r="AN514" s="4"/>
    </row>
    <row r="515" spans="38:40" x14ac:dyDescent="0.25">
      <c r="AL515" s="4"/>
      <c r="AN515" s="4"/>
    </row>
    <row r="516" spans="38:40" x14ac:dyDescent="0.25">
      <c r="AL516" s="4"/>
      <c r="AN516" s="4"/>
    </row>
    <row r="517" spans="38:40" x14ac:dyDescent="0.25">
      <c r="AL517" s="4"/>
      <c r="AN517" s="4"/>
    </row>
    <row r="518" spans="38:40" x14ac:dyDescent="0.25">
      <c r="AL518" s="4"/>
      <c r="AN518" s="4"/>
    </row>
    <row r="519" spans="38:40" x14ac:dyDescent="0.25">
      <c r="AL519" s="4"/>
      <c r="AN519" s="4"/>
    </row>
    <row r="520" spans="38:40" x14ac:dyDescent="0.25">
      <c r="AL520" s="4"/>
      <c r="AN520" s="4"/>
    </row>
    <row r="521" spans="38:40" x14ac:dyDescent="0.25">
      <c r="AL521" s="4"/>
      <c r="AN521" s="4"/>
    </row>
    <row r="522" spans="38:40" x14ac:dyDescent="0.25">
      <c r="AL522" s="4"/>
      <c r="AN522" s="4"/>
    </row>
    <row r="523" spans="38:40" x14ac:dyDescent="0.25">
      <c r="AL523" s="4"/>
      <c r="AN523" s="4"/>
    </row>
    <row r="524" spans="38:40" x14ac:dyDescent="0.25">
      <c r="AL524" s="4"/>
      <c r="AN524" s="4"/>
    </row>
    <row r="525" spans="38:40" x14ac:dyDescent="0.25">
      <c r="AL525" s="4"/>
      <c r="AN525" s="4"/>
    </row>
    <row r="526" spans="38:40" x14ac:dyDescent="0.25">
      <c r="AL526" s="4"/>
      <c r="AN526" s="4"/>
    </row>
    <row r="527" spans="38:40" x14ac:dyDescent="0.25">
      <c r="AL527" s="4"/>
      <c r="AN527" s="4"/>
    </row>
    <row r="528" spans="38:40" x14ac:dyDescent="0.25">
      <c r="AL528" s="4"/>
      <c r="AN528" s="4"/>
    </row>
    <row r="529" spans="38:40" x14ac:dyDescent="0.25">
      <c r="AL529" s="4"/>
      <c r="AN529" s="4"/>
    </row>
    <row r="530" spans="38:40" x14ac:dyDescent="0.25">
      <c r="AL530" s="4"/>
      <c r="AN530" s="4"/>
    </row>
    <row r="531" spans="38:40" x14ac:dyDescent="0.25">
      <c r="AL531" s="4"/>
      <c r="AN531" s="4"/>
    </row>
    <row r="532" spans="38:40" x14ac:dyDescent="0.25">
      <c r="AL532" s="4"/>
      <c r="AN532" s="4"/>
    </row>
    <row r="533" spans="38:40" x14ac:dyDescent="0.25">
      <c r="AL533" s="4"/>
      <c r="AN533" s="4"/>
    </row>
    <row r="534" spans="38:40" x14ac:dyDescent="0.25">
      <c r="AL534" s="4"/>
      <c r="AN534" s="4"/>
    </row>
    <row r="535" spans="38:40" x14ac:dyDescent="0.25">
      <c r="AL535" s="4"/>
      <c r="AN535" s="4"/>
    </row>
    <row r="536" spans="38:40" x14ac:dyDescent="0.25">
      <c r="AL536" s="4"/>
      <c r="AN536" s="4"/>
    </row>
    <row r="537" spans="38:40" x14ac:dyDescent="0.25">
      <c r="AL537" s="4"/>
      <c r="AN537" s="4"/>
    </row>
    <row r="538" spans="38:40" x14ac:dyDescent="0.25">
      <c r="AL538" s="4"/>
      <c r="AN538" s="4"/>
    </row>
    <row r="539" spans="38:40" x14ac:dyDescent="0.25">
      <c r="AL539" s="4"/>
      <c r="AN539" s="4"/>
    </row>
    <row r="540" spans="38:40" x14ac:dyDescent="0.25">
      <c r="AL540" s="4"/>
      <c r="AN540" s="4"/>
    </row>
    <row r="541" spans="38:40" x14ac:dyDescent="0.25">
      <c r="AL541" s="4"/>
      <c r="AN541" s="4"/>
    </row>
    <row r="542" spans="38:40" x14ac:dyDescent="0.25">
      <c r="AL542" s="4"/>
      <c r="AN542" s="4"/>
    </row>
    <row r="543" spans="38:40" x14ac:dyDescent="0.25">
      <c r="AL543" s="4"/>
      <c r="AN543" s="4"/>
    </row>
    <row r="544" spans="38:40" x14ac:dyDescent="0.25">
      <c r="AL544" s="4"/>
      <c r="AN544" s="4"/>
    </row>
    <row r="545" spans="38:40" x14ac:dyDescent="0.25">
      <c r="AL545" s="4"/>
      <c r="AN545" s="4"/>
    </row>
    <row r="546" spans="38:40" x14ac:dyDescent="0.25">
      <c r="AL546" s="4"/>
      <c r="AN546" s="4"/>
    </row>
    <row r="547" spans="38:40" x14ac:dyDescent="0.25">
      <c r="AL547" s="4"/>
      <c r="AN547" s="4"/>
    </row>
    <row r="548" spans="38:40" x14ac:dyDescent="0.25">
      <c r="AL548" s="4"/>
      <c r="AN548" s="4"/>
    </row>
    <row r="549" spans="38:40" x14ac:dyDescent="0.25">
      <c r="AL549" s="4"/>
      <c r="AN549" s="4"/>
    </row>
    <row r="550" spans="38:40" x14ac:dyDescent="0.25">
      <c r="AL550" s="4"/>
      <c r="AN550" s="4"/>
    </row>
    <row r="551" spans="38:40" x14ac:dyDescent="0.25">
      <c r="AL551" s="4"/>
      <c r="AN551" s="4"/>
    </row>
    <row r="552" spans="38:40" x14ac:dyDescent="0.25">
      <c r="AL552" s="4"/>
      <c r="AN552" s="4"/>
    </row>
    <row r="553" spans="38:40" x14ac:dyDescent="0.25">
      <c r="AL553" s="4"/>
      <c r="AN553" s="4"/>
    </row>
    <row r="554" spans="38:40" x14ac:dyDescent="0.25">
      <c r="AL554" s="4"/>
      <c r="AN554" s="4"/>
    </row>
    <row r="555" spans="38:40" x14ac:dyDescent="0.25">
      <c r="AL555" s="4"/>
      <c r="AN555" s="4"/>
    </row>
    <row r="556" spans="38:40" x14ac:dyDescent="0.25">
      <c r="AL556" s="4"/>
      <c r="AN556" s="4"/>
    </row>
    <row r="557" spans="38:40" x14ac:dyDescent="0.25">
      <c r="AL557" s="4"/>
      <c r="AN557" s="4"/>
    </row>
    <row r="558" spans="38:40" x14ac:dyDescent="0.25">
      <c r="AL558" s="4"/>
      <c r="AN558" s="4"/>
    </row>
    <row r="559" spans="38:40" x14ac:dyDescent="0.25">
      <c r="AL559" s="4"/>
      <c r="AN559" s="4"/>
    </row>
    <row r="560" spans="38:40" x14ac:dyDescent="0.25">
      <c r="AL560" s="4"/>
      <c r="AN560" s="4"/>
    </row>
    <row r="561" spans="38:40" x14ac:dyDescent="0.25">
      <c r="AL561" s="4"/>
      <c r="AN561" s="4"/>
    </row>
    <row r="562" spans="38:40" x14ac:dyDescent="0.25">
      <c r="AL562" s="4"/>
      <c r="AN562" s="4"/>
    </row>
    <row r="563" spans="38:40" x14ac:dyDescent="0.25">
      <c r="AL563" s="4"/>
      <c r="AN563" s="4"/>
    </row>
    <row r="564" spans="38:40" x14ac:dyDescent="0.25">
      <c r="AL564" s="4"/>
      <c r="AN564" s="4"/>
    </row>
    <row r="565" spans="38:40" x14ac:dyDescent="0.25">
      <c r="AL565" s="4"/>
      <c r="AN565" s="4"/>
    </row>
    <row r="566" spans="38:40" x14ac:dyDescent="0.25">
      <c r="AL566" s="4"/>
      <c r="AN566" s="4"/>
    </row>
    <row r="567" spans="38:40" x14ac:dyDescent="0.25">
      <c r="AL567" s="4"/>
      <c r="AN567" s="4"/>
    </row>
    <row r="568" spans="38:40" x14ac:dyDescent="0.25">
      <c r="AL568" s="4"/>
      <c r="AN568" s="4"/>
    </row>
    <row r="569" spans="38:40" x14ac:dyDescent="0.25">
      <c r="AL569" s="4"/>
      <c r="AN569" s="4"/>
    </row>
    <row r="570" spans="38:40" x14ac:dyDescent="0.25">
      <c r="AL570" s="4"/>
      <c r="AN570" s="4"/>
    </row>
    <row r="571" spans="38:40" x14ac:dyDescent="0.25">
      <c r="AL571" s="4"/>
      <c r="AN571" s="4"/>
    </row>
    <row r="572" spans="38:40" x14ac:dyDescent="0.25">
      <c r="AL572" s="4"/>
      <c r="AN572" s="4"/>
    </row>
    <row r="573" spans="38:40" x14ac:dyDescent="0.25">
      <c r="AL573" s="4"/>
      <c r="AN573" s="4"/>
    </row>
    <row r="574" spans="38:40" x14ac:dyDescent="0.25">
      <c r="AL574" s="4"/>
      <c r="AN574" s="4"/>
    </row>
    <row r="575" spans="38:40" x14ac:dyDescent="0.25">
      <c r="AL575" s="4"/>
      <c r="AN575" s="4"/>
    </row>
    <row r="576" spans="38:40" x14ac:dyDescent="0.25">
      <c r="AL576" s="4"/>
      <c r="AN576" s="4"/>
    </row>
    <row r="577" spans="38:40" x14ac:dyDescent="0.25">
      <c r="AL577" s="4"/>
      <c r="AN577" s="4"/>
    </row>
    <row r="578" spans="38:40" x14ac:dyDescent="0.25">
      <c r="AL578" s="4"/>
      <c r="AN578" s="4"/>
    </row>
    <row r="579" spans="38:40" x14ac:dyDescent="0.25">
      <c r="AL579" s="4"/>
      <c r="AN579" s="4"/>
    </row>
    <row r="580" spans="38:40" x14ac:dyDescent="0.25">
      <c r="AL580" s="4"/>
      <c r="AN580" s="4"/>
    </row>
    <row r="581" spans="38:40" x14ac:dyDescent="0.25">
      <c r="AL581" s="4"/>
      <c r="AN581" s="4"/>
    </row>
    <row r="582" spans="38:40" x14ac:dyDescent="0.25">
      <c r="AL582" s="4"/>
      <c r="AN582" s="4"/>
    </row>
    <row r="583" spans="38:40" x14ac:dyDescent="0.25">
      <c r="AL583" s="4"/>
      <c r="AN583" s="4"/>
    </row>
    <row r="584" spans="38:40" x14ac:dyDescent="0.25">
      <c r="AL584" s="4"/>
      <c r="AN584" s="4"/>
    </row>
    <row r="585" spans="38:40" x14ac:dyDescent="0.25">
      <c r="AL585" s="4"/>
      <c r="AN585" s="4"/>
    </row>
    <row r="586" spans="38:40" x14ac:dyDescent="0.25">
      <c r="AL586" s="4"/>
      <c r="AN586" s="4"/>
    </row>
    <row r="587" spans="38:40" x14ac:dyDescent="0.25">
      <c r="AL587" s="4"/>
      <c r="AN587" s="4"/>
    </row>
    <row r="588" spans="38:40" x14ac:dyDescent="0.25">
      <c r="AL588" s="4"/>
      <c r="AN588" s="4"/>
    </row>
    <row r="589" spans="38:40" x14ac:dyDescent="0.25">
      <c r="AL589" s="4"/>
      <c r="AN589" s="4"/>
    </row>
    <row r="590" spans="38:40" x14ac:dyDescent="0.25">
      <c r="AL590" s="4"/>
      <c r="AN590" s="4"/>
    </row>
    <row r="591" spans="38:40" x14ac:dyDescent="0.25">
      <c r="AL591" s="4"/>
      <c r="AN591" s="4"/>
    </row>
    <row r="592" spans="38:40" x14ac:dyDescent="0.25">
      <c r="AL592" s="4"/>
      <c r="AN592" s="4"/>
    </row>
    <row r="593" spans="38:40" x14ac:dyDescent="0.25">
      <c r="AL593" s="4"/>
      <c r="AN593" s="4"/>
    </row>
    <row r="594" spans="38:40" x14ac:dyDescent="0.25">
      <c r="AL594" s="4"/>
      <c r="AN594" s="4"/>
    </row>
    <row r="595" spans="38:40" x14ac:dyDescent="0.25">
      <c r="AL595" s="4"/>
      <c r="AN595" s="4"/>
    </row>
    <row r="596" spans="38:40" x14ac:dyDescent="0.25">
      <c r="AL596" s="4"/>
      <c r="AN596" s="4"/>
    </row>
    <row r="597" spans="38:40" x14ac:dyDescent="0.25">
      <c r="AL597" s="4"/>
      <c r="AN597" s="4"/>
    </row>
    <row r="598" spans="38:40" x14ac:dyDescent="0.25">
      <c r="AL598" s="4"/>
      <c r="AN598" s="4"/>
    </row>
    <row r="599" spans="38:40" x14ac:dyDescent="0.25">
      <c r="AL599" s="4"/>
      <c r="AN599" s="4"/>
    </row>
    <row r="600" spans="38:40" x14ac:dyDescent="0.25">
      <c r="AL600" s="4"/>
      <c r="AN600" s="4"/>
    </row>
  </sheetData>
  <mergeCells count="43">
    <mergeCell ref="AM7:AN7"/>
    <mergeCell ref="AA7:AB7"/>
    <mergeCell ref="AC7:AD7"/>
    <mergeCell ref="AE7:AF7"/>
    <mergeCell ref="AG7:AH7"/>
    <mergeCell ref="AI7:AJ7"/>
    <mergeCell ref="AK7:AL7"/>
    <mergeCell ref="AK6:AN6"/>
    <mergeCell ref="C7:D7"/>
    <mergeCell ref="E7:F7"/>
    <mergeCell ref="I7:J7"/>
    <mergeCell ref="K7:L7"/>
    <mergeCell ref="M7:N7"/>
    <mergeCell ref="Y7:Z7"/>
    <mergeCell ref="Y6:AB6"/>
    <mergeCell ref="AC6:AD6"/>
    <mergeCell ref="AE6:AF6"/>
    <mergeCell ref="AG6:AJ6"/>
    <mergeCell ref="O7:P7"/>
    <mergeCell ref="Q7:R7"/>
    <mergeCell ref="S7:T7"/>
    <mergeCell ref="U7:V7"/>
    <mergeCell ref="W7:X7"/>
    <mergeCell ref="B4:B7"/>
    <mergeCell ref="C4:F5"/>
    <mergeCell ref="G4:H5"/>
    <mergeCell ref="I4:L4"/>
    <mergeCell ref="M4:AF4"/>
    <mergeCell ref="Y5:AB5"/>
    <mergeCell ref="AC5:AF5"/>
    <mergeCell ref="C6:F6"/>
    <mergeCell ref="G6:H6"/>
    <mergeCell ref="I6:L6"/>
    <mergeCell ref="M6:P6"/>
    <mergeCell ref="Q6:T6"/>
    <mergeCell ref="U6:X6"/>
    <mergeCell ref="AG4:AN4"/>
    <mergeCell ref="I5:L5"/>
    <mergeCell ref="M5:P5"/>
    <mergeCell ref="Q5:T5"/>
    <mergeCell ref="U5:X5"/>
    <mergeCell ref="AG5:AJ5"/>
    <mergeCell ref="AK5:A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224"/>
  <sheetViews>
    <sheetView topLeftCell="A86" workbookViewId="0">
      <selection activeCell="B198" sqref="B198"/>
    </sheetView>
  </sheetViews>
  <sheetFormatPr defaultRowHeight="13.5" x14ac:dyDescent="0.25"/>
  <cols>
    <col min="1" max="1" width="2" style="26" customWidth="1"/>
    <col min="2" max="2" width="27.7109375" style="26" customWidth="1"/>
    <col min="3" max="5" width="8.42578125" style="26" customWidth="1"/>
    <col min="6" max="7" width="7.5703125" style="222" customWidth="1"/>
    <col min="8" max="8" width="8.85546875" style="26" customWidth="1"/>
    <col min="9" max="16" width="4.140625" style="26" customWidth="1"/>
    <col min="17" max="17" width="6.140625" style="217" customWidth="1"/>
    <col min="18" max="18" width="8.140625" style="3" customWidth="1"/>
    <col min="19" max="19" width="7" style="3" customWidth="1"/>
    <col min="20" max="20" width="7.7109375" style="3" customWidth="1"/>
    <col min="21" max="16384" width="9.140625" style="26"/>
  </cols>
  <sheetData>
    <row r="1" spans="1:21" ht="20.25" x14ac:dyDescent="0.3">
      <c r="A1" s="26">
        <v>1</v>
      </c>
      <c r="B1" s="142">
        <v>2</v>
      </c>
      <c r="C1" s="26">
        <v>3</v>
      </c>
      <c r="D1" s="142">
        <v>4</v>
      </c>
      <c r="E1" s="26">
        <v>5</v>
      </c>
      <c r="F1" s="142">
        <v>6</v>
      </c>
      <c r="G1" s="26">
        <v>7</v>
      </c>
      <c r="H1" s="142">
        <v>8</v>
      </c>
      <c r="I1" s="26">
        <v>9</v>
      </c>
      <c r="J1" s="142">
        <v>10</v>
      </c>
      <c r="K1" s="26">
        <v>11</v>
      </c>
      <c r="L1" s="142">
        <v>12</v>
      </c>
      <c r="M1" s="26">
        <v>13</v>
      </c>
      <c r="N1" s="142">
        <v>14</v>
      </c>
      <c r="O1" s="26">
        <v>15</v>
      </c>
      <c r="P1" s="142">
        <v>16</v>
      </c>
      <c r="Q1" s="26">
        <v>17</v>
      </c>
      <c r="R1" s="142">
        <v>18</v>
      </c>
      <c r="S1" s="26">
        <v>19</v>
      </c>
      <c r="T1" s="142">
        <v>20</v>
      </c>
      <c r="U1" s="26">
        <v>21</v>
      </c>
    </row>
    <row r="2" spans="1:21" ht="20.25" x14ac:dyDescent="0.3">
      <c r="B2" s="142" t="s">
        <v>380</v>
      </c>
      <c r="F2" s="209"/>
      <c r="G2" s="26"/>
      <c r="Q2" s="26"/>
      <c r="R2" s="61"/>
      <c r="S2" s="209"/>
      <c r="T2" s="26"/>
    </row>
    <row r="3" spans="1:21" s="3" customFormat="1" ht="28.5" customHeight="1" x14ac:dyDescent="0.25">
      <c r="A3" s="26"/>
      <c r="B3" s="782" t="s">
        <v>1</v>
      </c>
      <c r="C3" s="777" t="s">
        <v>381</v>
      </c>
      <c r="D3" s="785"/>
      <c r="E3" s="786"/>
      <c r="F3" s="785" t="s">
        <v>382</v>
      </c>
      <c r="G3" s="786"/>
      <c r="H3" s="777" t="s">
        <v>383</v>
      </c>
      <c r="I3" s="785"/>
      <c r="J3" s="786"/>
      <c r="K3" s="777" t="s">
        <v>384</v>
      </c>
      <c r="L3" s="785"/>
      <c r="M3" s="786"/>
      <c r="N3" s="777" t="s">
        <v>385</v>
      </c>
      <c r="O3" s="785"/>
      <c r="P3" s="786"/>
      <c r="Q3" s="777" t="s">
        <v>250</v>
      </c>
      <c r="R3" s="779" t="s">
        <v>386</v>
      </c>
      <c r="S3" s="779" t="s">
        <v>387</v>
      </c>
      <c r="T3" s="779"/>
    </row>
    <row r="4" spans="1:21" s="3" customFormat="1" ht="13.5" customHeight="1" x14ac:dyDescent="0.25">
      <c r="A4" s="26"/>
      <c r="B4" s="783"/>
      <c r="C4" s="778">
        <v>2013</v>
      </c>
      <c r="D4" s="780"/>
      <c r="E4" s="781"/>
      <c r="F4" s="787"/>
      <c r="G4" s="788"/>
      <c r="H4" s="789"/>
      <c r="I4" s="790"/>
      <c r="J4" s="791"/>
      <c r="K4" s="789"/>
      <c r="L4" s="790"/>
      <c r="M4" s="791"/>
      <c r="N4" s="789"/>
      <c r="O4" s="790"/>
      <c r="P4" s="791"/>
      <c r="Q4" s="778"/>
      <c r="R4" s="779"/>
      <c r="S4" s="779"/>
      <c r="T4" s="779"/>
    </row>
    <row r="5" spans="1:21" s="3" customFormat="1" ht="15" x14ac:dyDescent="0.25">
      <c r="A5" s="26"/>
      <c r="B5" s="784"/>
      <c r="C5" s="210" t="s">
        <v>317</v>
      </c>
      <c r="D5" s="210" t="s">
        <v>388</v>
      </c>
      <c r="E5" s="211" t="s">
        <v>389</v>
      </c>
      <c r="F5" s="212" t="s">
        <v>257</v>
      </c>
      <c r="G5" s="212" t="s">
        <v>390</v>
      </c>
      <c r="H5" s="213">
        <v>1970</v>
      </c>
      <c r="I5" s="213">
        <v>1990</v>
      </c>
      <c r="J5" s="212">
        <v>2013</v>
      </c>
      <c r="K5" s="213">
        <v>1970</v>
      </c>
      <c r="L5" s="213">
        <v>1990</v>
      </c>
      <c r="M5" s="212">
        <v>2013</v>
      </c>
      <c r="N5" s="213">
        <v>1970</v>
      </c>
      <c r="O5" s="213">
        <v>1990</v>
      </c>
      <c r="P5" s="212">
        <v>2013</v>
      </c>
      <c r="Q5" s="212">
        <v>2013</v>
      </c>
      <c r="R5" s="212">
        <v>2013</v>
      </c>
      <c r="S5" s="212" t="s">
        <v>257</v>
      </c>
      <c r="T5" s="212" t="s">
        <v>390</v>
      </c>
    </row>
    <row r="6" spans="1:21" x14ac:dyDescent="0.25">
      <c r="C6" s="214"/>
      <c r="D6" s="214"/>
      <c r="E6" s="214"/>
      <c r="F6" s="215"/>
      <c r="G6" s="215"/>
      <c r="H6" s="216"/>
      <c r="I6" s="216"/>
      <c r="J6" s="216"/>
      <c r="K6" s="216"/>
      <c r="L6" s="216"/>
      <c r="M6" s="216"/>
      <c r="N6" s="216"/>
      <c r="O6" s="216"/>
      <c r="P6" s="216"/>
    </row>
    <row r="7" spans="1:21" x14ac:dyDescent="0.25">
      <c r="B7" s="45" t="s">
        <v>17</v>
      </c>
      <c r="C7" s="361">
        <v>30551.673999999999</v>
      </c>
      <c r="D7" s="361">
        <v>16536.378000000001</v>
      </c>
      <c r="E7" s="361">
        <v>4904.7730000000001</v>
      </c>
      <c r="F7" s="361">
        <v>4.1616005087396601</v>
      </c>
      <c r="G7" s="361">
        <v>2.07842940444118</v>
      </c>
      <c r="H7" s="361">
        <v>27.602</v>
      </c>
      <c r="I7" s="361">
        <v>16.315000000000001</v>
      </c>
      <c r="J7" s="361">
        <v>7.8449999999999998</v>
      </c>
      <c r="K7" s="361">
        <v>53.118000000000002</v>
      </c>
      <c r="L7" s="361">
        <v>50.466999999999999</v>
      </c>
      <c r="M7" s="361">
        <v>34.064999999999998</v>
      </c>
      <c r="N7" s="361">
        <v>36.662999999999997</v>
      </c>
      <c r="O7" s="361">
        <v>48.600999999999999</v>
      </c>
      <c r="P7" s="361">
        <v>60.947000000000003</v>
      </c>
      <c r="Q7" s="361">
        <v>4.9000000000000004</v>
      </c>
      <c r="R7" s="361">
        <v>25.870713336362517</v>
      </c>
      <c r="S7" s="361">
        <v>5.663127233338237</v>
      </c>
      <c r="T7" s="361">
        <v>3.6850797821741659</v>
      </c>
      <c r="U7" s="362"/>
    </row>
    <row r="8" spans="1:21" x14ac:dyDescent="0.25">
      <c r="B8" s="45" t="s">
        <v>18</v>
      </c>
      <c r="C8" s="361">
        <v>3173.2710000000002</v>
      </c>
      <c r="D8" s="361">
        <v>833.36300000000006</v>
      </c>
      <c r="E8" s="361">
        <v>198.423</v>
      </c>
      <c r="F8" s="361">
        <v>-0.35959624868518619</v>
      </c>
      <c r="G8" s="361">
        <v>0.24915088551719122</v>
      </c>
      <c r="H8" s="361">
        <v>8</v>
      </c>
      <c r="I8" s="361">
        <v>5.7050000000000001</v>
      </c>
      <c r="J8" s="361">
        <v>6.9050000000000002</v>
      </c>
      <c r="K8" s="361">
        <v>34.088999999999999</v>
      </c>
      <c r="L8" s="361">
        <v>25.225000000000001</v>
      </c>
      <c r="M8" s="361">
        <v>12.877000000000001</v>
      </c>
      <c r="N8" s="361">
        <v>66.947999999999993</v>
      </c>
      <c r="O8" s="361">
        <v>71.841999999999999</v>
      </c>
      <c r="P8" s="361">
        <v>77.391999999999996</v>
      </c>
      <c r="Q8" s="361">
        <v>1.7709999999999999</v>
      </c>
      <c r="R8" s="361">
        <v>55.382758043671657</v>
      </c>
      <c r="S8" s="361">
        <v>1.461800235613385</v>
      </c>
      <c r="T8" s="361">
        <v>1.5227410372657968</v>
      </c>
      <c r="U8" s="362"/>
    </row>
    <row r="9" spans="1:21" x14ac:dyDescent="0.25">
      <c r="B9" s="45" t="s">
        <v>19</v>
      </c>
      <c r="C9" s="361">
        <v>39208.194000000003</v>
      </c>
      <c r="D9" s="361">
        <v>12817.259</v>
      </c>
      <c r="E9" s="361">
        <v>4557.3869999999997</v>
      </c>
      <c r="F9" s="361">
        <v>1.746138780867899</v>
      </c>
      <c r="G9" s="361">
        <v>1.2584905048455737</v>
      </c>
      <c r="H9" s="361">
        <v>16.585999999999999</v>
      </c>
      <c r="I9" s="361">
        <v>6.1539999999999999</v>
      </c>
      <c r="J9" s="361">
        <v>5.9219999999999997</v>
      </c>
      <c r="K9" s="361">
        <v>46.703000000000003</v>
      </c>
      <c r="L9" s="361">
        <v>32.235999999999997</v>
      </c>
      <c r="M9" s="361">
        <v>24.312000000000001</v>
      </c>
      <c r="N9" s="361">
        <v>50.366</v>
      </c>
      <c r="O9" s="361">
        <v>66.796000000000006</v>
      </c>
      <c r="P9" s="361">
        <v>71</v>
      </c>
      <c r="Q9" s="361">
        <v>2.7949999999999999</v>
      </c>
      <c r="R9" s="361">
        <v>69.510021298099062</v>
      </c>
      <c r="S9" s="361">
        <v>3.0008803541203775</v>
      </c>
      <c r="T9" s="361">
        <v>1.8882321965322599</v>
      </c>
      <c r="U9" s="362"/>
    </row>
    <row r="10" spans="1:21" x14ac:dyDescent="0.25">
      <c r="B10" s="45" t="s">
        <v>20</v>
      </c>
      <c r="C10" s="361">
        <v>79.218000000000004</v>
      </c>
      <c r="D10" s="361">
        <v>14.194320156376996</v>
      </c>
      <c r="E10" s="361">
        <v>3.9481525193201898</v>
      </c>
      <c r="F10" s="361">
        <v>1.6252218676497863</v>
      </c>
      <c r="G10" s="361">
        <v>0.66570045180809623</v>
      </c>
      <c r="H10" s="361" t="s">
        <v>238</v>
      </c>
      <c r="I10" s="361" t="s">
        <v>238</v>
      </c>
      <c r="J10" s="361" t="s">
        <v>238</v>
      </c>
      <c r="K10" s="361" t="s">
        <v>238</v>
      </c>
      <c r="L10" s="361" t="s">
        <v>238</v>
      </c>
      <c r="M10" s="361" t="s">
        <v>238</v>
      </c>
      <c r="N10" s="361" t="s">
        <v>238</v>
      </c>
      <c r="O10" s="361" t="s">
        <v>238</v>
      </c>
      <c r="P10" s="361" t="s">
        <v>238</v>
      </c>
      <c r="Q10" s="361" t="s">
        <v>238</v>
      </c>
      <c r="R10" s="361">
        <v>86.164760534222012</v>
      </c>
      <c r="S10" s="361">
        <v>1.2140455753916157</v>
      </c>
      <c r="T10" s="361">
        <v>0.25408746618518729</v>
      </c>
      <c r="U10" s="362"/>
    </row>
    <row r="11" spans="1:21" x14ac:dyDescent="0.25">
      <c r="B11" s="45" t="s">
        <v>22</v>
      </c>
      <c r="C11" s="361">
        <v>21471.617999999999</v>
      </c>
      <c r="D11" s="361">
        <v>11618.662</v>
      </c>
      <c r="E11" s="361">
        <v>4020.7559999999999</v>
      </c>
      <c r="F11" s="361">
        <v>3.1795984176922136</v>
      </c>
      <c r="G11" s="361">
        <v>2.8376809500845175</v>
      </c>
      <c r="H11" s="361">
        <v>27.448</v>
      </c>
      <c r="I11" s="361">
        <v>23.443000000000001</v>
      </c>
      <c r="J11" s="361">
        <v>13.887</v>
      </c>
      <c r="K11" s="361">
        <v>52.326000000000001</v>
      </c>
      <c r="L11" s="361">
        <v>52.587000000000003</v>
      </c>
      <c r="M11" s="361">
        <v>44.116999999999997</v>
      </c>
      <c r="N11" s="361">
        <v>37.031999999999996</v>
      </c>
      <c r="O11" s="361">
        <v>41.151000000000003</v>
      </c>
      <c r="P11" s="361">
        <v>51.899000000000001</v>
      </c>
      <c r="Q11" s="361">
        <v>5.8630000000000004</v>
      </c>
      <c r="R11" s="361">
        <v>42.489671714539625</v>
      </c>
      <c r="S11" s="361">
        <v>5.3856427453989841</v>
      </c>
      <c r="T11" s="361">
        <v>4.2871450494304426</v>
      </c>
      <c r="U11" s="362"/>
    </row>
    <row r="12" spans="1:21" x14ac:dyDescent="0.25">
      <c r="B12" s="45" t="s">
        <v>23</v>
      </c>
      <c r="C12" s="361">
        <v>89.984999999999999</v>
      </c>
      <c r="D12" s="361">
        <v>27.231999999999999</v>
      </c>
      <c r="E12" s="361">
        <v>7.27</v>
      </c>
      <c r="F12" s="361">
        <v>1.6261994967259057</v>
      </c>
      <c r="G12" s="361">
        <v>0.90674068892571547</v>
      </c>
      <c r="H12" s="361">
        <v>7.2629999999999999</v>
      </c>
      <c r="I12" s="361">
        <v>7.1369999999999996</v>
      </c>
      <c r="J12" s="361">
        <v>6.1340000000000003</v>
      </c>
      <c r="K12" s="361">
        <v>29.574000000000002</v>
      </c>
      <c r="L12" s="361">
        <v>18.779</v>
      </c>
      <c r="M12" s="361">
        <v>16.451000000000001</v>
      </c>
      <c r="N12" s="361">
        <v>65.897999999999996</v>
      </c>
      <c r="O12" s="361">
        <v>71.350999999999999</v>
      </c>
      <c r="P12" s="361">
        <v>75.953999999999994</v>
      </c>
      <c r="Q12" s="361">
        <v>2.089</v>
      </c>
      <c r="R12" s="361">
        <v>24.642996054898038</v>
      </c>
      <c r="S12" s="361">
        <v>4.8105944218587673E-2</v>
      </c>
      <c r="T12" s="361">
        <v>8.2971986915182219E-2</v>
      </c>
      <c r="U12" s="362"/>
    </row>
    <row r="13" spans="1:21" x14ac:dyDescent="0.25">
      <c r="B13" s="45" t="s">
        <v>24</v>
      </c>
      <c r="C13" s="361">
        <v>41446.245999999999</v>
      </c>
      <c r="D13" s="361">
        <v>12076.42</v>
      </c>
      <c r="E13" s="361">
        <v>3433.5920000000001</v>
      </c>
      <c r="F13" s="361">
        <v>1.0405317694143736</v>
      </c>
      <c r="G13" s="361">
        <v>0.72208184058982383</v>
      </c>
      <c r="H13" s="361">
        <v>9.0359999999999996</v>
      </c>
      <c r="I13" s="361">
        <v>8.2710000000000008</v>
      </c>
      <c r="J13" s="361">
        <v>7.7130000000000001</v>
      </c>
      <c r="K13" s="361">
        <v>22.741</v>
      </c>
      <c r="L13" s="361">
        <v>21.72</v>
      </c>
      <c r="M13" s="361">
        <v>16.756</v>
      </c>
      <c r="N13" s="361">
        <v>66.448999999999998</v>
      </c>
      <c r="O13" s="361">
        <v>71.566000000000003</v>
      </c>
      <c r="P13" s="361">
        <v>76.305000000000007</v>
      </c>
      <c r="Q13" s="361">
        <v>2.1749999999999998</v>
      </c>
      <c r="R13" s="361">
        <v>91.452335634933007</v>
      </c>
      <c r="S13" s="361">
        <v>1.2583414948122016</v>
      </c>
      <c r="T13" s="361">
        <v>0.84837504327611302</v>
      </c>
      <c r="U13" s="362"/>
    </row>
    <row r="14" spans="1:21" x14ac:dyDescent="0.25">
      <c r="B14" s="45" t="s">
        <v>26</v>
      </c>
      <c r="C14" s="361">
        <v>2976.5659999999998</v>
      </c>
      <c r="D14" s="361">
        <v>723.49099999999999</v>
      </c>
      <c r="E14" s="361">
        <v>209.886</v>
      </c>
      <c r="F14" s="361">
        <v>-0.75948622848671832</v>
      </c>
      <c r="G14" s="361">
        <v>-1.3372467772253611E-2</v>
      </c>
      <c r="H14" s="361">
        <v>6.2240000000000002</v>
      </c>
      <c r="I14" s="361">
        <v>8.4529999999999994</v>
      </c>
      <c r="J14" s="361">
        <v>8.7370000000000001</v>
      </c>
      <c r="K14" s="361">
        <v>22.826000000000001</v>
      </c>
      <c r="L14" s="361">
        <v>21.6</v>
      </c>
      <c r="M14" s="361">
        <v>13.699</v>
      </c>
      <c r="N14" s="361">
        <v>70.143000000000001</v>
      </c>
      <c r="O14" s="361">
        <v>67.876999999999995</v>
      </c>
      <c r="P14" s="361">
        <v>74.561000000000007</v>
      </c>
      <c r="Q14" s="361">
        <v>1.74</v>
      </c>
      <c r="R14" s="361">
        <v>62.97475009793164</v>
      </c>
      <c r="S14" s="361">
        <v>-1.0560905730170802</v>
      </c>
      <c r="T14" s="361">
        <v>3.3385647927810985E-2</v>
      </c>
      <c r="U14" s="362"/>
    </row>
    <row r="15" spans="1:21" x14ac:dyDescent="0.25">
      <c r="B15" s="45" t="s">
        <v>27</v>
      </c>
      <c r="C15" s="361">
        <v>23342.553</v>
      </c>
      <c r="D15" s="361">
        <v>5344.8289999999997</v>
      </c>
      <c r="E15" s="361">
        <v>1564.817</v>
      </c>
      <c r="F15" s="361">
        <v>1.3538376373098964</v>
      </c>
      <c r="G15" s="361">
        <v>1.140220393342311</v>
      </c>
      <c r="H15" s="361">
        <v>8.5389999999999997</v>
      </c>
      <c r="I15" s="361">
        <v>7.16</v>
      </c>
      <c r="J15" s="361">
        <v>6.5759999999999996</v>
      </c>
      <c r="K15" s="361">
        <v>19.658000000000001</v>
      </c>
      <c r="L15" s="361">
        <v>14.943</v>
      </c>
      <c r="M15" s="361">
        <v>13.217000000000001</v>
      </c>
      <c r="N15" s="361">
        <v>71.191999999999993</v>
      </c>
      <c r="O15" s="361">
        <v>76.825999999999993</v>
      </c>
      <c r="P15" s="361">
        <v>82.495999999999995</v>
      </c>
      <c r="Q15" s="361">
        <v>1.8819999999999999</v>
      </c>
      <c r="R15" s="361">
        <v>89.153243006452627</v>
      </c>
      <c r="S15" s="361">
        <v>1.5408403696923478</v>
      </c>
      <c r="T15" s="361">
        <v>1.2720999498004926</v>
      </c>
      <c r="U15" s="362"/>
    </row>
    <row r="16" spans="1:21" x14ac:dyDescent="0.25">
      <c r="B16" s="45" t="s">
        <v>28</v>
      </c>
      <c r="C16" s="361">
        <v>8495.1450000000004</v>
      </c>
      <c r="D16" s="361">
        <v>1509.5409999999999</v>
      </c>
      <c r="E16" s="361">
        <v>407.161</v>
      </c>
      <c r="F16" s="361">
        <v>0.4442525134130817</v>
      </c>
      <c r="G16" s="361">
        <v>0.34313081547058916</v>
      </c>
      <c r="H16" s="361">
        <v>12.928000000000001</v>
      </c>
      <c r="I16" s="361">
        <v>11.019</v>
      </c>
      <c r="J16" s="361">
        <v>9.3740000000000006</v>
      </c>
      <c r="K16" s="361">
        <v>15.311</v>
      </c>
      <c r="L16" s="361">
        <v>11.635</v>
      </c>
      <c r="M16" s="361">
        <v>9.5220000000000002</v>
      </c>
      <c r="N16" s="361">
        <v>70.335999999999999</v>
      </c>
      <c r="O16" s="361">
        <v>75.460999999999999</v>
      </c>
      <c r="P16" s="361">
        <v>81.137</v>
      </c>
      <c r="Q16" s="361">
        <v>1.4710000000000001</v>
      </c>
      <c r="R16" s="361">
        <v>65.884078494245841</v>
      </c>
      <c r="S16" s="361">
        <v>0.45209989360915714</v>
      </c>
      <c r="T16" s="361">
        <v>0.56247675107338646</v>
      </c>
      <c r="U16" s="362"/>
    </row>
    <row r="17" spans="2:21" x14ac:dyDescent="0.25">
      <c r="B17" s="45" t="s">
        <v>29</v>
      </c>
      <c r="C17" s="361">
        <v>9413.42</v>
      </c>
      <c r="D17" s="361">
        <v>2547.0010000000002</v>
      </c>
      <c r="E17" s="361">
        <v>786.55700000000002</v>
      </c>
      <c r="F17" s="361">
        <v>1.1555036703218815</v>
      </c>
      <c r="G17" s="361">
        <v>0.62820975521027489</v>
      </c>
      <c r="H17" s="361">
        <v>8.9920000000000009</v>
      </c>
      <c r="I17" s="361">
        <v>8.4670000000000005</v>
      </c>
      <c r="J17" s="361">
        <v>6.9</v>
      </c>
      <c r="K17" s="361">
        <v>29.076000000000001</v>
      </c>
      <c r="L17" s="361">
        <v>27.366</v>
      </c>
      <c r="M17" s="361">
        <v>17.794</v>
      </c>
      <c r="N17" s="361">
        <v>65.034999999999997</v>
      </c>
      <c r="O17" s="361">
        <v>64.858000000000004</v>
      </c>
      <c r="P17" s="361">
        <v>70.753</v>
      </c>
      <c r="Q17" s="361">
        <v>1.9239999999999999</v>
      </c>
      <c r="R17" s="361">
        <v>54.100029532306003</v>
      </c>
      <c r="S17" s="361">
        <v>1.1838124073761138</v>
      </c>
      <c r="T17" s="361">
        <v>1.213522318984869</v>
      </c>
      <c r="U17" s="362"/>
    </row>
    <row r="18" spans="2:21" x14ac:dyDescent="0.25">
      <c r="B18" s="45" t="s">
        <v>30</v>
      </c>
      <c r="C18" s="361">
        <v>377.37400000000002</v>
      </c>
      <c r="D18" s="361">
        <v>99.290999999999997</v>
      </c>
      <c r="E18" s="361">
        <v>28.701000000000001</v>
      </c>
      <c r="F18" s="361">
        <v>1.6814776174172565</v>
      </c>
      <c r="G18" s="361">
        <v>1.0014038942955887</v>
      </c>
      <c r="H18" s="361">
        <v>6.4290000000000003</v>
      </c>
      <c r="I18" s="361">
        <v>5.4950000000000001</v>
      </c>
      <c r="J18" s="361">
        <v>6.0890000000000004</v>
      </c>
      <c r="K18" s="361">
        <v>26.347999999999999</v>
      </c>
      <c r="L18" s="361">
        <v>23.823</v>
      </c>
      <c r="M18" s="361">
        <v>15.323</v>
      </c>
      <c r="N18" s="361">
        <v>65.942999999999998</v>
      </c>
      <c r="O18" s="361">
        <v>70.704999999999998</v>
      </c>
      <c r="P18" s="361">
        <v>75.236999999999995</v>
      </c>
      <c r="Q18" s="361">
        <v>1.8879999999999999</v>
      </c>
      <c r="R18" s="361">
        <v>82.732514693646081</v>
      </c>
      <c r="S18" s="361">
        <v>1.8362987844698666</v>
      </c>
      <c r="T18" s="361">
        <v>1.1180673154847178</v>
      </c>
      <c r="U18" s="362"/>
    </row>
    <row r="19" spans="2:21" x14ac:dyDescent="0.25">
      <c r="B19" s="45" t="s">
        <v>31</v>
      </c>
      <c r="C19" s="361">
        <v>1332.171</v>
      </c>
      <c r="D19" s="361">
        <v>327.44</v>
      </c>
      <c r="E19" s="361">
        <v>102.599</v>
      </c>
      <c r="F19" s="361">
        <v>4.2960965396253998</v>
      </c>
      <c r="G19" s="361">
        <v>1.2299868269763252</v>
      </c>
      <c r="H19" s="361">
        <v>7.3550000000000004</v>
      </c>
      <c r="I19" s="361">
        <v>3.387</v>
      </c>
      <c r="J19" s="361">
        <v>2.3050000000000002</v>
      </c>
      <c r="K19" s="361">
        <v>38.194000000000003</v>
      </c>
      <c r="L19" s="361">
        <v>29.27</v>
      </c>
      <c r="M19" s="361">
        <v>15.214</v>
      </c>
      <c r="N19" s="361">
        <v>63.45</v>
      </c>
      <c r="O19" s="361">
        <v>72.382000000000005</v>
      </c>
      <c r="P19" s="361">
        <v>76.608000000000004</v>
      </c>
      <c r="Q19" s="361">
        <v>2.0750000000000002</v>
      </c>
      <c r="R19" s="361">
        <v>88.667145584162995</v>
      </c>
      <c r="S19" s="361">
        <v>4.3220129287778191</v>
      </c>
      <c r="T19" s="361">
        <v>1.3193760245789596</v>
      </c>
      <c r="U19" s="362"/>
    </row>
    <row r="20" spans="2:21" x14ac:dyDescent="0.25">
      <c r="B20" s="45" t="s">
        <v>32</v>
      </c>
      <c r="C20" s="361">
        <v>156594.962</v>
      </c>
      <c r="D20" s="361">
        <v>56665.925000000003</v>
      </c>
      <c r="E20" s="361">
        <v>15127.794</v>
      </c>
      <c r="F20" s="361">
        <v>1.6401487691731684</v>
      </c>
      <c r="G20" s="361">
        <v>0.98257117638750868</v>
      </c>
      <c r="H20" s="361">
        <v>19.248999999999999</v>
      </c>
      <c r="I20" s="361">
        <v>10.066000000000001</v>
      </c>
      <c r="J20" s="361">
        <v>5.6609999999999996</v>
      </c>
      <c r="K20" s="361">
        <v>47.045000000000002</v>
      </c>
      <c r="L20" s="361">
        <v>35.119</v>
      </c>
      <c r="M20" s="361">
        <v>20.004999999999999</v>
      </c>
      <c r="N20" s="361">
        <v>47.58</v>
      </c>
      <c r="O20" s="361">
        <v>60.014000000000003</v>
      </c>
      <c r="P20" s="361">
        <v>70.656999999999996</v>
      </c>
      <c r="Q20" s="361">
        <v>2.177</v>
      </c>
      <c r="R20" s="361">
        <v>32.753322549418925</v>
      </c>
      <c r="S20" s="361">
        <v>3.8260061335808593</v>
      </c>
      <c r="T20" s="361">
        <v>2.8427625191137453</v>
      </c>
      <c r="U20" s="362"/>
    </row>
    <row r="21" spans="2:21" x14ac:dyDescent="0.25">
      <c r="B21" s="45" t="s">
        <v>33</v>
      </c>
      <c r="C21" s="361">
        <v>284.64400000000001</v>
      </c>
      <c r="D21" s="361">
        <v>65.075000000000003</v>
      </c>
      <c r="E21" s="361">
        <v>17.986000000000001</v>
      </c>
      <c r="F21" s="361">
        <v>0.40484677575519168</v>
      </c>
      <c r="G21" s="361">
        <v>0.41996701431782651</v>
      </c>
      <c r="H21" s="361">
        <v>10.307</v>
      </c>
      <c r="I21" s="361">
        <v>9.7469999999999999</v>
      </c>
      <c r="J21" s="361">
        <v>9.0960000000000001</v>
      </c>
      <c r="K21" s="361">
        <v>21.774000000000001</v>
      </c>
      <c r="L21" s="361">
        <v>15.930999999999999</v>
      </c>
      <c r="M21" s="361">
        <v>12.676</v>
      </c>
      <c r="N21" s="361">
        <v>65.164000000000001</v>
      </c>
      <c r="O21" s="361">
        <v>71.078999999999994</v>
      </c>
      <c r="P21" s="361">
        <v>75.37</v>
      </c>
      <c r="Q21" s="361">
        <v>1.849</v>
      </c>
      <c r="R21" s="361">
        <v>31.651466393108578</v>
      </c>
      <c r="S21" s="361">
        <v>0.26986348360697993</v>
      </c>
      <c r="T21" s="361">
        <v>0.58697864811449285</v>
      </c>
      <c r="U21" s="362"/>
    </row>
    <row r="22" spans="2:21" x14ac:dyDescent="0.25">
      <c r="B22" s="45" t="s">
        <v>34</v>
      </c>
      <c r="C22" s="361">
        <v>9356.6779999999999</v>
      </c>
      <c r="D22" s="361">
        <v>1716.039</v>
      </c>
      <c r="E22" s="361">
        <v>521.16899999999998</v>
      </c>
      <c r="F22" s="361">
        <v>-0.4006473107079862</v>
      </c>
      <c r="G22" s="361">
        <v>-0.57292683973465641</v>
      </c>
      <c r="H22" s="361">
        <v>8.9670000000000005</v>
      </c>
      <c r="I22" s="361">
        <v>11.124000000000001</v>
      </c>
      <c r="J22" s="361">
        <v>15.635</v>
      </c>
      <c r="K22" s="361">
        <v>16.25</v>
      </c>
      <c r="L22" s="361">
        <v>14.016999999999999</v>
      </c>
      <c r="M22" s="361">
        <v>10.992000000000001</v>
      </c>
      <c r="N22" s="361">
        <v>70.545000000000002</v>
      </c>
      <c r="O22" s="361">
        <v>70.650000000000006</v>
      </c>
      <c r="P22" s="361">
        <v>69.927999999999997</v>
      </c>
      <c r="Q22" s="361">
        <v>1.494</v>
      </c>
      <c r="R22" s="361">
        <v>75.877314576818819</v>
      </c>
      <c r="S22" s="361">
        <v>0.20697585994520762</v>
      </c>
      <c r="T22" s="361">
        <v>-0.16294793944829042</v>
      </c>
      <c r="U22" s="362"/>
    </row>
    <row r="23" spans="2:21" x14ac:dyDescent="0.25">
      <c r="B23" s="45" t="s">
        <v>35</v>
      </c>
      <c r="C23" s="361">
        <v>11104.476000000001</v>
      </c>
      <c r="D23" s="361">
        <v>2251.6959999999999</v>
      </c>
      <c r="E23" s="361">
        <v>655.39300000000003</v>
      </c>
      <c r="F23" s="361">
        <v>0.46496281737721984</v>
      </c>
      <c r="G23" s="361">
        <v>0.28926786600161569</v>
      </c>
      <c r="H23" s="361">
        <v>12.41</v>
      </c>
      <c r="I23" s="361">
        <v>10.801</v>
      </c>
      <c r="J23" s="361">
        <v>9.9860000000000007</v>
      </c>
      <c r="K23" s="361">
        <v>14.451000000000001</v>
      </c>
      <c r="L23" s="361">
        <v>11.946999999999999</v>
      </c>
      <c r="M23" s="361">
        <v>11.667</v>
      </c>
      <c r="N23" s="361">
        <v>70.989000000000004</v>
      </c>
      <c r="O23" s="361">
        <v>75.757000000000005</v>
      </c>
      <c r="P23" s="361">
        <v>80.548000000000002</v>
      </c>
      <c r="Q23" s="361">
        <v>1.8540000000000001</v>
      </c>
      <c r="R23" s="361">
        <v>97.775842822299765</v>
      </c>
      <c r="S23" s="361">
        <v>0.52761178673993325</v>
      </c>
      <c r="T23" s="361">
        <v>0.32129968697519601</v>
      </c>
      <c r="U23" s="362"/>
    </row>
    <row r="24" spans="2:21" x14ac:dyDescent="0.25">
      <c r="B24" s="45" t="s">
        <v>36</v>
      </c>
      <c r="C24" s="361">
        <v>331.9</v>
      </c>
      <c r="D24" s="361">
        <v>133.43199999999999</v>
      </c>
      <c r="E24" s="361">
        <v>38.338999999999999</v>
      </c>
      <c r="F24" s="361">
        <v>2.4816416453561314</v>
      </c>
      <c r="G24" s="361">
        <v>1.9362647735351461</v>
      </c>
      <c r="H24" s="361">
        <v>8.3230000000000004</v>
      </c>
      <c r="I24" s="361">
        <v>5.4420000000000002</v>
      </c>
      <c r="J24" s="361">
        <v>4.4660000000000002</v>
      </c>
      <c r="K24" s="361">
        <v>41.927</v>
      </c>
      <c r="L24" s="361">
        <v>35.901000000000003</v>
      </c>
      <c r="M24" s="361">
        <v>23.41</v>
      </c>
      <c r="N24" s="361">
        <v>65.566000000000003</v>
      </c>
      <c r="O24" s="361">
        <v>71.147000000000006</v>
      </c>
      <c r="P24" s="361">
        <v>73.882000000000005</v>
      </c>
      <c r="Q24" s="361">
        <v>2.6760000000000002</v>
      </c>
      <c r="R24" s="361">
        <v>44.298282615245562</v>
      </c>
      <c r="S24" s="361">
        <v>2.1814658475301973</v>
      </c>
      <c r="T24" s="361">
        <v>1.9656182039743297</v>
      </c>
      <c r="U24" s="362"/>
    </row>
    <row r="25" spans="2:21" x14ac:dyDescent="0.25">
      <c r="B25" s="45" t="s">
        <v>37</v>
      </c>
      <c r="C25" s="361">
        <v>10323.474</v>
      </c>
      <c r="D25" s="361">
        <v>5099.3220000000001</v>
      </c>
      <c r="E25" s="361">
        <v>1656.88</v>
      </c>
      <c r="F25" s="361">
        <v>3.1509923964485966</v>
      </c>
      <c r="G25" s="361">
        <v>2.3932697384876667</v>
      </c>
      <c r="H25" s="361">
        <v>23.527999999999999</v>
      </c>
      <c r="I25" s="361">
        <v>14.471</v>
      </c>
      <c r="J25" s="361">
        <v>9.4870000000000001</v>
      </c>
      <c r="K25" s="361">
        <v>46.749000000000002</v>
      </c>
      <c r="L25" s="361">
        <v>46.302</v>
      </c>
      <c r="M25" s="361">
        <v>36.412999999999997</v>
      </c>
      <c r="N25" s="361">
        <v>42.38</v>
      </c>
      <c r="O25" s="361">
        <v>53.517000000000003</v>
      </c>
      <c r="P25" s="361">
        <v>59.33</v>
      </c>
      <c r="Q25" s="361">
        <v>4.8449999999999998</v>
      </c>
      <c r="R25" s="361">
        <v>43.085854626068709</v>
      </c>
      <c r="S25" s="361">
        <v>4.1191374963278866</v>
      </c>
      <c r="T25" s="361">
        <v>3.4163795391496854</v>
      </c>
      <c r="U25" s="362"/>
    </row>
    <row r="26" spans="2:21" x14ac:dyDescent="0.25">
      <c r="B26" s="45" t="s">
        <v>38</v>
      </c>
      <c r="C26" s="361">
        <v>753.947</v>
      </c>
      <c r="D26" s="361">
        <v>256.07</v>
      </c>
      <c r="E26" s="361">
        <v>70.972999999999999</v>
      </c>
      <c r="F26" s="361">
        <v>1.4855514702787609</v>
      </c>
      <c r="G26" s="361">
        <v>1.0269518360311747</v>
      </c>
      <c r="H26" s="361">
        <v>26.266999999999999</v>
      </c>
      <c r="I26" s="361">
        <v>13.39</v>
      </c>
      <c r="J26" s="361">
        <v>6.5019999999999998</v>
      </c>
      <c r="K26" s="361">
        <v>48.619</v>
      </c>
      <c r="L26" s="361">
        <v>37.857999999999997</v>
      </c>
      <c r="M26" s="361">
        <v>19.559000000000001</v>
      </c>
      <c r="N26" s="361">
        <v>36.947000000000003</v>
      </c>
      <c r="O26" s="361">
        <v>52.472999999999999</v>
      </c>
      <c r="P26" s="361">
        <v>68.293999999999997</v>
      </c>
      <c r="Q26" s="361">
        <v>2.2320000000000002</v>
      </c>
      <c r="R26" s="361">
        <v>37.138950085350828</v>
      </c>
      <c r="S26" s="361">
        <v>5.0424698397178069</v>
      </c>
      <c r="T26" s="361">
        <v>2.5209136579349605</v>
      </c>
      <c r="U26" s="362"/>
    </row>
    <row r="27" spans="2:21" x14ac:dyDescent="0.25">
      <c r="B27" s="45" t="s">
        <v>39</v>
      </c>
      <c r="C27" s="361">
        <v>10671.2</v>
      </c>
      <c r="D27" s="361">
        <v>4401.5839999999998</v>
      </c>
      <c r="E27" s="361">
        <v>1278.7529999999999</v>
      </c>
      <c r="F27" s="361">
        <v>1.963051667170497</v>
      </c>
      <c r="G27" s="361">
        <v>1.4547789414074959</v>
      </c>
      <c r="H27" s="361">
        <v>19.712</v>
      </c>
      <c r="I27" s="361">
        <v>10.486000000000001</v>
      </c>
      <c r="J27" s="361">
        <v>7.0910000000000002</v>
      </c>
      <c r="K27" s="361">
        <v>45.625</v>
      </c>
      <c r="L27" s="361">
        <v>36.652000000000001</v>
      </c>
      <c r="M27" s="361">
        <v>25.702999999999999</v>
      </c>
      <c r="N27" s="361">
        <v>45.765000000000001</v>
      </c>
      <c r="O27" s="361">
        <v>58.816000000000003</v>
      </c>
      <c r="P27" s="361">
        <v>67.260000000000005</v>
      </c>
      <c r="Q27" s="361">
        <v>3.2210000000000001</v>
      </c>
      <c r="R27" s="361">
        <v>67.696200989579424</v>
      </c>
      <c r="S27" s="361">
        <v>2.820683428975681</v>
      </c>
      <c r="T27" s="361">
        <v>1.9592332974751512</v>
      </c>
      <c r="U27" s="362"/>
    </row>
    <row r="28" spans="2:21" x14ac:dyDescent="0.25">
      <c r="B28" s="45" t="s">
        <v>40</v>
      </c>
      <c r="C28" s="361">
        <v>3829.3069999999998</v>
      </c>
      <c r="D28" s="361">
        <v>769.24599999999998</v>
      </c>
      <c r="E28" s="361">
        <v>161.61199999999999</v>
      </c>
      <c r="F28" s="361">
        <v>-0.72725042256911332</v>
      </c>
      <c r="G28" s="361">
        <v>-0.20165947458157979</v>
      </c>
      <c r="H28" s="361">
        <v>6.9420000000000002</v>
      </c>
      <c r="I28" s="361">
        <v>9.673</v>
      </c>
      <c r="J28" s="361">
        <v>10.114000000000001</v>
      </c>
      <c r="K28" s="361">
        <v>22.725999999999999</v>
      </c>
      <c r="L28" s="361">
        <v>14.992000000000001</v>
      </c>
      <c r="M28" s="361">
        <v>8.9619999999999997</v>
      </c>
      <c r="N28" s="361">
        <v>66.180999999999997</v>
      </c>
      <c r="O28" s="361">
        <v>67.179000000000002</v>
      </c>
      <c r="P28" s="361">
        <v>76.37</v>
      </c>
      <c r="Q28" s="361">
        <v>1.2829999999999999</v>
      </c>
      <c r="R28" s="361">
        <v>39.485891311404394</v>
      </c>
      <c r="S28" s="361">
        <v>-0.70113331102924648</v>
      </c>
      <c r="T28" s="361">
        <v>0.51987559028506825</v>
      </c>
      <c r="U28" s="362"/>
    </row>
    <row r="29" spans="2:21" x14ac:dyDescent="0.25">
      <c r="B29" s="45" t="s">
        <v>41</v>
      </c>
      <c r="C29" s="361">
        <v>2021.144</v>
      </c>
      <c r="D29" s="361">
        <v>810.96299999999997</v>
      </c>
      <c r="E29" s="361">
        <v>231.55199999999999</v>
      </c>
      <c r="F29" s="361">
        <v>1.6467365929556328</v>
      </c>
      <c r="G29" s="361">
        <v>0.88141521903847697</v>
      </c>
      <c r="H29" s="361">
        <v>12.952999999999999</v>
      </c>
      <c r="I29" s="361">
        <v>7.0670000000000002</v>
      </c>
      <c r="J29" s="361">
        <v>16.937000000000001</v>
      </c>
      <c r="K29" s="361">
        <v>45.746000000000002</v>
      </c>
      <c r="L29" s="361">
        <v>34.597000000000001</v>
      </c>
      <c r="M29" s="361">
        <v>23.562000000000001</v>
      </c>
      <c r="N29" s="361">
        <v>54.759</v>
      </c>
      <c r="O29" s="361">
        <v>63.067999999999998</v>
      </c>
      <c r="P29" s="361">
        <v>47.572000000000003</v>
      </c>
      <c r="Q29" s="361">
        <v>2.6190000000000002</v>
      </c>
      <c r="R29" s="361">
        <v>56.938397264123687</v>
      </c>
      <c r="S29" s="361">
        <v>2.976713949671066</v>
      </c>
      <c r="T29" s="361">
        <v>1.4036513864590885</v>
      </c>
      <c r="U29" s="362"/>
    </row>
    <row r="30" spans="2:21" x14ac:dyDescent="0.25">
      <c r="B30" s="45" t="s">
        <v>42</v>
      </c>
      <c r="C30" s="361">
        <v>200361.92499999999</v>
      </c>
      <c r="D30" s="361">
        <v>58551.646000000001</v>
      </c>
      <c r="E30" s="361">
        <v>14636.329</v>
      </c>
      <c r="F30" s="361">
        <v>1.2688574251267615</v>
      </c>
      <c r="G30" s="361">
        <v>0.62304147859925374</v>
      </c>
      <c r="H30" s="361">
        <v>10.398999999999999</v>
      </c>
      <c r="I30" s="361">
        <v>7.0129999999999999</v>
      </c>
      <c r="J30" s="361">
        <v>6.4779999999999998</v>
      </c>
      <c r="K30" s="361">
        <v>35.009</v>
      </c>
      <c r="L30" s="361">
        <v>24.187000000000001</v>
      </c>
      <c r="M30" s="361">
        <v>14.938000000000001</v>
      </c>
      <c r="N30" s="361">
        <v>58.865000000000002</v>
      </c>
      <c r="O30" s="361">
        <v>66.468000000000004</v>
      </c>
      <c r="P30" s="361">
        <v>73.936999999999998</v>
      </c>
      <c r="Q30" s="361">
        <v>1.8009999999999999</v>
      </c>
      <c r="R30" s="361">
        <v>85.171494534203546</v>
      </c>
      <c r="S30" s="361">
        <v>1.8847570237675941</v>
      </c>
      <c r="T30" s="361">
        <v>0.85834359215259137</v>
      </c>
      <c r="U30" s="362"/>
    </row>
    <row r="31" spans="2:21" x14ac:dyDescent="0.25">
      <c r="B31" s="45" t="s">
        <v>43</v>
      </c>
      <c r="C31" s="361">
        <v>417.78399999999999</v>
      </c>
      <c r="D31" s="361">
        <v>126.291</v>
      </c>
      <c r="E31" s="361">
        <v>32.826999999999998</v>
      </c>
      <c r="F31" s="361">
        <v>2.1137598713832406</v>
      </c>
      <c r="G31" s="361">
        <v>1.049946363566528</v>
      </c>
      <c r="H31" s="361">
        <v>6.1820000000000004</v>
      </c>
      <c r="I31" s="361">
        <v>3.5470000000000002</v>
      </c>
      <c r="J31" s="361">
        <v>3.133</v>
      </c>
      <c r="K31" s="361">
        <v>36.109000000000002</v>
      </c>
      <c r="L31" s="361">
        <v>31.518000000000001</v>
      </c>
      <c r="M31" s="361">
        <v>15.542</v>
      </c>
      <c r="N31" s="361">
        <v>67.230999999999995</v>
      </c>
      <c r="O31" s="361">
        <v>73.554000000000002</v>
      </c>
      <c r="P31" s="361">
        <v>78.546999999999997</v>
      </c>
      <c r="Q31" s="361">
        <v>1.994</v>
      </c>
      <c r="R31" s="361">
        <v>76.561093770943842</v>
      </c>
      <c r="S31" s="361">
        <v>2.7701176731974702</v>
      </c>
      <c r="T31" s="361">
        <v>1.3574574197624352</v>
      </c>
      <c r="U31" s="362"/>
    </row>
    <row r="32" spans="2:21" x14ac:dyDescent="0.25">
      <c r="B32" s="45" t="s">
        <v>44</v>
      </c>
      <c r="C32" s="361">
        <v>7222.9430000000002</v>
      </c>
      <c r="D32" s="361">
        <v>1184.039</v>
      </c>
      <c r="E32" s="361">
        <v>344.07400000000001</v>
      </c>
      <c r="F32" s="361">
        <v>-0.86906668793490738</v>
      </c>
      <c r="G32" s="361">
        <v>-0.88582239032165921</v>
      </c>
      <c r="H32" s="361">
        <v>9.1950000000000003</v>
      </c>
      <c r="I32" s="361">
        <v>12.526</v>
      </c>
      <c r="J32" s="361">
        <v>15.829000000000001</v>
      </c>
      <c r="K32" s="361">
        <v>15.909000000000001</v>
      </c>
      <c r="L32" s="361">
        <v>11.930999999999999</v>
      </c>
      <c r="M32" s="361">
        <v>9.5749999999999993</v>
      </c>
      <c r="N32" s="361">
        <v>71.117999999999995</v>
      </c>
      <c r="O32" s="361">
        <v>71.27</v>
      </c>
      <c r="P32" s="361">
        <v>73.549000000000007</v>
      </c>
      <c r="Q32" s="361">
        <v>1.5409999999999999</v>
      </c>
      <c r="R32" s="361">
        <v>73.30009388139986</v>
      </c>
      <c r="S32" s="361">
        <v>-0.43771786998354645</v>
      </c>
      <c r="T32" s="361">
        <v>-0.4963196656043673</v>
      </c>
      <c r="U32" s="362"/>
    </row>
    <row r="33" spans="2:21" x14ac:dyDescent="0.25">
      <c r="B33" s="45" t="s">
        <v>45</v>
      </c>
      <c r="C33" s="361">
        <v>16934.839</v>
      </c>
      <c r="D33" s="361">
        <v>8859.26</v>
      </c>
      <c r="E33" s="361">
        <v>2983.038</v>
      </c>
      <c r="F33" s="361">
        <v>2.8407317090883448</v>
      </c>
      <c r="G33" s="361">
        <v>2.6482163131292626</v>
      </c>
      <c r="H33" s="361">
        <v>24.652999999999999</v>
      </c>
      <c r="I33" s="361">
        <v>17.004999999999999</v>
      </c>
      <c r="J33" s="361">
        <v>11.063000000000001</v>
      </c>
      <c r="K33" s="361">
        <v>47.463999999999999</v>
      </c>
      <c r="L33" s="361">
        <v>47.417000000000002</v>
      </c>
      <c r="M33" s="361">
        <v>40.853999999999999</v>
      </c>
      <c r="N33" s="361">
        <v>39.094999999999999</v>
      </c>
      <c r="O33" s="361">
        <v>49.454000000000001</v>
      </c>
      <c r="P33" s="361">
        <v>56.344000000000001</v>
      </c>
      <c r="Q33" s="361">
        <v>5.6050000000000004</v>
      </c>
      <c r="R33" s="361">
        <v>28.186249659651331</v>
      </c>
      <c r="S33" s="361">
        <v>5.9412058266273311</v>
      </c>
      <c r="T33" s="361">
        <v>4.8552449713553649</v>
      </c>
      <c r="U33" s="362"/>
    </row>
    <row r="34" spans="2:21" x14ac:dyDescent="0.25">
      <c r="B34" s="45" t="s">
        <v>46</v>
      </c>
      <c r="C34" s="361">
        <v>10162.531999999999</v>
      </c>
      <c r="D34" s="361">
        <v>5164.3289999999997</v>
      </c>
      <c r="E34" s="361">
        <v>1896.73</v>
      </c>
      <c r="F34" s="361">
        <v>2.5864905457106131</v>
      </c>
      <c r="G34" s="361">
        <v>2.8124139535142536</v>
      </c>
      <c r="H34" s="361">
        <v>20.776</v>
      </c>
      <c r="I34" s="361">
        <v>18.347999999999999</v>
      </c>
      <c r="J34" s="361">
        <v>12.781000000000001</v>
      </c>
      <c r="K34" s="361">
        <v>47.372999999999998</v>
      </c>
      <c r="L34" s="361">
        <v>49.889000000000003</v>
      </c>
      <c r="M34" s="361">
        <v>44.695999999999998</v>
      </c>
      <c r="N34" s="361">
        <v>43.832999999999998</v>
      </c>
      <c r="O34" s="361">
        <v>47.381</v>
      </c>
      <c r="P34" s="361">
        <v>54.103999999999999</v>
      </c>
      <c r="Q34" s="361">
        <v>6.0330000000000004</v>
      </c>
      <c r="R34" s="361">
        <v>11.471796595572837</v>
      </c>
      <c r="S34" s="361">
        <v>5.2122773375549505</v>
      </c>
      <c r="T34" s="361">
        <v>5.2156765797219764</v>
      </c>
      <c r="U34" s="362"/>
    </row>
    <row r="35" spans="2:21" x14ac:dyDescent="0.25">
      <c r="B35" s="45" t="s">
        <v>47</v>
      </c>
      <c r="C35" s="361">
        <v>498.89699999999999</v>
      </c>
      <c r="D35" s="361">
        <v>180.018</v>
      </c>
      <c r="E35" s="361">
        <v>48.451999999999998</v>
      </c>
      <c r="F35" s="361">
        <v>1.5168788210541226</v>
      </c>
      <c r="G35" s="361">
        <v>0.85283231407893012</v>
      </c>
      <c r="H35" s="361">
        <v>15.137</v>
      </c>
      <c r="I35" s="361">
        <v>8.1199999999999992</v>
      </c>
      <c r="J35" s="361">
        <v>5.0869999999999997</v>
      </c>
      <c r="K35" s="361">
        <v>40.965000000000003</v>
      </c>
      <c r="L35" s="361">
        <v>38.929000000000002</v>
      </c>
      <c r="M35" s="361">
        <v>20.120999999999999</v>
      </c>
      <c r="N35" s="361">
        <v>52.213000000000001</v>
      </c>
      <c r="O35" s="361">
        <v>66.081000000000003</v>
      </c>
      <c r="P35" s="361">
        <v>75.093000000000004</v>
      </c>
      <c r="Q35" s="361">
        <v>2.2919999999999998</v>
      </c>
      <c r="R35" s="361">
        <v>64.127264746029738</v>
      </c>
      <c r="S35" s="361">
        <v>3.1427693823328844</v>
      </c>
      <c r="T35" s="361">
        <v>1.6111305976475123</v>
      </c>
      <c r="U35" s="362"/>
    </row>
    <row r="36" spans="2:21" x14ac:dyDescent="0.25">
      <c r="B36" s="45" t="s">
        <v>48</v>
      </c>
      <c r="C36" s="361">
        <v>15135.169</v>
      </c>
      <c r="D36" s="361">
        <v>5583.1319999999996</v>
      </c>
      <c r="E36" s="361">
        <v>1713.221</v>
      </c>
      <c r="F36" s="361">
        <v>2.2323727838159639</v>
      </c>
      <c r="G36" s="361">
        <v>1.3820469080676352</v>
      </c>
      <c r="H36" s="361">
        <v>19.795999999999999</v>
      </c>
      <c r="I36" s="361">
        <v>12.374000000000001</v>
      </c>
      <c r="J36" s="361">
        <v>5.9889999999999999</v>
      </c>
      <c r="K36" s="361">
        <v>43.082999999999998</v>
      </c>
      <c r="L36" s="361">
        <v>42.273000000000003</v>
      </c>
      <c r="M36" s="361">
        <v>25.652000000000001</v>
      </c>
      <c r="N36" s="361">
        <v>41.661999999999999</v>
      </c>
      <c r="O36" s="361">
        <v>54.896000000000001</v>
      </c>
      <c r="P36" s="361">
        <v>71.915999999999997</v>
      </c>
      <c r="Q36" s="361">
        <v>2.8610000000000002</v>
      </c>
      <c r="R36" s="361">
        <v>20.319052928976213</v>
      </c>
      <c r="S36" s="361">
        <v>3.3964595775680326</v>
      </c>
      <c r="T36" s="361">
        <v>2.7402350734921952</v>
      </c>
      <c r="U36" s="362"/>
    </row>
    <row r="37" spans="2:21" x14ac:dyDescent="0.25">
      <c r="B37" s="45" t="s">
        <v>49</v>
      </c>
      <c r="C37" s="361">
        <v>22253.958999999999</v>
      </c>
      <c r="D37" s="361">
        <v>11037.02</v>
      </c>
      <c r="E37" s="361">
        <v>3629.8319999999999</v>
      </c>
      <c r="F37" s="361">
        <v>2.6598571632017456</v>
      </c>
      <c r="G37" s="361">
        <v>2.3307885318408892</v>
      </c>
      <c r="H37" s="361">
        <v>19.312999999999999</v>
      </c>
      <c r="I37" s="361">
        <v>13.965</v>
      </c>
      <c r="J37" s="361">
        <v>11.741</v>
      </c>
      <c r="K37" s="361">
        <v>45.039000000000001</v>
      </c>
      <c r="L37" s="361">
        <v>44.673000000000002</v>
      </c>
      <c r="M37" s="361">
        <v>37.271999999999998</v>
      </c>
      <c r="N37" s="361">
        <v>46.103000000000002</v>
      </c>
      <c r="O37" s="361">
        <v>53.619</v>
      </c>
      <c r="P37" s="361">
        <v>55.064999999999998</v>
      </c>
      <c r="Q37" s="361">
        <v>4.78</v>
      </c>
      <c r="R37" s="361">
        <v>53.250399176164564</v>
      </c>
      <c r="S37" s="361">
        <v>3.9412916898080144</v>
      </c>
      <c r="T37" s="361">
        <v>3.2215314557024755</v>
      </c>
      <c r="U37" s="362"/>
    </row>
    <row r="38" spans="2:21" x14ac:dyDescent="0.25">
      <c r="B38" s="45" t="s">
        <v>50</v>
      </c>
      <c r="C38" s="361">
        <v>35181.703999999998</v>
      </c>
      <c r="D38" s="361">
        <v>7022.8360000000002</v>
      </c>
      <c r="E38" s="361">
        <v>1991.394</v>
      </c>
      <c r="F38" s="361">
        <v>1.0461684803233093</v>
      </c>
      <c r="G38" s="361">
        <v>0.84506146807219884</v>
      </c>
      <c r="H38" s="361">
        <v>7.327</v>
      </c>
      <c r="I38" s="361">
        <v>7.0730000000000004</v>
      </c>
      <c r="J38" s="361">
        <v>7.5529999999999999</v>
      </c>
      <c r="K38" s="361">
        <v>16.616</v>
      </c>
      <c r="L38" s="361">
        <v>14.01</v>
      </c>
      <c r="M38" s="361">
        <v>11.25</v>
      </c>
      <c r="N38" s="361">
        <v>72.462999999999994</v>
      </c>
      <c r="O38" s="361">
        <v>77.233999999999995</v>
      </c>
      <c r="P38" s="361">
        <v>81.481999999999999</v>
      </c>
      <c r="Q38" s="361">
        <v>1.67</v>
      </c>
      <c r="R38" s="361">
        <v>81.471531339130138</v>
      </c>
      <c r="S38" s="361">
        <v>1.3152900004352517</v>
      </c>
      <c r="T38" s="361">
        <v>1.0568147423797176</v>
      </c>
      <c r="U38" s="362"/>
    </row>
    <row r="39" spans="2:21" x14ac:dyDescent="0.25">
      <c r="B39" s="45" t="s">
        <v>51</v>
      </c>
      <c r="C39" s="361">
        <v>4616.4170000000004</v>
      </c>
      <c r="D39" s="361">
        <v>2147.6570000000002</v>
      </c>
      <c r="E39" s="361">
        <v>673.79</v>
      </c>
      <c r="F39" s="361">
        <v>2.0021556771335827</v>
      </c>
      <c r="G39" s="361">
        <v>1.8461420080871382</v>
      </c>
      <c r="H39" s="361">
        <v>22.69</v>
      </c>
      <c r="I39" s="361">
        <v>18.547000000000001</v>
      </c>
      <c r="J39" s="361">
        <v>14.868</v>
      </c>
      <c r="K39" s="361">
        <v>43.134</v>
      </c>
      <c r="L39" s="361">
        <v>40.98</v>
      </c>
      <c r="M39" s="361">
        <v>34.185000000000002</v>
      </c>
      <c r="N39" s="361">
        <v>41.948</v>
      </c>
      <c r="O39" s="361">
        <v>46.051000000000002</v>
      </c>
      <c r="P39" s="361">
        <v>50.179000000000002</v>
      </c>
      <c r="Q39" s="361">
        <v>4.3650000000000002</v>
      </c>
      <c r="R39" s="361">
        <v>39.499724569942444</v>
      </c>
      <c r="S39" s="361">
        <v>2.307029042595937</v>
      </c>
      <c r="T39" s="361">
        <v>2.7798429469296297</v>
      </c>
      <c r="U39" s="362"/>
    </row>
    <row r="40" spans="2:21" x14ac:dyDescent="0.25">
      <c r="B40" s="45" t="s">
        <v>52</v>
      </c>
      <c r="C40" s="361">
        <v>12825.314</v>
      </c>
      <c r="D40" s="361">
        <v>7091.6390000000001</v>
      </c>
      <c r="E40" s="361">
        <v>2456.578</v>
      </c>
      <c r="F40" s="361">
        <v>3.3381093556487476</v>
      </c>
      <c r="G40" s="361">
        <v>2.8661908418516782</v>
      </c>
      <c r="H40" s="361">
        <v>23.407</v>
      </c>
      <c r="I40" s="361">
        <v>19.321999999999999</v>
      </c>
      <c r="J40" s="361">
        <v>14.295</v>
      </c>
      <c r="K40" s="361">
        <v>46.886000000000003</v>
      </c>
      <c r="L40" s="361">
        <v>51.01</v>
      </c>
      <c r="M40" s="361">
        <v>45.886000000000003</v>
      </c>
      <c r="N40" s="361">
        <v>41.331000000000003</v>
      </c>
      <c r="O40" s="361">
        <v>46.375</v>
      </c>
      <c r="P40" s="361">
        <v>51.182000000000002</v>
      </c>
      <c r="Q40" s="361">
        <v>6.2629999999999999</v>
      </c>
      <c r="R40" s="361">
        <v>22.226925594180383</v>
      </c>
      <c r="S40" s="361">
        <v>3.6242075900294561</v>
      </c>
      <c r="T40" s="361">
        <v>3.9155852462680718</v>
      </c>
      <c r="U40" s="362"/>
    </row>
    <row r="41" spans="2:21" x14ac:dyDescent="0.25">
      <c r="B41" s="45" t="s">
        <v>53</v>
      </c>
      <c r="C41" s="361">
        <v>17619.707999999999</v>
      </c>
      <c r="D41" s="361">
        <v>4532</v>
      </c>
      <c r="E41" s="361">
        <v>1223.51</v>
      </c>
      <c r="F41" s="361">
        <v>1.2510716178769705</v>
      </c>
      <c r="G41" s="361">
        <v>0.69058753602858713</v>
      </c>
      <c r="H41" s="361">
        <v>9.52</v>
      </c>
      <c r="I41" s="361">
        <v>5.617</v>
      </c>
      <c r="J41" s="361">
        <v>5.5419999999999998</v>
      </c>
      <c r="K41" s="361">
        <v>29.18</v>
      </c>
      <c r="L41" s="361">
        <v>23.062999999999999</v>
      </c>
      <c r="M41" s="361">
        <v>13.922000000000001</v>
      </c>
      <c r="N41" s="361">
        <v>62.026000000000003</v>
      </c>
      <c r="O41" s="361">
        <v>73.664000000000001</v>
      </c>
      <c r="P41" s="361">
        <v>79.954999999999998</v>
      </c>
      <c r="Q41" s="361">
        <v>1.82</v>
      </c>
      <c r="R41" s="361">
        <v>89.174519804755008</v>
      </c>
      <c r="S41" s="361">
        <v>1.5488983375568928</v>
      </c>
      <c r="T41" s="361">
        <v>0.83621635371536729</v>
      </c>
      <c r="U41" s="362"/>
    </row>
    <row r="42" spans="2:21" x14ac:dyDescent="0.25">
      <c r="B42" s="45" t="s">
        <v>54</v>
      </c>
      <c r="C42" s="361">
        <v>1385566.537</v>
      </c>
      <c r="D42" s="361">
        <v>301232.78899999999</v>
      </c>
      <c r="E42" s="361">
        <v>90186.707999999999</v>
      </c>
      <c r="F42" s="361">
        <v>0.75226033358470923</v>
      </c>
      <c r="G42" s="361">
        <v>0.2807404092584827</v>
      </c>
      <c r="H42" s="361">
        <v>8.4440000000000008</v>
      </c>
      <c r="I42" s="361">
        <v>6.91</v>
      </c>
      <c r="J42" s="361">
        <v>7.1740000000000004</v>
      </c>
      <c r="K42" s="361">
        <v>34.792999999999999</v>
      </c>
      <c r="L42" s="361">
        <v>22.882999999999999</v>
      </c>
      <c r="M42" s="361">
        <v>13.316000000000001</v>
      </c>
      <c r="N42" s="361">
        <v>63</v>
      </c>
      <c r="O42" s="361">
        <v>69.451999999999998</v>
      </c>
      <c r="P42" s="361">
        <v>75.331000000000003</v>
      </c>
      <c r="Q42" s="361">
        <v>1.6679999999999999</v>
      </c>
      <c r="R42" s="361">
        <v>53.168055977668295</v>
      </c>
      <c r="S42" s="361">
        <v>3.7891759937472425</v>
      </c>
      <c r="T42" s="361">
        <v>1.7913394487485836</v>
      </c>
      <c r="U42" s="362"/>
    </row>
    <row r="43" spans="2:21" x14ac:dyDescent="0.25">
      <c r="B43" s="45" t="s">
        <v>55</v>
      </c>
      <c r="C43" s="361">
        <v>48321.404999999999</v>
      </c>
      <c r="D43" s="361">
        <v>16014.036</v>
      </c>
      <c r="E43" s="361">
        <v>4501.7169999999996</v>
      </c>
      <c r="F43" s="361">
        <v>1.6178644195044505</v>
      </c>
      <c r="G43" s="361">
        <v>0.99422653732353528</v>
      </c>
      <c r="H43" s="361">
        <v>9.3650000000000002</v>
      </c>
      <c r="I43" s="361">
        <v>6.234</v>
      </c>
      <c r="J43" s="361">
        <v>5.5880000000000001</v>
      </c>
      <c r="K43" s="361">
        <v>37.588999999999999</v>
      </c>
      <c r="L43" s="361">
        <v>27.24</v>
      </c>
      <c r="M43" s="361">
        <v>18.783000000000001</v>
      </c>
      <c r="N43" s="361">
        <v>60.902999999999999</v>
      </c>
      <c r="O43" s="361">
        <v>68.292000000000002</v>
      </c>
      <c r="P43" s="361">
        <v>74.037999999999997</v>
      </c>
      <c r="Q43" s="361">
        <v>2.286</v>
      </c>
      <c r="R43" s="361">
        <v>75.883128812169275</v>
      </c>
      <c r="S43" s="361">
        <v>2.0771334982122416</v>
      </c>
      <c r="T43" s="361">
        <v>1.3208695284945979</v>
      </c>
      <c r="U43" s="362"/>
    </row>
    <row r="44" spans="2:21" x14ac:dyDescent="0.25">
      <c r="B44" s="45" t="s">
        <v>56</v>
      </c>
      <c r="C44" s="361">
        <v>734.91700000000003</v>
      </c>
      <c r="D44" s="361">
        <v>354.459</v>
      </c>
      <c r="E44" s="361">
        <v>116.26</v>
      </c>
      <c r="F44" s="361">
        <v>2.5079068634718071</v>
      </c>
      <c r="G44" s="361">
        <v>2.1389339845612745</v>
      </c>
      <c r="H44" s="361">
        <v>17.713000000000001</v>
      </c>
      <c r="I44" s="361">
        <v>11.686999999999999</v>
      </c>
      <c r="J44" s="361">
        <v>8.7650000000000006</v>
      </c>
      <c r="K44" s="361">
        <v>44.929000000000002</v>
      </c>
      <c r="L44" s="361">
        <v>38</v>
      </c>
      <c r="M44" s="361">
        <v>35.246000000000002</v>
      </c>
      <c r="N44" s="361">
        <v>47.716999999999999</v>
      </c>
      <c r="O44" s="361">
        <v>55.615000000000002</v>
      </c>
      <c r="P44" s="361">
        <v>60.874000000000002</v>
      </c>
      <c r="Q44" s="361">
        <v>4.7140000000000004</v>
      </c>
      <c r="R44" s="361">
        <v>28.104126044165529</v>
      </c>
      <c r="S44" s="361">
        <v>2.5443760977033563</v>
      </c>
      <c r="T44" s="361">
        <v>2.8137185978187755</v>
      </c>
      <c r="U44" s="362"/>
    </row>
    <row r="45" spans="2:21" x14ac:dyDescent="0.25">
      <c r="B45" s="45" t="s">
        <v>57</v>
      </c>
      <c r="C45" s="361">
        <v>4447.6319999999996</v>
      </c>
      <c r="D45" s="361">
        <v>2169.7159999999999</v>
      </c>
      <c r="E45" s="361">
        <v>738.44</v>
      </c>
      <c r="F45" s="361">
        <v>2.7125776990392167</v>
      </c>
      <c r="G45" s="361">
        <v>2.4572305637781127</v>
      </c>
      <c r="H45" s="361">
        <v>14.231999999999999</v>
      </c>
      <c r="I45" s="361">
        <v>12.237</v>
      </c>
      <c r="J45" s="361">
        <v>10.231999999999999</v>
      </c>
      <c r="K45" s="361">
        <v>43.177999999999997</v>
      </c>
      <c r="L45" s="361">
        <v>38.295999999999999</v>
      </c>
      <c r="M45" s="361">
        <v>37.576000000000001</v>
      </c>
      <c r="N45" s="361">
        <v>53.39</v>
      </c>
      <c r="O45" s="361">
        <v>55.201999999999998</v>
      </c>
      <c r="P45" s="361">
        <v>58.792999999999999</v>
      </c>
      <c r="Q45" s="361">
        <v>4.9690000000000003</v>
      </c>
      <c r="R45" s="361">
        <v>64.530653615227166</v>
      </c>
      <c r="S45" s="361">
        <v>3.4611367027769688</v>
      </c>
      <c r="T45" s="361">
        <v>3.0302732901820684</v>
      </c>
      <c r="U45" s="362"/>
    </row>
    <row r="46" spans="2:21" x14ac:dyDescent="0.25">
      <c r="B46" s="45" t="s">
        <v>58</v>
      </c>
      <c r="C46" s="361">
        <v>20.629000000000001</v>
      </c>
      <c r="D46" s="361">
        <v>7.4739865965783752</v>
      </c>
      <c r="E46" s="361">
        <v>2.0798957933671316</v>
      </c>
      <c r="F46" s="361">
        <v>0.68721994374222861</v>
      </c>
      <c r="G46" s="361">
        <v>0.43040697338310363</v>
      </c>
      <c r="H46" s="361" t="s">
        <v>238</v>
      </c>
      <c r="I46" s="361" t="s">
        <v>238</v>
      </c>
      <c r="J46" s="361" t="s">
        <v>238</v>
      </c>
      <c r="K46" s="361" t="s">
        <v>238</v>
      </c>
      <c r="L46" s="361" t="s">
        <v>238</v>
      </c>
      <c r="M46" s="361" t="s">
        <v>238</v>
      </c>
      <c r="N46" s="361" t="s">
        <v>238</v>
      </c>
      <c r="O46" s="361" t="s">
        <v>238</v>
      </c>
      <c r="P46" s="361" t="s">
        <v>238</v>
      </c>
      <c r="Q46" s="361" t="s">
        <v>238</v>
      </c>
      <c r="R46" s="361">
        <v>74.022007853022444</v>
      </c>
      <c r="S46" s="361">
        <v>1.7693029223923094</v>
      </c>
      <c r="T46" s="361">
        <v>0.73217353710410304</v>
      </c>
      <c r="U46" s="362"/>
    </row>
    <row r="47" spans="2:21" x14ac:dyDescent="0.25">
      <c r="B47" s="45" t="s">
        <v>59</v>
      </c>
      <c r="C47" s="361">
        <v>4872.1660000000002</v>
      </c>
      <c r="D47" s="361">
        <v>1396.6980000000001</v>
      </c>
      <c r="E47" s="361">
        <v>363.41800000000001</v>
      </c>
      <c r="F47" s="361">
        <v>1.9959981318920481</v>
      </c>
      <c r="G47" s="361">
        <v>0.98426316434533823</v>
      </c>
      <c r="H47" s="361">
        <v>7.3849999999999998</v>
      </c>
      <c r="I47" s="361">
        <v>4.1950000000000003</v>
      </c>
      <c r="J47" s="361">
        <v>4.2359999999999998</v>
      </c>
      <c r="K47" s="361">
        <v>32.795999999999999</v>
      </c>
      <c r="L47" s="361">
        <v>26.956</v>
      </c>
      <c r="M47" s="361">
        <v>15.12</v>
      </c>
      <c r="N47" s="361">
        <v>66.792000000000002</v>
      </c>
      <c r="O47" s="361">
        <v>75.683000000000007</v>
      </c>
      <c r="P47" s="361">
        <v>79.930000000000007</v>
      </c>
      <c r="Q47" s="361">
        <v>1.7949999999999999</v>
      </c>
      <c r="R47" s="361">
        <v>74.955758896556475</v>
      </c>
      <c r="S47" s="361">
        <v>3.7561337920781366</v>
      </c>
      <c r="T47" s="361">
        <v>1.7407243902076905</v>
      </c>
      <c r="U47" s="362"/>
    </row>
    <row r="48" spans="2:21" x14ac:dyDescent="0.25">
      <c r="B48" s="45" t="s">
        <v>60</v>
      </c>
      <c r="C48" s="361">
        <v>20316.085999999999</v>
      </c>
      <c r="D48" s="361">
        <v>9764.9509999999991</v>
      </c>
      <c r="E48" s="361">
        <v>3195.9969999999998</v>
      </c>
      <c r="F48" s="361">
        <v>2.2474004560656757</v>
      </c>
      <c r="G48" s="361">
        <v>2.1393316818644372</v>
      </c>
      <c r="H48" s="361">
        <v>21.114000000000001</v>
      </c>
      <c r="I48" s="361">
        <v>13.563000000000001</v>
      </c>
      <c r="J48" s="361">
        <v>14.198</v>
      </c>
      <c r="K48" s="361">
        <v>52.780999999999999</v>
      </c>
      <c r="L48" s="361">
        <v>41.411000000000001</v>
      </c>
      <c r="M48" s="361">
        <v>36.588999999999999</v>
      </c>
      <c r="N48" s="361">
        <v>43.692</v>
      </c>
      <c r="O48" s="361">
        <v>52.482999999999997</v>
      </c>
      <c r="P48" s="361">
        <v>50.722000000000001</v>
      </c>
      <c r="Q48" s="361">
        <v>4.8659999999999997</v>
      </c>
      <c r="R48" s="361">
        <v>52.765823101949863</v>
      </c>
      <c r="S48" s="361">
        <v>3.5234108278443523</v>
      </c>
      <c r="T48" s="361">
        <v>3.1850649480801851</v>
      </c>
      <c r="U48" s="362"/>
    </row>
    <row r="49" spans="2:21" x14ac:dyDescent="0.25">
      <c r="B49" s="45" t="s">
        <v>61</v>
      </c>
      <c r="C49" s="361">
        <v>4289.7139999999999</v>
      </c>
      <c r="D49" s="361">
        <v>785.92600000000004</v>
      </c>
      <c r="E49" s="361">
        <v>215.08199999999999</v>
      </c>
      <c r="F49" s="361">
        <v>-0.4828050017690988</v>
      </c>
      <c r="G49" s="361">
        <v>-0.38910791843848408</v>
      </c>
      <c r="H49" s="361">
        <v>10.164</v>
      </c>
      <c r="I49" s="361">
        <v>10.772</v>
      </c>
      <c r="J49" s="361">
        <v>12.451000000000001</v>
      </c>
      <c r="K49" s="361">
        <v>15.196999999999999</v>
      </c>
      <c r="L49" s="361">
        <v>12.054</v>
      </c>
      <c r="M49" s="361">
        <v>9.5039999999999996</v>
      </c>
      <c r="N49" s="361">
        <v>68.381</v>
      </c>
      <c r="O49" s="361">
        <v>72.331000000000003</v>
      </c>
      <c r="P49" s="361">
        <v>77.048000000000002</v>
      </c>
      <c r="Q49" s="361">
        <v>1.5009999999999999</v>
      </c>
      <c r="R49" s="361">
        <v>58.35936848004318</v>
      </c>
      <c r="S49" s="361">
        <v>-0.1484172203365447</v>
      </c>
      <c r="T49" s="361">
        <v>0.21190505544164237</v>
      </c>
      <c r="U49" s="362"/>
    </row>
    <row r="50" spans="2:21" x14ac:dyDescent="0.25">
      <c r="B50" s="45" t="s">
        <v>62</v>
      </c>
      <c r="C50" s="361">
        <v>11265.629000000001</v>
      </c>
      <c r="D50" s="361">
        <v>2253.7240000000002</v>
      </c>
      <c r="E50" s="361">
        <v>529.48199999999997</v>
      </c>
      <c r="F50" s="361">
        <v>0.26444813649646093</v>
      </c>
      <c r="G50" s="361">
        <v>-0.2225715627537011</v>
      </c>
      <c r="H50" s="361">
        <v>6.718</v>
      </c>
      <c r="I50" s="361">
        <v>6.9880000000000004</v>
      </c>
      <c r="J50" s="361">
        <v>7.7240000000000002</v>
      </c>
      <c r="K50" s="361">
        <v>29.405000000000001</v>
      </c>
      <c r="L50" s="361">
        <v>16.803999999999998</v>
      </c>
      <c r="M50" s="361">
        <v>9.5050000000000008</v>
      </c>
      <c r="N50" s="361">
        <v>69.811000000000007</v>
      </c>
      <c r="O50" s="361">
        <v>74.646000000000001</v>
      </c>
      <c r="P50" s="361">
        <v>79.262</v>
      </c>
      <c r="Q50" s="361">
        <v>1.4490000000000001</v>
      </c>
      <c r="R50" s="361">
        <v>76.872014869298454</v>
      </c>
      <c r="S50" s="361">
        <v>0.46755390758002213</v>
      </c>
      <c r="T50" s="361">
        <v>-3.8095002219205948E-2</v>
      </c>
      <c r="U50" s="362"/>
    </row>
    <row r="51" spans="2:21" x14ac:dyDescent="0.25">
      <c r="B51" s="45" t="s">
        <v>63</v>
      </c>
      <c r="C51" s="361">
        <v>1141.1659999999999</v>
      </c>
      <c r="D51" s="361">
        <v>239.874</v>
      </c>
      <c r="E51" s="361">
        <v>65.363</v>
      </c>
      <c r="F51" s="361">
        <v>1.7296796686001665</v>
      </c>
      <c r="G51" s="361">
        <v>0.79504325297758605</v>
      </c>
      <c r="H51" s="361">
        <v>7.4450000000000003</v>
      </c>
      <c r="I51" s="361">
        <v>6.9880000000000004</v>
      </c>
      <c r="J51" s="361">
        <v>6.9370000000000003</v>
      </c>
      <c r="K51" s="361">
        <v>19.106999999999999</v>
      </c>
      <c r="L51" s="361">
        <v>19.047999999999998</v>
      </c>
      <c r="M51" s="361">
        <v>11.481999999999999</v>
      </c>
      <c r="N51" s="361">
        <v>72.575999999999993</v>
      </c>
      <c r="O51" s="361">
        <v>76.554000000000002</v>
      </c>
      <c r="P51" s="361">
        <v>79.840999999999994</v>
      </c>
      <c r="Q51" s="361">
        <v>1.4610000000000001</v>
      </c>
      <c r="R51" s="361">
        <v>67.132564412188941</v>
      </c>
      <c r="S51" s="361">
        <v>1.7528608815151729</v>
      </c>
      <c r="T51" s="361">
        <v>0.81622979542897378</v>
      </c>
      <c r="U51" s="362"/>
    </row>
    <row r="52" spans="2:21" x14ac:dyDescent="0.25">
      <c r="B52" s="45" t="s">
        <v>64</v>
      </c>
      <c r="C52" s="361">
        <v>10702.197</v>
      </c>
      <c r="D52" s="361">
        <v>1875.462</v>
      </c>
      <c r="E52" s="361">
        <v>601.18600000000004</v>
      </c>
      <c r="F52" s="361">
        <v>0.15559297943166114</v>
      </c>
      <c r="G52" s="361">
        <v>0.18978909363393354</v>
      </c>
      <c r="H52" s="361">
        <v>12.143000000000001</v>
      </c>
      <c r="I52" s="361">
        <v>12.3</v>
      </c>
      <c r="J52" s="361">
        <v>10.597</v>
      </c>
      <c r="K52" s="361">
        <v>15.714</v>
      </c>
      <c r="L52" s="361">
        <v>12.382999999999999</v>
      </c>
      <c r="M52" s="361">
        <v>11.077999999999999</v>
      </c>
      <c r="N52" s="361">
        <v>69.927000000000007</v>
      </c>
      <c r="O52" s="361">
        <v>71.775000000000006</v>
      </c>
      <c r="P52" s="361">
        <v>77.69</v>
      </c>
      <c r="Q52" s="361">
        <v>1.5660000000000001</v>
      </c>
      <c r="R52" s="361">
        <v>73.059681110336498</v>
      </c>
      <c r="S52" s="361">
        <v>2.8915962632423402E-2</v>
      </c>
      <c r="T52" s="361">
        <v>0.28980998064403174</v>
      </c>
      <c r="U52" s="362"/>
    </row>
    <row r="53" spans="2:21" x14ac:dyDescent="0.25">
      <c r="B53" s="45" t="s">
        <v>65</v>
      </c>
      <c r="C53" s="361">
        <v>24895.48</v>
      </c>
      <c r="D53" s="361">
        <v>6582.8329999999996</v>
      </c>
      <c r="E53" s="361">
        <v>1709.566</v>
      </c>
      <c r="F53" s="361">
        <v>0.90992545160449079</v>
      </c>
      <c r="G53" s="361">
        <v>0.41573309926547125</v>
      </c>
      <c r="H53" s="361">
        <v>9.5380000000000003</v>
      </c>
      <c r="I53" s="361">
        <v>5.6890000000000001</v>
      </c>
      <c r="J53" s="361">
        <v>9.2010000000000005</v>
      </c>
      <c r="K53" s="361">
        <v>36.963999999999999</v>
      </c>
      <c r="L53" s="361">
        <v>20.765000000000001</v>
      </c>
      <c r="M53" s="361">
        <v>14.366</v>
      </c>
      <c r="N53" s="361">
        <v>59.655999999999999</v>
      </c>
      <c r="O53" s="361">
        <v>69.896000000000001</v>
      </c>
      <c r="P53" s="361">
        <v>69.998999999999995</v>
      </c>
      <c r="Q53" s="361">
        <v>1.988</v>
      </c>
      <c r="R53" s="361">
        <v>60.568625308690571</v>
      </c>
      <c r="S53" s="361">
        <v>1.0696570172376134</v>
      </c>
      <c r="T53" s="361">
        <v>0.81111115088291741</v>
      </c>
      <c r="U53" s="362"/>
    </row>
    <row r="54" spans="2:21" x14ac:dyDescent="0.25">
      <c r="B54" s="45" t="s">
        <v>67</v>
      </c>
      <c r="C54" s="361">
        <v>67513.676999999996</v>
      </c>
      <c r="D54" s="361">
        <v>34913.627999999997</v>
      </c>
      <c r="E54" s="361">
        <v>11906.699000000001</v>
      </c>
      <c r="F54" s="361">
        <v>2.8675649971970243</v>
      </c>
      <c r="G54" s="361">
        <v>2.5269897705386297</v>
      </c>
      <c r="H54" s="361">
        <v>20.414999999999999</v>
      </c>
      <c r="I54" s="361">
        <v>18.041</v>
      </c>
      <c r="J54" s="361">
        <v>15.427</v>
      </c>
      <c r="K54" s="361">
        <v>46.645000000000003</v>
      </c>
      <c r="L54" s="361">
        <v>48.35</v>
      </c>
      <c r="M54" s="361">
        <v>42.716999999999999</v>
      </c>
      <c r="N54" s="361">
        <v>43.917000000000002</v>
      </c>
      <c r="O54" s="361">
        <v>47.484999999999999</v>
      </c>
      <c r="P54" s="361">
        <v>49.963000000000001</v>
      </c>
      <c r="Q54" s="361">
        <v>5.9329999999999998</v>
      </c>
      <c r="R54" s="361">
        <v>41.461467133540957</v>
      </c>
      <c r="S54" s="361">
        <v>4.1836370743825118</v>
      </c>
      <c r="T54" s="361">
        <v>3.6713242690123078</v>
      </c>
      <c r="U54" s="362"/>
    </row>
    <row r="55" spans="2:21" x14ac:dyDescent="0.25">
      <c r="B55" s="45" t="s">
        <v>68</v>
      </c>
      <c r="C55" s="361">
        <v>5619.0959999999995</v>
      </c>
      <c r="D55" s="361">
        <v>1198.299</v>
      </c>
      <c r="E55" s="361">
        <v>323.09899999999999</v>
      </c>
      <c r="F55" s="361">
        <v>0.38718751327756767</v>
      </c>
      <c r="G55" s="361">
        <v>0.39508096810253041</v>
      </c>
      <c r="H55" s="361">
        <v>10.069000000000001</v>
      </c>
      <c r="I55" s="361">
        <v>11.698</v>
      </c>
      <c r="J55" s="361">
        <v>10.034000000000001</v>
      </c>
      <c r="K55" s="361">
        <v>15.364000000000001</v>
      </c>
      <c r="L55" s="361">
        <v>12.119</v>
      </c>
      <c r="M55" s="361">
        <v>11.339</v>
      </c>
      <c r="N55" s="361">
        <v>73.227000000000004</v>
      </c>
      <c r="O55" s="361">
        <v>74.954999999999998</v>
      </c>
      <c r="P55" s="361">
        <v>79.388000000000005</v>
      </c>
      <c r="Q55" s="361">
        <v>1.88</v>
      </c>
      <c r="R55" s="361">
        <v>87.323583722363892</v>
      </c>
      <c r="S55" s="361">
        <v>0.51245847940553946</v>
      </c>
      <c r="T55" s="361">
        <v>0.56530792669513286</v>
      </c>
      <c r="U55" s="362"/>
    </row>
    <row r="56" spans="2:21" x14ac:dyDescent="0.25">
      <c r="B56" s="45" t="s">
        <v>69</v>
      </c>
      <c r="C56" s="361">
        <v>872.93200000000002</v>
      </c>
      <c r="D56" s="361">
        <v>346.70400000000001</v>
      </c>
      <c r="E56" s="361">
        <v>108.9</v>
      </c>
      <c r="F56" s="361">
        <v>1.70375628450982</v>
      </c>
      <c r="G56" s="361">
        <v>1.2256122636049938</v>
      </c>
      <c r="H56" s="361">
        <v>15.166</v>
      </c>
      <c r="I56" s="361">
        <v>10.651</v>
      </c>
      <c r="J56" s="361">
        <v>8.7439999999999998</v>
      </c>
      <c r="K56" s="361">
        <v>45.137</v>
      </c>
      <c r="L56" s="361">
        <v>40.409999999999997</v>
      </c>
      <c r="M56" s="361">
        <v>27.48</v>
      </c>
      <c r="N56" s="361">
        <v>49.16</v>
      </c>
      <c r="O56" s="361">
        <v>56.677999999999997</v>
      </c>
      <c r="P56" s="361">
        <v>61.801000000000002</v>
      </c>
      <c r="Q56" s="361">
        <v>3.387</v>
      </c>
      <c r="R56" s="361">
        <v>77.18642460122895</v>
      </c>
      <c r="S56" s="361">
        <v>1.7735617196828584</v>
      </c>
      <c r="T56" s="361">
        <v>1.3783446277690057</v>
      </c>
      <c r="U56" s="362"/>
    </row>
    <row r="57" spans="2:21" x14ac:dyDescent="0.25">
      <c r="B57" s="45" t="s">
        <v>71</v>
      </c>
      <c r="C57" s="361">
        <v>72.003</v>
      </c>
      <c r="D57" s="361">
        <v>22.203409190237512</v>
      </c>
      <c r="E57" s="361">
        <v>6.0956785362899799</v>
      </c>
      <c r="F57" s="361">
        <v>6.5402203530403352E-2</v>
      </c>
      <c r="G57" s="361">
        <v>0.39102391785661095</v>
      </c>
      <c r="H57" s="361" t="s">
        <v>238</v>
      </c>
      <c r="I57" s="361" t="s">
        <v>238</v>
      </c>
      <c r="J57" s="361" t="s">
        <v>238</v>
      </c>
      <c r="K57" s="361" t="s">
        <v>238</v>
      </c>
      <c r="L57" s="361" t="s">
        <v>238</v>
      </c>
      <c r="M57" s="361" t="s">
        <v>238</v>
      </c>
      <c r="N57" s="361" t="s">
        <v>238</v>
      </c>
      <c r="O57" s="361" t="s">
        <v>238</v>
      </c>
      <c r="P57" s="361" t="s">
        <v>238</v>
      </c>
      <c r="Q57" s="361" t="s">
        <v>238</v>
      </c>
      <c r="R57" s="361">
        <v>68.969348499368081</v>
      </c>
      <c r="S57" s="361">
        <v>0.45351944741039862</v>
      </c>
      <c r="T57" s="361">
        <v>0.76177017185038409</v>
      </c>
      <c r="U57" s="362"/>
    </row>
    <row r="58" spans="2:21" x14ac:dyDescent="0.25">
      <c r="B58" s="45" t="s">
        <v>72</v>
      </c>
      <c r="C58" s="361">
        <v>10403.761</v>
      </c>
      <c r="D58" s="361">
        <v>3730.605</v>
      </c>
      <c r="E58" s="361">
        <v>1061.29</v>
      </c>
      <c r="F58" s="361">
        <v>1.5732098714743177</v>
      </c>
      <c r="G58" s="361">
        <v>0.94584254789751732</v>
      </c>
      <c r="H58" s="361">
        <v>10.625</v>
      </c>
      <c r="I58" s="361">
        <v>6.2889999999999997</v>
      </c>
      <c r="J58" s="361">
        <v>6.0019999999999998</v>
      </c>
      <c r="K58" s="361">
        <v>41.561999999999998</v>
      </c>
      <c r="L58" s="361">
        <v>29.88</v>
      </c>
      <c r="M58" s="361">
        <v>20.826000000000001</v>
      </c>
      <c r="N58" s="361">
        <v>58.465000000000003</v>
      </c>
      <c r="O58" s="361">
        <v>67.855999999999995</v>
      </c>
      <c r="P58" s="361">
        <v>73.402000000000001</v>
      </c>
      <c r="Q58" s="361">
        <v>2.484</v>
      </c>
      <c r="R58" s="361">
        <v>77.081672675871744</v>
      </c>
      <c r="S58" s="361">
        <v>3.0229159409887694</v>
      </c>
      <c r="T58" s="361">
        <v>1.6706446963263715</v>
      </c>
      <c r="U58" s="362"/>
    </row>
    <row r="59" spans="2:21" x14ac:dyDescent="0.25">
      <c r="B59" s="45" t="s">
        <v>73</v>
      </c>
      <c r="C59" s="361">
        <v>15737.878000000001</v>
      </c>
      <c r="D59" s="361">
        <v>5597.7790000000005</v>
      </c>
      <c r="E59" s="361">
        <v>1599.421</v>
      </c>
      <c r="F59" s="361">
        <v>1.9182685990059476</v>
      </c>
      <c r="G59" s="361">
        <v>1.3054877795400555</v>
      </c>
      <c r="H59" s="361">
        <v>12.191000000000001</v>
      </c>
      <c r="I59" s="361">
        <v>6.2809999999999997</v>
      </c>
      <c r="J59" s="361">
        <v>4.915</v>
      </c>
      <c r="K59" s="361">
        <v>40.889000000000003</v>
      </c>
      <c r="L59" s="361">
        <v>29.994</v>
      </c>
      <c r="M59" s="361">
        <v>20.812000000000001</v>
      </c>
      <c r="N59" s="361">
        <v>57.790999999999997</v>
      </c>
      <c r="O59" s="361">
        <v>68.838999999999999</v>
      </c>
      <c r="P59" s="361">
        <v>76.471000000000004</v>
      </c>
      <c r="Q59" s="361">
        <v>2.5590000000000002</v>
      </c>
      <c r="R59" s="361">
        <v>63.297993541441869</v>
      </c>
      <c r="S59" s="361">
        <v>2.5221232259013933</v>
      </c>
      <c r="T59" s="361">
        <v>1.7220699111100115</v>
      </c>
      <c r="U59" s="362"/>
    </row>
    <row r="60" spans="2:21" x14ac:dyDescent="0.25">
      <c r="B60" s="45" t="s">
        <v>74</v>
      </c>
      <c r="C60" s="361">
        <v>82056.377999999997</v>
      </c>
      <c r="D60" s="361">
        <v>30121.757000000001</v>
      </c>
      <c r="E60" s="361">
        <v>9267.9689999999991</v>
      </c>
      <c r="F60" s="361">
        <v>1.6350516798215433</v>
      </c>
      <c r="G60" s="361">
        <v>1.3115953590710101</v>
      </c>
      <c r="H60" s="361">
        <v>15.824</v>
      </c>
      <c r="I60" s="361">
        <v>8.4459999999999997</v>
      </c>
      <c r="J60" s="361">
        <v>6.4889999999999999</v>
      </c>
      <c r="K60" s="361">
        <v>40.896000000000001</v>
      </c>
      <c r="L60" s="361">
        <v>31.079000000000001</v>
      </c>
      <c r="M60" s="361">
        <v>23.177</v>
      </c>
      <c r="N60" s="361">
        <v>52.179000000000002</v>
      </c>
      <c r="O60" s="361">
        <v>64.600999999999999</v>
      </c>
      <c r="P60" s="361">
        <v>71.156999999999996</v>
      </c>
      <c r="Q60" s="361">
        <v>2.77</v>
      </c>
      <c r="R60" s="361">
        <v>43.024961447847474</v>
      </c>
      <c r="S60" s="361">
        <v>1.5895276236582827</v>
      </c>
      <c r="T60" s="361">
        <v>1.7902254366272907</v>
      </c>
      <c r="U60" s="362"/>
    </row>
    <row r="61" spans="2:21" x14ac:dyDescent="0.25">
      <c r="B61" s="45" t="s">
        <v>75</v>
      </c>
      <c r="C61" s="361">
        <v>6340.4539999999997</v>
      </c>
      <c r="D61" s="361">
        <v>2343.556</v>
      </c>
      <c r="E61" s="361">
        <v>634.51499999999999</v>
      </c>
      <c r="F61" s="361">
        <v>0.74318977808200126</v>
      </c>
      <c r="G61" s="361">
        <v>0.47591804832322604</v>
      </c>
      <c r="H61" s="361">
        <v>12.76</v>
      </c>
      <c r="I61" s="361">
        <v>7.4809999999999999</v>
      </c>
      <c r="J61" s="361">
        <v>6.5309999999999997</v>
      </c>
      <c r="K61" s="361">
        <v>43.375</v>
      </c>
      <c r="L61" s="361">
        <v>31.760999999999999</v>
      </c>
      <c r="M61" s="361">
        <v>20.126000000000001</v>
      </c>
      <c r="N61" s="361">
        <v>56.497999999999998</v>
      </c>
      <c r="O61" s="361">
        <v>65.908000000000001</v>
      </c>
      <c r="P61" s="361">
        <v>72.599000000000004</v>
      </c>
      <c r="Q61" s="361">
        <v>2.1840000000000002</v>
      </c>
      <c r="R61" s="361">
        <v>65.774974473436771</v>
      </c>
      <c r="S61" s="361">
        <v>2.0026109343608485</v>
      </c>
      <c r="T61" s="361">
        <v>1.0672699100707137</v>
      </c>
      <c r="U61" s="362"/>
    </row>
    <row r="62" spans="2:21" x14ac:dyDescent="0.25">
      <c r="B62" s="45" t="s">
        <v>76</v>
      </c>
      <c r="C62" s="361">
        <v>757.01400000000001</v>
      </c>
      <c r="D62" s="361">
        <v>340.57299999999998</v>
      </c>
      <c r="E62" s="361">
        <v>114.843</v>
      </c>
      <c r="F62" s="361">
        <v>3.067497500043352</v>
      </c>
      <c r="G62" s="361">
        <v>2.4019886506979291</v>
      </c>
      <c r="H62" s="361">
        <v>24.509</v>
      </c>
      <c r="I62" s="361">
        <v>19.806000000000001</v>
      </c>
      <c r="J62" s="361">
        <v>13.186999999999999</v>
      </c>
      <c r="K62" s="361">
        <v>39.021999999999998</v>
      </c>
      <c r="L62" s="361">
        <v>46.914000000000001</v>
      </c>
      <c r="M62" s="361">
        <v>35.363</v>
      </c>
      <c r="N62" s="361">
        <v>39.753</v>
      </c>
      <c r="O62" s="361">
        <v>46.526000000000003</v>
      </c>
      <c r="P62" s="361">
        <v>53.061999999999998</v>
      </c>
      <c r="Q62" s="361">
        <v>4.8449999999999998</v>
      </c>
      <c r="R62" s="361">
        <v>39.602834293685454</v>
      </c>
      <c r="S62" s="361">
        <v>3.6365270238573144</v>
      </c>
      <c r="T62" s="361">
        <v>3.021221276249785</v>
      </c>
      <c r="U62" s="362"/>
    </row>
    <row r="63" spans="2:21" x14ac:dyDescent="0.25">
      <c r="B63" s="45" t="s">
        <v>77</v>
      </c>
      <c r="C63" s="361">
        <v>6333.1350000000002</v>
      </c>
      <c r="D63" s="361">
        <v>3117.7350000000001</v>
      </c>
      <c r="E63" s="361">
        <v>1060.259</v>
      </c>
      <c r="F63" s="361">
        <v>2.8705300185434601</v>
      </c>
      <c r="G63" s="361">
        <v>2.5576182401307701</v>
      </c>
      <c r="H63" s="361">
        <v>21.626999999999999</v>
      </c>
      <c r="I63" s="361">
        <v>15.147</v>
      </c>
      <c r="J63" s="361">
        <v>6.7439999999999998</v>
      </c>
      <c r="K63" s="361">
        <v>47.127000000000002</v>
      </c>
      <c r="L63" s="361">
        <v>44.582999999999998</v>
      </c>
      <c r="M63" s="361">
        <v>36.701999999999998</v>
      </c>
      <c r="N63" s="361">
        <v>40.529000000000003</v>
      </c>
      <c r="O63" s="361">
        <v>48.249000000000002</v>
      </c>
      <c r="P63" s="361">
        <v>62.851999999999997</v>
      </c>
      <c r="Q63" s="361">
        <v>4.6959999999999997</v>
      </c>
      <c r="R63" s="361">
        <v>21.764639471604504</v>
      </c>
      <c r="S63" s="361">
        <v>4.2630368936571381</v>
      </c>
      <c r="T63" s="361">
        <v>4.4816152071558921</v>
      </c>
      <c r="U63" s="362"/>
    </row>
    <row r="64" spans="2:21" x14ac:dyDescent="0.25">
      <c r="B64" s="45" t="s">
        <v>78</v>
      </c>
      <c r="C64" s="361">
        <v>1287.251</v>
      </c>
      <c r="D64" s="361">
        <v>241.43199999999999</v>
      </c>
      <c r="E64" s="361">
        <v>71.475999999999999</v>
      </c>
      <c r="F64" s="361">
        <v>-0.85035364843547223</v>
      </c>
      <c r="G64" s="361">
        <v>-0.35360761428386045</v>
      </c>
      <c r="H64" s="361">
        <v>10.888</v>
      </c>
      <c r="I64" s="361">
        <v>12.986000000000001</v>
      </c>
      <c r="J64" s="361">
        <v>13.616</v>
      </c>
      <c r="K64" s="361">
        <v>15.36</v>
      </c>
      <c r="L64" s="361">
        <v>13.590999999999999</v>
      </c>
      <c r="M64" s="361">
        <v>10.882</v>
      </c>
      <c r="N64" s="361">
        <v>70.426000000000002</v>
      </c>
      <c r="O64" s="361">
        <v>69.405000000000001</v>
      </c>
      <c r="P64" s="361">
        <v>74.441000000000003</v>
      </c>
      <c r="Q64" s="361">
        <v>1.6040000000000001</v>
      </c>
      <c r="R64" s="361">
        <v>67.721135971150929</v>
      </c>
      <c r="S64" s="361">
        <v>-1.0700207231300429</v>
      </c>
      <c r="T64" s="361">
        <v>-0.32057795614749468</v>
      </c>
      <c r="U64" s="362"/>
    </row>
    <row r="65" spans="2:21" x14ac:dyDescent="0.25">
      <c r="B65" s="45" t="s">
        <v>79</v>
      </c>
      <c r="C65" s="361">
        <v>94100.755999999994</v>
      </c>
      <c r="D65" s="361">
        <v>47033.89</v>
      </c>
      <c r="E65" s="361">
        <v>14248.931</v>
      </c>
      <c r="F65" s="361">
        <v>2.922933638933451</v>
      </c>
      <c r="G65" s="361">
        <v>2.238184166055198</v>
      </c>
      <c r="H65" s="361">
        <v>21.257999999999999</v>
      </c>
      <c r="I65" s="361">
        <v>18.221</v>
      </c>
      <c r="J65" s="361">
        <v>7.5789999999999997</v>
      </c>
      <c r="K65" s="361">
        <v>48.075000000000003</v>
      </c>
      <c r="L65" s="361">
        <v>47.488999999999997</v>
      </c>
      <c r="M65" s="361">
        <v>33.018000000000001</v>
      </c>
      <c r="N65" s="361">
        <v>42.948999999999998</v>
      </c>
      <c r="O65" s="361">
        <v>46.948</v>
      </c>
      <c r="P65" s="361">
        <v>63.634999999999998</v>
      </c>
      <c r="Q65" s="361">
        <v>4.5190000000000001</v>
      </c>
      <c r="R65" s="361">
        <v>18.590291665669508</v>
      </c>
      <c r="S65" s="361">
        <v>4.6067140711124788</v>
      </c>
      <c r="T65" s="361">
        <v>4.3915231770432177</v>
      </c>
      <c r="U65" s="362"/>
    </row>
    <row r="66" spans="2:21" x14ac:dyDescent="0.25">
      <c r="B66" s="45" t="s">
        <v>80</v>
      </c>
      <c r="C66" s="361">
        <v>881.06500000000005</v>
      </c>
      <c r="D66" s="361">
        <v>300.851</v>
      </c>
      <c r="E66" s="361">
        <v>89.897000000000006</v>
      </c>
      <c r="F66" s="361">
        <v>0.82767306025474163</v>
      </c>
      <c r="G66" s="361">
        <v>0.37754952367203426</v>
      </c>
      <c r="H66" s="361">
        <v>8.4009999999999998</v>
      </c>
      <c r="I66" s="361">
        <v>6.2910000000000004</v>
      </c>
      <c r="J66" s="361">
        <v>6.8040000000000003</v>
      </c>
      <c r="K66" s="361">
        <v>33.899000000000001</v>
      </c>
      <c r="L66" s="361">
        <v>28.902000000000001</v>
      </c>
      <c r="M66" s="361">
        <v>20.440999999999999</v>
      </c>
      <c r="N66" s="361">
        <v>59.856999999999999</v>
      </c>
      <c r="O66" s="361">
        <v>65.510000000000005</v>
      </c>
      <c r="P66" s="361">
        <v>69.81</v>
      </c>
      <c r="Q66" s="361">
        <v>2.5880000000000001</v>
      </c>
      <c r="R66" s="361">
        <v>52.976454631610601</v>
      </c>
      <c r="S66" s="361">
        <v>1.8775725136478918</v>
      </c>
      <c r="T66" s="361">
        <v>1.006351151105533</v>
      </c>
      <c r="U66" s="362"/>
    </row>
    <row r="67" spans="2:21" x14ac:dyDescent="0.25">
      <c r="B67" s="45" t="s">
        <v>81</v>
      </c>
      <c r="C67" s="361">
        <v>5426.3230000000003</v>
      </c>
      <c r="D67" s="361">
        <v>1077.6569999999999</v>
      </c>
      <c r="E67" s="361">
        <v>306.32</v>
      </c>
      <c r="F67" s="361">
        <v>0.36733204194836389</v>
      </c>
      <c r="G67" s="361">
        <v>0.23734408079261632</v>
      </c>
      <c r="H67" s="361">
        <v>9.7959999999999994</v>
      </c>
      <c r="I67" s="361">
        <v>9.9710000000000001</v>
      </c>
      <c r="J67" s="361">
        <v>9.6649999999999991</v>
      </c>
      <c r="K67" s="361">
        <v>14.206</v>
      </c>
      <c r="L67" s="361">
        <v>12.77</v>
      </c>
      <c r="M67" s="361">
        <v>11.234</v>
      </c>
      <c r="N67" s="361">
        <v>70.102999999999994</v>
      </c>
      <c r="O67" s="361">
        <v>75.152000000000001</v>
      </c>
      <c r="P67" s="361">
        <v>80.534999999999997</v>
      </c>
      <c r="Q67" s="361">
        <v>1.853</v>
      </c>
      <c r="R67" s="361">
        <v>83.952263807370102</v>
      </c>
      <c r="S67" s="361">
        <v>0.61152644917253252</v>
      </c>
      <c r="T67" s="361">
        <v>0.40243800487750719</v>
      </c>
      <c r="U67" s="362"/>
    </row>
    <row r="68" spans="2:21" x14ac:dyDescent="0.25">
      <c r="B68" s="45" t="s">
        <v>82</v>
      </c>
      <c r="C68" s="361">
        <v>64291.28</v>
      </c>
      <c r="D68" s="361">
        <v>14057.587</v>
      </c>
      <c r="E68" s="361">
        <v>3943.1619999999998</v>
      </c>
      <c r="F68" s="361">
        <v>0.53514495690799757</v>
      </c>
      <c r="G68" s="361">
        <v>0.44014234126895618</v>
      </c>
      <c r="H68" s="361">
        <v>10.948</v>
      </c>
      <c r="I68" s="361">
        <v>9.484</v>
      </c>
      <c r="J68" s="361">
        <v>8.8989999999999991</v>
      </c>
      <c r="K68" s="361">
        <v>16.757999999999999</v>
      </c>
      <c r="L68" s="361">
        <v>13.308999999999999</v>
      </c>
      <c r="M68" s="361">
        <v>12.316000000000001</v>
      </c>
      <c r="N68" s="361">
        <v>71.811999999999998</v>
      </c>
      <c r="O68" s="361">
        <v>76.647000000000006</v>
      </c>
      <c r="P68" s="361">
        <v>81.81</v>
      </c>
      <c r="Q68" s="361">
        <v>1.98</v>
      </c>
      <c r="R68" s="361">
        <v>79.055326009996989</v>
      </c>
      <c r="S68" s="361">
        <v>0.81917145594187002</v>
      </c>
      <c r="T68" s="361">
        <v>0.70856073433266176</v>
      </c>
      <c r="U68" s="362"/>
    </row>
    <row r="69" spans="2:21" x14ac:dyDescent="0.25">
      <c r="B69" s="45" t="s">
        <v>83</v>
      </c>
      <c r="C69" s="361">
        <v>1671.711</v>
      </c>
      <c r="D69" s="361">
        <v>746.923</v>
      </c>
      <c r="E69" s="361">
        <v>243.22300000000001</v>
      </c>
      <c r="F69" s="361">
        <v>2.4722500425331373</v>
      </c>
      <c r="G69" s="361">
        <v>2.0838101055381588</v>
      </c>
      <c r="H69" s="361">
        <v>20.436</v>
      </c>
      <c r="I69" s="361">
        <v>11.009</v>
      </c>
      <c r="J69" s="361">
        <v>9.0670000000000002</v>
      </c>
      <c r="K69" s="361">
        <v>36.984999999999999</v>
      </c>
      <c r="L69" s="361">
        <v>37.046999999999997</v>
      </c>
      <c r="M69" s="361">
        <v>31.888000000000002</v>
      </c>
      <c r="N69" s="361">
        <v>46.67</v>
      </c>
      <c r="O69" s="361">
        <v>61.356999999999999</v>
      </c>
      <c r="P69" s="361">
        <v>63.48</v>
      </c>
      <c r="Q69" s="361">
        <v>4.0869999999999997</v>
      </c>
      <c r="R69" s="361">
        <v>86.657980954842074</v>
      </c>
      <c r="S69" s="361">
        <v>3.453974633115354</v>
      </c>
      <c r="T69" s="361">
        <v>2.2443444005797168</v>
      </c>
      <c r="U69" s="362"/>
    </row>
    <row r="70" spans="2:21" x14ac:dyDescent="0.25">
      <c r="B70" s="45" t="s">
        <v>84</v>
      </c>
      <c r="C70" s="361">
        <v>1849.2850000000001</v>
      </c>
      <c r="D70" s="361">
        <v>971.36400000000003</v>
      </c>
      <c r="E70" s="361">
        <v>338.87700000000001</v>
      </c>
      <c r="F70" s="361">
        <v>3.0506652727714654</v>
      </c>
      <c r="G70" s="361">
        <v>2.9554388585562021</v>
      </c>
      <c r="H70" s="361">
        <v>26.18</v>
      </c>
      <c r="I70" s="361">
        <v>14.362</v>
      </c>
      <c r="J70" s="361">
        <v>9.6660000000000004</v>
      </c>
      <c r="K70" s="361">
        <v>50.313000000000002</v>
      </c>
      <c r="L70" s="361">
        <v>47.469000000000001</v>
      </c>
      <c r="M70" s="361">
        <v>42.728999999999999</v>
      </c>
      <c r="N70" s="361">
        <v>37.823999999999998</v>
      </c>
      <c r="O70" s="361">
        <v>52.145000000000003</v>
      </c>
      <c r="P70" s="361">
        <v>58.817999999999998</v>
      </c>
      <c r="Q70" s="361">
        <v>5.7510000000000003</v>
      </c>
      <c r="R70" s="361">
        <v>58.373155030187341</v>
      </c>
      <c r="S70" s="361">
        <v>4.881474840368079</v>
      </c>
      <c r="T70" s="361">
        <v>3.6756848913463465</v>
      </c>
      <c r="U70" s="362"/>
    </row>
    <row r="71" spans="2:21" x14ac:dyDescent="0.25">
      <c r="B71" s="45" t="s">
        <v>85</v>
      </c>
      <c r="C71" s="361">
        <v>4340.8950000000004</v>
      </c>
      <c r="D71" s="361">
        <v>921.86500000000001</v>
      </c>
      <c r="E71" s="361">
        <v>298.262</v>
      </c>
      <c r="F71" s="361">
        <v>-0.9974992761402558</v>
      </c>
      <c r="G71" s="361">
        <v>-0.55050755910683413</v>
      </c>
      <c r="H71" s="361">
        <v>9.9969999999999999</v>
      </c>
      <c r="I71" s="361">
        <v>9.4879999999999995</v>
      </c>
      <c r="J71" s="361">
        <v>11.539</v>
      </c>
      <c r="K71" s="361">
        <v>19.076000000000001</v>
      </c>
      <c r="L71" s="361">
        <v>16.922999999999998</v>
      </c>
      <c r="M71" s="361">
        <v>13.332000000000001</v>
      </c>
      <c r="N71" s="361">
        <v>67.456000000000003</v>
      </c>
      <c r="O71" s="361">
        <v>70.265000000000001</v>
      </c>
      <c r="P71" s="361">
        <v>74.301000000000002</v>
      </c>
      <c r="Q71" s="361">
        <v>1.8169999999999999</v>
      </c>
      <c r="R71" s="361">
        <v>53.308684038660225</v>
      </c>
      <c r="S71" s="361">
        <v>-1.136309355153778</v>
      </c>
      <c r="T71" s="361">
        <v>-8.1478319839339439E-2</v>
      </c>
      <c r="U71" s="362"/>
    </row>
    <row r="72" spans="2:21" x14ac:dyDescent="0.25">
      <c r="B72" s="45" t="s">
        <v>86</v>
      </c>
      <c r="C72" s="361">
        <v>82726.626000000004</v>
      </c>
      <c r="D72" s="361">
        <v>13288.125</v>
      </c>
      <c r="E72" s="361">
        <v>3475.4380000000001</v>
      </c>
      <c r="F72" s="361">
        <v>0.11932109968233837</v>
      </c>
      <c r="G72" s="361">
        <v>-0.23021697563345209</v>
      </c>
      <c r="H72" s="361">
        <v>12.275</v>
      </c>
      <c r="I72" s="361">
        <v>11.484999999999999</v>
      </c>
      <c r="J72" s="361">
        <v>10.936999999999999</v>
      </c>
      <c r="K72" s="361">
        <v>13.663</v>
      </c>
      <c r="L72" s="361">
        <v>10.441000000000001</v>
      </c>
      <c r="M72" s="361">
        <v>8.4770000000000003</v>
      </c>
      <c r="N72" s="361">
        <v>70.876999999999995</v>
      </c>
      <c r="O72" s="361">
        <v>75.44</v>
      </c>
      <c r="P72" s="361">
        <v>80.742999999999995</v>
      </c>
      <c r="Q72" s="361">
        <v>1.419</v>
      </c>
      <c r="R72" s="361">
        <v>74.889811171556772</v>
      </c>
      <c r="S72" s="361">
        <v>0.22341201734841307</v>
      </c>
      <c r="T72" s="361">
        <v>5.5186365641186091E-2</v>
      </c>
      <c r="U72" s="362"/>
    </row>
    <row r="73" spans="2:21" x14ac:dyDescent="0.25">
      <c r="B73" s="45" t="s">
        <v>87</v>
      </c>
      <c r="C73" s="361">
        <v>25904.598000000002</v>
      </c>
      <c r="D73" s="361">
        <v>11600.985000000001</v>
      </c>
      <c r="E73" s="361">
        <v>3676.893</v>
      </c>
      <c r="F73" s="361">
        <v>2.4845026428007997</v>
      </c>
      <c r="G73" s="361">
        <v>1.8144140213619004</v>
      </c>
      <c r="H73" s="361">
        <v>16.074000000000002</v>
      </c>
      <c r="I73" s="361">
        <v>10.897</v>
      </c>
      <c r="J73" s="361">
        <v>8.9969999999999999</v>
      </c>
      <c r="K73" s="361">
        <v>46.7</v>
      </c>
      <c r="L73" s="361">
        <v>38.954999999999998</v>
      </c>
      <c r="M73" s="361">
        <v>30.872</v>
      </c>
      <c r="N73" s="361">
        <v>49.338999999999999</v>
      </c>
      <c r="O73" s="361">
        <v>56.755000000000003</v>
      </c>
      <c r="P73" s="361">
        <v>61.131999999999998</v>
      </c>
      <c r="Q73" s="361">
        <v>3.8570000000000002</v>
      </c>
      <c r="R73" s="361">
        <v>52.734576309580248</v>
      </c>
      <c r="S73" s="361">
        <v>4.0913461740829167</v>
      </c>
      <c r="T73" s="361">
        <v>2.8200679234411568</v>
      </c>
      <c r="U73" s="362"/>
    </row>
    <row r="74" spans="2:21" x14ac:dyDescent="0.25">
      <c r="B74" s="45" t="s">
        <v>88</v>
      </c>
      <c r="C74" s="361">
        <v>11127.99</v>
      </c>
      <c r="D74" s="361">
        <v>1950.0070000000001</v>
      </c>
      <c r="E74" s="361">
        <v>566.30200000000002</v>
      </c>
      <c r="F74" s="361">
        <v>0.39546001751501042</v>
      </c>
      <c r="G74" s="361">
        <v>-8.114886246866565E-2</v>
      </c>
      <c r="H74" s="361">
        <v>9.98</v>
      </c>
      <c r="I74" s="361">
        <v>9.2919999999999998</v>
      </c>
      <c r="J74" s="361">
        <v>10.458</v>
      </c>
      <c r="K74" s="361">
        <v>16.568000000000001</v>
      </c>
      <c r="L74" s="361">
        <v>10.278</v>
      </c>
      <c r="M74" s="361">
        <v>9.7490000000000006</v>
      </c>
      <c r="N74" s="361">
        <v>70.948999999999998</v>
      </c>
      <c r="O74" s="361">
        <v>76.584000000000003</v>
      </c>
      <c r="P74" s="361">
        <v>80.77</v>
      </c>
      <c r="Q74" s="361">
        <v>1.5289999999999999</v>
      </c>
      <c r="R74" s="361">
        <v>77.342574894477806</v>
      </c>
      <c r="S74" s="361">
        <v>0.73898436003352319</v>
      </c>
      <c r="T74" s="361">
        <v>0.27258911530968594</v>
      </c>
      <c r="U74" s="362"/>
    </row>
    <row r="75" spans="2:21" x14ac:dyDescent="0.25">
      <c r="B75" s="45" t="s">
        <v>89</v>
      </c>
      <c r="C75" s="361">
        <v>105.89700000000001</v>
      </c>
      <c r="D75" s="361">
        <v>34.411999999999999</v>
      </c>
      <c r="E75" s="361">
        <v>10.048</v>
      </c>
      <c r="F75" s="361">
        <v>0.41366954079373253</v>
      </c>
      <c r="G75" s="361">
        <v>8.4708669734826519E-2</v>
      </c>
      <c r="H75" s="361">
        <v>9.0830000000000002</v>
      </c>
      <c r="I75" s="361">
        <v>8.5399999999999991</v>
      </c>
      <c r="J75" s="361">
        <v>7.4429999999999996</v>
      </c>
      <c r="K75" s="361">
        <v>28.084</v>
      </c>
      <c r="L75" s="361">
        <v>28.414999999999999</v>
      </c>
      <c r="M75" s="361">
        <v>19.314</v>
      </c>
      <c r="N75" s="361">
        <v>63.843000000000004</v>
      </c>
      <c r="O75" s="361">
        <v>68.599999999999994</v>
      </c>
      <c r="P75" s="361">
        <v>72.768000000000001</v>
      </c>
      <c r="Q75" s="361">
        <v>2.17</v>
      </c>
      <c r="R75" s="361">
        <v>35.583633152969398</v>
      </c>
      <c r="S75" s="361">
        <v>0.68543891938915602</v>
      </c>
      <c r="T75" s="361">
        <v>0.39554930007957845</v>
      </c>
      <c r="U75" s="362"/>
    </row>
    <row r="76" spans="2:21" x14ac:dyDescent="0.25">
      <c r="B76" s="45" t="s">
        <v>90</v>
      </c>
      <c r="C76" s="361">
        <v>15468.203</v>
      </c>
      <c r="D76" s="361">
        <v>7298.0060000000003</v>
      </c>
      <c r="E76" s="361">
        <v>2250.4299999999998</v>
      </c>
      <c r="F76" s="361">
        <v>2.4079236557065697</v>
      </c>
      <c r="G76" s="361">
        <v>2.2215801149609771</v>
      </c>
      <c r="H76" s="361">
        <v>14.608000000000001</v>
      </c>
      <c r="I76" s="361">
        <v>8.7010000000000005</v>
      </c>
      <c r="J76" s="361">
        <v>5.1769999999999996</v>
      </c>
      <c r="K76" s="361">
        <v>44.256999999999998</v>
      </c>
      <c r="L76" s="361">
        <v>39.17</v>
      </c>
      <c r="M76" s="361">
        <v>30.991</v>
      </c>
      <c r="N76" s="361">
        <v>52.040999999999997</v>
      </c>
      <c r="O76" s="361">
        <v>62.162999999999997</v>
      </c>
      <c r="P76" s="361">
        <v>72.099000000000004</v>
      </c>
      <c r="Q76" s="361">
        <v>3.7829999999999999</v>
      </c>
      <c r="R76" s="361">
        <v>50.661418136289008</v>
      </c>
      <c r="S76" s="361">
        <v>3.315517958943774</v>
      </c>
      <c r="T76" s="361">
        <v>3.0732957648351071</v>
      </c>
      <c r="U76" s="362"/>
    </row>
    <row r="77" spans="2:21" x14ac:dyDescent="0.25">
      <c r="B77" s="45" t="s">
        <v>91</v>
      </c>
      <c r="C77" s="361">
        <v>11745.189</v>
      </c>
      <c r="D77" s="361">
        <v>5746.0609999999997</v>
      </c>
      <c r="E77" s="361">
        <v>1886.2090000000001</v>
      </c>
      <c r="F77" s="361">
        <v>2.9058160001162792</v>
      </c>
      <c r="G77" s="361">
        <v>2.2855383013528647</v>
      </c>
      <c r="H77" s="361">
        <v>26.864000000000001</v>
      </c>
      <c r="I77" s="361">
        <v>17.082999999999998</v>
      </c>
      <c r="J77" s="361">
        <v>11.476000000000001</v>
      </c>
      <c r="K77" s="361">
        <v>45.107999999999997</v>
      </c>
      <c r="L77" s="361">
        <v>46.372</v>
      </c>
      <c r="M77" s="361">
        <v>36.914999999999999</v>
      </c>
      <c r="N77" s="361">
        <v>36.655999999999999</v>
      </c>
      <c r="O77" s="361">
        <v>49.95</v>
      </c>
      <c r="P77" s="361">
        <v>56.112000000000002</v>
      </c>
      <c r="Q77" s="361">
        <v>4.915</v>
      </c>
      <c r="R77" s="361">
        <v>36.209319407290934</v>
      </c>
      <c r="S77" s="361">
        <v>4.0196714923885413</v>
      </c>
      <c r="T77" s="361">
        <v>3.581693880309861</v>
      </c>
      <c r="U77" s="362"/>
    </row>
    <row r="78" spans="2:21" x14ac:dyDescent="0.25">
      <c r="B78" s="45" t="s">
        <v>92</v>
      </c>
      <c r="C78" s="361">
        <v>1704.2550000000001</v>
      </c>
      <c r="D78" s="361">
        <v>817.14400000000001</v>
      </c>
      <c r="E78" s="361">
        <v>269.738</v>
      </c>
      <c r="F78" s="361">
        <v>2.2430106750617793</v>
      </c>
      <c r="G78" s="361">
        <v>2.1891714677441887</v>
      </c>
      <c r="H78" s="361">
        <v>20.222999999999999</v>
      </c>
      <c r="I78" s="361">
        <v>17.048999999999999</v>
      </c>
      <c r="J78" s="361">
        <v>12.535</v>
      </c>
      <c r="K78" s="361">
        <v>44.478999999999999</v>
      </c>
      <c r="L78" s="361">
        <v>44.9</v>
      </c>
      <c r="M78" s="361">
        <v>37.468000000000004</v>
      </c>
      <c r="N78" s="361">
        <v>44.054000000000002</v>
      </c>
      <c r="O78" s="361">
        <v>49.078000000000003</v>
      </c>
      <c r="P78" s="361">
        <v>54.290999999999997</v>
      </c>
      <c r="Q78" s="361">
        <v>4.9269999999999996</v>
      </c>
      <c r="R78" s="361">
        <v>47.746669365793267</v>
      </c>
      <c r="S78" s="361">
        <v>4.5432112700300262</v>
      </c>
      <c r="T78" s="361">
        <v>3.3740263165143607</v>
      </c>
      <c r="U78" s="362"/>
    </row>
    <row r="79" spans="2:21" x14ac:dyDescent="0.25">
      <c r="B79" s="45" t="s">
        <v>93</v>
      </c>
      <c r="C79" s="361">
        <v>799.61300000000006</v>
      </c>
      <c r="D79" s="361">
        <v>338.34</v>
      </c>
      <c r="E79" s="361">
        <v>84.102000000000004</v>
      </c>
      <c r="F79" s="361">
        <v>0.42563868340188776</v>
      </c>
      <c r="G79" s="361">
        <v>0.37791024790607747</v>
      </c>
      <c r="H79" s="361">
        <v>9.58</v>
      </c>
      <c r="I79" s="361">
        <v>9.4689999999999994</v>
      </c>
      <c r="J79" s="361">
        <v>6.69</v>
      </c>
      <c r="K79" s="361">
        <v>33.926000000000002</v>
      </c>
      <c r="L79" s="361">
        <v>22.888000000000002</v>
      </c>
      <c r="M79" s="361">
        <v>20.257999999999999</v>
      </c>
      <c r="N79" s="361">
        <v>59.447000000000003</v>
      </c>
      <c r="O79" s="361">
        <v>62.033999999999999</v>
      </c>
      <c r="P79" s="361">
        <v>66.295000000000002</v>
      </c>
      <c r="Q79" s="361">
        <v>2.5459999999999998</v>
      </c>
      <c r="R79" s="361">
        <v>28.381729661723853</v>
      </c>
      <c r="S79" s="361">
        <v>0.24539205989993207</v>
      </c>
      <c r="T79" s="361">
        <v>1.0517766006929128</v>
      </c>
      <c r="U79" s="362"/>
    </row>
    <row r="80" spans="2:21" x14ac:dyDescent="0.25">
      <c r="B80" s="45" t="s">
        <v>94</v>
      </c>
      <c r="C80" s="361">
        <v>10317.460999999999</v>
      </c>
      <c r="D80" s="361">
        <v>4276.424</v>
      </c>
      <c r="E80" s="361">
        <v>1250.307</v>
      </c>
      <c r="F80" s="361">
        <v>1.6187788866117694</v>
      </c>
      <c r="G80" s="361">
        <v>1.1460676117139703</v>
      </c>
      <c r="H80" s="361">
        <v>17.777000000000001</v>
      </c>
      <c r="I80" s="361">
        <v>13.116</v>
      </c>
      <c r="J80" s="361">
        <v>8.5609999999999999</v>
      </c>
      <c r="K80" s="361">
        <v>39.113</v>
      </c>
      <c r="L80" s="361">
        <v>37.265999999999998</v>
      </c>
      <c r="M80" s="361">
        <v>25.632999999999999</v>
      </c>
      <c r="N80" s="361">
        <v>47.204000000000001</v>
      </c>
      <c r="O80" s="361">
        <v>54.465000000000003</v>
      </c>
      <c r="P80" s="361">
        <v>63.101999999999997</v>
      </c>
      <c r="Q80" s="361">
        <v>3.1480000000000001</v>
      </c>
      <c r="R80" s="361">
        <v>56.167937053505703</v>
      </c>
      <c r="S80" s="361">
        <v>4.5669758067937565</v>
      </c>
      <c r="T80" s="361">
        <v>2.4186390549639993</v>
      </c>
      <c r="U80" s="362"/>
    </row>
    <row r="81" spans="2:21" x14ac:dyDescent="0.25">
      <c r="B81" s="45" t="s">
        <v>95</v>
      </c>
      <c r="C81" s="361">
        <v>0.79900000000000004</v>
      </c>
      <c r="D81" s="361">
        <v>0.14316521251414097</v>
      </c>
      <c r="E81" s="361">
        <v>3.9821427742897215E-2</v>
      </c>
      <c r="F81" s="361">
        <v>0.16074100399367477</v>
      </c>
      <c r="G81" s="361">
        <v>3.6696020074657165E-2</v>
      </c>
      <c r="H81" s="361" t="s">
        <v>238</v>
      </c>
      <c r="I81" s="361" t="s">
        <v>238</v>
      </c>
      <c r="J81" s="361" t="s">
        <v>238</v>
      </c>
      <c r="K81" s="361" t="s">
        <v>238</v>
      </c>
      <c r="L81" s="361" t="s">
        <v>238</v>
      </c>
      <c r="M81" s="361" t="s">
        <v>238</v>
      </c>
      <c r="N81" s="361" t="s">
        <v>238</v>
      </c>
      <c r="O81" s="361" t="s">
        <v>238</v>
      </c>
      <c r="P81" s="361" t="s">
        <v>238</v>
      </c>
      <c r="Q81" s="361" t="s">
        <v>238</v>
      </c>
      <c r="R81" s="361">
        <v>100</v>
      </c>
      <c r="S81" s="361">
        <v>0.16074100399367477</v>
      </c>
      <c r="T81" s="361">
        <v>3.6696020074657165E-2</v>
      </c>
      <c r="U81" s="362"/>
    </row>
    <row r="82" spans="2:21" x14ac:dyDescent="0.25">
      <c r="B82" s="45" t="s">
        <v>96</v>
      </c>
      <c r="C82" s="361">
        <v>8097.6880000000001</v>
      </c>
      <c r="D82" s="361">
        <v>3390.6509999999998</v>
      </c>
      <c r="E82" s="361">
        <v>997.49800000000005</v>
      </c>
      <c r="F82" s="361">
        <v>2.1808251747455474</v>
      </c>
      <c r="G82" s="361">
        <v>1.6999171498115184</v>
      </c>
      <c r="H82" s="361">
        <v>14.872</v>
      </c>
      <c r="I82" s="361">
        <v>6.7119999999999997</v>
      </c>
      <c r="J82" s="361">
        <v>4.7220000000000004</v>
      </c>
      <c r="K82" s="361">
        <v>47.191000000000003</v>
      </c>
      <c r="L82" s="361">
        <v>38.381</v>
      </c>
      <c r="M82" s="361">
        <v>25.786000000000001</v>
      </c>
      <c r="N82" s="361">
        <v>52.51</v>
      </c>
      <c r="O82" s="361">
        <v>66.688000000000002</v>
      </c>
      <c r="P82" s="361">
        <v>73.816999999999993</v>
      </c>
      <c r="Q82" s="361">
        <v>3.0009999999999999</v>
      </c>
      <c r="R82" s="361">
        <v>53.537120718901498</v>
      </c>
      <c r="S82" s="361">
        <v>3.3984738932011584</v>
      </c>
      <c r="T82" s="361">
        <v>2.615594859401162</v>
      </c>
      <c r="U82" s="362"/>
    </row>
    <row r="83" spans="2:21" x14ac:dyDescent="0.25">
      <c r="B83" s="45" t="s">
        <v>97</v>
      </c>
      <c r="C83" s="361">
        <v>9954.9410000000007</v>
      </c>
      <c r="D83" s="361">
        <v>1768.6790000000001</v>
      </c>
      <c r="E83" s="361">
        <v>492.52199999999999</v>
      </c>
      <c r="F83" s="361">
        <v>-0.18391008842941972</v>
      </c>
      <c r="G83" s="361">
        <v>-0.25955046076596605</v>
      </c>
      <c r="H83" s="361">
        <v>11.279</v>
      </c>
      <c r="I83" s="361">
        <v>14.111000000000001</v>
      </c>
      <c r="J83" s="361">
        <v>13.438000000000001</v>
      </c>
      <c r="K83" s="361">
        <v>15.095000000000001</v>
      </c>
      <c r="L83" s="361">
        <v>12.081</v>
      </c>
      <c r="M83" s="361">
        <v>9.8559999999999999</v>
      </c>
      <c r="N83" s="361">
        <v>69.588999999999999</v>
      </c>
      <c r="O83" s="361">
        <v>69.325000000000003</v>
      </c>
      <c r="P83" s="361">
        <v>74.62</v>
      </c>
      <c r="Q83" s="361">
        <v>1.411</v>
      </c>
      <c r="R83" s="361">
        <v>70.306443805141583</v>
      </c>
      <c r="S83" s="361">
        <v>0.10159957196821635</v>
      </c>
      <c r="T83" s="361">
        <v>0.26889582889800839</v>
      </c>
      <c r="U83" s="362"/>
    </row>
    <row r="84" spans="2:21" x14ac:dyDescent="0.25">
      <c r="B84" s="45" t="s">
        <v>98</v>
      </c>
      <c r="C84" s="361">
        <v>329.53500000000003</v>
      </c>
      <c r="D84" s="361">
        <v>81.683999999999997</v>
      </c>
      <c r="E84" s="361">
        <v>24.225999999999999</v>
      </c>
      <c r="F84" s="361">
        <v>1.1177648420805657</v>
      </c>
      <c r="G84" s="361">
        <v>0.89298987126218821</v>
      </c>
      <c r="H84" s="361">
        <v>7.1449999999999996</v>
      </c>
      <c r="I84" s="361">
        <v>6.83</v>
      </c>
      <c r="J84" s="361">
        <v>6.4340000000000002</v>
      </c>
      <c r="K84" s="361">
        <v>21.379000000000001</v>
      </c>
      <c r="L84" s="361">
        <v>17.292999999999999</v>
      </c>
      <c r="M84" s="361">
        <v>14.505000000000001</v>
      </c>
      <c r="N84" s="361">
        <v>73.730999999999995</v>
      </c>
      <c r="O84" s="361">
        <v>78.075000000000003</v>
      </c>
      <c r="P84" s="361">
        <v>82.085999999999999</v>
      </c>
      <c r="Q84" s="361">
        <v>2.0830000000000002</v>
      </c>
      <c r="R84" s="361">
        <v>93.942373344257803</v>
      </c>
      <c r="S84" s="361">
        <v>1.2680867748762787</v>
      </c>
      <c r="T84" s="361">
        <v>0.97330612505690028</v>
      </c>
      <c r="U84" s="362"/>
    </row>
    <row r="85" spans="2:21" x14ac:dyDescent="0.25">
      <c r="B85" s="45" t="s">
        <v>99</v>
      </c>
      <c r="C85" s="361">
        <v>1252139.5959999999</v>
      </c>
      <c r="D85" s="361">
        <v>435384.07500000001</v>
      </c>
      <c r="E85" s="361">
        <v>121292.978</v>
      </c>
      <c r="F85" s="361">
        <v>1.5886595793355343</v>
      </c>
      <c r="G85" s="361">
        <v>0.96904682579742707</v>
      </c>
      <c r="H85" s="361">
        <v>16.350999999999999</v>
      </c>
      <c r="I85" s="361">
        <v>10.552</v>
      </c>
      <c r="J85" s="361">
        <v>7.9320000000000004</v>
      </c>
      <c r="K85" s="361">
        <v>38.343000000000004</v>
      </c>
      <c r="L85" s="361">
        <v>30.69</v>
      </c>
      <c r="M85" s="361">
        <v>20.437999999999999</v>
      </c>
      <c r="N85" s="361">
        <v>48.835999999999999</v>
      </c>
      <c r="O85" s="361">
        <v>58.518000000000001</v>
      </c>
      <c r="P85" s="361">
        <v>66.414000000000001</v>
      </c>
      <c r="Q85" s="361">
        <v>2.4790000000000001</v>
      </c>
      <c r="R85" s="361">
        <v>31.993715339707222</v>
      </c>
      <c r="S85" s="361">
        <v>2.5669327448023167</v>
      </c>
      <c r="T85" s="361">
        <v>2.2074991000699926</v>
      </c>
      <c r="U85" s="362"/>
    </row>
    <row r="86" spans="2:21" x14ac:dyDescent="0.25">
      <c r="B86" s="45" t="s">
        <v>100</v>
      </c>
      <c r="C86" s="361">
        <v>249865.63099999999</v>
      </c>
      <c r="D86" s="361">
        <v>85505.721000000005</v>
      </c>
      <c r="E86" s="361">
        <v>23978.799999999999</v>
      </c>
      <c r="F86" s="361">
        <v>1.4590805983534219</v>
      </c>
      <c r="G86" s="361">
        <v>0.94643869772334488</v>
      </c>
      <c r="H86" s="361">
        <v>14.250999999999999</v>
      </c>
      <c r="I86" s="361">
        <v>7.8449999999999998</v>
      </c>
      <c r="J86" s="361">
        <v>6.2480000000000002</v>
      </c>
      <c r="K86" s="361">
        <v>39.981999999999999</v>
      </c>
      <c r="L86" s="361">
        <v>25.867999999999999</v>
      </c>
      <c r="M86" s="361">
        <v>18.786999999999999</v>
      </c>
      <c r="N86" s="361">
        <v>52.387999999999998</v>
      </c>
      <c r="O86" s="361">
        <v>63.469000000000001</v>
      </c>
      <c r="P86" s="361">
        <v>70.832999999999998</v>
      </c>
      <c r="Q86" s="361">
        <v>2.3380000000000001</v>
      </c>
      <c r="R86" s="361">
        <v>52.251905745292362</v>
      </c>
      <c r="S86" s="361">
        <v>3.7877181761080294</v>
      </c>
      <c r="T86" s="361">
        <v>2.0473587865598777</v>
      </c>
      <c r="U86" s="362"/>
    </row>
    <row r="87" spans="2:21" x14ac:dyDescent="0.25">
      <c r="B87" s="45" t="s">
        <v>101</v>
      </c>
      <c r="C87" s="361">
        <v>77447.168000000005</v>
      </c>
      <c r="D87" s="361">
        <v>21919.517</v>
      </c>
      <c r="E87" s="361">
        <v>7090.2619999999997</v>
      </c>
      <c r="F87" s="361">
        <v>1.3817529135354725</v>
      </c>
      <c r="G87" s="361">
        <v>0.97030570482076328</v>
      </c>
      <c r="H87" s="361">
        <v>15.747</v>
      </c>
      <c r="I87" s="361">
        <v>7.4939999999999998</v>
      </c>
      <c r="J87" s="361">
        <v>5.1870000000000003</v>
      </c>
      <c r="K87" s="361">
        <v>42.286999999999999</v>
      </c>
      <c r="L87" s="361">
        <v>33.167999999999999</v>
      </c>
      <c r="M87" s="361">
        <v>18.79</v>
      </c>
      <c r="N87" s="361">
        <v>50.856000000000002</v>
      </c>
      <c r="O87" s="361">
        <v>63.378999999999998</v>
      </c>
      <c r="P87" s="361">
        <v>74.048000000000002</v>
      </c>
      <c r="Q87" s="361">
        <v>1.92</v>
      </c>
      <c r="R87" s="361">
        <v>72.319546920037141</v>
      </c>
      <c r="S87" s="361">
        <v>2.4680970118725107</v>
      </c>
      <c r="T87" s="361">
        <v>1.5215913368117435</v>
      </c>
      <c r="U87" s="362"/>
    </row>
    <row r="88" spans="2:21" x14ac:dyDescent="0.25">
      <c r="B88" s="45" t="s">
        <v>102</v>
      </c>
      <c r="C88" s="361">
        <v>33765.232000000004</v>
      </c>
      <c r="D88" s="361">
        <v>15752.001</v>
      </c>
      <c r="E88" s="361">
        <v>4908.6180000000004</v>
      </c>
      <c r="F88" s="361">
        <v>2.8531741476541526</v>
      </c>
      <c r="G88" s="361">
        <v>2.4219944634371173</v>
      </c>
      <c r="H88" s="361">
        <v>11.725</v>
      </c>
      <c r="I88" s="361">
        <v>6.1619999999999999</v>
      </c>
      <c r="J88" s="361">
        <v>5.1719999999999997</v>
      </c>
      <c r="K88" s="361">
        <v>45.643999999999998</v>
      </c>
      <c r="L88" s="361">
        <v>37.71</v>
      </c>
      <c r="M88" s="361">
        <v>31.093</v>
      </c>
      <c r="N88" s="361">
        <v>58.198999999999998</v>
      </c>
      <c r="O88" s="361">
        <v>68.347999999999999</v>
      </c>
      <c r="P88" s="361">
        <v>69.418999999999997</v>
      </c>
      <c r="Q88" s="361">
        <v>4.0259999999999998</v>
      </c>
      <c r="R88" s="361">
        <v>69.262180695219271</v>
      </c>
      <c r="S88" s="361">
        <v>2.8254186939271357</v>
      </c>
      <c r="T88" s="361">
        <v>2.6795334962588924</v>
      </c>
      <c r="U88" s="362"/>
    </row>
    <row r="89" spans="2:21" x14ac:dyDescent="0.25">
      <c r="B89" s="45" t="s">
        <v>103</v>
      </c>
      <c r="C89" s="361">
        <v>4627.1729999999998</v>
      </c>
      <c r="D89" s="361">
        <v>1175.415</v>
      </c>
      <c r="E89" s="361">
        <v>362.94400000000002</v>
      </c>
      <c r="F89" s="361">
        <v>1.1752721295627544</v>
      </c>
      <c r="G89" s="361">
        <v>0.85035188682790341</v>
      </c>
      <c r="H89" s="361">
        <v>11.202</v>
      </c>
      <c r="I89" s="361">
        <v>8.9779999999999998</v>
      </c>
      <c r="J89" s="361">
        <v>6.3769999999999998</v>
      </c>
      <c r="K89" s="361">
        <v>21.914999999999999</v>
      </c>
      <c r="L89" s="361">
        <v>14.378</v>
      </c>
      <c r="M89" s="361">
        <v>15.406000000000001</v>
      </c>
      <c r="N89" s="361">
        <v>70.944000000000003</v>
      </c>
      <c r="O89" s="361">
        <v>74.73</v>
      </c>
      <c r="P89" s="361">
        <v>80.706999999999994</v>
      </c>
      <c r="Q89" s="361">
        <v>1.9970000000000001</v>
      </c>
      <c r="R89" s="361">
        <v>62.666643326281516</v>
      </c>
      <c r="S89" s="361">
        <v>1.5945614691131897</v>
      </c>
      <c r="T89" s="361">
        <v>1.3337942654379393</v>
      </c>
      <c r="U89" s="362"/>
    </row>
    <row r="90" spans="2:21" x14ac:dyDescent="0.25">
      <c r="B90" s="45" t="s">
        <v>104</v>
      </c>
      <c r="C90" s="361">
        <v>7733.1440000000002</v>
      </c>
      <c r="D90" s="361">
        <v>2509.0949999999998</v>
      </c>
      <c r="E90" s="361">
        <v>782.07799999999997</v>
      </c>
      <c r="F90" s="361">
        <v>2.3548894434648817</v>
      </c>
      <c r="G90" s="361">
        <v>1.2916382131395814</v>
      </c>
      <c r="H90" s="361">
        <v>6.5439999999999996</v>
      </c>
      <c r="I90" s="361">
        <v>6.2279999999999998</v>
      </c>
      <c r="J90" s="361">
        <v>5.4809999999999999</v>
      </c>
      <c r="K90" s="361">
        <v>26.471</v>
      </c>
      <c r="L90" s="361">
        <v>21.972999999999999</v>
      </c>
      <c r="M90" s="361">
        <v>20.3</v>
      </c>
      <c r="N90" s="361">
        <v>72.158000000000001</v>
      </c>
      <c r="O90" s="361">
        <v>76.441000000000003</v>
      </c>
      <c r="P90" s="361">
        <v>81.801000000000002</v>
      </c>
      <c r="Q90" s="361">
        <v>2.8980000000000001</v>
      </c>
      <c r="R90" s="361">
        <v>92.011748391081298</v>
      </c>
      <c r="S90" s="361">
        <v>2.4336761520427213</v>
      </c>
      <c r="T90" s="361">
        <v>1.3643056128868503</v>
      </c>
      <c r="U90" s="362"/>
    </row>
    <row r="91" spans="2:21" x14ac:dyDescent="0.25">
      <c r="B91" s="45" t="s">
        <v>105</v>
      </c>
      <c r="C91" s="361">
        <v>60990.277000000002</v>
      </c>
      <c r="D91" s="361">
        <v>10307.572</v>
      </c>
      <c r="E91" s="361">
        <v>2858.6770000000001</v>
      </c>
      <c r="F91" s="361">
        <v>0.30703259665560712</v>
      </c>
      <c r="G91" s="361">
        <v>2.1329587071874566E-2</v>
      </c>
      <c r="H91" s="361">
        <v>9.923</v>
      </c>
      <c r="I91" s="361">
        <v>9.6869999999999994</v>
      </c>
      <c r="J91" s="361">
        <v>10.131</v>
      </c>
      <c r="K91" s="361">
        <v>17.358000000000001</v>
      </c>
      <c r="L91" s="361">
        <v>9.7639999999999993</v>
      </c>
      <c r="M91" s="361">
        <v>9.19</v>
      </c>
      <c r="N91" s="361">
        <v>71.477000000000004</v>
      </c>
      <c r="O91" s="361">
        <v>76.855000000000004</v>
      </c>
      <c r="P91" s="361">
        <v>82.385000000000005</v>
      </c>
      <c r="Q91" s="361">
        <v>1.4870000000000001</v>
      </c>
      <c r="R91" s="361">
        <v>68.685957927359482</v>
      </c>
      <c r="S91" s="361">
        <v>0.43289264546162631</v>
      </c>
      <c r="T91" s="361">
        <v>0.30519599265794567</v>
      </c>
      <c r="U91" s="362"/>
    </row>
    <row r="92" spans="2:21" x14ac:dyDescent="0.25">
      <c r="B92" s="45" t="s">
        <v>106</v>
      </c>
      <c r="C92" s="361">
        <v>2783.8879999999999</v>
      </c>
      <c r="D92" s="361">
        <v>933.77700000000004</v>
      </c>
      <c r="E92" s="361">
        <v>248.548</v>
      </c>
      <c r="F92" s="361">
        <v>0.70861424371590598</v>
      </c>
      <c r="G92" s="361">
        <v>0.34059848124541936</v>
      </c>
      <c r="H92" s="361">
        <v>7.7450000000000001</v>
      </c>
      <c r="I92" s="361">
        <v>7.42</v>
      </c>
      <c r="J92" s="361">
        <v>7.14</v>
      </c>
      <c r="K92" s="361">
        <v>35.862000000000002</v>
      </c>
      <c r="L92" s="361">
        <v>25.814</v>
      </c>
      <c r="M92" s="361">
        <v>17.989999999999998</v>
      </c>
      <c r="N92" s="361">
        <v>68.259</v>
      </c>
      <c r="O92" s="361">
        <v>70.701999999999998</v>
      </c>
      <c r="P92" s="361">
        <v>73.525000000000006</v>
      </c>
      <c r="Q92" s="361">
        <v>2.2599999999999998</v>
      </c>
      <c r="R92" s="361">
        <v>54.336309506704296</v>
      </c>
      <c r="S92" s="361">
        <v>1.1188845458618057</v>
      </c>
      <c r="T92" s="361">
        <v>0.87504338662513836</v>
      </c>
      <c r="U92" s="362"/>
    </row>
    <row r="93" spans="2:21" x14ac:dyDescent="0.25">
      <c r="B93" s="45" t="s">
        <v>107</v>
      </c>
      <c r="C93" s="361">
        <v>127143.577</v>
      </c>
      <c r="D93" s="361">
        <v>20195.115000000002</v>
      </c>
      <c r="E93" s="361">
        <v>5381.9690000000001</v>
      </c>
      <c r="F93" s="361">
        <v>0.17067259037163393</v>
      </c>
      <c r="G93" s="361">
        <v>-0.30960345774430242</v>
      </c>
      <c r="H93" s="361">
        <v>6.7590000000000003</v>
      </c>
      <c r="I93" s="361">
        <v>6.6989999999999998</v>
      </c>
      <c r="J93" s="361">
        <v>9.8800000000000008</v>
      </c>
      <c r="K93" s="361">
        <v>18.753</v>
      </c>
      <c r="L93" s="361">
        <v>10.462999999999999</v>
      </c>
      <c r="M93" s="361">
        <v>8.3569999999999993</v>
      </c>
      <c r="N93" s="361">
        <v>72.228999999999999</v>
      </c>
      <c r="O93" s="361">
        <v>79.019000000000005</v>
      </c>
      <c r="P93" s="361">
        <v>83.58</v>
      </c>
      <c r="Q93" s="361">
        <v>1.419</v>
      </c>
      <c r="R93" s="361">
        <v>92.490815324473672</v>
      </c>
      <c r="S93" s="361">
        <v>0.94857278666592137</v>
      </c>
      <c r="T93" s="361">
        <v>-3.4034560807229337E-2</v>
      </c>
      <c r="U93" s="362"/>
    </row>
    <row r="94" spans="2:21" x14ac:dyDescent="0.25">
      <c r="B94" s="45" t="s">
        <v>108</v>
      </c>
      <c r="C94" s="361">
        <v>7273.799</v>
      </c>
      <c r="D94" s="361">
        <v>2899.759</v>
      </c>
      <c r="E94" s="361">
        <v>954.60299999999995</v>
      </c>
      <c r="F94" s="361">
        <v>3.3599924444981588</v>
      </c>
      <c r="G94" s="361">
        <v>1.4802984636526251</v>
      </c>
      <c r="H94" s="361">
        <v>10.414</v>
      </c>
      <c r="I94" s="361">
        <v>5.1139999999999999</v>
      </c>
      <c r="J94" s="361">
        <v>3.6909999999999998</v>
      </c>
      <c r="K94" s="361">
        <v>50.881</v>
      </c>
      <c r="L94" s="361">
        <v>34.436999999999998</v>
      </c>
      <c r="M94" s="361">
        <v>27.045999999999999</v>
      </c>
      <c r="N94" s="361">
        <v>60.170999999999999</v>
      </c>
      <c r="O94" s="361">
        <v>69.87</v>
      </c>
      <c r="P94" s="361">
        <v>73.853999999999999</v>
      </c>
      <c r="Q94" s="361">
        <v>3.2440000000000002</v>
      </c>
      <c r="R94" s="361">
        <v>83.211166544470089</v>
      </c>
      <c r="S94" s="361">
        <v>3.9119019178848746</v>
      </c>
      <c r="T94" s="361">
        <v>1.715982409591631</v>
      </c>
      <c r="U94" s="362"/>
    </row>
    <row r="95" spans="2:21" x14ac:dyDescent="0.25">
      <c r="B95" s="45" t="s">
        <v>109</v>
      </c>
      <c r="C95" s="361">
        <v>16440.585999999999</v>
      </c>
      <c r="D95" s="361">
        <v>4945.5690000000004</v>
      </c>
      <c r="E95" s="361">
        <v>1658.489</v>
      </c>
      <c r="F95" s="361">
        <v>7.1642893605687277E-2</v>
      </c>
      <c r="G95" s="361">
        <v>0.71730676318722009</v>
      </c>
      <c r="H95" s="361">
        <v>9.3089999999999993</v>
      </c>
      <c r="I95" s="361">
        <v>8.65</v>
      </c>
      <c r="J95" s="361">
        <v>10.085000000000001</v>
      </c>
      <c r="K95" s="361">
        <v>25.056999999999999</v>
      </c>
      <c r="L95" s="361">
        <v>23.518000000000001</v>
      </c>
      <c r="M95" s="361">
        <v>20.521000000000001</v>
      </c>
      <c r="N95" s="361">
        <v>62.542000000000002</v>
      </c>
      <c r="O95" s="361">
        <v>66.777000000000001</v>
      </c>
      <c r="P95" s="361">
        <v>66.536000000000001</v>
      </c>
      <c r="Q95" s="361">
        <v>2.4550000000000001</v>
      </c>
      <c r="R95" s="361">
        <v>53.360762201541966</v>
      </c>
      <c r="S95" s="361">
        <v>-0.15885880603942776</v>
      </c>
      <c r="T95" s="361">
        <v>0.97637308013867785</v>
      </c>
      <c r="U95" s="362"/>
    </row>
    <row r="96" spans="2:21" x14ac:dyDescent="0.25">
      <c r="B96" s="45" t="s">
        <v>110</v>
      </c>
      <c r="C96" s="361">
        <v>44353.690999999999</v>
      </c>
      <c r="D96" s="361">
        <v>21524.376</v>
      </c>
      <c r="E96" s="361">
        <v>7048.018</v>
      </c>
      <c r="F96" s="361">
        <v>2.7716404404082344</v>
      </c>
      <c r="G96" s="361">
        <v>2.3652083019419163</v>
      </c>
      <c r="H96" s="361">
        <v>15.436999999999999</v>
      </c>
      <c r="I96" s="361">
        <v>9.8610000000000007</v>
      </c>
      <c r="J96" s="361">
        <v>8.1890000000000001</v>
      </c>
      <c r="K96" s="361">
        <v>50.734999999999999</v>
      </c>
      <c r="L96" s="361">
        <v>42.177</v>
      </c>
      <c r="M96" s="361">
        <v>34.904000000000003</v>
      </c>
      <c r="N96" s="361">
        <v>52.216999999999999</v>
      </c>
      <c r="O96" s="361">
        <v>59.119</v>
      </c>
      <c r="P96" s="361">
        <v>61.716000000000001</v>
      </c>
      <c r="Q96" s="361">
        <v>4.3819999999999997</v>
      </c>
      <c r="R96" s="361">
        <v>24.779770865067352</v>
      </c>
      <c r="S96" s="361">
        <v>4.4749121804854797</v>
      </c>
      <c r="T96" s="361">
        <v>4.0196318579722563</v>
      </c>
      <c r="U96" s="362"/>
    </row>
    <row r="97" spans="2:21" x14ac:dyDescent="0.25">
      <c r="B97" s="45" t="s">
        <v>111</v>
      </c>
      <c r="C97" s="361">
        <v>102.351</v>
      </c>
      <c r="D97" s="361">
        <v>39.44</v>
      </c>
      <c r="E97" s="361">
        <v>11.093</v>
      </c>
      <c r="F97" s="361">
        <v>1.587673842484151</v>
      </c>
      <c r="G97" s="361">
        <v>1.4388899895934271</v>
      </c>
      <c r="H97" s="361">
        <v>14.9</v>
      </c>
      <c r="I97" s="361">
        <v>9.3249999999999993</v>
      </c>
      <c r="J97" s="361">
        <v>5.976</v>
      </c>
      <c r="K97" s="361">
        <v>39.192999999999998</v>
      </c>
      <c r="L97" s="361">
        <v>35.970999999999997</v>
      </c>
      <c r="M97" s="361">
        <v>23.260999999999999</v>
      </c>
      <c r="N97" s="361">
        <v>51.421999999999997</v>
      </c>
      <c r="O97" s="361">
        <v>60.67</v>
      </c>
      <c r="P97" s="361">
        <v>68.905000000000001</v>
      </c>
      <c r="Q97" s="361">
        <v>2.952</v>
      </c>
      <c r="R97" s="361">
        <v>44.054283788140815</v>
      </c>
      <c r="S97" s="361">
        <v>2.5895719690711165</v>
      </c>
      <c r="T97" s="361">
        <v>1.9130896729978857</v>
      </c>
      <c r="U97" s="362"/>
    </row>
    <row r="98" spans="2:21" x14ac:dyDescent="0.25">
      <c r="B98" s="45" t="s">
        <v>112</v>
      </c>
      <c r="C98" s="361">
        <v>3368.5720000000001</v>
      </c>
      <c r="D98" s="361">
        <v>975.44399999999996</v>
      </c>
      <c r="E98" s="361">
        <v>324.25799999999998</v>
      </c>
      <c r="F98" s="361">
        <v>2.1386636854086936</v>
      </c>
      <c r="G98" s="361">
        <v>2.1231508571557329</v>
      </c>
      <c r="H98" s="361">
        <v>5.98</v>
      </c>
      <c r="I98" s="361">
        <v>2.6890000000000001</v>
      </c>
      <c r="J98" s="361">
        <v>2.8849999999999998</v>
      </c>
      <c r="K98" s="361">
        <v>49.277999999999999</v>
      </c>
      <c r="L98" s="361">
        <v>19.423999999999999</v>
      </c>
      <c r="M98" s="361">
        <v>20.574999999999999</v>
      </c>
      <c r="N98" s="361">
        <v>65.856999999999999</v>
      </c>
      <c r="O98" s="361">
        <v>72.08</v>
      </c>
      <c r="P98" s="361">
        <v>74.287999999999997</v>
      </c>
      <c r="Q98" s="361">
        <v>2.6</v>
      </c>
      <c r="R98" s="361">
        <v>98.310144476650635</v>
      </c>
      <c r="S98" s="361">
        <v>2.1535488441897188</v>
      </c>
      <c r="T98" s="361">
        <v>2.139000916614934</v>
      </c>
      <c r="U98" s="362"/>
    </row>
    <row r="99" spans="2:21" x14ac:dyDescent="0.25">
      <c r="B99" s="45" t="s">
        <v>113</v>
      </c>
      <c r="C99" s="361">
        <v>5547.5479999999998</v>
      </c>
      <c r="D99" s="361">
        <v>1997.191</v>
      </c>
      <c r="E99" s="361">
        <v>680.74599999999998</v>
      </c>
      <c r="F99" s="361">
        <v>1.0130513660720168</v>
      </c>
      <c r="G99" s="361">
        <v>1.2586004056168489</v>
      </c>
      <c r="H99" s="361">
        <v>11.045999999999999</v>
      </c>
      <c r="I99" s="361">
        <v>8.3979999999999997</v>
      </c>
      <c r="J99" s="361">
        <v>7.4589999999999996</v>
      </c>
      <c r="K99" s="361">
        <v>30.600999999999999</v>
      </c>
      <c r="L99" s="361">
        <v>31.219000000000001</v>
      </c>
      <c r="M99" s="361">
        <v>27.126999999999999</v>
      </c>
      <c r="N99" s="361">
        <v>60.499000000000002</v>
      </c>
      <c r="O99" s="361">
        <v>66.341999999999999</v>
      </c>
      <c r="P99" s="361">
        <v>67.533000000000001</v>
      </c>
      <c r="Q99" s="361">
        <v>3.0750000000000002</v>
      </c>
      <c r="R99" s="361">
        <v>35.483424388576722</v>
      </c>
      <c r="S99" s="361">
        <v>0.74069484845899047</v>
      </c>
      <c r="T99" s="361">
        <v>1.9747066132317865</v>
      </c>
      <c r="U99" s="362"/>
    </row>
    <row r="100" spans="2:21" x14ac:dyDescent="0.25">
      <c r="B100" s="45" t="s">
        <v>114</v>
      </c>
      <c r="C100" s="361">
        <v>6769.7269999999999</v>
      </c>
      <c r="D100" s="361">
        <v>2858.866</v>
      </c>
      <c r="E100" s="361">
        <v>880.36400000000003</v>
      </c>
      <c r="F100" s="361">
        <v>2.0297044434045395</v>
      </c>
      <c r="G100" s="361">
        <v>1.5470710063135489</v>
      </c>
      <c r="H100" s="361">
        <v>18.283000000000001</v>
      </c>
      <c r="I100" s="361">
        <v>13.342000000000001</v>
      </c>
      <c r="J100" s="361">
        <v>5.9409999999999998</v>
      </c>
      <c r="K100" s="361">
        <v>42.945999999999998</v>
      </c>
      <c r="L100" s="361">
        <v>42.866999999999997</v>
      </c>
      <c r="M100" s="361">
        <v>26.759</v>
      </c>
      <c r="N100" s="361">
        <v>46.256</v>
      </c>
      <c r="O100" s="361">
        <v>54.158999999999999</v>
      </c>
      <c r="P100" s="361">
        <v>68.308999999999997</v>
      </c>
      <c r="Q100" s="361">
        <v>3.02</v>
      </c>
      <c r="R100" s="361">
        <v>36.468693641560442</v>
      </c>
      <c r="S100" s="361">
        <v>5.7675173092794285</v>
      </c>
      <c r="T100" s="361">
        <v>3.504314180033679</v>
      </c>
      <c r="U100" s="362"/>
    </row>
    <row r="101" spans="2:21" x14ac:dyDescent="0.25">
      <c r="B101" s="45" t="s">
        <v>115</v>
      </c>
      <c r="C101" s="361">
        <v>2050.317</v>
      </c>
      <c r="D101" s="361">
        <v>359.77600000000001</v>
      </c>
      <c r="E101" s="361">
        <v>110.206</v>
      </c>
      <c r="F101" s="361">
        <v>-1.1383856812592568</v>
      </c>
      <c r="G101" s="361">
        <v>-0.5862746514684184</v>
      </c>
      <c r="H101" s="361">
        <v>10.972</v>
      </c>
      <c r="I101" s="361">
        <v>13.451000000000001</v>
      </c>
      <c r="J101" s="361">
        <v>15.755000000000001</v>
      </c>
      <c r="K101" s="361">
        <v>14.003</v>
      </c>
      <c r="L101" s="361">
        <v>13.701000000000001</v>
      </c>
      <c r="M101" s="361">
        <v>11.023</v>
      </c>
      <c r="N101" s="361">
        <v>70.349000000000004</v>
      </c>
      <c r="O101" s="361">
        <v>69.063999999999993</v>
      </c>
      <c r="P101" s="361">
        <v>72.150000000000006</v>
      </c>
      <c r="Q101" s="361">
        <v>1.607</v>
      </c>
      <c r="R101" s="361">
        <v>67.476200021752746</v>
      </c>
      <c r="S101" s="361">
        <v>-1.2511789377456788</v>
      </c>
      <c r="T101" s="361">
        <v>-0.47039621669478748</v>
      </c>
      <c r="U101" s="362"/>
    </row>
    <row r="102" spans="2:21" x14ac:dyDescent="0.25">
      <c r="B102" s="45" t="s">
        <v>116</v>
      </c>
      <c r="C102" s="361">
        <v>4821.9709999999995</v>
      </c>
      <c r="D102" s="361">
        <v>1273.873</v>
      </c>
      <c r="E102" s="361">
        <v>301.60500000000002</v>
      </c>
      <c r="F102" s="361">
        <v>2.5165803006194412</v>
      </c>
      <c r="G102" s="361">
        <v>0.41219424492222106</v>
      </c>
      <c r="H102" s="361">
        <v>8.0920000000000005</v>
      </c>
      <c r="I102" s="361">
        <v>6.8259999999999996</v>
      </c>
      <c r="J102" s="361">
        <v>4.4290000000000003</v>
      </c>
      <c r="K102" s="361">
        <v>32.323</v>
      </c>
      <c r="L102" s="361">
        <v>24.620999999999999</v>
      </c>
      <c r="M102" s="361">
        <v>13.426</v>
      </c>
      <c r="N102" s="361">
        <v>66.066999999999993</v>
      </c>
      <c r="O102" s="361">
        <v>70.221999999999994</v>
      </c>
      <c r="P102" s="361">
        <v>80.007000000000005</v>
      </c>
      <c r="Q102" s="361">
        <v>1.4950000000000001</v>
      </c>
      <c r="R102" s="361">
        <v>87.547581683921379</v>
      </c>
      <c r="S102" s="361">
        <v>2.7421992933357959</v>
      </c>
      <c r="T102" s="361">
        <v>0.54863609926653123</v>
      </c>
      <c r="U102" s="362"/>
    </row>
    <row r="103" spans="2:21" x14ac:dyDescent="0.25">
      <c r="B103" s="45" t="s">
        <v>117</v>
      </c>
      <c r="C103" s="361">
        <v>2074.4650000000001</v>
      </c>
      <c r="D103" s="361">
        <v>905.62699999999995</v>
      </c>
      <c r="E103" s="361">
        <v>261.67500000000001</v>
      </c>
      <c r="F103" s="361">
        <v>1.1358352122391144</v>
      </c>
      <c r="G103" s="361">
        <v>0.90435673518611126</v>
      </c>
      <c r="H103" s="361">
        <v>17.399000000000001</v>
      </c>
      <c r="I103" s="361">
        <v>10.353999999999999</v>
      </c>
      <c r="J103" s="361">
        <v>14.957000000000001</v>
      </c>
      <c r="K103" s="361">
        <v>42.658000000000001</v>
      </c>
      <c r="L103" s="361">
        <v>35.235999999999997</v>
      </c>
      <c r="M103" s="361">
        <v>27.468</v>
      </c>
      <c r="N103" s="361">
        <v>49.030999999999999</v>
      </c>
      <c r="O103" s="361">
        <v>59.442</v>
      </c>
      <c r="P103" s="361">
        <v>49.445999999999998</v>
      </c>
      <c r="Q103" s="361">
        <v>3.0379999999999998</v>
      </c>
      <c r="R103" s="361">
        <v>26.271496506328141</v>
      </c>
      <c r="S103" s="361">
        <v>3.8828445368639093</v>
      </c>
      <c r="T103" s="361">
        <v>2.691936989281523</v>
      </c>
      <c r="U103" s="362"/>
    </row>
    <row r="104" spans="2:21" x14ac:dyDescent="0.25">
      <c r="B104" s="45" t="s">
        <v>118</v>
      </c>
      <c r="C104" s="361">
        <v>4294.0770000000002</v>
      </c>
      <c r="D104" s="361">
        <v>2118.9540000000002</v>
      </c>
      <c r="E104" s="361">
        <v>686.09</v>
      </c>
      <c r="F104" s="361">
        <v>3.1040444528623246</v>
      </c>
      <c r="G104" s="361">
        <v>2.3429897827414869</v>
      </c>
      <c r="H104" s="361">
        <v>24.437999999999999</v>
      </c>
      <c r="I104" s="361">
        <v>18.167999999999999</v>
      </c>
      <c r="J104" s="361">
        <v>8.8379999999999992</v>
      </c>
      <c r="K104" s="361">
        <v>49.055</v>
      </c>
      <c r="L104" s="361">
        <v>45.331000000000003</v>
      </c>
      <c r="M104" s="361">
        <v>35.484999999999999</v>
      </c>
      <c r="N104" s="361">
        <v>39.253999999999998</v>
      </c>
      <c r="O104" s="361">
        <v>47.183</v>
      </c>
      <c r="P104" s="361">
        <v>60.555999999999997</v>
      </c>
      <c r="Q104" s="361">
        <v>4.7919999999999998</v>
      </c>
      <c r="R104" s="361">
        <v>48.92122335021007</v>
      </c>
      <c r="S104" s="361">
        <v>2.5615996101337237</v>
      </c>
      <c r="T104" s="361">
        <v>3.1605335667335899</v>
      </c>
      <c r="U104" s="362"/>
    </row>
    <row r="105" spans="2:21" x14ac:dyDescent="0.25">
      <c r="B105" s="45" t="s">
        <v>119</v>
      </c>
      <c r="C105" s="361">
        <v>6201.5209999999997</v>
      </c>
      <c r="D105" s="361">
        <v>2143.1770000000001</v>
      </c>
      <c r="E105" s="361">
        <v>640.57100000000003</v>
      </c>
      <c r="F105" s="361">
        <v>1.6329121367180006</v>
      </c>
      <c r="G105" s="361">
        <v>1.0863639537057959</v>
      </c>
      <c r="H105" s="361">
        <v>12.73</v>
      </c>
      <c r="I105" s="361">
        <v>5.234</v>
      </c>
      <c r="J105" s="361">
        <v>4.2050000000000001</v>
      </c>
      <c r="K105" s="361">
        <v>46.918999999999997</v>
      </c>
      <c r="L105" s="361">
        <v>28.64</v>
      </c>
      <c r="M105" s="361">
        <v>20.687000000000001</v>
      </c>
      <c r="N105" s="361">
        <v>56.052</v>
      </c>
      <c r="O105" s="361">
        <v>68.454999999999998</v>
      </c>
      <c r="P105" s="361">
        <v>75.325000000000003</v>
      </c>
      <c r="Q105" s="361">
        <v>2.3559999999999999</v>
      </c>
      <c r="R105" s="361">
        <v>78.17024242923631</v>
      </c>
      <c r="S105" s="361">
        <v>1.7711967025736797</v>
      </c>
      <c r="T105" s="361">
        <v>1.3548453134857044</v>
      </c>
      <c r="U105" s="362"/>
    </row>
    <row r="106" spans="2:21" x14ac:dyDescent="0.25">
      <c r="B106" s="45" t="s">
        <v>120</v>
      </c>
      <c r="C106" s="361">
        <v>36.924999999999997</v>
      </c>
      <c r="D106" s="361">
        <v>6.9497281073634776</v>
      </c>
      <c r="E106" s="361">
        <v>1.8858641160972189</v>
      </c>
      <c r="F106" s="361">
        <v>1.0888043014877791</v>
      </c>
      <c r="G106" s="361">
        <v>0.66066233622716242</v>
      </c>
      <c r="H106" s="361" t="s">
        <v>238</v>
      </c>
      <c r="I106" s="361" t="s">
        <v>238</v>
      </c>
      <c r="J106" s="361" t="s">
        <v>238</v>
      </c>
      <c r="K106" s="361" t="s">
        <v>238</v>
      </c>
      <c r="L106" s="361" t="s">
        <v>238</v>
      </c>
      <c r="M106" s="361" t="s">
        <v>238</v>
      </c>
      <c r="N106" s="361" t="s">
        <v>238</v>
      </c>
      <c r="O106" s="361" t="s">
        <v>238</v>
      </c>
      <c r="P106" s="361" t="s">
        <v>238</v>
      </c>
      <c r="Q106" s="361" t="s">
        <v>238</v>
      </c>
      <c r="R106" s="361">
        <v>14.329045362220718</v>
      </c>
      <c r="S106" s="361">
        <v>0.36406530243766916</v>
      </c>
      <c r="T106" s="361">
        <v>1.0173753340609084</v>
      </c>
      <c r="U106" s="362"/>
    </row>
    <row r="107" spans="2:21" x14ac:dyDescent="0.25">
      <c r="B107" s="45" t="s">
        <v>121</v>
      </c>
      <c r="C107" s="361">
        <v>3016.933</v>
      </c>
      <c r="D107" s="361">
        <v>561.77300000000002</v>
      </c>
      <c r="E107" s="361">
        <v>166.75399999999999</v>
      </c>
      <c r="F107" s="361">
        <v>-0.88429227944653299</v>
      </c>
      <c r="G107" s="361">
        <v>-0.40386687880268352</v>
      </c>
      <c r="H107" s="361">
        <v>8.67</v>
      </c>
      <c r="I107" s="361">
        <v>11.115</v>
      </c>
      <c r="J107" s="361">
        <v>13.984999999999999</v>
      </c>
      <c r="K107" s="361">
        <v>17.242999999999999</v>
      </c>
      <c r="L107" s="361">
        <v>14.903</v>
      </c>
      <c r="M107" s="361">
        <v>11.286</v>
      </c>
      <c r="N107" s="361">
        <v>71.393000000000001</v>
      </c>
      <c r="O107" s="361">
        <v>70.680999999999997</v>
      </c>
      <c r="P107" s="361">
        <v>72.11</v>
      </c>
      <c r="Q107" s="361">
        <v>1.5189999999999999</v>
      </c>
      <c r="R107" s="361">
        <v>66.554179360297354</v>
      </c>
      <c r="S107" s="361">
        <v>-0.95098481892340636</v>
      </c>
      <c r="T107" s="361">
        <v>-0.24354275713055015</v>
      </c>
      <c r="U107" s="362"/>
    </row>
    <row r="108" spans="2:21" x14ac:dyDescent="0.25">
      <c r="B108" s="45" t="s">
        <v>122</v>
      </c>
      <c r="C108" s="361">
        <v>530.38</v>
      </c>
      <c r="D108" s="361">
        <v>112.81</v>
      </c>
      <c r="E108" s="361">
        <v>30.780999999999999</v>
      </c>
      <c r="F108" s="361">
        <v>1.429230484977565</v>
      </c>
      <c r="G108" s="361">
        <v>1.075898423955014</v>
      </c>
      <c r="H108" s="361">
        <v>12.42</v>
      </c>
      <c r="I108" s="361">
        <v>10.266</v>
      </c>
      <c r="J108" s="361">
        <v>7.9059999999999997</v>
      </c>
      <c r="K108" s="361">
        <v>13.082000000000001</v>
      </c>
      <c r="L108" s="361">
        <v>12.451000000000001</v>
      </c>
      <c r="M108" s="361">
        <v>11.613</v>
      </c>
      <c r="N108" s="361">
        <v>69.974999999999994</v>
      </c>
      <c r="O108" s="361">
        <v>75.159000000000006</v>
      </c>
      <c r="P108" s="361">
        <v>80.546999999999997</v>
      </c>
      <c r="Q108" s="361">
        <v>1.671</v>
      </c>
      <c r="R108" s="361">
        <v>89.56804555224555</v>
      </c>
      <c r="S108" s="361">
        <v>1.8692697111308481</v>
      </c>
      <c r="T108" s="361">
        <v>1.2934120906419231</v>
      </c>
      <c r="U108" s="362"/>
    </row>
    <row r="109" spans="2:21" x14ac:dyDescent="0.25">
      <c r="B109" s="45" t="s">
        <v>123</v>
      </c>
      <c r="C109" s="361">
        <v>22924.850999999999</v>
      </c>
      <c r="D109" s="361">
        <v>11303.263999999999</v>
      </c>
      <c r="E109" s="361">
        <v>3606.2620000000002</v>
      </c>
      <c r="F109" s="361">
        <v>2.9821797530605121</v>
      </c>
      <c r="G109" s="361">
        <v>2.6547173385704368</v>
      </c>
      <c r="H109" s="361">
        <v>20.69</v>
      </c>
      <c r="I109" s="361">
        <v>15.24</v>
      </c>
      <c r="J109" s="361">
        <v>6.8289999999999997</v>
      </c>
      <c r="K109" s="361">
        <v>48.384999999999998</v>
      </c>
      <c r="L109" s="361">
        <v>45.292000000000002</v>
      </c>
      <c r="M109" s="361">
        <v>34.67</v>
      </c>
      <c r="N109" s="361">
        <v>44.771000000000001</v>
      </c>
      <c r="O109" s="361">
        <v>51.003</v>
      </c>
      <c r="P109" s="361">
        <v>64.722999999999999</v>
      </c>
      <c r="Q109" s="361">
        <v>4.468</v>
      </c>
      <c r="R109" s="361">
        <v>33.831849114308312</v>
      </c>
      <c r="S109" s="361">
        <v>4.5544264990170991</v>
      </c>
      <c r="T109" s="361">
        <v>4.24301961943896</v>
      </c>
      <c r="U109" s="362"/>
    </row>
    <row r="110" spans="2:21" x14ac:dyDescent="0.25">
      <c r="B110" s="45" t="s">
        <v>124</v>
      </c>
      <c r="C110" s="361">
        <v>16362.566999999999</v>
      </c>
      <c r="D110" s="361">
        <v>8532.7639999999992</v>
      </c>
      <c r="E110" s="361">
        <v>2870.0360000000001</v>
      </c>
      <c r="F110" s="361">
        <v>2.3881998923819419</v>
      </c>
      <c r="G110" s="361">
        <v>2.7149609993536798</v>
      </c>
      <c r="H110" s="361">
        <v>24.059000000000001</v>
      </c>
      <c r="I110" s="361">
        <v>18.353999999999999</v>
      </c>
      <c r="J110" s="361">
        <v>11.375999999999999</v>
      </c>
      <c r="K110" s="361">
        <v>52.427999999999997</v>
      </c>
      <c r="L110" s="361">
        <v>50.137999999999998</v>
      </c>
      <c r="M110" s="361">
        <v>39.770000000000003</v>
      </c>
      <c r="N110" s="361">
        <v>40.64</v>
      </c>
      <c r="O110" s="361">
        <v>47.17</v>
      </c>
      <c r="P110" s="361">
        <v>55.311</v>
      </c>
      <c r="Q110" s="361">
        <v>5.3890000000000002</v>
      </c>
      <c r="R110" s="361">
        <v>15.944368631156713</v>
      </c>
      <c r="S110" s="361">
        <v>3.7862222873669951</v>
      </c>
      <c r="T110" s="361">
        <v>4.1744826035217342</v>
      </c>
      <c r="U110" s="362"/>
    </row>
    <row r="111" spans="2:21" x14ac:dyDescent="0.25">
      <c r="B111" s="45" t="s">
        <v>125</v>
      </c>
      <c r="C111" s="361">
        <v>29716.965</v>
      </c>
      <c r="D111" s="361">
        <v>9426.3539999999994</v>
      </c>
      <c r="E111" s="361">
        <v>2499.0070000000001</v>
      </c>
      <c r="F111" s="361">
        <v>2.1290737447816435</v>
      </c>
      <c r="G111" s="361">
        <v>1.2647991824990874</v>
      </c>
      <c r="H111" s="361">
        <v>7.1440000000000001</v>
      </c>
      <c r="I111" s="361">
        <v>4.8559999999999999</v>
      </c>
      <c r="J111" s="361">
        <v>4.7009999999999996</v>
      </c>
      <c r="K111" s="361">
        <v>32.597000000000001</v>
      </c>
      <c r="L111" s="361">
        <v>28.216999999999999</v>
      </c>
      <c r="M111" s="361">
        <v>17.652999999999999</v>
      </c>
      <c r="N111" s="361">
        <v>64.445999999999998</v>
      </c>
      <c r="O111" s="361">
        <v>70.745999999999995</v>
      </c>
      <c r="P111" s="361">
        <v>75.016999999999996</v>
      </c>
      <c r="Q111" s="361">
        <v>1.964</v>
      </c>
      <c r="R111" s="361">
        <v>73.284166132039402</v>
      </c>
      <c r="S111" s="361">
        <v>3.8093051991998896</v>
      </c>
      <c r="T111" s="361">
        <v>1.9196462046743106</v>
      </c>
      <c r="U111" s="362"/>
    </row>
    <row r="112" spans="2:21" x14ac:dyDescent="0.25">
      <c r="B112" s="45" t="s">
        <v>126</v>
      </c>
      <c r="C112" s="361">
        <v>345.02300000000002</v>
      </c>
      <c r="D112" s="361">
        <v>120.06399999999999</v>
      </c>
      <c r="E112" s="361">
        <v>36.94</v>
      </c>
      <c r="F112" s="361">
        <v>2.0390681074856305</v>
      </c>
      <c r="G112" s="361">
        <v>1.3749402061054099</v>
      </c>
      <c r="H112" s="361">
        <v>21.338000000000001</v>
      </c>
      <c r="I112" s="361">
        <v>9.3879999999999999</v>
      </c>
      <c r="J112" s="361">
        <v>3.379</v>
      </c>
      <c r="K112" s="361">
        <v>50.124000000000002</v>
      </c>
      <c r="L112" s="361">
        <v>41.320999999999998</v>
      </c>
      <c r="M112" s="361">
        <v>21.957000000000001</v>
      </c>
      <c r="N112" s="361">
        <v>44.152999999999999</v>
      </c>
      <c r="O112" s="361">
        <v>60.637</v>
      </c>
      <c r="P112" s="361">
        <v>77.918999999999997</v>
      </c>
      <c r="Q112" s="361">
        <v>2.2559999999999998</v>
      </c>
      <c r="R112" s="361">
        <v>43.415656347547845</v>
      </c>
      <c r="S112" s="361">
        <v>4.2951369150656626</v>
      </c>
      <c r="T112" s="361">
        <v>2.8929725795917198</v>
      </c>
      <c r="U112" s="362"/>
    </row>
    <row r="113" spans="2:21" x14ac:dyDescent="0.25">
      <c r="B113" s="45" t="s">
        <v>127</v>
      </c>
      <c r="C113" s="361">
        <v>15301.65</v>
      </c>
      <c r="D113" s="361">
        <v>8246.7860000000001</v>
      </c>
      <c r="E113" s="361">
        <v>2950.7089999999998</v>
      </c>
      <c r="F113" s="361">
        <v>2.8392217054807105</v>
      </c>
      <c r="G113" s="361">
        <v>3.1261586704082815</v>
      </c>
      <c r="H113" s="361">
        <v>31.768000000000001</v>
      </c>
      <c r="I113" s="361">
        <v>20.041</v>
      </c>
      <c r="J113" s="361">
        <v>13.038</v>
      </c>
      <c r="K113" s="361">
        <v>49.250999999999998</v>
      </c>
      <c r="L113" s="361">
        <v>47.768000000000001</v>
      </c>
      <c r="M113" s="361">
        <v>47.128999999999998</v>
      </c>
      <c r="N113" s="361">
        <v>32.387999999999998</v>
      </c>
      <c r="O113" s="361">
        <v>46.469000000000001</v>
      </c>
      <c r="P113" s="361">
        <v>55.031999999999996</v>
      </c>
      <c r="Q113" s="361">
        <v>6.8470000000000004</v>
      </c>
      <c r="R113" s="361">
        <v>38.363496747082834</v>
      </c>
      <c r="S113" s="361">
        <v>5.0030825739546065</v>
      </c>
      <c r="T113" s="361">
        <v>4.7170267868357687</v>
      </c>
      <c r="U113" s="362"/>
    </row>
    <row r="114" spans="2:21" x14ac:dyDescent="0.25">
      <c r="B114" s="45" t="s">
        <v>128</v>
      </c>
      <c r="C114" s="361">
        <v>429.00400000000002</v>
      </c>
      <c r="D114" s="361">
        <v>78.796999999999997</v>
      </c>
      <c r="E114" s="361">
        <v>20.462</v>
      </c>
      <c r="F114" s="361">
        <v>0.58153851963842762</v>
      </c>
      <c r="G114" s="361">
        <v>0.10582862559285627</v>
      </c>
      <c r="H114" s="361">
        <v>8.5839999999999996</v>
      </c>
      <c r="I114" s="361">
        <v>7.3209999999999997</v>
      </c>
      <c r="J114" s="361">
        <v>8.3670000000000009</v>
      </c>
      <c r="K114" s="361">
        <v>15.516</v>
      </c>
      <c r="L114" s="361">
        <v>16.297999999999998</v>
      </c>
      <c r="M114" s="361">
        <v>9.2219999999999995</v>
      </c>
      <c r="N114" s="361">
        <v>70.515000000000001</v>
      </c>
      <c r="O114" s="361">
        <v>75.301000000000002</v>
      </c>
      <c r="P114" s="361">
        <v>79.75</v>
      </c>
      <c r="Q114" s="361">
        <v>1.3560000000000001</v>
      </c>
      <c r="R114" s="361">
        <v>95.138506867068841</v>
      </c>
      <c r="S114" s="361">
        <v>0.8045727927422508</v>
      </c>
      <c r="T114" s="361">
        <v>0.19378875094853273</v>
      </c>
      <c r="U114" s="362"/>
    </row>
    <row r="115" spans="2:21" x14ac:dyDescent="0.25">
      <c r="B115" s="45" t="s">
        <v>129</v>
      </c>
      <c r="C115" s="361">
        <v>52.634</v>
      </c>
      <c r="D115" s="361">
        <v>18.740644569522615</v>
      </c>
      <c r="E115" s="361">
        <v>5.0078081151348517</v>
      </c>
      <c r="F115" s="361">
        <v>0.46457392721670376</v>
      </c>
      <c r="G115" s="361">
        <v>0.58129750974103178</v>
      </c>
      <c r="H115" s="361" t="s">
        <v>238</v>
      </c>
      <c r="I115" s="361" t="s">
        <v>238</v>
      </c>
      <c r="J115" s="361" t="s">
        <v>238</v>
      </c>
      <c r="K115" s="361" t="s">
        <v>238</v>
      </c>
      <c r="L115" s="361" t="s">
        <v>238</v>
      </c>
      <c r="M115" s="361" t="s">
        <v>238</v>
      </c>
      <c r="N115" s="361" t="s">
        <v>238</v>
      </c>
      <c r="O115" s="361" t="s">
        <v>238</v>
      </c>
      <c r="P115" s="361" t="s">
        <v>238</v>
      </c>
      <c r="Q115" s="361" t="s">
        <v>238</v>
      </c>
      <c r="R115" s="361">
        <v>72.158680700687768</v>
      </c>
      <c r="S115" s="361">
        <v>0.9153022436964755</v>
      </c>
      <c r="T115" s="361">
        <v>0.89706963291591657</v>
      </c>
      <c r="U115" s="362"/>
    </row>
    <row r="116" spans="2:21" x14ac:dyDescent="0.25">
      <c r="B116" s="45" t="s">
        <v>130</v>
      </c>
      <c r="C116" s="361">
        <v>3889.88</v>
      </c>
      <c r="D116" s="361">
        <v>1807.942</v>
      </c>
      <c r="E116" s="361">
        <v>584.26199999999994</v>
      </c>
      <c r="F116" s="361">
        <v>2.8400957697655893</v>
      </c>
      <c r="G116" s="361">
        <v>2.1856648502834801</v>
      </c>
      <c r="H116" s="361">
        <v>16.21</v>
      </c>
      <c r="I116" s="361">
        <v>10.538</v>
      </c>
      <c r="J116" s="361">
        <v>8.7070000000000007</v>
      </c>
      <c r="K116" s="361">
        <v>46.093000000000004</v>
      </c>
      <c r="L116" s="361">
        <v>40.691000000000003</v>
      </c>
      <c r="M116" s="361">
        <v>34.069000000000003</v>
      </c>
      <c r="N116" s="361">
        <v>49.13</v>
      </c>
      <c r="O116" s="361">
        <v>58.441000000000003</v>
      </c>
      <c r="P116" s="361">
        <v>61.55</v>
      </c>
      <c r="Q116" s="361">
        <v>4.67</v>
      </c>
      <c r="R116" s="361">
        <v>58.635639145680599</v>
      </c>
      <c r="S116" s="361">
        <v>4.3612882878277954</v>
      </c>
      <c r="T116" s="361">
        <v>2.9621441050314181</v>
      </c>
      <c r="U116" s="362"/>
    </row>
    <row r="117" spans="2:21" x14ac:dyDescent="0.25">
      <c r="B117" s="45" t="s">
        <v>131</v>
      </c>
      <c r="C117" s="361">
        <v>1244.403</v>
      </c>
      <c r="D117" s="361">
        <v>302.55900000000003</v>
      </c>
      <c r="E117" s="361">
        <v>70.141999999999996</v>
      </c>
      <c r="F117" s="361">
        <v>0.71432852450517959</v>
      </c>
      <c r="G117" s="361">
        <v>0.20230148021918049</v>
      </c>
      <c r="H117" s="361">
        <v>6.98</v>
      </c>
      <c r="I117" s="361">
        <v>6.1779999999999999</v>
      </c>
      <c r="J117" s="361">
        <v>7.9420000000000002</v>
      </c>
      <c r="K117" s="361">
        <v>29.302</v>
      </c>
      <c r="L117" s="361">
        <v>20.936</v>
      </c>
      <c r="M117" s="361">
        <v>11.462</v>
      </c>
      <c r="N117" s="361">
        <v>63.222999999999999</v>
      </c>
      <c r="O117" s="361">
        <v>69.424999999999997</v>
      </c>
      <c r="P117" s="361">
        <v>73.613</v>
      </c>
      <c r="Q117" s="361">
        <v>1.5009999999999999</v>
      </c>
      <c r="R117" s="361">
        <v>39.978849295606004</v>
      </c>
      <c r="S117" s="361">
        <v>0.30752702393977088</v>
      </c>
      <c r="T117" s="361">
        <v>0.21038204471055555</v>
      </c>
      <c r="U117" s="362"/>
    </row>
    <row r="118" spans="2:21" x14ac:dyDescent="0.25">
      <c r="B118" s="45" t="s">
        <v>132</v>
      </c>
      <c r="C118" s="361">
        <v>122332.399</v>
      </c>
      <c r="D118" s="361">
        <v>41941.696000000004</v>
      </c>
      <c r="E118" s="361">
        <v>11291.502</v>
      </c>
      <c r="F118" s="361">
        <v>1.5282592642611121</v>
      </c>
      <c r="G118" s="361">
        <v>0.94544348256338662</v>
      </c>
      <c r="H118" s="361">
        <v>9.7710000000000008</v>
      </c>
      <c r="I118" s="361">
        <v>5.4180000000000001</v>
      </c>
      <c r="J118" s="361">
        <v>4.5259999999999998</v>
      </c>
      <c r="K118" s="361">
        <v>43.436999999999998</v>
      </c>
      <c r="L118" s="361">
        <v>28.234999999999999</v>
      </c>
      <c r="M118" s="361">
        <v>18.407</v>
      </c>
      <c r="N118" s="361">
        <v>61.369</v>
      </c>
      <c r="O118" s="361">
        <v>70.837999999999994</v>
      </c>
      <c r="P118" s="361">
        <v>77.501000000000005</v>
      </c>
      <c r="Q118" s="361">
        <v>2.1850000000000001</v>
      </c>
      <c r="R118" s="361">
        <v>78.69138575464379</v>
      </c>
      <c r="S118" s="361">
        <v>1.9498638055198869</v>
      </c>
      <c r="T118" s="361">
        <v>1.2479663168319712</v>
      </c>
      <c r="U118" s="362"/>
    </row>
    <row r="119" spans="2:21" x14ac:dyDescent="0.25">
      <c r="B119" s="45" t="s">
        <v>133</v>
      </c>
      <c r="C119" s="361">
        <v>103.54900000000001</v>
      </c>
      <c r="D119" s="361">
        <v>44.222000000000001</v>
      </c>
      <c r="E119" s="361">
        <v>11.57</v>
      </c>
      <c r="F119" s="361">
        <v>0.31415109968183536</v>
      </c>
      <c r="G119" s="361">
        <v>0.8997934873025748</v>
      </c>
      <c r="H119" s="361">
        <v>9.1649999999999991</v>
      </c>
      <c r="I119" s="361">
        <v>6.5330000000000004</v>
      </c>
      <c r="J119" s="361">
        <v>6.1870000000000003</v>
      </c>
      <c r="K119" s="361">
        <v>41.015999999999998</v>
      </c>
      <c r="L119" s="361">
        <v>34.003999999999998</v>
      </c>
      <c r="M119" s="361">
        <v>23.547000000000001</v>
      </c>
      <c r="N119" s="361">
        <v>61.634</v>
      </c>
      <c r="O119" s="361">
        <v>66.212000000000003</v>
      </c>
      <c r="P119" s="361">
        <v>68.992999999999995</v>
      </c>
      <c r="Q119" s="361">
        <v>3.294</v>
      </c>
      <c r="R119" s="361">
        <v>22.342079595167505</v>
      </c>
      <c r="S119" s="361">
        <v>-0.31441580633195826</v>
      </c>
      <c r="T119" s="361">
        <v>1.4256790880127812</v>
      </c>
      <c r="U119" s="362"/>
    </row>
    <row r="120" spans="2:21" x14ac:dyDescent="0.25">
      <c r="B120" s="45" t="s">
        <v>134</v>
      </c>
      <c r="C120" s="361">
        <v>37.831000000000003</v>
      </c>
      <c r="D120" s="361">
        <v>7.1202481795441495</v>
      </c>
      <c r="E120" s="361">
        <v>1.9321360968469572</v>
      </c>
      <c r="F120" s="361">
        <v>1.0906196329227058</v>
      </c>
      <c r="G120" s="361">
        <v>0.86944393444100676</v>
      </c>
      <c r="H120" s="361" t="s">
        <v>238</v>
      </c>
      <c r="I120" s="361" t="s">
        <v>238</v>
      </c>
      <c r="J120" s="361" t="s">
        <v>238</v>
      </c>
      <c r="K120" s="361" t="s">
        <v>238</v>
      </c>
      <c r="L120" s="361" t="s">
        <v>238</v>
      </c>
      <c r="M120" s="361" t="s">
        <v>238</v>
      </c>
      <c r="N120" s="361" t="s">
        <v>238</v>
      </c>
      <c r="O120" s="361" t="s">
        <v>238</v>
      </c>
      <c r="P120" s="361" t="s">
        <v>238</v>
      </c>
      <c r="Q120" s="361" t="s">
        <v>238</v>
      </c>
      <c r="R120" s="361">
        <v>100</v>
      </c>
      <c r="S120" s="361">
        <v>1.0906196329227058</v>
      </c>
      <c r="T120" s="361">
        <v>0.86944393444100676</v>
      </c>
      <c r="U120" s="362"/>
    </row>
    <row r="121" spans="2:21" x14ac:dyDescent="0.25">
      <c r="B121" s="45" t="s">
        <v>135</v>
      </c>
      <c r="C121" s="361">
        <v>2839.0729999999999</v>
      </c>
      <c r="D121" s="361">
        <v>915.86300000000006</v>
      </c>
      <c r="E121" s="361">
        <v>309.31299999999999</v>
      </c>
      <c r="F121" s="361">
        <v>1.1402031869959461</v>
      </c>
      <c r="G121" s="361">
        <v>1.0391368623837149</v>
      </c>
      <c r="H121" s="361">
        <v>14.917999999999999</v>
      </c>
      <c r="I121" s="361">
        <v>10.058</v>
      </c>
      <c r="J121" s="361">
        <v>6.7839999999999998</v>
      </c>
      <c r="K121" s="361">
        <v>44.045000000000002</v>
      </c>
      <c r="L121" s="361">
        <v>32.225999999999999</v>
      </c>
      <c r="M121" s="361">
        <v>22.658999999999999</v>
      </c>
      <c r="N121" s="361">
        <v>55.363</v>
      </c>
      <c r="O121" s="361">
        <v>60.268999999999998</v>
      </c>
      <c r="P121" s="361">
        <v>67.503</v>
      </c>
      <c r="Q121" s="361">
        <v>2.4359999999999999</v>
      </c>
      <c r="R121" s="361">
        <v>70.365573551648737</v>
      </c>
      <c r="S121" s="361">
        <v>2.0536015863527468</v>
      </c>
      <c r="T121" s="361">
        <v>1.8250684925766227</v>
      </c>
      <c r="U121" s="362"/>
    </row>
    <row r="122" spans="2:21" x14ac:dyDescent="0.25">
      <c r="B122" s="2" t="s">
        <v>136</v>
      </c>
      <c r="C122" s="361">
        <v>621.38300000000004</v>
      </c>
      <c r="D122" s="361">
        <v>142.34800000000001</v>
      </c>
      <c r="E122" s="361">
        <v>38.503</v>
      </c>
      <c r="F122" s="361">
        <v>4.7714618415140346E-2</v>
      </c>
      <c r="G122" s="361">
        <v>-0.13042651753699905</v>
      </c>
      <c r="H122" s="361">
        <v>7.66</v>
      </c>
      <c r="I122" s="361">
        <v>7.2519999999999998</v>
      </c>
      <c r="J122" s="361">
        <v>10.454000000000001</v>
      </c>
      <c r="K122" s="361">
        <v>20.856999999999999</v>
      </c>
      <c r="L122" s="361">
        <v>14.445</v>
      </c>
      <c r="M122" s="361">
        <v>11.616</v>
      </c>
      <c r="N122" s="361">
        <v>69.869</v>
      </c>
      <c r="O122" s="361">
        <v>74.481999999999999</v>
      </c>
      <c r="P122" s="361">
        <v>74.820999999999998</v>
      </c>
      <c r="Q122" s="361">
        <v>1.6659999999999999</v>
      </c>
      <c r="R122" s="361">
        <v>63.642552177964305</v>
      </c>
      <c r="S122" s="361">
        <v>1.2707736883281773</v>
      </c>
      <c r="T122" s="361">
        <v>0.2021997951303949</v>
      </c>
      <c r="U122" s="362"/>
    </row>
    <row r="123" spans="2:21" x14ac:dyDescent="0.25">
      <c r="B123" s="45" t="s">
        <v>137</v>
      </c>
      <c r="C123" s="361">
        <v>33008.15</v>
      </c>
      <c r="D123" s="361">
        <v>11010.282999999999</v>
      </c>
      <c r="E123" s="361">
        <v>3422.4920000000002</v>
      </c>
      <c r="F123" s="361">
        <v>1.2650650828284333</v>
      </c>
      <c r="G123" s="361">
        <v>1.0098476652654644</v>
      </c>
      <c r="H123" s="361">
        <v>14.388999999999999</v>
      </c>
      <c r="I123" s="361">
        <v>7.0609999999999999</v>
      </c>
      <c r="J123" s="361">
        <v>6.3330000000000002</v>
      </c>
      <c r="K123" s="361">
        <v>43.222000000000001</v>
      </c>
      <c r="L123" s="361">
        <v>29.998000000000001</v>
      </c>
      <c r="M123" s="361">
        <v>22.712</v>
      </c>
      <c r="N123" s="361">
        <v>52.576000000000001</v>
      </c>
      <c r="O123" s="361">
        <v>64.763000000000005</v>
      </c>
      <c r="P123" s="361">
        <v>70.941000000000003</v>
      </c>
      <c r="Q123" s="361">
        <v>2.7349999999999999</v>
      </c>
      <c r="R123" s="361">
        <v>59.200000605910965</v>
      </c>
      <c r="S123" s="361">
        <v>2.1416143800031038</v>
      </c>
      <c r="T123" s="361">
        <v>1.7380020224998831</v>
      </c>
      <c r="U123" s="362"/>
    </row>
    <row r="124" spans="2:21" x14ac:dyDescent="0.25">
      <c r="B124" s="45" t="s">
        <v>138</v>
      </c>
      <c r="C124" s="361">
        <v>25833.752</v>
      </c>
      <c r="D124" s="361">
        <v>13392.664000000001</v>
      </c>
      <c r="E124" s="361">
        <v>4398.9660000000003</v>
      </c>
      <c r="F124" s="361">
        <v>2.7998730294892935</v>
      </c>
      <c r="G124" s="361">
        <v>2.4040754216622746</v>
      </c>
      <c r="H124" s="361">
        <v>24.558</v>
      </c>
      <c r="I124" s="361">
        <v>20.350000000000001</v>
      </c>
      <c r="J124" s="361">
        <v>14.143000000000001</v>
      </c>
      <c r="K124" s="361">
        <v>47.601999999999997</v>
      </c>
      <c r="L124" s="361">
        <v>43.353000000000002</v>
      </c>
      <c r="M124" s="361">
        <v>38.887999999999998</v>
      </c>
      <c r="N124" s="361">
        <v>39.247</v>
      </c>
      <c r="O124" s="361">
        <v>43.640999999999998</v>
      </c>
      <c r="P124" s="361">
        <v>50.25</v>
      </c>
      <c r="Q124" s="361">
        <v>5.1879999999999997</v>
      </c>
      <c r="R124" s="361">
        <v>31.668686762960331</v>
      </c>
      <c r="S124" s="361">
        <v>3.8279273548852117</v>
      </c>
      <c r="T124" s="361">
        <v>3.4967606952775538</v>
      </c>
      <c r="U124" s="362"/>
    </row>
    <row r="125" spans="2:21" x14ac:dyDescent="0.25">
      <c r="B125" s="45" t="s">
        <v>139</v>
      </c>
      <c r="C125" s="361">
        <v>53259.017999999996</v>
      </c>
      <c r="D125" s="361">
        <v>16096.48</v>
      </c>
      <c r="E125" s="361">
        <v>4406.1390000000001</v>
      </c>
      <c r="F125" s="361">
        <v>1.0198833101876061</v>
      </c>
      <c r="G125" s="361">
        <v>0.57196589489608962</v>
      </c>
      <c r="H125" s="361">
        <v>15.269</v>
      </c>
      <c r="I125" s="361">
        <v>10.146000000000001</v>
      </c>
      <c r="J125" s="361">
        <v>8.5429999999999993</v>
      </c>
      <c r="K125" s="361">
        <v>39.774999999999999</v>
      </c>
      <c r="L125" s="361">
        <v>26.814</v>
      </c>
      <c r="M125" s="361">
        <v>17.204000000000001</v>
      </c>
      <c r="N125" s="361">
        <v>50.988</v>
      </c>
      <c r="O125" s="361">
        <v>58.743000000000002</v>
      </c>
      <c r="P125" s="361">
        <v>65.176000000000002</v>
      </c>
      <c r="Q125" s="361">
        <v>1.9379999999999999</v>
      </c>
      <c r="R125" s="361">
        <v>33.007401676087987</v>
      </c>
      <c r="S125" s="361">
        <v>2.3033679733442685</v>
      </c>
      <c r="T125" s="361">
        <v>2.0936575625431297</v>
      </c>
      <c r="U125" s="362"/>
    </row>
    <row r="126" spans="2:21" x14ac:dyDescent="0.25">
      <c r="B126" s="45" t="s">
        <v>140</v>
      </c>
      <c r="C126" s="361">
        <v>2303.3150000000001</v>
      </c>
      <c r="D126" s="361">
        <v>988.46199999999999</v>
      </c>
      <c r="E126" s="361">
        <v>284.29700000000003</v>
      </c>
      <c r="F126" s="361">
        <v>2.1169739449206029</v>
      </c>
      <c r="G126" s="361">
        <v>1.6366503656810798</v>
      </c>
      <c r="H126" s="361">
        <v>14.603999999999999</v>
      </c>
      <c r="I126" s="361">
        <v>8.8239999999999998</v>
      </c>
      <c r="J126" s="361">
        <v>7.1660000000000004</v>
      </c>
      <c r="K126" s="361">
        <v>43.363</v>
      </c>
      <c r="L126" s="361">
        <v>38.055</v>
      </c>
      <c r="M126" s="361">
        <v>26.027999999999999</v>
      </c>
      <c r="N126" s="361">
        <v>52.567999999999998</v>
      </c>
      <c r="O126" s="361">
        <v>61.302</v>
      </c>
      <c r="P126" s="361">
        <v>64.483000000000004</v>
      </c>
      <c r="Q126" s="361">
        <v>3.0510000000000002</v>
      </c>
      <c r="R126" s="361">
        <v>44.678691364403036</v>
      </c>
      <c r="S126" s="361">
        <v>4.2023707551630016</v>
      </c>
      <c r="T126" s="361">
        <v>3.2553831927666708</v>
      </c>
      <c r="U126" s="362"/>
    </row>
    <row r="127" spans="2:21" x14ac:dyDescent="0.25">
      <c r="B127" s="45" t="s">
        <v>141</v>
      </c>
      <c r="C127" s="361">
        <v>10.051</v>
      </c>
      <c r="D127" s="361">
        <v>3.5787175317907027</v>
      </c>
      <c r="E127" s="361">
        <v>0.95629211850173645</v>
      </c>
      <c r="F127" s="361">
        <v>0.40501529529133795</v>
      </c>
      <c r="G127" s="361">
        <v>0.4834762885794332</v>
      </c>
      <c r="H127" s="361" t="s">
        <v>238</v>
      </c>
      <c r="I127" s="361" t="s">
        <v>238</v>
      </c>
      <c r="J127" s="361" t="s">
        <v>238</v>
      </c>
      <c r="K127" s="361" t="s">
        <v>238</v>
      </c>
      <c r="L127" s="361" t="s">
        <v>238</v>
      </c>
      <c r="M127" s="361" t="s">
        <v>238</v>
      </c>
      <c r="N127" s="361" t="s">
        <v>238</v>
      </c>
      <c r="O127" s="361" t="s">
        <v>238</v>
      </c>
      <c r="P127" s="361" t="s">
        <v>238</v>
      </c>
      <c r="Q127" s="361" t="s">
        <v>238</v>
      </c>
      <c r="R127" s="361">
        <v>100</v>
      </c>
      <c r="S127" s="361">
        <v>0.40501529529133795</v>
      </c>
      <c r="T127" s="361">
        <v>0.4834762885794332</v>
      </c>
      <c r="U127" s="362"/>
    </row>
    <row r="128" spans="2:21" x14ac:dyDescent="0.25">
      <c r="B128" s="45" t="s">
        <v>142</v>
      </c>
      <c r="C128" s="361">
        <v>27797.456999999999</v>
      </c>
      <c r="D128" s="361">
        <v>11525.916999999999</v>
      </c>
      <c r="E128" s="361">
        <v>2911.107</v>
      </c>
      <c r="F128" s="361">
        <v>1.8626696098191822</v>
      </c>
      <c r="G128" s="361">
        <v>0.98297331323975445</v>
      </c>
      <c r="H128" s="361">
        <v>21.213999999999999</v>
      </c>
      <c r="I128" s="361">
        <v>12.452999999999999</v>
      </c>
      <c r="J128" s="361">
        <v>6.6509999999999998</v>
      </c>
      <c r="K128" s="361">
        <v>42.331000000000003</v>
      </c>
      <c r="L128" s="361">
        <v>37.857999999999997</v>
      </c>
      <c r="M128" s="361">
        <v>20.972999999999999</v>
      </c>
      <c r="N128" s="361">
        <v>42.427999999999997</v>
      </c>
      <c r="O128" s="361">
        <v>55.057000000000002</v>
      </c>
      <c r="P128" s="361">
        <v>68.41</v>
      </c>
      <c r="Q128" s="361">
        <v>2.2999999999999998</v>
      </c>
      <c r="R128" s="361">
        <v>17.876887083591857</v>
      </c>
      <c r="S128" s="361">
        <v>4.917448696972671</v>
      </c>
      <c r="T128" s="361">
        <v>2.9710352217876155</v>
      </c>
      <c r="U128" s="362"/>
    </row>
    <row r="129" spans="2:21" x14ac:dyDescent="0.25">
      <c r="B129" s="45" t="s">
        <v>143</v>
      </c>
      <c r="C129" s="361">
        <v>16759.228999999999</v>
      </c>
      <c r="D129" s="361">
        <v>3456.9119999999998</v>
      </c>
      <c r="E129" s="361">
        <v>887.94500000000005</v>
      </c>
      <c r="F129" s="361">
        <v>0.51407106043238326</v>
      </c>
      <c r="G129" s="361">
        <v>0.17611820492675068</v>
      </c>
      <c r="H129" s="361">
        <v>8.2629999999999999</v>
      </c>
      <c r="I129" s="361">
        <v>8.609</v>
      </c>
      <c r="J129" s="361">
        <v>8.6010000000000009</v>
      </c>
      <c r="K129" s="361">
        <v>17.236999999999998</v>
      </c>
      <c r="L129" s="361">
        <v>12.769</v>
      </c>
      <c r="M129" s="361">
        <v>10.707000000000001</v>
      </c>
      <c r="N129" s="361">
        <v>73.805999999999997</v>
      </c>
      <c r="O129" s="361">
        <v>76.994</v>
      </c>
      <c r="P129" s="361">
        <v>81.037999999999997</v>
      </c>
      <c r="Q129" s="361">
        <v>1.774</v>
      </c>
      <c r="R129" s="361">
        <v>89.270926484744621</v>
      </c>
      <c r="S129" s="361">
        <v>1.6538676442272811</v>
      </c>
      <c r="T129" s="361">
        <v>0.55064726625677241</v>
      </c>
      <c r="U129" s="362"/>
    </row>
    <row r="130" spans="2:21" x14ac:dyDescent="0.25">
      <c r="B130" s="45" t="s">
        <v>144</v>
      </c>
      <c r="C130" s="361">
        <v>4505.7610000000004</v>
      </c>
      <c r="D130" s="361">
        <v>1093.663</v>
      </c>
      <c r="E130" s="361">
        <v>318.04500000000002</v>
      </c>
      <c r="F130" s="361">
        <v>1.2268468692106662</v>
      </c>
      <c r="G130" s="361">
        <v>0.85203426530013182</v>
      </c>
      <c r="H130" s="361">
        <v>8.3960000000000008</v>
      </c>
      <c r="I130" s="361">
        <v>7.9539999999999997</v>
      </c>
      <c r="J130" s="361">
        <v>6.9989999999999997</v>
      </c>
      <c r="K130" s="361">
        <v>21.928999999999998</v>
      </c>
      <c r="L130" s="361">
        <v>16.765000000000001</v>
      </c>
      <c r="M130" s="361">
        <v>13.833</v>
      </c>
      <c r="N130" s="361">
        <v>71.417000000000002</v>
      </c>
      <c r="O130" s="361">
        <v>75.262</v>
      </c>
      <c r="P130" s="361">
        <v>81.132000000000005</v>
      </c>
      <c r="Q130" s="361">
        <v>2.052</v>
      </c>
      <c r="R130" s="361">
        <v>86.222660278696537</v>
      </c>
      <c r="S130" s="361">
        <v>1.3021566261735236</v>
      </c>
      <c r="T130" s="361">
        <v>0.92916037891342851</v>
      </c>
      <c r="U130" s="362"/>
    </row>
    <row r="131" spans="2:21" x14ac:dyDescent="0.25">
      <c r="B131" s="45" t="s">
        <v>145</v>
      </c>
      <c r="C131" s="361">
        <v>6080.4780000000001</v>
      </c>
      <c r="D131" s="361">
        <v>2391.692</v>
      </c>
      <c r="E131" s="361">
        <v>685.82500000000005</v>
      </c>
      <c r="F131" s="361">
        <v>1.6735737642495565</v>
      </c>
      <c r="G131" s="361">
        <v>1.1480476273703153</v>
      </c>
      <c r="H131" s="361">
        <v>13.39</v>
      </c>
      <c r="I131" s="361">
        <v>7.42</v>
      </c>
      <c r="J131" s="361">
        <v>4.5529999999999999</v>
      </c>
      <c r="K131" s="361">
        <v>46.213999999999999</v>
      </c>
      <c r="L131" s="361">
        <v>36.856000000000002</v>
      </c>
      <c r="M131" s="361">
        <v>22.73</v>
      </c>
      <c r="N131" s="361">
        <v>53.680999999999997</v>
      </c>
      <c r="O131" s="361">
        <v>64.138999999999996</v>
      </c>
      <c r="P131" s="361">
        <v>74.838999999999999</v>
      </c>
      <c r="Q131" s="361">
        <v>2.4980000000000002</v>
      </c>
      <c r="R131" s="361">
        <v>58.146464800958086</v>
      </c>
      <c r="S131" s="361">
        <v>2.1312126155541411</v>
      </c>
      <c r="T131" s="361">
        <v>1.7410653059116492</v>
      </c>
      <c r="U131" s="362"/>
    </row>
    <row r="132" spans="2:21" x14ac:dyDescent="0.25">
      <c r="B132" s="45" t="s">
        <v>146</v>
      </c>
      <c r="C132" s="361">
        <v>17831.27</v>
      </c>
      <c r="D132" s="361">
        <v>10080.503000000001</v>
      </c>
      <c r="E132" s="361">
        <v>3695.3679999999999</v>
      </c>
      <c r="F132" s="361">
        <v>3.6206817923401644</v>
      </c>
      <c r="G132" s="361">
        <v>3.8845599550099821</v>
      </c>
      <c r="H132" s="361">
        <v>27.931000000000001</v>
      </c>
      <c r="I132" s="361">
        <v>22.614999999999998</v>
      </c>
      <c r="J132" s="361">
        <v>10.896000000000001</v>
      </c>
      <c r="K132" s="361">
        <v>56.320999999999998</v>
      </c>
      <c r="L132" s="361">
        <v>55.026000000000003</v>
      </c>
      <c r="M132" s="361">
        <v>49.673999999999999</v>
      </c>
      <c r="N132" s="361">
        <v>36.299999999999997</v>
      </c>
      <c r="O132" s="361">
        <v>43.966999999999999</v>
      </c>
      <c r="P132" s="361">
        <v>58.408999999999999</v>
      </c>
      <c r="Q132" s="361">
        <v>7.5609999999999999</v>
      </c>
      <c r="R132" s="361">
        <v>18.220222115418586</v>
      </c>
      <c r="S132" s="361">
        <v>4.3607644068868501</v>
      </c>
      <c r="T132" s="361">
        <v>5.638972117442937</v>
      </c>
      <c r="U132" s="362"/>
    </row>
    <row r="133" spans="2:21" x14ac:dyDescent="0.25">
      <c r="B133" s="45" t="s">
        <v>147</v>
      </c>
      <c r="C133" s="361">
        <v>173615.345</v>
      </c>
      <c r="D133" s="361">
        <v>87991.679999999993</v>
      </c>
      <c r="E133" s="361">
        <v>30546.274000000001</v>
      </c>
      <c r="F133" s="361">
        <v>2.5934256618714997</v>
      </c>
      <c r="G133" s="361">
        <v>2.6651204343739021</v>
      </c>
      <c r="H133" s="361">
        <v>22.606999999999999</v>
      </c>
      <c r="I133" s="361">
        <v>18.385000000000002</v>
      </c>
      <c r="J133" s="361">
        <v>13.201000000000001</v>
      </c>
      <c r="K133" s="361">
        <v>46.2</v>
      </c>
      <c r="L133" s="361">
        <v>44.101999999999997</v>
      </c>
      <c r="M133" s="361">
        <v>41.244999999999997</v>
      </c>
      <c r="N133" s="361">
        <v>41.189</v>
      </c>
      <c r="O133" s="361">
        <v>46.113999999999997</v>
      </c>
      <c r="P133" s="361">
        <v>52.506</v>
      </c>
      <c r="Q133" s="361">
        <v>5.976</v>
      </c>
      <c r="R133" s="361">
        <v>46.093802941208907</v>
      </c>
      <c r="S133" s="361">
        <v>4.5073609364070375</v>
      </c>
      <c r="T133" s="361">
        <v>4.0474531761422083</v>
      </c>
      <c r="U133" s="362"/>
    </row>
    <row r="134" spans="2:21" x14ac:dyDescent="0.25">
      <c r="B134" s="45" t="s">
        <v>148</v>
      </c>
      <c r="C134" s="361">
        <v>1.3440000000000001</v>
      </c>
      <c r="D134" s="361">
        <v>0.48693770836207939</v>
      </c>
      <c r="E134" s="361">
        <v>0.13550729295096345</v>
      </c>
      <c r="F134" s="361">
        <v>-2.3959827234229913</v>
      </c>
      <c r="G134" s="361">
        <v>-1.3246575203082149</v>
      </c>
      <c r="H134" s="361" t="s">
        <v>238</v>
      </c>
      <c r="I134" s="361" t="s">
        <v>238</v>
      </c>
      <c r="J134" s="361" t="s">
        <v>238</v>
      </c>
      <c r="K134" s="361" t="s">
        <v>238</v>
      </c>
      <c r="L134" s="361" t="s">
        <v>238</v>
      </c>
      <c r="M134" s="361" t="s">
        <v>238</v>
      </c>
      <c r="N134" s="361" t="s">
        <v>238</v>
      </c>
      <c r="O134" s="361" t="s">
        <v>238</v>
      </c>
      <c r="P134" s="361" t="s">
        <v>238</v>
      </c>
      <c r="Q134" s="361" t="s">
        <v>238</v>
      </c>
      <c r="R134" s="361">
        <v>40.99702380952381</v>
      </c>
      <c r="S134" s="361">
        <v>-1.1631147950312453</v>
      </c>
      <c r="T134" s="361">
        <v>5.3138147633340155E-2</v>
      </c>
      <c r="U134" s="362"/>
    </row>
    <row r="135" spans="2:21" x14ac:dyDescent="0.25">
      <c r="B135" s="45" t="s">
        <v>149</v>
      </c>
      <c r="C135" s="361">
        <v>5042.6710000000003</v>
      </c>
      <c r="D135" s="361">
        <v>1136.8</v>
      </c>
      <c r="E135" s="361">
        <v>322.05500000000001</v>
      </c>
      <c r="F135" s="361">
        <v>0.75340953605285721</v>
      </c>
      <c r="G135" s="361">
        <v>0.86137671792946469</v>
      </c>
      <c r="H135" s="361">
        <v>9.9529999999999994</v>
      </c>
      <c r="I135" s="361">
        <v>10.736000000000001</v>
      </c>
      <c r="J135" s="361">
        <v>8.3019999999999996</v>
      </c>
      <c r="K135" s="361">
        <v>16.274000000000001</v>
      </c>
      <c r="L135" s="361">
        <v>13.738</v>
      </c>
      <c r="M135" s="361">
        <v>12.42</v>
      </c>
      <c r="N135" s="361">
        <v>74.099000000000004</v>
      </c>
      <c r="O135" s="361">
        <v>76.451999999999998</v>
      </c>
      <c r="P135" s="361">
        <v>81.503</v>
      </c>
      <c r="Q135" s="361">
        <v>1.931</v>
      </c>
      <c r="R135" s="361">
        <v>79.938845901309037</v>
      </c>
      <c r="S135" s="361">
        <v>1.2108263233520686</v>
      </c>
      <c r="T135" s="361">
        <v>1.1465244770496956</v>
      </c>
      <c r="U135" s="362"/>
    </row>
    <row r="136" spans="2:21" x14ac:dyDescent="0.25">
      <c r="B136" s="45" t="s">
        <v>150</v>
      </c>
      <c r="C136" s="361">
        <v>3632.444</v>
      </c>
      <c r="D136" s="361">
        <v>1025.9849999999999</v>
      </c>
      <c r="E136" s="361">
        <v>352.50599999999997</v>
      </c>
      <c r="F136" s="361">
        <v>3.0283563053372631</v>
      </c>
      <c r="G136" s="361">
        <v>1.7850393581104531</v>
      </c>
      <c r="H136" s="361">
        <v>16.376000000000001</v>
      </c>
      <c r="I136" s="361">
        <v>5.47</v>
      </c>
      <c r="J136" s="361">
        <v>2.7280000000000002</v>
      </c>
      <c r="K136" s="361">
        <v>48.094000000000001</v>
      </c>
      <c r="L136" s="361">
        <v>38.034999999999997</v>
      </c>
      <c r="M136" s="361">
        <v>20.850999999999999</v>
      </c>
      <c r="N136" s="361">
        <v>50.31</v>
      </c>
      <c r="O136" s="361">
        <v>67.179000000000002</v>
      </c>
      <c r="P136" s="361">
        <v>76.552000000000007</v>
      </c>
      <c r="Q136" s="361">
        <v>2.8530000000000002</v>
      </c>
      <c r="R136" s="361">
        <v>76.699103964162973</v>
      </c>
      <c r="S136" s="361">
        <v>3.674807343570675</v>
      </c>
      <c r="T136" s="361">
        <v>2.2386171191040156</v>
      </c>
      <c r="U136" s="362"/>
    </row>
    <row r="137" spans="2:21" x14ac:dyDescent="0.25">
      <c r="B137" s="45" t="s">
        <v>151</v>
      </c>
      <c r="C137" s="361">
        <v>182142.59400000001</v>
      </c>
      <c r="D137" s="361">
        <v>73854.400999999998</v>
      </c>
      <c r="E137" s="361">
        <v>21761.417000000001</v>
      </c>
      <c r="F137" s="361">
        <v>2.1497446424547149</v>
      </c>
      <c r="G137" s="361">
        <v>1.4167235892467451</v>
      </c>
      <c r="H137" s="361">
        <v>14.65</v>
      </c>
      <c r="I137" s="361">
        <v>10.057</v>
      </c>
      <c r="J137" s="361">
        <v>6.9409999999999998</v>
      </c>
      <c r="K137" s="361">
        <v>42.771000000000001</v>
      </c>
      <c r="L137" s="361">
        <v>40.343000000000004</v>
      </c>
      <c r="M137" s="361">
        <v>25.245999999999999</v>
      </c>
      <c r="N137" s="361">
        <v>53.481999999999999</v>
      </c>
      <c r="O137" s="361">
        <v>61.142000000000003</v>
      </c>
      <c r="P137" s="361">
        <v>66.569999999999993</v>
      </c>
      <c r="Q137" s="361">
        <v>3.1850000000000001</v>
      </c>
      <c r="R137" s="361">
        <v>37.859670539225981</v>
      </c>
      <c r="S137" s="361">
        <v>3.0787651274876793</v>
      </c>
      <c r="T137" s="361">
        <v>2.6324521300865245</v>
      </c>
      <c r="U137" s="362"/>
    </row>
    <row r="138" spans="2:21" x14ac:dyDescent="0.25">
      <c r="B138" s="45" t="s">
        <v>152</v>
      </c>
      <c r="C138" s="361">
        <v>20.917999999999999</v>
      </c>
      <c r="D138" s="361">
        <v>7.4479766520742121</v>
      </c>
      <c r="E138" s="361">
        <v>1.9902217226961816</v>
      </c>
      <c r="F138" s="361">
        <v>1.4201914382633132</v>
      </c>
      <c r="G138" s="361">
        <v>1.0099069480621763</v>
      </c>
      <c r="H138" s="361" t="s">
        <v>238</v>
      </c>
      <c r="I138" s="361" t="s">
        <v>238</v>
      </c>
      <c r="J138" s="361" t="s">
        <v>238</v>
      </c>
      <c r="K138" s="361" t="s">
        <v>238</v>
      </c>
      <c r="L138" s="361" t="s">
        <v>238</v>
      </c>
      <c r="M138" s="361" t="s">
        <v>238</v>
      </c>
      <c r="N138" s="361" t="s">
        <v>238</v>
      </c>
      <c r="O138" s="361" t="s">
        <v>238</v>
      </c>
      <c r="P138" s="361" t="s">
        <v>238</v>
      </c>
      <c r="Q138" s="361" t="s">
        <v>238</v>
      </c>
      <c r="R138" s="361">
        <v>85.777799024763368</v>
      </c>
      <c r="S138" s="361">
        <v>2.3292590261159716</v>
      </c>
      <c r="T138" s="361">
        <v>1.3967822758252972</v>
      </c>
      <c r="U138" s="362"/>
    </row>
    <row r="139" spans="2:21" x14ac:dyDescent="0.25">
      <c r="B139" s="45" t="s">
        <v>153</v>
      </c>
      <c r="C139" s="361">
        <v>3864.17</v>
      </c>
      <c r="D139" s="361">
        <v>1301.3030000000001</v>
      </c>
      <c r="E139" s="361">
        <v>369.07400000000001</v>
      </c>
      <c r="F139" s="361">
        <v>1.9163470384011914</v>
      </c>
      <c r="G139" s="361">
        <v>1.3753981640276356</v>
      </c>
      <c r="H139" s="361">
        <v>7.5259999999999998</v>
      </c>
      <c r="I139" s="361">
        <v>4.9409999999999998</v>
      </c>
      <c r="J139" s="361">
        <v>4.9279999999999999</v>
      </c>
      <c r="K139" s="361">
        <v>37.575000000000003</v>
      </c>
      <c r="L139" s="361">
        <v>26.288</v>
      </c>
      <c r="M139" s="361">
        <v>19.445</v>
      </c>
      <c r="N139" s="361">
        <v>65.518000000000001</v>
      </c>
      <c r="O139" s="361">
        <v>73</v>
      </c>
      <c r="P139" s="361">
        <v>77.555999999999997</v>
      </c>
      <c r="Q139" s="361">
        <v>2.4660000000000002</v>
      </c>
      <c r="R139" s="361">
        <v>65.99380979615286</v>
      </c>
      <c r="S139" s="361">
        <v>2.7962760163713463</v>
      </c>
      <c r="T139" s="361">
        <v>1.8295102403078685</v>
      </c>
      <c r="U139" s="362"/>
    </row>
    <row r="140" spans="2:21" x14ac:dyDescent="0.25">
      <c r="B140" s="45" t="s">
        <v>154</v>
      </c>
      <c r="C140" s="361">
        <v>7321.2619999999997</v>
      </c>
      <c r="D140" s="361">
        <v>3263.0450000000001</v>
      </c>
      <c r="E140" s="361">
        <v>986.71299999999997</v>
      </c>
      <c r="F140" s="361">
        <v>2.4598776384543504</v>
      </c>
      <c r="G140" s="361">
        <v>1.8602418219800936</v>
      </c>
      <c r="H140" s="361">
        <v>17.38</v>
      </c>
      <c r="I140" s="361">
        <v>10.481</v>
      </c>
      <c r="J140" s="361">
        <v>7.6959999999999997</v>
      </c>
      <c r="K140" s="361">
        <v>44.19</v>
      </c>
      <c r="L140" s="361">
        <v>35.058999999999997</v>
      </c>
      <c r="M140" s="361">
        <v>28.882999999999999</v>
      </c>
      <c r="N140" s="361">
        <v>46.011000000000003</v>
      </c>
      <c r="O140" s="361">
        <v>55.573999999999998</v>
      </c>
      <c r="P140" s="361">
        <v>62.420999999999999</v>
      </c>
      <c r="Q140" s="361">
        <v>3.7810000000000001</v>
      </c>
      <c r="R140" s="361">
        <v>12.977175246562684</v>
      </c>
      <c r="S140" s="361">
        <v>1.8316873788994417</v>
      </c>
      <c r="T140" s="361">
        <v>2.697102779622119</v>
      </c>
      <c r="U140" s="362"/>
    </row>
    <row r="141" spans="2:21" x14ac:dyDescent="0.25">
      <c r="B141" s="45" t="s">
        <v>155</v>
      </c>
      <c r="C141" s="361">
        <v>6802.2950000000001</v>
      </c>
      <c r="D141" s="361">
        <v>2623.4029999999998</v>
      </c>
      <c r="E141" s="361">
        <v>762.178</v>
      </c>
      <c r="F141" s="361">
        <v>2.0452200151701403</v>
      </c>
      <c r="G141" s="361">
        <v>1.4427844023796443</v>
      </c>
      <c r="H141" s="361">
        <v>7.2960000000000003</v>
      </c>
      <c r="I141" s="361">
        <v>6.4029999999999996</v>
      </c>
      <c r="J141" s="361">
        <v>5.71</v>
      </c>
      <c r="K141" s="361">
        <v>37.356999999999999</v>
      </c>
      <c r="L141" s="361">
        <v>33.469000000000001</v>
      </c>
      <c r="M141" s="361">
        <v>23.725999999999999</v>
      </c>
      <c r="N141" s="361">
        <v>65.486999999999995</v>
      </c>
      <c r="O141" s="361">
        <v>68.015000000000001</v>
      </c>
      <c r="P141" s="361">
        <v>72.259</v>
      </c>
      <c r="Q141" s="361">
        <v>2.8639999999999999</v>
      </c>
      <c r="R141" s="361">
        <v>59.173896457004581</v>
      </c>
      <c r="S141" s="361">
        <v>2.8927140417127473</v>
      </c>
      <c r="T141" s="361">
        <v>1.928786776388268</v>
      </c>
      <c r="U141" s="362"/>
    </row>
    <row r="142" spans="2:21" x14ac:dyDescent="0.25">
      <c r="B142" s="45" t="s">
        <v>156</v>
      </c>
      <c r="C142" s="361">
        <v>30375.602999999999</v>
      </c>
      <c r="D142" s="361">
        <v>10480.025</v>
      </c>
      <c r="E142" s="361">
        <v>2924.395</v>
      </c>
      <c r="F142" s="361">
        <v>1.4478843703282716</v>
      </c>
      <c r="G142" s="361">
        <v>1.0826816813457092</v>
      </c>
      <c r="H142" s="361">
        <v>14.141999999999999</v>
      </c>
      <c r="I142" s="361">
        <v>7.2839999999999998</v>
      </c>
      <c r="J142" s="361">
        <v>5.2880000000000003</v>
      </c>
      <c r="K142" s="361">
        <v>42.045999999999999</v>
      </c>
      <c r="L142" s="361">
        <v>29.91</v>
      </c>
      <c r="M142" s="361">
        <v>19.699000000000002</v>
      </c>
      <c r="N142" s="361">
        <v>53.454999999999998</v>
      </c>
      <c r="O142" s="361">
        <v>65.534999999999997</v>
      </c>
      <c r="P142" s="361">
        <v>74.825999999999993</v>
      </c>
      <c r="Q142" s="361">
        <v>2.4169999999999998</v>
      </c>
      <c r="R142" s="361">
        <v>77.954366864749986</v>
      </c>
      <c r="S142" s="361">
        <v>1.9846512356325796</v>
      </c>
      <c r="T142" s="361">
        <v>1.4222154838255514</v>
      </c>
      <c r="U142" s="362"/>
    </row>
    <row r="143" spans="2:21" x14ac:dyDescent="0.25">
      <c r="B143" s="45" t="s">
        <v>157</v>
      </c>
      <c r="C143" s="361">
        <v>98393.573999999993</v>
      </c>
      <c r="D143" s="361">
        <v>39758.038999999997</v>
      </c>
      <c r="E143" s="361">
        <v>11334.353999999999</v>
      </c>
      <c r="F143" s="361">
        <v>2.0116046415933426</v>
      </c>
      <c r="G143" s="361">
        <v>1.5380553027589794</v>
      </c>
      <c r="H143" s="361">
        <v>8.9179999999999993</v>
      </c>
      <c r="I143" s="361">
        <v>6.6150000000000002</v>
      </c>
      <c r="J143" s="361">
        <v>6.0149999999999997</v>
      </c>
      <c r="K143" s="361">
        <v>39.207000000000001</v>
      </c>
      <c r="L143" s="361">
        <v>32.997</v>
      </c>
      <c r="M143" s="361">
        <v>24.398</v>
      </c>
      <c r="N143" s="361">
        <v>60.832000000000001</v>
      </c>
      <c r="O143" s="361">
        <v>65.218999999999994</v>
      </c>
      <c r="P143" s="361">
        <v>68.703000000000003</v>
      </c>
      <c r="Q143" s="361">
        <v>3.0430000000000001</v>
      </c>
      <c r="R143" s="361">
        <v>44.633219645014627</v>
      </c>
      <c r="S143" s="361">
        <v>1.6423058721153714</v>
      </c>
      <c r="T143" s="361">
        <v>1.7587037090609843</v>
      </c>
      <c r="U143" s="362"/>
    </row>
    <row r="144" spans="2:21" x14ac:dyDescent="0.25">
      <c r="B144" s="45" t="s">
        <v>158</v>
      </c>
      <c r="C144" s="361">
        <v>38216.635000000002</v>
      </c>
      <c r="D144" s="361">
        <v>6960.0429999999997</v>
      </c>
      <c r="E144" s="361">
        <v>2061.3429999999998</v>
      </c>
      <c r="F144" s="361">
        <v>7.5939225529157803E-3</v>
      </c>
      <c r="G144" s="361">
        <v>-0.11957145880983125</v>
      </c>
      <c r="H144" s="361">
        <v>8.0380000000000003</v>
      </c>
      <c r="I144" s="361">
        <v>10.318</v>
      </c>
      <c r="J144" s="361">
        <v>10.488</v>
      </c>
      <c r="K144" s="361">
        <v>16.731999999999999</v>
      </c>
      <c r="L144" s="361">
        <v>14.537000000000001</v>
      </c>
      <c r="M144" s="361">
        <v>10.798999999999999</v>
      </c>
      <c r="N144" s="361">
        <v>70.295000000000002</v>
      </c>
      <c r="O144" s="361">
        <v>70.921000000000006</v>
      </c>
      <c r="P144" s="361">
        <v>76.408000000000001</v>
      </c>
      <c r="Q144" s="361">
        <v>1.417</v>
      </c>
      <c r="R144" s="361">
        <v>60.617317563411852</v>
      </c>
      <c r="S144" s="361">
        <v>-3.8974911146457354E-2</v>
      </c>
      <c r="T144" s="361">
        <v>6.9891856525776314E-2</v>
      </c>
      <c r="U144" s="362"/>
    </row>
    <row r="145" spans="2:21" x14ac:dyDescent="0.25">
      <c r="B145" s="45" t="s">
        <v>159</v>
      </c>
      <c r="C145" s="361">
        <v>10608.156000000001</v>
      </c>
      <c r="D145" s="361">
        <v>1890.8119999999999</v>
      </c>
      <c r="E145" s="361">
        <v>479.21600000000001</v>
      </c>
      <c r="F145" s="361">
        <v>0.30062582250438069</v>
      </c>
      <c r="G145" s="361">
        <v>-9.8040683727224798E-2</v>
      </c>
      <c r="H145" s="361">
        <v>10.959</v>
      </c>
      <c r="I145" s="361">
        <v>10.068</v>
      </c>
      <c r="J145" s="361">
        <v>10.285</v>
      </c>
      <c r="K145" s="361">
        <v>20.998999999999999</v>
      </c>
      <c r="L145" s="361">
        <v>11.468</v>
      </c>
      <c r="M145" s="361">
        <v>8.6709999999999994</v>
      </c>
      <c r="N145" s="361">
        <v>67.150000000000006</v>
      </c>
      <c r="O145" s="361">
        <v>74.287999999999997</v>
      </c>
      <c r="P145" s="361">
        <v>79.944999999999993</v>
      </c>
      <c r="Q145" s="361">
        <v>1.3149999999999999</v>
      </c>
      <c r="R145" s="361">
        <v>62.338496907473825</v>
      </c>
      <c r="S145" s="361">
        <v>1.4447160180997332</v>
      </c>
      <c r="T145" s="361">
        <v>0.63135741121316002</v>
      </c>
      <c r="U145" s="362"/>
    </row>
    <row r="146" spans="2:21" x14ac:dyDescent="0.25">
      <c r="B146" s="45" t="s">
        <v>160</v>
      </c>
      <c r="C146" s="361">
        <v>2168.6729999999998</v>
      </c>
      <c r="D146" s="361">
        <v>347.38400000000001</v>
      </c>
      <c r="E146" s="361">
        <v>109.133</v>
      </c>
      <c r="F146" s="361">
        <v>6.5885536498877446</v>
      </c>
      <c r="G146" s="361">
        <v>1.419025975079625</v>
      </c>
      <c r="H146" s="361">
        <v>5.0469999999999997</v>
      </c>
      <c r="I146" s="361">
        <v>2.1429999999999998</v>
      </c>
      <c r="J146" s="361">
        <v>1.3779999999999999</v>
      </c>
      <c r="K146" s="361">
        <v>36.249000000000002</v>
      </c>
      <c r="L146" s="361">
        <v>22.605</v>
      </c>
      <c r="M146" s="361">
        <v>10.98</v>
      </c>
      <c r="N146" s="361">
        <v>68.343000000000004</v>
      </c>
      <c r="O146" s="361">
        <v>75.215999999999994</v>
      </c>
      <c r="P146" s="361">
        <v>78.369</v>
      </c>
      <c r="Q146" s="361">
        <v>2.0190000000000001</v>
      </c>
      <c r="R146" s="361">
        <v>99.060762042041389</v>
      </c>
      <c r="S146" s="361">
        <v>6.8730658125441577</v>
      </c>
      <c r="T146" s="361">
        <v>1.4589528042590518</v>
      </c>
      <c r="U146" s="362"/>
    </row>
    <row r="147" spans="2:21" x14ac:dyDescent="0.25">
      <c r="B147" s="45" t="s">
        <v>161</v>
      </c>
      <c r="C147" s="361">
        <v>49262.697999999997</v>
      </c>
      <c r="D147" s="361">
        <v>9339.2260000000006</v>
      </c>
      <c r="E147" s="361">
        <v>2362.25</v>
      </c>
      <c r="F147" s="361">
        <v>0.59396743558699672</v>
      </c>
      <c r="G147" s="361">
        <v>0.33955921146654444</v>
      </c>
      <c r="H147" s="361">
        <v>8.7149999999999999</v>
      </c>
      <c r="I147" s="361">
        <v>5.5540000000000003</v>
      </c>
      <c r="J147" s="361">
        <v>5.6180000000000003</v>
      </c>
      <c r="K147" s="361">
        <v>31.634</v>
      </c>
      <c r="L147" s="361">
        <v>15.581</v>
      </c>
      <c r="M147" s="361">
        <v>9.5950000000000006</v>
      </c>
      <c r="N147" s="361">
        <v>61.170999999999999</v>
      </c>
      <c r="O147" s="361">
        <v>71.721000000000004</v>
      </c>
      <c r="P147" s="361">
        <v>81.534999999999997</v>
      </c>
      <c r="Q147" s="361">
        <v>1.321</v>
      </c>
      <c r="R147" s="361">
        <v>82.248944221447232</v>
      </c>
      <c r="S147" s="361">
        <v>1.0626522306026731</v>
      </c>
      <c r="T147" s="361">
        <v>0.50015448790845551</v>
      </c>
      <c r="U147" s="362"/>
    </row>
    <row r="148" spans="2:21" x14ac:dyDescent="0.25">
      <c r="B148" s="45" t="s">
        <v>162</v>
      </c>
      <c r="C148" s="361">
        <v>3487.2040000000002</v>
      </c>
      <c r="D148" s="361">
        <v>701.01</v>
      </c>
      <c r="E148" s="361">
        <v>214.94800000000001</v>
      </c>
      <c r="F148" s="361">
        <v>-0.9752822672141882</v>
      </c>
      <c r="G148" s="361">
        <v>-0.75682134363321718</v>
      </c>
      <c r="H148" s="361">
        <v>9.5139999999999993</v>
      </c>
      <c r="I148" s="361">
        <v>10.343</v>
      </c>
      <c r="J148" s="361">
        <v>14.111000000000001</v>
      </c>
      <c r="K148" s="361">
        <v>19.619</v>
      </c>
      <c r="L148" s="361">
        <v>18.591999999999999</v>
      </c>
      <c r="M148" s="361">
        <v>12.141</v>
      </c>
      <c r="N148" s="361">
        <v>65.045000000000002</v>
      </c>
      <c r="O148" s="361">
        <v>67.643000000000001</v>
      </c>
      <c r="P148" s="361">
        <v>68.899000000000001</v>
      </c>
      <c r="Q148" s="361">
        <v>1.456</v>
      </c>
      <c r="R148" s="361">
        <v>44.878848498682608</v>
      </c>
      <c r="S148" s="361">
        <v>-1.1540413958441831</v>
      </c>
      <c r="T148" s="361">
        <v>-0.24868778669265745</v>
      </c>
      <c r="U148" s="362"/>
    </row>
    <row r="149" spans="2:21" x14ac:dyDescent="0.25">
      <c r="B149" s="45" t="s">
        <v>163</v>
      </c>
      <c r="C149" s="361">
        <v>21698.584999999999</v>
      </c>
      <c r="D149" s="361">
        <v>3941.8690000000001</v>
      </c>
      <c r="E149" s="361">
        <v>1110.9459999999999</v>
      </c>
      <c r="F149" s="361">
        <v>-0.32302606541756079</v>
      </c>
      <c r="G149" s="361">
        <v>-0.41163054202099542</v>
      </c>
      <c r="H149" s="361">
        <v>9.5690000000000008</v>
      </c>
      <c r="I149" s="361">
        <v>11.218999999999999</v>
      </c>
      <c r="J149" s="361">
        <v>12.506</v>
      </c>
      <c r="K149" s="361">
        <v>21.434999999999999</v>
      </c>
      <c r="L149" s="361">
        <v>13.920999999999999</v>
      </c>
      <c r="M149" s="361">
        <v>10.287000000000001</v>
      </c>
      <c r="N149" s="361">
        <v>68.131</v>
      </c>
      <c r="O149" s="361">
        <v>69.527000000000001</v>
      </c>
      <c r="P149" s="361">
        <v>73.831000000000003</v>
      </c>
      <c r="Q149" s="361">
        <v>1.417</v>
      </c>
      <c r="R149" s="361">
        <v>54.235011176996103</v>
      </c>
      <c r="S149" s="361">
        <v>-0.24066528801011067</v>
      </c>
      <c r="T149" s="361">
        <v>5.0768512283390743E-2</v>
      </c>
      <c r="U149" s="362"/>
    </row>
    <row r="150" spans="2:21" x14ac:dyDescent="0.25">
      <c r="B150" s="45" t="s">
        <v>164</v>
      </c>
      <c r="C150" s="361">
        <v>142833.68900000001</v>
      </c>
      <c r="D150" s="361">
        <v>26569.737000000001</v>
      </c>
      <c r="E150" s="361">
        <v>8321.4760000000006</v>
      </c>
      <c r="F150" s="361">
        <v>-0.15885178539602984</v>
      </c>
      <c r="G150" s="361">
        <v>-0.39505450152152038</v>
      </c>
      <c r="H150" s="361">
        <v>8.8339999999999996</v>
      </c>
      <c r="I150" s="361">
        <v>12.019</v>
      </c>
      <c r="J150" s="361">
        <v>15.435</v>
      </c>
      <c r="K150" s="361">
        <v>14.763</v>
      </c>
      <c r="L150" s="361">
        <v>13.587999999999999</v>
      </c>
      <c r="M150" s="361">
        <v>11.817</v>
      </c>
      <c r="N150" s="361">
        <v>68.504000000000005</v>
      </c>
      <c r="O150" s="361">
        <v>68.061000000000007</v>
      </c>
      <c r="P150" s="361">
        <v>67.978999999999999</v>
      </c>
      <c r="Q150" s="361">
        <v>1.538</v>
      </c>
      <c r="R150" s="361">
        <v>73.850522057159779</v>
      </c>
      <c r="S150" s="361">
        <v>-0.13186788155187398</v>
      </c>
      <c r="T150" s="361">
        <v>-0.20074879362995554</v>
      </c>
      <c r="U150" s="362"/>
    </row>
    <row r="151" spans="2:21" x14ac:dyDescent="0.25">
      <c r="B151" s="45" t="s">
        <v>165</v>
      </c>
      <c r="C151" s="361">
        <v>11776.522000000001</v>
      </c>
      <c r="D151" s="361">
        <v>5961.174</v>
      </c>
      <c r="E151" s="361">
        <v>1941.34</v>
      </c>
      <c r="F151" s="361">
        <v>2.1303818763205271</v>
      </c>
      <c r="G151" s="361">
        <v>2.4204355191021572</v>
      </c>
      <c r="H151" s="361">
        <v>20.372</v>
      </c>
      <c r="I151" s="361">
        <v>34.042999999999999</v>
      </c>
      <c r="J151" s="361">
        <v>7.0620000000000003</v>
      </c>
      <c r="K151" s="361">
        <v>49.911000000000001</v>
      </c>
      <c r="L151" s="361">
        <v>47.561</v>
      </c>
      <c r="M151" s="361">
        <v>35.158000000000001</v>
      </c>
      <c r="N151" s="361">
        <v>44.341999999999999</v>
      </c>
      <c r="O151" s="361">
        <v>32.618000000000002</v>
      </c>
      <c r="P151" s="361">
        <v>64.066000000000003</v>
      </c>
      <c r="Q151" s="361">
        <v>4.508</v>
      </c>
      <c r="R151" s="361">
        <v>26.868510074536434</v>
      </c>
      <c r="S151" s="361">
        <v>9.0937703826330321</v>
      </c>
      <c r="T151" s="361">
        <v>4.9842155405906841</v>
      </c>
      <c r="U151" s="362"/>
    </row>
    <row r="152" spans="2:21" x14ac:dyDescent="0.25">
      <c r="B152" s="45" t="s">
        <v>166</v>
      </c>
      <c r="C152" s="361">
        <v>54.191000000000003</v>
      </c>
      <c r="D152" s="361">
        <v>16.710761321447176</v>
      </c>
      <c r="E152" s="361">
        <v>4.5877382270195737</v>
      </c>
      <c r="F152" s="361">
        <v>1.2305402825171063</v>
      </c>
      <c r="G152" s="361">
        <v>0.84674632154273477</v>
      </c>
      <c r="H152" s="361" t="s">
        <v>238</v>
      </c>
      <c r="I152" s="361" t="s">
        <v>238</v>
      </c>
      <c r="J152" s="361" t="s">
        <v>238</v>
      </c>
      <c r="K152" s="361" t="s">
        <v>238</v>
      </c>
      <c r="L152" s="361" t="s">
        <v>238</v>
      </c>
      <c r="M152" s="361" t="s">
        <v>238</v>
      </c>
      <c r="N152" s="361" t="s">
        <v>238</v>
      </c>
      <c r="O152" s="361" t="s">
        <v>238</v>
      </c>
      <c r="P152" s="361" t="s">
        <v>238</v>
      </c>
      <c r="Q152" s="361" t="s">
        <v>238</v>
      </c>
      <c r="R152" s="361">
        <v>31.892749718587961</v>
      </c>
      <c r="S152" s="361">
        <v>0.87513752139763912</v>
      </c>
      <c r="T152" s="361">
        <v>1.4989322058406489</v>
      </c>
      <c r="U152" s="362"/>
    </row>
    <row r="153" spans="2:21" x14ac:dyDescent="0.25">
      <c r="B153" s="45" t="s">
        <v>167</v>
      </c>
      <c r="C153" s="361">
        <v>182.273</v>
      </c>
      <c r="D153" s="361">
        <v>53.366999999999997</v>
      </c>
      <c r="E153" s="361">
        <v>14</v>
      </c>
      <c r="F153" s="361">
        <v>1.2041233919125316</v>
      </c>
      <c r="G153" s="361">
        <v>0.59915166467307002</v>
      </c>
      <c r="H153" s="361">
        <v>9.2859999999999996</v>
      </c>
      <c r="I153" s="361">
        <v>6.4089999999999998</v>
      </c>
      <c r="J153" s="361">
        <v>7.1879999999999997</v>
      </c>
      <c r="K153" s="361">
        <v>38.747999999999998</v>
      </c>
      <c r="L153" s="361">
        <v>28.253</v>
      </c>
      <c r="M153" s="361">
        <v>15.43</v>
      </c>
      <c r="N153" s="361">
        <v>63.017000000000003</v>
      </c>
      <c r="O153" s="361">
        <v>71.108000000000004</v>
      </c>
      <c r="P153" s="361">
        <v>74.804000000000002</v>
      </c>
      <c r="Q153" s="361">
        <v>1.9119999999999999</v>
      </c>
      <c r="R153" s="361">
        <v>18.459124500063094</v>
      </c>
      <c r="S153" s="361">
        <v>-0.81202130097973624</v>
      </c>
      <c r="T153" s="361">
        <v>1.0829311577678644</v>
      </c>
      <c r="U153" s="362"/>
    </row>
    <row r="154" spans="2:21" x14ac:dyDescent="0.25">
      <c r="B154" s="45" t="s">
        <v>168</v>
      </c>
      <c r="C154" s="361">
        <v>109.373</v>
      </c>
      <c r="D154" s="361">
        <v>33.68</v>
      </c>
      <c r="E154" s="361">
        <v>8.9440000000000008</v>
      </c>
      <c r="F154" s="361">
        <v>7.4736929577210662E-2</v>
      </c>
      <c r="G154" s="361">
        <v>3.4267011501290891E-2</v>
      </c>
      <c r="H154" s="361">
        <v>8.6850000000000005</v>
      </c>
      <c r="I154" s="361">
        <v>6.6559999999999997</v>
      </c>
      <c r="J154" s="361">
        <v>7.2060000000000004</v>
      </c>
      <c r="K154" s="361">
        <v>40.395000000000003</v>
      </c>
      <c r="L154" s="361">
        <v>24.84</v>
      </c>
      <c r="M154" s="361">
        <v>16.300999999999998</v>
      </c>
      <c r="N154" s="361">
        <v>65.100999999999999</v>
      </c>
      <c r="O154" s="361">
        <v>70.144000000000005</v>
      </c>
      <c r="P154" s="361">
        <v>72.488</v>
      </c>
      <c r="Q154" s="361">
        <v>1.9970000000000001</v>
      </c>
      <c r="R154" s="361">
        <v>49.847768644912364</v>
      </c>
      <c r="S154" s="361">
        <v>0.88109366299205572</v>
      </c>
      <c r="T154" s="361">
        <v>0.67516828471117474</v>
      </c>
      <c r="U154" s="362"/>
    </row>
    <row r="155" spans="2:21" x14ac:dyDescent="0.25">
      <c r="B155" s="45" t="s">
        <v>169</v>
      </c>
      <c r="C155" s="361">
        <v>190.37200000000001</v>
      </c>
      <c r="D155" s="361">
        <v>84.271000000000001</v>
      </c>
      <c r="E155" s="361">
        <v>25.271000000000001</v>
      </c>
      <c r="F155" s="361">
        <v>0.67851485189585092</v>
      </c>
      <c r="G155" s="361">
        <v>0.60809169006695085</v>
      </c>
      <c r="H155" s="361">
        <v>11.071999999999999</v>
      </c>
      <c r="I155" s="361">
        <v>7.2670000000000003</v>
      </c>
      <c r="J155" s="361">
        <v>5.407</v>
      </c>
      <c r="K155" s="361">
        <v>41.228999999999999</v>
      </c>
      <c r="L155" s="361">
        <v>33.118000000000002</v>
      </c>
      <c r="M155" s="361">
        <v>26.202999999999999</v>
      </c>
      <c r="N155" s="361">
        <v>54.777000000000001</v>
      </c>
      <c r="O155" s="361">
        <v>64.850999999999999</v>
      </c>
      <c r="P155" s="361">
        <v>73.156000000000006</v>
      </c>
      <c r="Q155" s="361">
        <v>4.1470000000000002</v>
      </c>
      <c r="R155" s="361">
        <v>19.439833588973169</v>
      </c>
      <c r="S155" s="361">
        <v>0.30170642971573824</v>
      </c>
      <c r="T155" s="361">
        <v>0.40577684090997623</v>
      </c>
      <c r="U155" s="362"/>
    </row>
    <row r="156" spans="2:21" x14ac:dyDescent="0.25">
      <c r="B156" s="45" t="s">
        <v>170</v>
      </c>
      <c r="C156" s="361">
        <v>31.448</v>
      </c>
      <c r="D156" s="361">
        <v>5.6348680890421843</v>
      </c>
      <c r="E156" s="361">
        <v>1.5673394989469731</v>
      </c>
      <c r="F156" s="361">
        <v>1.1507492130743604</v>
      </c>
      <c r="G156" s="361">
        <v>0.30258562884464751</v>
      </c>
      <c r="H156" s="361" t="s">
        <v>238</v>
      </c>
      <c r="I156" s="361" t="s">
        <v>238</v>
      </c>
      <c r="J156" s="361" t="s">
        <v>238</v>
      </c>
      <c r="K156" s="361" t="s">
        <v>238</v>
      </c>
      <c r="L156" s="361" t="s">
        <v>238</v>
      </c>
      <c r="M156" s="361" t="s">
        <v>238</v>
      </c>
      <c r="N156" s="361" t="s">
        <v>238</v>
      </c>
      <c r="O156" s="361" t="s">
        <v>238</v>
      </c>
      <c r="P156" s="361" t="s">
        <v>238</v>
      </c>
      <c r="Q156" s="361" t="s">
        <v>238</v>
      </c>
      <c r="R156" s="361">
        <v>94.142711778173492</v>
      </c>
      <c r="S156" s="361">
        <v>1.3271379405031969</v>
      </c>
      <c r="T156" s="361">
        <v>0.33912829812220308</v>
      </c>
      <c r="U156" s="362"/>
    </row>
    <row r="157" spans="2:21" x14ac:dyDescent="0.25">
      <c r="B157" s="45" t="s">
        <v>171</v>
      </c>
      <c r="C157" s="361">
        <v>192.99299999999999</v>
      </c>
      <c r="D157" s="361">
        <v>91.911000000000001</v>
      </c>
      <c r="E157" s="361">
        <v>30.7</v>
      </c>
      <c r="F157" s="361">
        <v>2.1613460946428753</v>
      </c>
      <c r="G157" s="361">
        <v>2.1509270821667763</v>
      </c>
      <c r="H157" s="361">
        <v>12.776999999999999</v>
      </c>
      <c r="I157" s="361">
        <v>9.7469999999999999</v>
      </c>
      <c r="J157" s="361">
        <v>6.8280000000000003</v>
      </c>
      <c r="K157" s="361">
        <v>41.042999999999999</v>
      </c>
      <c r="L157" s="361">
        <v>37.176000000000002</v>
      </c>
      <c r="M157" s="361">
        <v>33.930999999999997</v>
      </c>
      <c r="N157" s="361">
        <v>55.859000000000002</v>
      </c>
      <c r="O157" s="361">
        <v>61.808999999999997</v>
      </c>
      <c r="P157" s="361">
        <v>66.337000000000003</v>
      </c>
      <c r="Q157" s="361">
        <v>4.0750000000000002</v>
      </c>
      <c r="R157" s="361">
        <v>63.901799547133834</v>
      </c>
      <c r="S157" s="361">
        <v>3.8186576647899817</v>
      </c>
      <c r="T157" s="361">
        <v>2.7527728078737388</v>
      </c>
      <c r="U157" s="362"/>
    </row>
    <row r="158" spans="2:21" x14ac:dyDescent="0.25">
      <c r="B158" s="45" t="s">
        <v>172</v>
      </c>
      <c r="C158" s="361">
        <v>28828.87</v>
      </c>
      <c r="D158" s="361">
        <v>9689.17</v>
      </c>
      <c r="E158" s="361">
        <v>2923.5169999999998</v>
      </c>
      <c r="F158" s="361">
        <v>2.504308515392621</v>
      </c>
      <c r="G158" s="361">
        <v>1.2466386078038521</v>
      </c>
      <c r="H158" s="361">
        <v>15.042</v>
      </c>
      <c r="I158" s="361">
        <v>5.1349999999999998</v>
      </c>
      <c r="J158" s="361">
        <v>3.242</v>
      </c>
      <c r="K158" s="361">
        <v>46.441000000000003</v>
      </c>
      <c r="L158" s="361">
        <v>35.701999999999998</v>
      </c>
      <c r="M158" s="361">
        <v>19.402000000000001</v>
      </c>
      <c r="N158" s="361">
        <v>52.692</v>
      </c>
      <c r="O158" s="361">
        <v>68.962000000000003</v>
      </c>
      <c r="P158" s="361">
        <v>75.478999999999999</v>
      </c>
      <c r="Q158" s="361">
        <v>2.6440000000000001</v>
      </c>
      <c r="R158" s="361">
        <v>82.719229022851053</v>
      </c>
      <c r="S158" s="361">
        <v>2.8394438945850098</v>
      </c>
      <c r="T158" s="361">
        <v>1.4671947401585677</v>
      </c>
      <c r="U158" s="362"/>
    </row>
    <row r="159" spans="2:21" x14ac:dyDescent="0.25">
      <c r="B159" s="45" t="s">
        <v>173</v>
      </c>
      <c r="C159" s="361">
        <v>14133.28</v>
      </c>
      <c r="D159" s="361">
        <v>7073.52</v>
      </c>
      <c r="E159" s="361">
        <v>2379.0050000000001</v>
      </c>
      <c r="F159" s="361">
        <v>2.7467378851880651</v>
      </c>
      <c r="G159" s="361">
        <v>2.5642917316026184</v>
      </c>
      <c r="H159" s="361">
        <v>24.795000000000002</v>
      </c>
      <c r="I159" s="361">
        <v>11.414</v>
      </c>
      <c r="J159" s="361">
        <v>7.6280000000000001</v>
      </c>
      <c r="K159" s="361">
        <v>50.313000000000002</v>
      </c>
      <c r="L159" s="361">
        <v>43.533000000000001</v>
      </c>
      <c r="M159" s="361">
        <v>37.746000000000002</v>
      </c>
      <c r="N159" s="361">
        <v>39.226999999999997</v>
      </c>
      <c r="O159" s="361">
        <v>57.201999999999998</v>
      </c>
      <c r="P159" s="361">
        <v>63.451000000000001</v>
      </c>
      <c r="Q159" s="361">
        <v>4.9340000000000002</v>
      </c>
      <c r="R159" s="361">
        <v>43.078917278933126</v>
      </c>
      <c r="S159" s="361">
        <v>3.190363636791596</v>
      </c>
      <c r="T159" s="361">
        <v>3.4783944773214373</v>
      </c>
      <c r="U159" s="362"/>
    </row>
    <row r="160" spans="2:21" x14ac:dyDescent="0.25">
      <c r="B160" s="2" t="s">
        <v>174</v>
      </c>
      <c r="C160" s="361">
        <v>9510.5059999999994</v>
      </c>
      <c r="D160" s="361">
        <v>1893.0050000000001</v>
      </c>
      <c r="E160" s="361">
        <v>471.70100000000002</v>
      </c>
      <c r="F160" s="361">
        <v>-0.10162879720695492</v>
      </c>
      <c r="G160" s="361">
        <v>-0.60411921347823583</v>
      </c>
      <c r="H160" s="361">
        <v>9.0860000000000003</v>
      </c>
      <c r="I160" s="361">
        <v>9.5419999999999998</v>
      </c>
      <c r="J160" s="361">
        <v>12.401999999999999</v>
      </c>
      <c r="K160" s="361">
        <v>18.195</v>
      </c>
      <c r="L160" s="361">
        <v>14.981999999999999</v>
      </c>
      <c r="M160" s="361">
        <v>9.7279999999999998</v>
      </c>
      <c r="N160" s="361">
        <v>67.738</v>
      </c>
      <c r="O160" s="361">
        <v>71.5</v>
      </c>
      <c r="P160" s="361">
        <v>74.058999999999997</v>
      </c>
      <c r="Q160" s="361">
        <v>1.365</v>
      </c>
      <c r="R160" s="361">
        <v>55.372858184412053</v>
      </c>
      <c r="S160" s="361">
        <v>0.30810001382631735</v>
      </c>
      <c r="T160" s="361">
        <v>-0.23781142390291227</v>
      </c>
      <c r="U160" s="362"/>
    </row>
    <row r="161" spans="2:21" x14ac:dyDescent="0.25">
      <c r="B161" s="45" t="s">
        <v>175</v>
      </c>
      <c r="C161" s="361">
        <v>92.837999999999994</v>
      </c>
      <c r="D161" s="361">
        <v>24.696999999999999</v>
      </c>
      <c r="E161" s="361">
        <v>7.1360000000000001</v>
      </c>
      <c r="F161" s="361">
        <v>1.2604498125104324</v>
      </c>
      <c r="G161" s="361">
        <v>0.34321972782601112</v>
      </c>
      <c r="H161" s="361">
        <v>9.1340000000000003</v>
      </c>
      <c r="I161" s="361">
        <v>7.4480000000000004</v>
      </c>
      <c r="J161" s="361">
        <v>7.8019999999999996</v>
      </c>
      <c r="K161" s="361">
        <v>35.061</v>
      </c>
      <c r="L161" s="361">
        <v>23.228000000000002</v>
      </c>
      <c r="M161" s="361">
        <v>16.553999999999998</v>
      </c>
      <c r="N161" s="361">
        <v>65.673000000000002</v>
      </c>
      <c r="O161" s="361">
        <v>70.846000000000004</v>
      </c>
      <c r="P161" s="361">
        <v>73.186999999999998</v>
      </c>
      <c r="Q161" s="361">
        <v>2.1800000000000002</v>
      </c>
      <c r="R161" s="361">
        <v>53.231435403606284</v>
      </c>
      <c r="S161" s="361">
        <v>1.5978064126916718</v>
      </c>
      <c r="T161" s="361">
        <v>0.92342632795334856</v>
      </c>
      <c r="U161" s="362"/>
    </row>
    <row r="162" spans="2:21" x14ac:dyDescent="0.25">
      <c r="B162" s="45" t="s">
        <v>176</v>
      </c>
      <c r="C162" s="361">
        <v>6092.0749999999998</v>
      </c>
      <c r="D162" s="361">
        <v>2929.6770000000001</v>
      </c>
      <c r="E162" s="361">
        <v>935.17700000000002</v>
      </c>
      <c r="F162" s="361">
        <v>1.7829626196822472</v>
      </c>
      <c r="G162" s="361">
        <v>1.6448501006535858</v>
      </c>
      <c r="H162" s="361">
        <v>29.946999999999999</v>
      </c>
      <c r="I162" s="361">
        <v>25.920999999999999</v>
      </c>
      <c r="J162" s="361">
        <v>17.204000000000001</v>
      </c>
      <c r="K162" s="361">
        <v>49.497</v>
      </c>
      <c r="L162" s="361">
        <v>44.356000000000002</v>
      </c>
      <c r="M162" s="361">
        <v>36.582999999999998</v>
      </c>
      <c r="N162" s="361">
        <v>34.600999999999999</v>
      </c>
      <c r="O162" s="361">
        <v>37.351999999999997</v>
      </c>
      <c r="P162" s="361">
        <v>45.561</v>
      </c>
      <c r="Q162" s="361">
        <v>4.7050000000000001</v>
      </c>
      <c r="R162" s="361">
        <v>39.225731790892269</v>
      </c>
      <c r="S162" s="361">
        <v>2.5013546027473925</v>
      </c>
      <c r="T162" s="361">
        <v>2.6763767847613904</v>
      </c>
      <c r="U162" s="362"/>
    </row>
    <row r="163" spans="2:21" x14ac:dyDescent="0.25">
      <c r="B163" s="45" t="s">
        <v>177</v>
      </c>
      <c r="C163" s="361">
        <v>5411.7370000000001</v>
      </c>
      <c r="D163" s="361">
        <v>1089.4839999999999</v>
      </c>
      <c r="E163" s="361">
        <v>276.78800000000001</v>
      </c>
      <c r="F163" s="361">
        <v>2.5413248694997934</v>
      </c>
      <c r="G163" s="361">
        <v>1.1478999979852902</v>
      </c>
      <c r="H163" s="361">
        <v>5.4260000000000002</v>
      </c>
      <c r="I163" s="361">
        <v>4.3970000000000002</v>
      </c>
      <c r="J163" s="361">
        <v>4.74</v>
      </c>
      <c r="K163" s="361">
        <v>23.437000000000001</v>
      </c>
      <c r="L163" s="361">
        <v>17.997</v>
      </c>
      <c r="M163" s="361">
        <v>9.9060000000000006</v>
      </c>
      <c r="N163" s="361">
        <v>68.087999999999994</v>
      </c>
      <c r="O163" s="361">
        <v>76.049000000000007</v>
      </c>
      <c r="P163" s="361">
        <v>82.322000000000003</v>
      </c>
      <c r="Q163" s="361">
        <v>1.282</v>
      </c>
      <c r="R163" s="361">
        <v>100</v>
      </c>
      <c r="S163" s="361">
        <v>2.5413248694997934</v>
      </c>
      <c r="T163" s="361">
        <v>1.1478999979852902</v>
      </c>
      <c r="U163" s="362"/>
    </row>
    <row r="164" spans="2:21" x14ac:dyDescent="0.25">
      <c r="B164" s="45" t="s">
        <v>178</v>
      </c>
      <c r="C164" s="361">
        <v>5450.223</v>
      </c>
      <c r="D164" s="361">
        <v>996.66800000000001</v>
      </c>
      <c r="E164" s="361">
        <v>291.12299999999999</v>
      </c>
      <c r="F164" s="361">
        <v>0.13984531838579592</v>
      </c>
      <c r="G164" s="361">
        <v>-5.9322150478928484E-2</v>
      </c>
      <c r="H164" s="361">
        <v>9.0180000000000007</v>
      </c>
      <c r="I164" s="361">
        <v>10.196</v>
      </c>
      <c r="J164" s="361">
        <v>10.35</v>
      </c>
      <c r="K164" s="361">
        <v>18.395</v>
      </c>
      <c r="L164" s="361">
        <v>15.095000000000001</v>
      </c>
      <c r="M164" s="361">
        <v>10.694000000000001</v>
      </c>
      <c r="N164" s="361">
        <v>70.153999999999996</v>
      </c>
      <c r="O164" s="361">
        <v>71.22</v>
      </c>
      <c r="P164" s="361">
        <v>75.397000000000006</v>
      </c>
      <c r="Q164" s="361">
        <v>1.3959999999999999</v>
      </c>
      <c r="R164" s="361">
        <v>53.945389023531696</v>
      </c>
      <c r="S164" s="361">
        <v>-6.0635515189498244E-2</v>
      </c>
      <c r="T164" s="361">
        <v>2.6565270503549662E-2</v>
      </c>
      <c r="U164" s="362"/>
    </row>
    <row r="165" spans="2:21" x14ac:dyDescent="0.25">
      <c r="B165" s="45" t="s">
        <v>179</v>
      </c>
      <c r="C165" s="361">
        <v>2071.9969999999998</v>
      </c>
      <c r="D165" s="361">
        <v>353.733</v>
      </c>
      <c r="E165" s="361">
        <v>107.316</v>
      </c>
      <c r="F165" s="361">
        <v>0.14557161836864668</v>
      </c>
      <c r="G165" s="361">
        <v>3.9806582704469837E-2</v>
      </c>
      <c r="H165" s="361">
        <v>10.36</v>
      </c>
      <c r="I165" s="361">
        <v>9.7620000000000005</v>
      </c>
      <c r="J165" s="361">
        <v>9.782</v>
      </c>
      <c r="K165" s="361">
        <v>17.266999999999999</v>
      </c>
      <c r="L165" s="361">
        <v>11.263999999999999</v>
      </c>
      <c r="M165" s="361">
        <v>10.023999999999999</v>
      </c>
      <c r="N165" s="361">
        <v>69.424999999999997</v>
      </c>
      <c r="O165" s="361">
        <v>73.203999999999994</v>
      </c>
      <c r="P165" s="361">
        <v>79.590999999999994</v>
      </c>
      <c r="Q165" s="361">
        <v>1.5089999999999999</v>
      </c>
      <c r="R165" s="361">
        <v>49.764357766927269</v>
      </c>
      <c r="S165" s="361">
        <v>9.2085295467134134E-2</v>
      </c>
      <c r="T165" s="361">
        <v>0.26798236924305247</v>
      </c>
      <c r="U165" s="362"/>
    </row>
    <row r="166" spans="2:21" x14ac:dyDescent="0.25">
      <c r="B166" s="45" t="s">
        <v>180</v>
      </c>
      <c r="C166" s="361">
        <v>561.23099999999999</v>
      </c>
      <c r="D166" s="361">
        <v>262.32600000000002</v>
      </c>
      <c r="E166" s="361">
        <v>81.897000000000006</v>
      </c>
      <c r="F166" s="361">
        <v>2.5548412573027814</v>
      </c>
      <c r="G166" s="361">
        <v>1.8154487347589681</v>
      </c>
      <c r="H166" s="361">
        <v>13.314</v>
      </c>
      <c r="I166" s="361">
        <v>11.002000000000001</v>
      </c>
      <c r="J166" s="361">
        <v>5.8529999999999998</v>
      </c>
      <c r="K166" s="361">
        <v>45.384</v>
      </c>
      <c r="L166" s="361">
        <v>39.996000000000002</v>
      </c>
      <c r="M166" s="361">
        <v>30.815999999999999</v>
      </c>
      <c r="N166" s="361">
        <v>54.253</v>
      </c>
      <c r="O166" s="361">
        <v>56.661000000000001</v>
      </c>
      <c r="P166" s="361">
        <v>67.674999999999997</v>
      </c>
      <c r="Q166" s="361">
        <v>4.0309999999999997</v>
      </c>
      <c r="R166" s="361">
        <v>21.420947880640952</v>
      </c>
      <c r="S166" s="361">
        <v>4.5056714857488975</v>
      </c>
      <c r="T166" s="361">
        <v>3.5116904156454574</v>
      </c>
      <c r="U166" s="362"/>
    </row>
    <row r="167" spans="2:21" x14ac:dyDescent="0.25">
      <c r="B167" s="45" t="s">
        <v>181</v>
      </c>
      <c r="C167" s="361">
        <v>10495.583000000001</v>
      </c>
      <c r="D167" s="361">
        <v>5677.5129999999999</v>
      </c>
      <c r="E167" s="361">
        <v>1956.9449999999999</v>
      </c>
      <c r="F167" s="361">
        <v>2.2042599500112381</v>
      </c>
      <c r="G167" s="361">
        <v>2.7951919372172784</v>
      </c>
      <c r="H167" s="361">
        <v>23.088999999999999</v>
      </c>
      <c r="I167" s="361">
        <v>19.821000000000002</v>
      </c>
      <c r="J167" s="361">
        <v>12.260999999999999</v>
      </c>
      <c r="K167" s="361">
        <v>46.49</v>
      </c>
      <c r="L167" s="361">
        <v>48.453000000000003</v>
      </c>
      <c r="M167" s="361">
        <v>43.77</v>
      </c>
      <c r="N167" s="361">
        <v>40.957999999999998</v>
      </c>
      <c r="O167" s="361">
        <v>45.406999999999996</v>
      </c>
      <c r="P167" s="361">
        <v>55.05</v>
      </c>
      <c r="Q167" s="361">
        <v>6.5629999999999997</v>
      </c>
      <c r="R167" s="361">
        <v>38.612033271520026</v>
      </c>
      <c r="S167" s="361">
        <v>3.3512969375805084</v>
      </c>
      <c r="T167" s="361">
        <v>3.9833381122962481</v>
      </c>
      <c r="U167" s="362"/>
    </row>
    <row r="168" spans="2:21" x14ac:dyDescent="0.25">
      <c r="B168" s="45" t="s">
        <v>182</v>
      </c>
      <c r="C168" s="361">
        <v>52776.13</v>
      </c>
      <c r="D168" s="361">
        <v>18366.280999999999</v>
      </c>
      <c r="E168" s="361">
        <v>5436.82</v>
      </c>
      <c r="F168" s="361">
        <v>1.5684264252455047</v>
      </c>
      <c r="G168" s="361">
        <v>0.56487776614748553</v>
      </c>
      <c r="H168" s="361">
        <v>13.879</v>
      </c>
      <c r="I168" s="361">
        <v>7.9550000000000001</v>
      </c>
      <c r="J168" s="361">
        <v>13.025</v>
      </c>
      <c r="K168" s="361">
        <v>37.883000000000003</v>
      </c>
      <c r="L168" s="361">
        <v>29.286999999999999</v>
      </c>
      <c r="M168" s="361">
        <v>20.85</v>
      </c>
      <c r="N168" s="361">
        <v>52.825000000000003</v>
      </c>
      <c r="O168" s="361">
        <v>62.095999999999997</v>
      </c>
      <c r="P168" s="361">
        <v>56.915999999999997</v>
      </c>
      <c r="Q168" s="361">
        <v>2.387</v>
      </c>
      <c r="R168" s="361">
        <v>63.788493017582006</v>
      </c>
      <c r="S168" s="361">
        <v>2.4537215665735901</v>
      </c>
      <c r="T168" s="361">
        <v>1.2236579865360546</v>
      </c>
      <c r="U168" s="362"/>
    </row>
    <row r="169" spans="2:21" x14ac:dyDescent="0.25">
      <c r="B169" s="45" t="s">
        <v>183</v>
      </c>
      <c r="C169" s="361">
        <v>11296.173000000001</v>
      </c>
      <c r="D169" s="361">
        <v>5522.8969999999999</v>
      </c>
      <c r="E169" s="361">
        <v>1785.481</v>
      </c>
      <c r="F169" s="361">
        <v>2.925194975555951</v>
      </c>
      <c r="G169" s="361">
        <v>2.5062349746979331</v>
      </c>
      <c r="H169" s="361">
        <v>28.177</v>
      </c>
      <c r="I169" s="361">
        <v>20.74</v>
      </c>
      <c r="J169" s="361">
        <v>11.791</v>
      </c>
      <c r="K169" s="361">
        <v>50.872999999999998</v>
      </c>
      <c r="L169" s="361">
        <v>47.491</v>
      </c>
      <c r="M169" s="361">
        <v>36.128999999999998</v>
      </c>
      <c r="N169" s="361">
        <v>35.792999999999999</v>
      </c>
      <c r="O169" s="361">
        <v>43.529000000000003</v>
      </c>
      <c r="P169" s="361">
        <v>55.264000000000003</v>
      </c>
      <c r="Q169" s="361">
        <v>4.92</v>
      </c>
      <c r="R169" s="361">
        <v>18.389741375242746</v>
      </c>
      <c r="S169" s="361">
        <v>4.3418426309210094</v>
      </c>
      <c r="T169" s="361">
        <v>3.9752802260209803</v>
      </c>
      <c r="U169" s="362"/>
    </row>
    <row r="170" spans="2:21" x14ac:dyDescent="0.25">
      <c r="B170" s="45" t="s">
        <v>184</v>
      </c>
      <c r="C170" s="361">
        <v>46926.963000000003</v>
      </c>
      <c r="D170" s="361">
        <v>8458.0580000000009</v>
      </c>
      <c r="E170" s="361">
        <v>2530.1489999999999</v>
      </c>
      <c r="F170" s="361">
        <v>0.81753965166346554</v>
      </c>
      <c r="G170" s="361">
        <v>0.16178049601946395</v>
      </c>
      <c r="H170" s="361">
        <v>8.67</v>
      </c>
      <c r="I170" s="361">
        <v>8.5239999999999991</v>
      </c>
      <c r="J170" s="361">
        <v>8.734</v>
      </c>
      <c r="K170" s="361">
        <v>19.571999999999999</v>
      </c>
      <c r="L170" s="361">
        <v>10.148</v>
      </c>
      <c r="M170" s="361">
        <v>10.423</v>
      </c>
      <c r="N170" s="361">
        <v>71.872</v>
      </c>
      <c r="O170" s="361">
        <v>77.033000000000001</v>
      </c>
      <c r="P170" s="361">
        <v>82.1</v>
      </c>
      <c r="Q170" s="361">
        <v>1.5049999999999999</v>
      </c>
      <c r="R170" s="361">
        <v>79.128809166704443</v>
      </c>
      <c r="S170" s="361">
        <v>1.0302289350881035</v>
      </c>
      <c r="T170" s="361">
        <v>0.42490148414372253</v>
      </c>
      <c r="U170" s="362"/>
    </row>
    <row r="171" spans="2:21" x14ac:dyDescent="0.25">
      <c r="B171" s="45" t="s">
        <v>185</v>
      </c>
      <c r="C171" s="361">
        <v>21273.227999999999</v>
      </c>
      <c r="D171" s="361">
        <v>6308.29</v>
      </c>
      <c r="E171" s="361">
        <v>1883.364</v>
      </c>
      <c r="F171" s="361">
        <v>0.89286036969697413</v>
      </c>
      <c r="G171" s="361">
        <v>0.52803784274692056</v>
      </c>
      <c r="H171" s="361">
        <v>7.8769999999999998</v>
      </c>
      <c r="I171" s="361">
        <v>6.4989999999999997</v>
      </c>
      <c r="J171" s="361">
        <v>7.0609999999999999</v>
      </c>
      <c r="K171" s="361">
        <v>30.608000000000001</v>
      </c>
      <c r="L171" s="361">
        <v>20.620999999999999</v>
      </c>
      <c r="M171" s="361">
        <v>17.863</v>
      </c>
      <c r="N171" s="361">
        <v>64.114000000000004</v>
      </c>
      <c r="O171" s="361">
        <v>69.534999999999997</v>
      </c>
      <c r="P171" s="361">
        <v>74.293000000000006</v>
      </c>
      <c r="Q171" s="361">
        <v>2.339</v>
      </c>
      <c r="R171" s="361">
        <v>18.300302145024723</v>
      </c>
      <c r="S171" s="361">
        <v>0.83029806374161652</v>
      </c>
      <c r="T171" s="361">
        <v>1.3140579791147311</v>
      </c>
      <c r="U171" s="362"/>
    </row>
    <row r="172" spans="2:21" x14ac:dyDescent="0.25">
      <c r="B172" s="45" t="s">
        <v>186</v>
      </c>
      <c r="C172" s="361">
        <v>4326.2950000000001</v>
      </c>
      <c r="D172" s="361">
        <v>2051.3989999999999</v>
      </c>
      <c r="E172" s="361">
        <v>615.423</v>
      </c>
      <c r="F172" s="361">
        <v>3.1812879881051326</v>
      </c>
      <c r="G172" s="361">
        <v>2.3128238010090785</v>
      </c>
      <c r="H172" s="361">
        <v>12.6</v>
      </c>
      <c r="I172" s="361">
        <v>5.0949999999999998</v>
      </c>
      <c r="J172" s="361">
        <v>3.48</v>
      </c>
      <c r="K172" s="361">
        <v>50.262</v>
      </c>
      <c r="L172" s="361">
        <v>44.817999999999998</v>
      </c>
      <c r="M172" s="361">
        <v>30.393999999999998</v>
      </c>
      <c r="N172" s="361">
        <v>55.735999999999997</v>
      </c>
      <c r="O172" s="361">
        <v>68.076999999999998</v>
      </c>
      <c r="P172" s="361">
        <v>73.203000000000003</v>
      </c>
      <c r="Q172" s="361">
        <v>4.01</v>
      </c>
      <c r="R172" s="361">
        <v>74.80049326271093</v>
      </c>
      <c r="S172" s="361">
        <v>3.6143771467394297</v>
      </c>
      <c r="T172" s="361">
        <v>2.6172431712133908</v>
      </c>
      <c r="U172" s="362"/>
    </row>
    <row r="173" spans="2:21" x14ac:dyDescent="0.25">
      <c r="B173" s="45" t="s">
        <v>187</v>
      </c>
      <c r="C173" s="361">
        <v>37964.305999999997</v>
      </c>
      <c r="D173" s="361">
        <v>18135.275000000001</v>
      </c>
      <c r="E173" s="361">
        <v>5722.4409999999998</v>
      </c>
      <c r="F173" s="361">
        <v>2.7846696774303861</v>
      </c>
      <c r="G173" s="361">
        <v>2.1888292007130876</v>
      </c>
      <c r="H173" s="361">
        <v>14.731999999999999</v>
      </c>
      <c r="I173" s="361">
        <v>12.026</v>
      </c>
      <c r="J173" s="361">
        <v>8.359</v>
      </c>
      <c r="K173" s="361">
        <v>46.966000000000001</v>
      </c>
      <c r="L173" s="361">
        <v>41.743000000000002</v>
      </c>
      <c r="M173" s="361">
        <v>33.499000000000002</v>
      </c>
      <c r="N173" s="361">
        <v>52.231000000000002</v>
      </c>
      <c r="O173" s="361">
        <v>55.521999999999998</v>
      </c>
      <c r="P173" s="361">
        <v>62.055</v>
      </c>
      <c r="Q173" s="361">
        <v>4.42</v>
      </c>
      <c r="R173" s="361">
        <v>33.459597549340167</v>
      </c>
      <c r="S173" s="361">
        <v>3.4654730494237276</v>
      </c>
      <c r="T173" s="361">
        <v>3.0660909754912784</v>
      </c>
      <c r="U173" s="362"/>
    </row>
    <row r="174" spans="2:21" x14ac:dyDescent="0.25">
      <c r="B174" s="45" t="s">
        <v>188</v>
      </c>
      <c r="C174" s="361">
        <v>539.27599999999995</v>
      </c>
      <c r="D174" s="361">
        <v>177.06800000000001</v>
      </c>
      <c r="E174" s="361">
        <v>46.585000000000001</v>
      </c>
      <c r="F174" s="361">
        <v>1.2260623240752999</v>
      </c>
      <c r="G174" s="361">
        <v>0.66484587591544186</v>
      </c>
      <c r="H174" s="361">
        <v>8.6039999999999992</v>
      </c>
      <c r="I174" s="361">
        <v>7.0960000000000001</v>
      </c>
      <c r="J174" s="361">
        <v>7.2729999999999997</v>
      </c>
      <c r="K174" s="361">
        <v>37.182000000000002</v>
      </c>
      <c r="L174" s="361">
        <v>23.495000000000001</v>
      </c>
      <c r="M174" s="361">
        <v>17.741</v>
      </c>
      <c r="N174" s="361">
        <v>63.268000000000001</v>
      </c>
      <c r="O174" s="361">
        <v>67.393000000000001</v>
      </c>
      <c r="P174" s="361">
        <v>71.019000000000005</v>
      </c>
      <c r="Q174" s="361">
        <v>2.2679999999999998</v>
      </c>
      <c r="R174" s="361">
        <v>66.140158286294962</v>
      </c>
      <c r="S174" s="361">
        <v>1.2547022333949185</v>
      </c>
      <c r="T174" s="361">
        <v>0.74035499309150266</v>
      </c>
      <c r="U174" s="362"/>
    </row>
    <row r="175" spans="2:21" x14ac:dyDescent="0.25">
      <c r="B175" s="45" t="s">
        <v>189</v>
      </c>
      <c r="C175" s="361">
        <v>1249.5139999999999</v>
      </c>
      <c r="D175" s="361">
        <v>561.99</v>
      </c>
      <c r="E175" s="361">
        <v>170.43299999999999</v>
      </c>
      <c r="F175" s="361">
        <v>1.6104804038963412</v>
      </c>
      <c r="G175" s="361">
        <v>1.1353444561615826</v>
      </c>
      <c r="H175" s="361">
        <v>17.564</v>
      </c>
      <c r="I175" s="361">
        <v>9.5869999999999997</v>
      </c>
      <c r="J175" s="361">
        <v>14.285</v>
      </c>
      <c r="K175" s="361">
        <v>49.262</v>
      </c>
      <c r="L175" s="361">
        <v>43.31</v>
      </c>
      <c r="M175" s="361">
        <v>29.870999999999999</v>
      </c>
      <c r="N175" s="361">
        <v>48.045000000000002</v>
      </c>
      <c r="O175" s="361">
        <v>59.457999999999998</v>
      </c>
      <c r="P175" s="361">
        <v>49</v>
      </c>
      <c r="Q175" s="361">
        <v>3.3340000000000001</v>
      </c>
      <c r="R175" s="361">
        <v>21.336855769523194</v>
      </c>
      <c r="S175" s="361">
        <v>1.3016481230943866</v>
      </c>
      <c r="T175" s="361">
        <v>1.5799478743517594</v>
      </c>
      <c r="U175" s="362"/>
    </row>
    <row r="176" spans="2:21" x14ac:dyDescent="0.25">
      <c r="B176" s="45" t="s">
        <v>190</v>
      </c>
      <c r="C176" s="361">
        <v>9571.1049999999996</v>
      </c>
      <c r="D176" s="361">
        <v>1928.981</v>
      </c>
      <c r="E176" s="361">
        <v>571.15200000000004</v>
      </c>
      <c r="F176" s="361">
        <v>0.48588174570559906</v>
      </c>
      <c r="G176" s="361">
        <v>0.6508958395515444</v>
      </c>
      <c r="H176" s="361">
        <v>10.351000000000001</v>
      </c>
      <c r="I176" s="361">
        <v>11.144</v>
      </c>
      <c r="J176" s="361">
        <v>9.5719999999999992</v>
      </c>
      <c r="K176" s="361">
        <v>14.282999999999999</v>
      </c>
      <c r="L176" s="361">
        <v>13.611000000000001</v>
      </c>
      <c r="M176" s="361">
        <v>12.026</v>
      </c>
      <c r="N176" s="361">
        <v>74.415000000000006</v>
      </c>
      <c r="O176" s="361">
        <v>77.537999999999997</v>
      </c>
      <c r="P176" s="361">
        <v>81.817999999999998</v>
      </c>
      <c r="Q176" s="361">
        <v>1.9279999999999999</v>
      </c>
      <c r="R176" s="361">
        <v>85.514253578870992</v>
      </c>
      <c r="S176" s="361">
        <v>0.61039634154209743</v>
      </c>
      <c r="T176" s="361">
        <v>0.81558406398549077</v>
      </c>
      <c r="U176" s="362"/>
    </row>
    <row r="177" spans="2:21" x14ac:dyDescent="0.25">
      <c r="B177" s="45" t="s">
        <v>191</v>
      </c>
      <c r="C177" s="361">
        <v>8077.8329999999996</v>
      </c>
      <c r="D177" s="361">
        <v>1458.3589999999999</v>
      </c>
      <c r="E177" s="361">
        <v>405.822</v>
      </c>
      <c r="F177" s="361">
        <v>0.83007065239421118</v>
      </c>
      <c r="G177" s="361">
        <v>0.93995211926632682</v>
      </c>
      <c r="H177" s="361">
        <v>9.2669999999999995</v>
      </c>
      <c r="I177" s="361">
        <v>9.24</v>
      </c>
      <c r="J177" s="361">
        <v>8.1479999999999997</v>
      </c>
      <c r="K177" s="361">
        <v>16.071999999999999</v>
      </c>
      <c r="L177" s="361">
        <v>12.035</v>
      </c>
      <c r="M177" s="361">
        <v>10.404999999999999</v>
      </c>
      <c r="N177" s="361">
        <v>73.105000000000004</v>
      </c>
      <c r="O177" s="361">
        <v>77.567999999999998</v>
      </c>
      <c r="P177" s="361">
        <v>82.603999999999999</v>
      </c>
      <c r="Q177" s="361">
        <v>1.5329999999999999</v>
      </c>
      <c r="R177" s="361">
        <v>73.786583604786088</v>
      </c>
      <c r="S177" s="361">
        <v>0.86569622547312564</v>
      </c>
      <c r="T177" s="361">
        <v>1.1177839199573916</v>
      </c>
      <c r="U177" s="362"/>
    </row>
    <row r="178" spans="2:21" x14ac:dyDescent="0.25">
      <c r="B178" s="45" t="s">
        <v>192</v>
      </c>
      <c r="C178" s="361">
        <v>21898.061000000002</v>
      </c>
      <c r="D178" s="361">
        <v>9084.9689999999991</v>
      </c>
      <c r="E178" s="361">
        <v>2588.06</v>
      </c>
      <c r="F178" s="361">
        <v>2.4545820189607275</v>
      </c>
      <c r="G178" s="361">
        <v>1.8387785534416459</v>
      </c>
      <c r="H178" s="361">
        <v>10.763</v>
      </c>
      <c r="I178" s="361">
        <v>4.5919999999999996</v>
      </c>
      <c r="J178" s="361">
        <v>3.8959999999999999</v>
      </c>
      <c r="K178" s="361">
        <v>45.835999999999999</v>
      </c>
      <c r="L178" s="361">
        <v>35.747999999999998</v>
      </c>
      <c r="M178" s="361">
        <v>24.042999999999999</v>
      </c>
      <c r="N178" s="361">
        <v>59.164000000000001</v>
      </c>
      <c r="O178" s="361">
        <v>70.253</v>
      </c>
      <c r="P178" s="361">
        <v>74.552999999999997</v>
      </c>
      <c r="Q178" s="361">
        <v>2.964</v>
      </c>
      <c r="R178" s="361">
        <v>56.855495105251549</v>
      </c>
      <c r="S178" s="361">
        <v>3.1071972124039462</v>
      </c>
      <c r="T178" s="361">
        <v>2.5200025495841283</v>
      </c>
      <c r="U178" s="362"/>
    </row>
    <row r="179" spans="2:21" x14ac:dyDescent="0.25">
      <c r="B179" s="45" t="s">
        <v>193</v>
      </c>
      <c r="C179" s="361">
        <v>8207.8340000000007</v>
      </c>
      <c r="D179" s="361">
        <v>3466.9949999999999</v>
      </c>
      <c r="E179" s="361">
        <v>1194.7570000000001</v>
      </c>
      <c r="F179" s="361">
        <v>1.9038889135713259</v>
      </c>
      <c r="G179" s="361">
        <v>1.9361211330794457</v>
      </c>
      <c r="H179" s="361">
        <v>12.044</v>
      </c>
      <c r="I179" s="361">
        <v>9.8249999999999993</v>
      </c>
      <c r="J179" s="361">
        <v>6.57</v>
      </c>
      <c r="K179" s="361">
        <v>41.317999999999998</v>
      </c>
      <c r="L179" s="361">
        <v>40.411999999999999</v>
      </c>
      <c r="M179" s="361">
        <v>32.997999999999998</v>
      </c>
      <c r="N179" s="361">
        <v>60.127000000000002</v>
      </c>
      <c r="O179" s="361">
        <v>62.927</v>
      </c>
      <c r="P179" s="361">
        <v>67.248000000000005</v>
      </c>
      <c r="Q179" s="361">
        <v>3.8149999999999999</v>
      </c>
      <c r="R179" s="361">
        <v>26.620933123160139</v>
      </c>
      <c r="S179" s="361">
        <v>1.1504482844713453</v>
      </c>
      <c r="T179" s="361">
        <v>2.7255589236959303</v>
      </c>
      <c r="U179" s="362"/>
    </row>
    <row r="180" spans="2:21" x14ac:dyDescent="0.25">
      <c r="B180" s="45" t="s">
        <v>194</v>
      </c>
      <c r="C180" s="361">
        <v>67010.501999999993</v>
      </c>
      <c r="D180" s="361">
        <v>14861.718000000001</v>
      </c>
      <c r="E180" s="361">
        <v>3635.0410000000002</v>
      </c>
      <c r="F180" s="361">
        <v>0.73541569171580312</v>
      </c>
      <c r="G180" s="361">
        <v>4.7524866668026647E-2</v>
      </c>
      <c r="H180" s="361">
        <v>9.9710000000000001</v>
      </c>
      <c r="I180" s="361">
        <v>5.6459999999999999</v>
      </c>
      <c r="J180" s="361">
        <v>7.7329999999999997</v>
      </c>
      <c r="K180" s="361">
        <v>37.750999999999998</v>
      </c>
      <c r="L180" s="361">
        <v>19.204000000000001</v>
      </c>
      <c r="M180" s="361">
        <v>10.242000000000001</v>
      </c>
      <c r="N180" s="361">
        <v>59.518999999999998</v>
      </c>
      <c r="O180" s="361">
        <v>70.435000000000002</v>
      </c>
      <c r="P180" s="361">
        <v>74.400999999999996</v>
      </c>
      <c r="Q180" s="361">
        <v>1.399</v>
      </c>
      <c r="R180" s="361">
        <v>47.943201499967877</v>
      </c>
      <c r="S180" s="361">
        <v>2.858106350915353</v>
      </c>
      <c r="T180" s="361">
        <v>1.7331248888641411</v>
      </c>
      <c r="U180" s="362"/>
    </row>
    <row r="181" spans="2:21" x14ac:dyDescent="0.25">
      <c r="B181" s="45" t="s">
        <v>195</v>
      </c>
      <c r="C181" s="361">
        <v>2107.1579999999999</v>
      </c>
      <c r="D181" s="361">
        <v>433.10599999999999</v>
      </c>
      <c r="E181" s="361">
        <v>112.288</v>
      </c>
      <c r="F181" s="361">
        <v>0.20586820474135389</v>
      </c>
      <c r="G181" s="361">
        <v>-0.10826604542696137</v>
      </c>
      <c r="H181" s="361">
        <v>7.5090000000000003</v>
      </c>
      <c r="I181" s="361">
        <v>7.7469999999999999</v>
      </c>
      <c r="J181" s="361">
        <v>9.6519999999999992</v>
      </c>
      <c r="K181" s="361">
        <v>24.315999999999999</v>
      </c>
      <c r="L181" s="361">
        <v>17.86</v>
      </c>
      <c r="M181" s="361">
        <v>10.694000000000001</v>
      </c>
      <c r="N181" s="361">
        <v>66.301000000000002</v>
      </c>
      <c r="O181" s="361">
        <v>71.146000000000001</v>
      </c>
      <c r="P181" s="361">
        <v>75.197999999999993</v>
      </c>
      <c r="Q181" s="361">
        <v>1.431</v>
      </c>
      <c r="R181" s="361">
        <v>56.98106169542104</v>
      </c>
      <c r="S181" s="361">
        <v>0.14464299157829624</v>
      </c>
      <c r="T181" s="361">
        <v>0.3117384973783347</v>
      </c>
      <c r="U181" s="362"/>
    </row>
    <row r="182" spans="2:21" x14ac:dyDescent="0.25">
      <c r="B182" s="45" t="s">
        <v>196</v>
      </c>
      <c r="C182" s="361">
        <v>1132.8789999999999</v>
      </c>
      <c r="D182" s="361">
        <v>616.08299999999997</v>
      </c>
      <c r="E182" s="361">
        <v>189.511</v>
      </c>
      <c r="F182" s="361">
        <v>1.784618340029235</v>
      </c>
      <c r="G182" s="361">
        <v>1.8647483111928269</v>
      </c>
      <c r="H182" s="361">
        <v>23.052</v>
      </c>
      <c r="I182" s="361">
        <v>15.709</v>
      </c>
      <c r="J182" s="361">
        <v>5.7210000000000001</v>
      </c>
      <c r="K182" s="361">
        <v>42.426000000000002</v>
      </c>
      <c r="L182" s="361">
        <v>42.881999999999998</v>
      </c>
      <c r="M182" s="361">
        <v>35.755000000000003</v>
      </c>
      <c r="N182" s="361">
        <v>39.518000000000001</v>
      </c>
      <c r="O182" s="361">
        <v>48.436999999999998</v>
      </c>
      <c r="P182" s="361">
        <v>67.537999999999997</v>
      </c>
      <c r="Q182" s="361">
        <v>5.8550000000000004</v>
      </c>
      <c r="R182" s="361">
        <v>31.485092406161648</v>
      </c>
      <c r="S182" s="361">
        <v>3.5783192241919504</v>
      </c>
      <c r="T182" s="361">
        <v>3.4242493698129173</v>
      </c>
      <c r="U182" s="362"/>
    </row>
    <row r="183" spans="2:21" x14ac:dyDescent="0.25">
      <c r="B183" s="45" t="s">
        <v>197</v>
      </c>
      <c r="C183" s="361">
        <v>6816.982</v>
      </c>
      <c r="D183" s="361">
        <v>3291.5639999999999</v>
      </c>
      <c r="E183" s="361">
        <v>1093.5360000000001</v>
      </c>
      <c r="F183" s="361">
        <v>2.555146742406742</v>
      </c>
      <c r="G183" s="361">
        <v>2.2627271907901698</v>
      </c>
      <c r="H183" s="361">
        <v>18.87</v>
      </c>
      <c r="I183" s="361">
        <v>12.071</v>
      </c>
      <c r="J183" s="361">
        <v>10.651999999999999</v>
      </c>
      <c r="K183" s="361">
        <v>48.244999999999997</v>
      </c>
      <c r="L183" s="361">
        <v>42.63</v>
      </c>
      <c r="M183" s="361">
        <v>36.398000000000003</v>
      </c>
      <c r="N183" s="361">
        <v>46.567999999999998</v>
      </c>
      <c r="O183" s="361">
        <v>55.887</v>
      </c>
      <c r="P183" s="361">
        <v>56.536999999999999</v>
      </c>
      <c r="Q183" s="361">
        <v>4.6390000000000002</v>
      </c>
      <c r="R183" s="361">
        <v>38.978744552941464</v>
      </c>
      <c r="S183" s="361">
        <v>3.9029870205096446</v>
      </c>
      <c r="T183" s="361">
        <v>3.4536302448053315</v>
      </c>
      <c r="U183" s="362"/>
    </row>
    <row r="184" spans="2:21" x14ac:dyDescent="0.25">
      <c r="B184" s="45" t="s">
        <v>198</v>
      </c>
      <c r="C184" s="361">
        <v>105.32299999999999</v>
      </c>
      <c r="D184" s="361">
        <v>46.054000000000002</v>
      </c>
      <c r="E184" s="361">
        <v>13.356</v>
      </c>
      <c r="F184" s="361">
        <v>0.44095474652603595</v>
      </c>
      <c r="G184" s="361">
        <v>0.81598472698920943</v>
      </c>
      <c r="H184" s="361">
        <v>6.5810000000000004</v>
      </c>
      <c r="I184" s="361">
        <v>5.9619999999999997</v>
      </c>
      <c r="J184" s="361">
        <v>6.0369999999999999</v>
      </c>
      <c r="K184" s="361">
        <v>36.234999999999999</v>
      </c>
      <c r="L184" s="361">
        <v>31.13</v>
      </c>
      <c r="M184" s="361">
        <v>25.483000000000001</v>
      </c>
      <c r="N184" s="361">
        <v>64.876000000000005</v>
      </c>
      <c r="O184" s="361">
        <v>69.602999999999994</v>
      </c>
      <c r="P184" s="361">
        <v>72.673000000000002</v>
      </c>
      <c r="Q184" s="361">
        <v>3.7669999999999999</v>
      </c>
      <c r="R184" s="361">
        <v>23.560855653560953</v>
      </c>
      <c r="S184" s="361">
        <v>0.60187379467770086</v>
      </c>
      <c r="T184" s="361">
        <v>1.3953236104649793</v>
      </c>
      <c r="U184" s="362"/>
    </row>
    <row r="185" spans="2:21" x14ac:dyDescent="0.25">
      <c r="B185" s="45" t="s">
        <v>199</v>
      </c>
      <c r="C185" s="361">
        <v>1341.1510000000001</v>
      </c>
      <c r="D185" s="361">
        <v>330.08800000000002</v>
      </c>
      <c r="E185" s="361">
        <v>96.713999999999999</v>
      </c>
      <c r="F185" s="361">
        <v>0.40486044595861631</v>
      </c>
      <c r="G185" s="361">
        <v>-0.14801166960381051</v>
      </c>
      <c r="H185" s="361">
        <v>7.4219999999999997</v>
      </c>
      <c r="I185" s="361">
        <v>7.56</v>
      </c>
      <c r="J185" s="361">
        <v>9.6310000000000002</v>
      </c>
      <c r="K185" s="361">
        <v>26.774000000000001</v>
      </c>
      <c r="L185" s="361">
        <v>20.707000000000001</v>
      </c>
      <c r="M185" s="361">
        <v>14.451000000000001</v>
      </c>
      <c r="N185" s="361">
        <v>65.081000000000003</v>
      </c>
      <c r="O185" s="361">
        <v>68.007000000000005</v>
      </c>
      <c r="P185" s="361">
        <v>69.864999999999995</v>
      </c>
      <c r="Q185" s="361">
        <v>1.7969999999999999</v>
      </c>
      <c r="R185" s="361">
        <v>8.6662873904578976</v>
      </c>
      <c r="S185" s="361">
        <v>0.47183538766563721</v>
      </c>
      <c r="T185" s="361">
        <v>-0.5132857096408846</v>
      </c>
      <c r="U185" s="362"/>
    </row>
    <row r="186" spans="2:21" x14ac:dyDescent="0.25">
      <c r="B186" s="45" t="s">
        <v>200</v>
      </c>
      <c r="C186" s="361">
        <v>10996.514999999999</v>
      </c>
      <c r="D186" s="361">
        <v>3050.527</v>
      </c>
      <c r="E186" s="361">
        <v>924.904</v>
      </c>
      <c r="F186" s="361">
        <v>1.3102849604211824</v>
      </c>
      <c r="G186" s="361">
        <v>0.78256637477762037</v>
      </c>
      <c r="H186" s="361">
        <v>14.371</v>
      </c>
      <c r="I186" s="361">
        <v>5.944</v>
      </c>
      <c r="J186" s="361">
        <v>5.7220000000000004</v>
      </c>
      <c r="K186" s="361">
        <v>40.908000000000001</v>
      </c>
      <c r="L186" s="361">
        <v>26.934999999999999</v>
      </c>
      <c r="M186" s="361">
        <v>17.242000000000001</v>
      </c>
      <c r="N186" s="361">
        <v>51.133000000000003</v>
      </c>
      <c r="O186" s="361">
        <v>68.778999999999996</v>
      </c>
      <c r="P186" s="361">
        <v>75.873000000000005</v>
      </c>
      <c r="Q186" s="361">
        <v>2.008</v>
      </c>
      <c r="R186" s="361">
        <v>66.455954454661324</v>
      </c>
      <c r="S186" s="361">
        <v>1.9060721314182614</v>
      </c>
      <c r="T186" s="361">
        <v>1.1388819568886737</v>
      </c>
      <c r="U186" s="362"/>
    </row>
    <row r="187" spans="2:21" x14ac:dyDescent="0.25">
      <c r="B187" s="45" t="s">
        <v>201</v>
      </c>
      <c r="C187" s="361">
        <v>74932.641000000003</v>
      </c>
      <c r="D187" s="361">
        <v>23105.457999999999</v>
      </c>
      <c r="E187" s="361">
        <v>6354.82</v>
      </c>
      <c r="F187" s="361">
        <v>1.4248063296483067</v>
      </c>
      <c r="G187" s="361">
        <v>0.86652342439574681</v>
      </c>
      <c r="H187" s="361">
        <v>14.988</v>
      </c>
      <c r="I187" s="361">
        <v>8.2129999999999992</v>
      </c>
      <c r="J187" s="361">
        <v>5.702</v>
      </c>
      <c r="K187" s="361">
        <v>40.267000000000003</v>
      </c>
      <c r="L187" s="361">
        <v>26.045000000000002</v>
      </c>
      <c r="M187" s="361">
        <v>16.835999999999999</v>
      </c>
      <c r="N187" s="361">
        <v>52.290999999999997</v>
      </c>
      <c r="O187" s="361">
        <v>64.259</v>
      </c>
      <c r="P187" s="361">
        <v>75.259</v>
      </c>
      <c r="Q187" s="361">
        <v>2.0409999999999999</v>
      </c>
      <c r="R187" s="361">
        <v>72.370429329989847</v>
      </c>
      <c r="S187" s="361">
        <v>2.2979925148320435</v>
      </c>
      <c r="T187" s="361">
        <v>1.4035007319912076</v>
      </c>
      <c r="U187" s="362"/>
    </row>
    <row r="188" spans="2:21" x14ac:dyDescent="0.25">
      <c r="B188" s="45" t="s">
        <v>202</v>
      </c>
      <c r="C188" s="361">
        <v>5240.0720000000001</v>
      </c>
      <c r="D188" s="361">
        <v>1777.519</v>
      </c>
      <c r="E188" s="361">
        <v>512.60299999999995</v>
      </c>
      <c r="F188" s="361">
        <v>1.55082036653195</v>
      </c>
      <c r="G188" s="361">
        <v>0.95130144961870433</v>
      </c>
      <c r="H188" s="361">
        <v>11.747999999999999</v>
      </c>
      <c r="I188" s="361">
        <v>8.8309999999999995</v>
      </c>
      <c r="J188" s="361">
        <v>7.7670000000000003</v>
      </c>
      <c r="K188" s="361">
        <v>37.134999999999998</v>
      </c>
      <c r="L188" s="361">
        <v>35.313000000000002</v>
      </c>
      <c r="M188" s="361">
        <v>21.32</v>
      </c>
      <c r="N188" s="361">
        <v>58.468000000000004</v>
      </c>
      <c r="O188" s="361">
        <v>62.773000000000003</v>
      </c>
      <c r="P188" s="361">
        <v>65.451999999999998</v>
      </c>
      <c r="Q188" s="361">
        <v>2.3260000000000001</v>
      </c>
      <c r="R188" s="361">
        <v>49.349932596346008</v>
      </c>
      <c r="S188" s="361">
        <v>1.9447840844716389</v>
      </c>
      <c r="T188" s="361">
        <v>1.7351905430007555</v>
      </c>
      <c r="U188" s="362"/>
    </row>
    <row r="189" spans="2:21" x14ac:dyDescent="0.25">
      <c r="B189" s="45" t="s">
        <v>203</v>
      </c>
      <c r="C189" s="361">
        <v>9.8759999999999994</v>
      </c>
      <c r="D189" s="361">
        <v>3.578122624839208</v>
      </c>
      <c r="E189" s="361">
        <v>0.99573662588074008</v>
      </c>
      <c r="F189" s="361">
        <v>0.40190716712368357</v>
      </c>
      <c r="G189" s="361">
        <v>0.47523624525411784</v>
      </c>
      <c r="H189" s="361" t="s">
        <v>238</v>
      </c>
      <c r="I189" s="361" t="s">
        <v>238</v>
      </c>
      <c r="J189" s="361" t="s">
        <v>238</v>
      </c>
      <c r="K189" s="361" t="s">
        <v>238</v>
      </c>
      <c r="L189" s="361" t="s">
        <v>238</v>
      </c>
      <c r="M189" s="361" t="s">
        <v>238</v>
      </c>
      <c r="N189" s="361" t="s">
        <v>238</v>
      </c>
      <c r="O189" s="361" t="s">
        <v>238</v>
      </c>
      <c r="P189" s="361" t="s">
        <v>238</v>
      </c>
      <c r="Q189" s="361" t="s">
        <v>238</v>
      </c>
      <c r="R189" s="361">
        <v>57.81692993114622</v>
      </c>
      <c r="S189" s="361">
        <v>1.9325334327383463</v>
      </c>
      <c r="T189" s="361">
        <v>1.5922470247274871</v>
      </c>
      <c r="U189" s="362"/>
    </row>
    <row r="190" spans="2:21" x14ac:dyDescent="0.25">
      <c r="B190" s="45" t="s">
        <v>204</v>
      </c>
      <c r="C190" s="361">
        <v>37578.875999999997</v>
      </c>
      <c r="D190" s="361">
        <v>20774.225999999999</v>
      </c>
      <c r="E190" s="361">
        <v>7114.9740000000002</v>
      </c>
      <c r="F190" s="361">
        <v>3.3141407917322319</v>
      </c>
      <c r="G190" s="361">
        <v>3.0754585728693109</v>
      </c>
      <c r="H190" s="361">
        <v>16.89</v>
      </c>
      <c r="I190" s="361">
        <v>17.248000000000001</v>
      </c>
      <c r="J190" s="361">
        <v>9.2449999999999992</v>
      </c>
      <c r="K190" s="361">
        <v>48.789000000000001</v>
      </c>
      <c r="L190" s="361">
        <v>49.802999999999997</v>
      </c>
      <c r="M190" s="361">
        <v>43.152000000000001</v>
      </c>
      <c r="N190" s="361">
        <v>48.825000000000003</v>
      </c>
      <c r="O190" s="361">
        <v>47.514000000000003</v>
      </c>
      <c r="P190" s="361">
        <v>59.209000000000003</v>
      </c>
      <c r="Q190" s="361">
        <v>5.867</v>
      </c>
      <c r="R190" s="361">
        <v>15.436946544116967</v>
      </c>
      <c r="S190" s="361">
        <v>4.7576124623839098</v>
      </c>
      <c r="T190" s="361">
        <v>5.1622658818117904</v>
      </c>
      <c r="U190" s="362"/>
    </row>
    <row r="191" spans="2:21" x14ac:dyDescent="0.25">
      <c r="B191" s="45" t="s">
        <v>205</v>
      </c>
      <c r="C191" s="361">
        <v>45238.805</v>
      </c>
      <c r="D191" s="361">
        <v>7865.08</v>
      </c>
      <c r="E191" s="361">
        <v>2532.4580000000001</v>
      </c>
      <c r="F191" s="361">
        <v>-0.57696232461100205</v>
      </c>
      <c r="G191" s="361">
        <v>-0.74727125811463402</v>
      </c>
      <c r="H191" s="361">
        <v>8.8350000000000009</v>
      </c>
      <c r="I191" s="361">
        <v>12.510999999999999</v>
      </c>
      <c r="J191" s="361">
        <v>16.838999999999999</v>
      </c>
      <c r="K191" s="361">
        <v>15.143000000000001</v>
      </c>
      <c r="L191" s="361">
        <v>13.048999999999999</v>
      </c>
      <c r="M191" s="361">
        <v>10.843999999999999</v>
      </c>
      <c r="N191" s="361">
        <v>70.784999999999997</v>
      </c>
      <c r="O191" s="361">
        <v>69.856999999999999</v>
      </c>
      <c r="P191" s="361">
        <v>68.525000000000006</v>
      </c>
      <c r="Q191" s="361">
        <v>1.47</v>
      </c>
      <c r="R191" s="361">
        <v>69.273695447967725</v>
      </c>
      <c r="S191" s="361">
        <v>-0.41606768240623621</v>
      </c>
      <c r="T191" s="361">
        <v>-0.39961342047437526</v>
      </c>
      <c r="U191" s="362"/>
    </row>
    <row r="192" spans="2:21" x14ac:dyDescent="0.25">
      <c r="B192" s="45" t="s">
        <v>206</v>
      </c>
      <c r="C192" s="361">
        <v>9346.1290000000008</v>
      </c>
      <c r="D192" s="361">
        <v>1666.203</v>
      </c>
      <c r="E192" s="361">
        <v>666.17399999999998</v>
      </c>
      <c r="F192" s="361">
        <v>7.1459655755981561</v>
      </c>
      <c r="G192" s="361">
        <v>1.630016674442758</v>
      </c>
      <c r="H192" s="361">
        <v>7.4279999999999999</v>
      </c>
      <c r="I192" s="361">
        <v>2.7690000000000001</v>
      </c>
      <c r="J192" s="361">
        <v>1.032</v>
      </c>
      <c r="K192" s="361">
        <v>36.597999999999999</v>
      </c>
      <c r="L192" s="361">
        <v>25.891999999999999</v>
      </c>
      <c r="M192" s="361">
        <v>14.465999999999999</v>
      </c>
      <c r="N192" s="361">
        <v>61.613999999999997</v>
      </c>
      <c r="O192" s="361">
        <v>71.484999999999999</v>
      </c>
      <c r="P192" s="361">
        <v>76.840999999999994</v>
      </c>
      <c r="Q192" s="361">
        <v>1.8009999999999999</v>
      </c>
      <c r="R192" s="361">
        <v>84.980637438237778</v>
      </c>
      <c r="S192" s="361">
        <v>7.4604318130330309</v>
      </c>
      <c r="T192" s="361">
        <v>1.8699113513034633</v>
      </c>
      <c r="U192" s="362"/>
    </row>
    <row r="193" spans="2:21" x14ac:dyDescent="0.25">
      <c r="B193" s="45" t="s">
        <v>207</v>
      </c>
      <c r="C193" s="361">
        <v>63136.264999999999</v>
      </c>
      <c r="D193" s="361">
        <v>13310.757</v>
      </c>
      <c r="E193" s="361">
        <v>3968.9349999999999</v>
      </c>
      <c r="F193" s="361">
        <v>0.42821021249276109</v>
      </c>
      <c r="G193" s="361">
        <v>0.49086773160003555</v>
      </c>
      <c r="H193" s="361">
        <v>11.795</v>
      </c>
      <c r="I193" s="361">
        <v>11.42</v>
      </c>
      <c r="J193" s="361">
        <v>9.3520000000000003</v>
      </c>
      <c r="K193" s="361">
        <v>15.199</v>
      </c>
      <c r="L193" s="361">
        <v>13.587</v>
      </c>
      <c r="M193" s="361">
        <v>12.204000000000001</v>
      </c>
      <c r="N193" s="361">
        <v>71.902000000000001</v>
      </c>
      <c r="O193" s="361">
        <v>75.593999999999994</v>
      </c>
      <c r="P193" s="361">
        <v>80.546999999999997</v>
      </c>
      <c r="Q193" s="361">
        <v>1.8919999999999999</v>
      </c>
      <c r="R193" s="361">
        <v>82.09172652199176</v>
      </c>
      <c r="S193" s="361">
        <v>0.64268820972963425</v>
      </c>
      <c r="T193" s="361">
        <v>0.74639130278883059</v>
      </c>
      <c r="U193" s="362"/>
    </row>
    <row r="194" spans="2:21" x14ac:dyDescent="0.25">
      <c r="B194" s="45" t="s">
        <v>208</v>
      </c>
      <c r="C194" s="361">
        <v>49253.125999999997</v>
      </c>
      <c r="D194" s="361">
        <v>25241.38</v>
      </c>
      <c r="E194" s="361">
        <v>8656.9930000000004</v>
      </c>
      <c r="F194" s="361">
        <v>2.8647395318717703</v>
      </c>
      <c r="G194" s="361">
        <v>2.8055889750572445</v>
      </c>
      <c r="H194" s="361">
        <v>18.225000000000001</v>
      </c>
      <c r="I194" s="361">
        <v>14.973000000000001</v>
      </c>
      <c r="J194" s="361">
        <v>8.5229999999999997</v>
      </c>
      <c r="K194" s="361">
        <v>48.366</v>
      </c>
      <c r="L194" s="361">
        <v>44.026000000000003</v>
      </c>
      <c r="M194" s="361">
        <v>39.152000000000001</v>
      </c>
      <c r="N194" s="361">
        <v>46.713999999999999</v>
      </c>
      <c r="O194" s="361">
        <v>50.496000000000002</v>
      </c>
      <c r="P194" s="361">
        <v>61.53</v>
      </c>
      <c r="Q194" s="361">
        <v>5.2140000000000004</v>
      </c>
      <c r="R194" s="361">
        <v>30.195719963033412</v>
      </c>
      <c r="S194" s="361">
        <v>4.9055006806482071</v>
      </c>
      <c r="T194" s="361">
        <v>4.7338386215905199</v>
      </c>
      <c r="U194" s="362"/>
    </row>
    <row r="195" spans="2:21" x14ac:dyDescent="0.25">
      <c r="B195" s="45" t="s">
        <v>209</v>
      </c>
      <c r="C195" s="361">
        <v>320050.71600000001</v>
      </c>
      <c r="D195" s="361">
        <v>75477.903000000006</v>
      </c>
      <c r="E195" s="361">
        <v>20784.749</v>
      </c>
      <c r="F195" s="361">
        <v>0.99631529220978765</v>
      </c>
      <c r="G195" s="361">
        <v>0.73470784426501246</v>
      </c>
      <c r="H195" s="361">
        <v>9.5190000000000001</v>
      </c>
      <c r="I195" s="361">
        <v>8.766</v>
      </c>
      <c r="J195" s="361">
        <v>8.2530000000000001</v>
      </c>
      <c r="K195" s="361">
        <v>16.581</v>
      </c>
      <c r="L195" s="361">
        <v>15.853</v>
      </c>
      <c r="M195" s="361">
        <v>13.218999999999999</v>
      </c>
      <c r="N195" s="361">
        <v>70.674999999999997</v>
      </c>
      <c r="O195" s="361">
        <v>75.236999999999995</v>
      </c>
      <c r="P195" s="361">
        <v>78.941000000000003</v>
      </c>
      <c r="Q195" s="361">
        <v>1.976</v>
      </c>
      <c r="R195" s="361">
        <v>81.277280129565455</v>
      </c>
      <c r="S195" s="361">
        <v>1.3284030185639513</v>
      </c>
      <c r="T195" s="361">
        <v>0.94296384268925448</v>
      </c>
      <c r="U195" s="362"/>
    </row>
    <row r="196" spans="2:21" x14ac:dyDescent="0.25">
      <c r="B196" s="45" t="s">
        <v>210</v>
      </c>
      <c r="C196" s="361">
        <v>3407.0619999999999</v>
      </c>
      <c r="D196" s="361">
        <v>900.94200000000001</v>
      </c>
      <c r="E196" s="361">
        <v>243.99100000000001</v>
      </c>
      <c r="F196" s="361">
        <v>0.39672426691806817</v>
      </c>
      <c r="G196" s="361">
        <v>0.29360225936872741</v>
      </c>
      <c r="H196" s="361">
        <v>9.8279999999999994</v>
      </c>
      <c r="I196" s="361">
        <v>9.7880000000000003</v>
      </c>
      <c r="J196" s="361">
        <v>9.3460000000000001</v>
      </c>
      <c r="K196" s="361">
        <v>20.763000000000002</v>
      </c>
      <c r="L196" s="361">
        <v>18.276</v>
      </c>
      <c r="M196" s="361">
        <v>14.474</v>
      </c>
      <c r="N196" s="361">
        <v>68.617000000000004</v>
      </c>
      <c r="O196" s="361">
        <v>72.569999999999993</v>
      </c>
      <c r="P196" s="361">
        <v>77.23</v>
      </c>
      <c r="Q196" s="361">
        <v>2.0459999999999998</v>
      </c>
      <c r="R196" s="361">
        <v>94.982627260672103</v>
      </c>
      <c r="S196" s="361">
        <v>0.6808898742024222</v>
      </c>
      <c r="T196" s="361">
        <v>0.40541760376279601</v>
      </c>
      <c r="U196" s="362"/>
    </row>
    <row r="197" spans="2:21" x14ac:dyDescent="0.25">
      <c r="B197" s="45" t="s">
        <v>211</v>
      </c>
      <c r="C197" s="361">
        <v>28934.101999999999</v>
      </c>
      <c r="D197" s="361">
        <v>9994.9770000000008</v>
      </c>
      <c r="E197" s="361">
        <v>2976.6909999999998</v>
      </c>
      <c r="F197" s="361">
        <v>1.4865703551520515</v>
      </c>
      <c r="G197" s="361">
        <v>0.97441244553457973</v>
      </c>
      <c r="H197" s="361">
        <v>10.260999999999999</v>
      </c>
      <c r="I197" s="361">
        <v>7.4980000000000002</v>
      </c>
      <c r="J197" s="361">
        <v>6.7110000000000003</v>
      </c>
      <c r="K197" s="361">
        <v>38.555999999999997</v>
      </c>
      <c r="L197" s="361">
        <v>34.173000000000002</v>
      </c>
      <c r="M197" s="361">
        <v>21.492999999999999</v>
      </c>
      <c r="N197" s="361">
        <v>62.963999999999999</v>
      </c>
      <c r="O197" s="361">
        <v>66.825999999999993</v>
      </c>
      <c r="P197" s="361">
        <v>68.241</v>
      </c>
      <c r="Q197" s="361">
        <v>2.3090000000000002</v>
      </c>
      <c r="R197" s="361">
        <v>36.216517104971842</v>
      </c>
      <c r="S197" s="361">
        <v>1.0358856116924815</v>
      </c>
      <c r="T197" s="361">
        <v>1.6888360088410197</v>
      </c>
      <c r="U197" s="362"/>
    </row>
    <row r="198" spans="2:21" x14ac:dyDescent="0.25">
      <c r="B198" s="45" t="s">
        <v>212</v>
      </c>
      <c r="C198" s="361">
        <v>252.76300000000001</v>
      </c>
      <c r="D198" s="361">
        <v>109.812</v>
      </c>
      <c r="E198" s="361">
        <v>34.137999999999998</v>
      </c>
      <c r="F198" s="361">
        <v>2.3674757580928958</v>
      </c>
      <c r="G198" s="361">
        <v>1.951869912575958</v>
      </c>
      <c r="H198" s="361">
        <v>13.554</v>
      </c>
      <c r="I198" s="361">
        <v>8.1329999999999991</v>
      </c>
      <c r="J198" s="361">
        <v>4.7519999999999998</v>
      </c>
      <c r="K198" s="361">
        <v>42.034999999999997</v>
      </c>
      <c r="L198" s="361">
        <v>36.076000000000001</v>
      </c>
      <c r="M198" s="361">
        <v>26.626999999999999</v>
      </c>
      <c r="N198" s="361">
        <v>52.369</v>
      </c>
      <c r="O198" s="361">
        <v>63.072000000000003</v>
      </c>
      <c r="P198" s="361">
        <v>71.626000000000005</v>
      </c>
      <c r="Q198" s="361">
        <v>3.3820000000000001</v>
      </c>
      <c r="R198" s="361">
        <v>25.508084648465161</v>
      </c>
      <c r="S198" s="361">
        <v>3.7139255011670653</v>
      </c>
      <c r="T198" s="361">
        <v>3.0836819844997505</v>
      </c>
      <c r="U198" s="362"/>
    </row>
    <row r="199" spans="2:21" x14ac:dyDescent="0.25">
      <c r="B199" s="45" t="s">
        <v>213</v>
      </c>
      <c r="C199" s="361">
        <v>30405.206999999999</v>
      </c>
      <c r="D199" s="361">
        <v>10330.694</v>
      </c>
      <c r="E199" s="361">
        <v>2955.2530000000002</v>
      </c>
      <c r="F199" s="361">
        <v>1.8779435904254718</v>
      </c>
      <c r="G199" s="361">
        <v>1.1820376804364052</v>
      </c>
      <c r="H199" s="361">
        <v>7.0270000000000001</v>
      </c>
      <c r="I199" s="361">
        <v>4.8620000000000001</v>
      </c>
      <c r="J199" s="361">
        <v>5.2939999999999996</v>
      </c>
      <c r="K199" s="361">
        <v>37.268999999999998</v>
      </c>
      <c r="L199" s="361">
        <v>28.649000000000001</v>
      </c>
      <c r="M199" s="361">
        <v>19.766999999999999</v>
      </c>
      <c r="N199" s="361">
        <v>64.948999999999998</v>
      </c>
      <c r="O199" s="361">
        <v>71.084999999999994</v>
      </c>
      <c r="P199" s="361">
        <v>74.632999999999996</v>
      </c>
      <c r="Q199" s="361">
        <v>2.39</v>
      </c>
      <c r="R199" s="361">
        <v>88.894201575407791</v>
      </c>
      <c r="S199" s="361">
        <v>2.1095003616355368</v>
      </c>
      <c r="T199" s="361">
        <v>1.258244840862428</v>
      </c>
      <c r="U199" s="362"/>
    </row>
    <row r="200" spans="2:21" x14ac:dyDescent="0.25">
      <c r="B200" s="45" t="s">
        <v>214</v>
      </c>
      <c r="C200" s="361">
        <v>91679.732999999993</v>
      </c>
      <c r="D200" s="361">
        <v>25078.280999999999</v>
      </c>
      <c r="E200" s="361">
        <v>7138.02</v>
      </c>
      <c r="F200" s="361">
        <v>1.2413118832940491</v>
      </c>
      <c r="G200" s="361">
        <v>0.61768586643254486</v>
      </c>
      <c r="H200" s="361">
        <v>11.491</v>
      </c>
      <c r="I200" s="361">
        <v>6.3070000000000004</v>
      </c>
      <c r="J200" s="361">
        <v>5.7110000000000003</v>
      </c>
      <c r="K200" s="361">
        <v>36.503</v>
      </c>
      <c r="L200" s="361">
        <v>28.751999999999999</v>
      </c>
      <c r="M200" s="361">
        <v>15.537000000000001</v>
      </c>
      <c r="N200" s="361">
        <v>59.594000000000001</v>
      </c>
      <c r="O200" s="361">
        <v>70.649000000000001</v>
      </c>
      <c r="P200" s="361">
        <v>75.944999999999993</v>
      </c>
      <c r="Q200" s="361">
        <v>1.7430000000000001</v>
      </c>
      <c r="R200" s="361">
        <v>32.30889535858487</v>
      </c>
      <c r="S200" s="361">
        <v>3.2714950029174461</v>
      </c>
      <c r="T200" s="361">
        <v>2.2932244817251877</v>
      </c>
      <c r="U200" s="362"/>
    </row>
    <row r="201" spans="2:21" x14ac:dyDescent="0.25">
      <c r="B201" s="45" t="s">
        <v>215</v>
      </c>
      <c r="C201" s="361">
        <v>24407.381000000001</v>
      </c>
      <c r="D201" s="361">
        <v>11586.762000000001</v>
      </c>
      <c r="E201" s="361">
        <v>3445.9409999999998</v>
      </c>
      <c r="F201" s="361">
        <v>3.1635337071135505</v>
      </c>
      <c r="G201" s="361">
        <v>1.9483023725804738</v>
      </c>
      <c r="H201" s="361">
        <v>24.49</v>
      </c>
      <c r="I201" s="361">
        <v>11.645</v>
      </c>
      <c r="J201" s="361">
        <v>7.2240000000000002</v>
      </c>
      <c r="K201" s="361">
        <v>52.14</v>
      </c>
      <c r="L201" s="361">
        <v>51.597000000000001</v>
      </c>
      <c r="M201" s="361">
        <v>31.08</v>
      </c>
      <c r="N201" s="361">
        <v>41.176000000000002</v>
      </c>
      <c r="O201" s="361">
        <v>57.875999999999998</v>
      </c>
      <c r="P201" s="361">
        <v>63.112000000000002</v>
      </c>
      <c r="Q201" s="361">
        <v>4.0750000000000002</v>
      </c>
      <c r="R201" s="361">
        <v>33.449684749051933</v>
      </c>
      <c r="S201" s="361">
        <v>5.201791552876478</v>
      </c>
      <c r="T201" s="361">
        <v>3.4530246297265803</v>
      </c>
      <c r="U201" s="362"/>
    </row>
    <row r="202" spans="2:21" x14ac:dyDescent="0.25">
      <c r="B202" s="45" t="s">
        <v>216</v>
      </c>
      <c r="C202" s="361">
        <v>14538.64</v>
      </c>
      <c r="D202" s="361">
        <v>7762.61</v>
      </c>
      <c r="E202" s="361">
        <v>2656.3890000000001</v>
      </c>
      <c r="F202" s="361">
        <v>2.6825880161766835</v>
      </c>
      <c r="G202" s="361">
        <v>3.1783808075428404</v>
      </c>
      <c r="H202" s="361">
        <v>16.823</v>
      </c>
      <c r="I202" s="361">
        <v>18.8</v>
      </c>
      <c r="J202" s="361">
        <v>10.154999999999999</v>
      </c>
      <c r="K202" s="361">
        <v>49.079000000000001</v>
      </c>
      <c r="L202" s="361">
        <v>43.905000000000001</v>
      </c>
      <c r="M202" s="361">
        <v>42.822000000000003</v>
      </c>
      <c r="N202" s="361">
        <v>49.043999999999997</v>
      </c>
      <c r="O202" s="361">
        <v>43.841000000000001</v>
      </c>
      <c r="P202" s="361">
        <v>58.104999999999997</v>
      </c>
      <c r="Q202" s="361">
        <v>5.6870000000000003</v>
      </c>
      <c r="R202" s="361">
        <v>40.026515547534018</v>
      </c>
      <c r="S202" s="361">
        <v>2.7504299551040243</v>
      </c>
      <c r="T202" s="361">
        <v>4.2745539775531762</v>
      </c>
      <c r="U202" s="362"/>
    </row>
    <row r="203" spans="2:21" x14ac:dyDescent="0.25">
      <c r="B203" s="45" t="s">
        <v>217</v>
      </c>
      <c r="C203" s="361">
        <v>14149.647999999999</v>
      </c>
      <c r="D203" s="361">
        <v>6580.6480000000001</v>
      </c>
      <c r="E203" s="361">
        <v>2042.394</v>
      </c>
      <c r="F203" s="361">
        <v>1.3128736523452988</v>
      </c>
      <c r="G203" s="361">
        <v>2.1209158745066246</v>
      </c>
      <c r="H203" s="361">
        <v>13.204000000000001</v>
      </c>
      <c r="I203" s="361">
        <v>9.2669999999999995</v>
      </c>
      <c r="J203" s="361">
        <v>8.9830000000000005</v>
      </c>
      <c r="K203" s="361">
        <v>47.500999999999998</v>
      </c>
      <c r="L203" s="361">
        <v>37.171999999999997</v>
      </c>
      <c r="M203" s="361">
        <v>31.259</v>
      </c>
      <c r="N203" s="361">
        <v>54.917999999999999</v>
      </c>
      <c r="O203" s="361">
        <v>59.156999999999996</v>
      </c>
      <c r="P203" s="361">
        <v>59.871000000000002</v>
      </c>
      <c r="Q203" s="361">
        <v>3.4860000000000002</v>
      </c>
      <c r="R203" s="361">
        <v>32.653603821098585</v>
      </c>
      <c r="S203" s="361">
        <v>1.8305281592216984</v>
      </c>
      <c r="T203" s="361">
        <v>2.3168054473577997</v>
      </c>
      <c r="U203" s="362"/>
    </row>
    <row r="204" spans="2:21" x14ac:dyDescent="0.25">
      <c r="C204" s="220"/>
      <c r="D204" s="221"/>
      <c r="E204" s="221"/>
      <c r="Q204" s="26"/>
    </row>
    <row r="205" spans="2:21" x14ac:dyDescent="0.25">
      <c r="B205" s="76" t="s">
        <v>243</v>
      </c>
      <c r="C205" s="223"/>
      <c r="D205" s="221"/>
      <c r="E205" s="221"/>
      <c r="F205" s="224"/>
      <c r="G205" s="224"/>
      <c r="H205" s="29"/>
      <c r="I205" s="29"/>
      <c r="J205" s="29"/>
      <c r="K205" s="29"/>
      <c r="L205" s="29"/>
      <c r="M205" s="29"/>
      <c r="N205" s="29"/>
      <c r="O205" s="29"/>
      <c r="P205" s="29"/>
      <c r="Q205" s="29"/>
      <c r="R205" s="29"/>
      <c r="S205" s="29"/>
      <c r="T205" s="29"/>
    </row>
    <row r="206" spans="2:21" x14ac:dyDescent="0.25">
      <c r="B206" s="78" t="s">
        <v>218</v>
      </c>
      <c r="C206" s="180">
        <v>937495.33299999998</v>
      </c>
      <c r="D206" s="180">
        <v>465123.94700000004</v>
      </c>
      <c r="E206" s="180">
        <v>154434.74</v>
      </c>
      <c r="F206" s="218">
        <v>2.6519495659380103</v>
      </c>
      <c r="G206" s="218">
        <v>2.4502761544185381</v>
      </c>
      <c r="H206" s="219">
        <v>20.58086371315051</v>
      </c>
      <c r="I206" s="219">
        <v>16.156929371811479</v>
      </c>
      <c r="J206" s="219">
        <v>11.119139690395668</v>
      </c>
      <c r="K206" s="219">
        <v>46.994673618617817</v>
      </c>
      <c r="L206" s="219">
        <v>44.008063824541743</v>
      </c>
      <c r="M206" s="219">
        <v>37.592924854696854</v>
      </c>
      <c r="N206" s="219">
        <v>44.340486244794242</v>
      </c>
      <c r="O206" s="219">
        <v>50.007561311035033</v>
      </c>
      <c r="P206" s="219">
        <v>56.947792370483178</v>
      </c>
      <c r="Q206" s="218">
        <v>5.1001363023905313</v>
      </c>
      <c r="R206" s="219">
        <v>36.680691934708548</v>
      </c>
      <c r="S206" s="218">
        <v>4.3421574164433361</v>
      </c>
      <c r="T206" s="218">
        <v>3.2827818178181771</v>
      </c>
    </row>
    <row r="207" spans="2:21" x14ac:dyDescent="0.25">
      <c r="B207" s="79" t="s">
        <v>320</v>
      </c>
      <c r="C207" s="180">
        <v>453128.196</v>
      </c>
      <c r="D207" s="180">
        <v>221523.16999999993</v>
      </c>
      <c r="E207" s="180">
        <v>71882.78899999999</v>
      </c>
      <c r="F207" s="218">
        <v>2.5947656639158989</v>
      </c>
      <c r="G207" s="218">
        <v>2.3493264699763294</v>
      </c>
      <c r="H207" s="219">
        <v>19.131792007113752</v>
      </c>
      <c r="I207" s="219">
        <v>15.621623751519442</v>
      </c>
      <c r="J207" s="219">
        <v>9.8124611779179567</v>
      </c>
      <c r="K207" s="219">
        <v>46.908595729637412</v>
      </c>
      <c r="L207" s="219">
        <v>43.243329639400123</v>
      </c>
      <c r="M207" s="219">
        <v>35.265046564564251</v>
      </c>
      <c r="N207" s="219">
        <v>46.253528179685475</v>
      </c>
      <c r="O207" s="219">
        <v>50.823070905507571</v>
      </c>
      <c r="P207" s="219">
        <v>59.44020630375428</v>
      </c>
      <c r="Q207" s="218">
        <v>4.6395396576689736</v>
      </c>
      <c r="R207" s="219">
        <v>30.127229160553053</v>
      </c>
      <c r="S207" s="218">
        <v>4.0951883045708195</v>
      </c>
      <c r="T207" s="218">
        <v>3.2221975910062581</v>
      </c>
    </row>
    <row r="208" spans="2:21" x14ac:dyDescent="0.25">
      <c r="B208" s="79" t="s">
        <v>321</v>
      </c>
      <c r="C208" s="180">
        <v>445529.89900000009</v>
      </c>
      <c r="D208" s="180">
        <v>225118.79799999998</v>
      </c>
      <c r="E208" s="180">
        <v>76720.610000000015</v>
      </c>
      <c r="F208" s="218">
        <v>2.7017141019784758</v>
      </c>
      <c r="G208" s="218">
        <v>2.5747028707113913</v>
      </c>
      <c r="H208" s="219">
        <v>22.473701538231218</v>
      </c>
      <c r="I208" s="219">
        <v>17.073844256301086</v>
      </c>
      <c r="J208" s="219">
        <v>12.687952472498365</v>
      </c>
      <c r="K208" s="219">
        <v>47.085599916297426</v>
      </c>
      <c r="L208" s="219">
        <v>45.003439892176047</v>
      </c>
      <c r="M208" s="219">
        <v>40.329168156202684</v>
      </c>
      <c r="N208" s="219">
        <v>41.831915393160543</v>
      </c>
      <c r="O208" s="219">
        <v>48.680033415443013</v>
      </c>
      <c r="P208" s="219">
        <v>53.968169351370499</v>
      </c>
      <c r="Q208" s="218">
        <v>5.6299002563708962</v>
      </c>
      <c r="R208" s="219">
        <v>43.541032023980939</v>
      </c>
      <c r="S208" s="218">
        <v>4.5749062965574829</v>
      </c>
      <c r="T208" s="218">
        <v>3.3640118275205819</v>
      </c>
    </row>
    <row r="209" spans="2:20" x14ac:dyDescent="0.25">
      <c r="B209" s="78" t="s">
        <v>221</v>
      </c>
      <c r="C209" s="180">
        <v>432924.76199999999</v>
      </c>
      <c r="D209" s="180">
        <v>156224.88800000004</v>
      </c>
      <c r="E209" s="180">
        <v>49027.363000000005</v>
      </c>
      <c r="F209" s="218">
        <v>2.0630441471599337</v>
      </c>
      <c r="G209" s="218">
        <v>1.4692842598233793</v>
      </c>
      <c r="H209" s="219">
        <v>15.11138470717346</v>
      </c>
      <c r="I209" s="219">
        <v>7.448933584722238</v>
      </c>
      <c r="J209" s="219">
        <v>5.5846011432674771</v>
      </c>
      <c r="K209" s="219">
        <v>43.819530835073571</v>
      </c>
      <c r="L209" s="219">
        <v>33.989655077654071</v>
      </c>
      <c r="M209" s="219">
        <v>23.757423897610188</v>
      </c>
      <c r="N209" s="219">
        <v>52.511208486952491</v>
      </c>
      <c r="O209" s="219">
        <v>64.845057269977815</v>
      </c>
      <c r="P209" s="219">
        <v>71.285981851116659</v>
      </c>
      <c r="Q209" s="218">
        <v>2.8898512740072833</v>
      </c>
      <c r="R209" s="219">
        <v>60.603719636623602</v>
      </c>
      <c r="S209" s="218">
        <v>2.9643871352043929</v>
      </c>
      <c r="T209" s="218">
        <v>1.7303975452068756</v>
      </c>
    </row>
    <row r="210" spans="2:20" x14ac:dyDescent="0.25">
      <c r="B210" s="80" t="s">
        <v>222</v>
      </c>
      <c r="C210" s="180">
        <v>1671598.4809999999</v>
      </c>
      <c r="D210" s="180">
        <v>600651.12000000011</v>
      </c>
      <c r="E210" s="180">
        <v>167989.34600000002</v>
      </c>
      <c r="F210" s="218">
        <v>1.6821577216442514</v>
      </c>
      <c r="G210" s="218">
        <v>1.0378476199487296</v>
      </c>
      <c r="H210" s="219">
        <v>16.587353506411244</v>
      </c>
      <c r="I210" s="219">
        <v>10.486740493484884</v>
      </c>
      <c r="J210" s="219">
        <v>7.5757092820449872</v>
      </c>
      <c r="K210" s="219">
        <v>39.67758617395755</v>
      </c>
      <c r="L210" s="219">
        <v>32.223976311374074</v>
      </c>
      <c r="M210" s="219">
        <v>21.146434529214556</v>
      </c>
      <c r="N210" s="219">
        <v>49.073866030377737</v>
      </c>
      <c r="O210" s="219">
        <v>58.924248257830797</v>
      </c>
      <c r="P210" s="219">
        <v>66.865246559987156</v>
      </c>
      <c r="Q210" s="218">
        <v>2.5669693511955285</v>
      </c>
      <c r="R210" s="219">
        <v>32.187797854310205</v>
      </c>
      <c r="S210" s="218">
        <v>3.0371745637965932</v>
      </c>
      <c r="T210" s="218">
        <v>2.1050443034325506</v>
      </c>
    </row>
    <row r="211" spans="2:20" x14ac:dyDescent="0.25">
      <c r="B211" s="80" t="s">
        <v>223</v>
      </c>
      <c r="C211" s="180">
        <v>2090989.8750000005</v>
      </c>
      <c r="D211" s="180">
        <v>523262.48738568311</v>
      </c>
      <c r="E211" s="180">
        <v>151917.00946166852</v>
      </c>
      <c r="F211" s="218">
        <v>0.9504967023610974</v>
      </c>
      <c r="G211" s="218">
        <v>0.48628625364392153</v>
      </c>
      <c r="H211" s="219">
        <v>9.4945371663465501</v>
      </c>
      <c r="I211" s="219">
        <v>6.9985188426567397</v>
      </c>
      <c r="J211" s="219">
        <v>6.9290856325471211</v>
      </c>
      <c r="K211" s="219">
        <v>35.730202593625606</v>
      </c>
      <c r="L211" s="219">
        <v>23.84111170378478</v>
      </c>
      <c r="M211" s="219">
        <v>14.790743437905451</v>
      </c>
      <c r="N211" s="219">
        <v>61.04494731279037</v>
      </c>
      <c r="O211" s="219">
        <v>68.380971325892261</v>
      </c>
      <c r="P211" s="219">
        <v>74.19957911339479</v>
      </c>
      <c r="Q211" s="218">
        <v>1.8385507371426177</v>
      </c>
      <c r="R211" s="219">
        <v>51.808269516369599</v>
      </c>
      <c r="S211" s="218">
        <v>3.7366515841637686</v>
      </c>
      <c r="T211" s="218">
        <v>1.6029937850627891</v>
      </c>
    </row>
    <row r="212" spans="2:20" x14ac:dyDescent="0.25">
      <c r="B212" s="78" t="s">
        <v>224</v>
      </c>
      <c r="C212" s="180">
        <v>611262.50600000028</v>
      </c>
      <c r="D212" s="180">
        <v>198097.56017051163</v>
      </c>
      <c r="E212" s="180">
        <v>53604.400416763303</v>
      </c>
      <c r="F212" s="218">
        <v>1.425439553450029</v>
      </c>
      <c r="G212" s="218">
        <v>0.88957713642977121</v>
      </c>
      <c r="H212" s="219">
        <v>10.365228620775767</v>
      </c>
      <c r="I212" s="219">
        <v>6.7621073513471952</v>
      </c>
      <c r="J212" s="219">
        <v>5.8911044444037897</v>
      </c>
      <c r="K212" s="219">
        <v>36.56484371267355</v>
      </c>
      <c r="L212" s="219">
        <v>26.67061732780077</v>
      </c>
      <c r="M212" s="219">
        <v>17.857497615863899</v>
      </c>
      <c r="N212" s="219">
        <v>60.190716353913132</v>
      </c>
      <c r="O212" s="219">
        <v>68.237406869447767</v>
      </c>
      <c r="P212" s="219">
        <v>74.906114145062517</v>
      </c>
      <c r="Q212" s="218">
        <v>2.1723159552796121</v>
      </c>
      <c r="R212" s="219">
        <v>79.161698656517927</v>
      </c>
      <c r="S212" s="218">
        <v>2.1280070464904739</v>
      </c>
      <c r="T212" s="218">
        <v>1.0432724791447066</v>
      </c>
    </row>
    <row r="213" spans="2:20" x14ac:dyDescent="0.25">
      <c r="B213" s="78" t="s">
        <v>225</v>
      </c>
      <c r="C213" s="180">
        <v>409402.90699999995</v>
      </c>
      <c r="D213" s="180">
        <v>96314.834000000003</v>
      </c>
      <c r="E213" s="180">
        <v>28915.490999999998</v>
      </c>
      <c r="F213" s="218">
        <v>0.18826059093787739</v>
      </c>
      <c r="G213" s="218">
        <v>8.0763628880169358E-2</v>
      </c>
      <c r="H213" s="219">
        <v>9.7006960668583577</v>
      </c>
      <c r="I213" s="219">
        <v>10.683637154746341</v>
      </c>
      <c r="J213" s="219">
        <v>11.897186625533662</v>
      </c>
      <c r="K213" s="219">
        <v>20.730312432802894</v>
      </c>
      <c r="L213" s="219">
        <v>18.064381442980398</v>
      </c>
      <c r="M213" s="219">
        <v>14.348307832821522</v>
      </c>
      <c r="N213" s="219">
        <v>66.347222066897373</v>
      </c>
      <c r="O213" s="219">
        <v>67.8975179339931</v>
      </c>
      <c r="P213" s="219">
        <v>70.354037604796503</v>
      </c>
      <c r="Q213" s="218">
        <v>1.7903222688743634</v>
      </c>
      <c r="R213" s="219">
        <v>64.651733164171233</v>
      </c>
      <c r="S213" s="218">
        <v>0.35069518965839275</v>
      </c>
      <c r="T213" s="218">
        <v>0.35049026751146928</v>
      </c>
    </row>
    <row r="214" spans="2:20" x14ac:dyDescent="0.25">
      <c r="B214" s="55" t="s">
        <v>226</v>
      </c>
      <c r="C214" s="180">
        <v>898242.31800000032</v>
      </c>
      <c r="D214" s="180">
        <v>418889.8711226249</v>
      </c>
      <c r="E214" s="180">
        <v>132093.09073662589</v>
      </c>
      <c r="F214" s="218">
        <v>2.4678976184910972</v>
      </c>
      <c r="G214" s="218">
        <v>2.1146967348024259</v>
      </c>
      <c r="H214" s="219">
        <v>20.784991868679533</v>
      </c>
      <c r="I214" s="219">
        <v>14.98115819001414</v>
      </c>
      <c r="J214" s="219">
        <v>9.1371229354994572</v>
      </c>
      <c r="K214" s="219">
        <v>46.975020152569158</v>
      </c>
      <c r="L214" s="219">
        <v>42.266738905859576</v>
      </c>
      <c r="M214" s="219">
        <v>32.925108175047036</v>
      </c>
      <c r="N214" s="219">
        <v>44.371495716431902</v>
      </c>
      <c r="O214" s="219">
        <v>52.091638002600895</v>
      </c>
      <c r="P214" s="219">
        <v>61.529246637206398</v>
      </c>
      <c r="Q214" s="218">
        <v>4.3257491662533738</v>
      </c>
      <c r="R214" s="219">
        <v>30.374093218796656</v>
      </c>
      <c r="S214" s="218">
        <v>4.4439482350279347</v>
      </c>
      <c r="T214" s="218">
        <v>3.2444704712104691</v>
      </c>
    </row>
    <row r="215" spans="2:20" x14ac:dyDescent="0.25">
      <c r="B215" s="78" t="s">
        <v>227</v>
      </c>
      <c r="C215" s="180">
        <v>7122691.4889999982</v>
      </c>
      <c r="D215" s="180">
        <v>2224957.6498859394</v>
      </c>
      <c r="E215" s="180">
        <v>656995.96219209069</v>
      </c>
      <c r="F215" s="218">
        <v>1.2952376258565892</v>
      </c>
      <c r="G215" s="218">
        <v>0.95882260823369447</v>
      </c>
      <c r="H215" s="219">
        <v>12.096955509411004</v>
      </c>
      <c r="I215" s="219">
        <v>9.2582180071374349</v>
      </c>
      <c r="J215" s="219">
        <v>8.0529873866308641</v>
      </c>
      <c r="K215" s="219">
        <v>32.45576879280263</v>
      </c>
      <c r="L215" s="219">
        <v>26.046560190902195</v>
      </c>
      <c r="M215" s="219">
        <v>19.470650243757177</v>
      </c>
      <c r="N215" s="219">
        <v>59.611428768634859</v>
      </c>
      <c r="O215" s="219">
        <v>65.652169366532362</v>
      </c>
      <c r="P215" s="219">
        <v>70.825804208859523</v>
      </c>
      <c r="Q215" s="218">
        <v>2.4996365901599131</v>
      </c>
      <c r="R215" s="219">
        <v>52.931179566353968</v>
      </c>
      <c r="S215" s="218">
        <v>2.4373716425212515</v>
      </c>
      <c r="T215" s="218">
        <v>1.5094955686788936</v>
      </c>
    </row>
    <row r="216" spans="2:20" ht="15.75" x14ac:dyDescent="0.25">
      <c r="B216" s="84"/>
      <c r="C216" s="45"/>
      <c r="D216" s="45"/>
      <c r="E216" s="45"/>
      <c r="F216" s="70"/>
      <c r="G216" s="70"/>
      <c r="H216" s="86"/>
      <c r="I216" s="86"/>
      <c r="J216" s="86"/>
      <c r="K216" s="86"/>
      <c r="L216" s="86"/>
      <c r="M216" s="86"/>
      <c r="N216" s="86"/>
      <c r="O216" s="86"/>
      <c r="P216" s="86"/>
      <c r="Q216" s="70"/>
      <c r="R216" s="84"/>
      <c r="S216" s="84"/>
      <c r="T216" s="84"/>
    </row>
    <row r="217" spans="2:20" x14ac:dyDescent="0.25">
      <c r="B217" s="57" t="s">
        <v>259</v>
      </c>
    </row>
    <row r="218" spans="2:20" x14ac:dyDescent="0.25">
      <c r="B218" s="3" t="s">
        <v>242</v>
      </c>
    </row>
    <row r="219" spans="2:20" x14ac:dyDescent="0.25">
      <c r="B219" s="3"/>
    </row>
    <row r="220" spans="2:20" x14ac:dyDescent="0.25">
      <c r="B220" s="194" t="s">
        <v>228</v>
      </c>
    </row>
    <row r="221" spans="2:20" x14ac:dyDescent="0.25">
      <c r="B221" s="78" t="s">
        <v>322</v>
      </c>
    </row>
    <row r="222" spans="2:20" x14ac:dyDescent="0.25">
      <c r="B222" s="78" t="s">
        <v>391</v>
      </c>
    </row>
    <row r="223" spans="2:20" x14ac:dyDescent="0.25">
      <c r="B223" s="78"/>
    </row>
    <row r="224" spans="2:20" x14ac:dyDescent="0.25">
      <c r="B224" s="78"/>
    </row>
  </sheetData>
  <mergeCells count="10">
    <mergeCell ref="Q3:Q4"/>
    <mergeCell ref="R3:R4"/>
    <mergeCell ref="S3:T4"/>
    <mergeCell ref="C4:E4"/>
    <mergeCell ref="B3:B5"/>
    <mergeCell ref="C3:E3"/>
    <mergeCell ref="F3:G4"/>
    <mergeCell ref="H3:J4"/>
    <mergeCell ref="K3:M4"/>
    <mergeCell ref="N3: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293"/>
  <sheetViews>
    <sheetView workbookViewId="0">
      <selection activeCell="B21" sqref="B21"/>
    </sheetView>
  </sheetViews>
  <sheetFormatPr defaultRowHeight="13.5" x14ac:dyDescent="0.25"/>
  <cols>
    <col min="1" max="1" width="3.28515625" style="3" customWidth="1"/>
    <col min="2" max="2" width="28.140625" style="3" customWidth="1"/>
    <col min="3" max="3" width="7.28515625" style="4" customWidth="1"/>
    <col min="4" max="4" width="1.85546875" style="4" customWidth="1"/>
    <col min="5" max="5" width="6.5703125" style="4" customWidth="1"/>
    <col min="6" max="6" width="1.5703125" style="3" customWidth="1"/>
    <col min="7" max="7" width="7.85546875" style="90" customWidth="1"/>
    <col min="8" max="8" width="1.28515625" style="3" customWidth="1"/>
    <col min="9" max="9" width="7.85546875" style="3" customWidth="1"/>
    <col min="10" max="10" width="1.42578125" style="3" customWidth="1"/>
    <col min="11" max="11" width="7.28515625" style="3" customWidth="1"/>
    <col min="12" max="12" width="1.42578125" style="3" customWidth="1"/>
    <col min="13" max="13" width="9.42578125" style="3" customWidth="1"/>
    <col min="14" max="14" width="2.140625" style="3" customWidth="1"/>
    <col min="15" max="15" width="5.42578125" style="4" customWidth="1"/>
    <col min="16" max="16" width="1.42578125" style="3" customWidth="1"/>
    <col min="17" max="17" width="7.42578125" style="4" customWidth="1"/>
    <col min="18" max="18" width="1.85546875" style="3" customWidth="1"/>
    <col min="19" max="19" width="5.85546875" style="4" customWidth="1"/>
    <col min="20" max="20" width="1.5703125" style="3" customWidth="1"/>
    <col min="21" max="21" width="7.28515625" style="3" customWidth="1"/>
    <col min="22" max="22" width="8.28515625" style="3" customWidth="1"/>
    <col min="23" max="23" width="7.85546875" style="3" customWidth="1"/>
    <col min="24" max="24" width="1.42578125" style="3" customWidth="1"/>
    <col min="25" max="25" width="5.7109375" style="3" customWidth="1"/>
    <col min="26" max="26" width="1.42578125" style="3" customWidth="1"/>
    <col min="27" max="27" width="5.42578125" style="3" customWidth="1"/>
    <col min="28" max="28" width="4.85546875" style="3" customWidth="1"/>
    <col min="29" max="16384" width="9.140625" style="3"/>
  </cols>
  <sheetData>
    <row r="1" spans="1:33" ht="18.75" customHeight="1" x14ac:dyDescent="0.25">
      <c r="A1" s="62">
        <v>1</v>
      </c>
      <c r="B1" s="6">
        <v>2</v>
      </c>
      <c r="C1" s="62">
        <v>3</v>
      </c>
      <c r="D1" s="6">
        <v>4</v>
      </c>
      <c r="E1" s="62">
        <v>5</v>
      </c>
      <c r="F1" s="6">
        <v>6</v>
      </c>
      <c r="G1" s="62">
        <v>7</v>
      </c>
      <c r="H1" s="6">
        <v>8</v>
      </c>
      <c r="I1" s="62">
        <v>9</v>
      </c>
      <c r="J1" s="6">
        <v>10</v>
      </c>
      <c r="K1" s="62">
        <v>11</v>
      </c>
      <c r="L1" s="6">
        <v>12</v>
      </c>
      <c r="M1" s="62">
        <v>13</v>
      </c>
      <c r="N1" s="6">
        <v>14</v>
      </c>
      <c r="O1" s="62">
        <v>15</v>
      </c>
      <c r="P1" s="6">
        <v>16</v>
      </c>
      <c r="Q1" s="62">
        <v>17</v>
      </c>
      <c r="R1" s="6">
        <v>18</v>
      </c>
      <c r="S1" s="62">
        <v>19</v>
      </c>
      <c r="T1" s="6">
        <v>20</v>
      </c>
      <c r="U1" s="62">
        <v>21</v>
      </c>
      <c r="V1" s="6">
        <v>22</v>
      </c>
      <c r="W1" s="62">
        <v>23</v>
      </c>
      <c r="X1" s="6">
        <v>24</v>
      </c>
      <c r="Y1" s="62">
        <v>25</v>
      </c>
      <c r="Z1" s="6">
        <v>26</v>
      </c>
      <c r="AA1" s="62">
        <v>27</v>
      </c>
      <c r="AB1" s="62">
        <v>28</v>
      </c>
    </row>
    <row r="2" spans="1:33" s="229" customFormat="1" ht="18" x14ac:dyDescent="0.25">
      <c r="A2" s="5"/>
      <c r="B2" s="225" t="s">
        <v>392</v>
      </c>
      <c r="C2" s="226"/>
      <c r="D2" s="226"/>
      <c r="E2" s="226"/>
      <c r="F2" s="15"/>
      <c r="G2" s="227"/>
      <c r="H2" s="15"/>
      <c r="I2" s="15"/>
      <c r="J2" s="15"/>
      <c r="K2" s="55"/>
      <c r="L2" s="15"/>
      <c r="M2" s="43"/>
      <c r="N2" s="15"/>
      <c r="O2" s="228"/>
      <c r="Q2" s="228"/>
      <c r="S2" s="228"/>
    </row>
    <row r="3" spans="1:33" s="230" customFormat="1" ht="6" customHeight="1" x14ac:dyDescent="0.25">
      <c r="A3" s="3"/>
      <c r="C3" s="231"/>
      <c r="D3" s="231"/>
      <c r="E3" s="231"/>
      <c r="G3" s="232"/>
      <c r="K3" s="233"/>
      <c r="O3" s="234"/>
      <c r="Q3" s="234"/>
      <c r="S3" s="234"/>
      <c r="Y3" s="15"/>
      <c r="Z3" s="15"/>
      <c r="AA3" s="15"/>
      <c r="AB3" s="15"/>
      <c r="AC3" s="15"/>
      <c r="AD3" s="15"/>
      <c r="AE3" s="15"/>
      <c r="AF3" s="15"/>
      <c r="AG3" s="15"/>
    </row>
    <row r="4" spans="1:33" s="235" customFormat="1" ht="49.5" customHeight="1" x14ac:dyDescent="0.25">
      <c r="A4" s="62"/>
      <c r="B4" s="792" t="s">
        <v>1</v>
      </c>
      <c r="C4" s="795" t="s">
        <v>10</v>
      </c>
      <c r="D4" s="795"/>
      <c r="E4" s="795"/>
      <c r="F4" s="795"/>
      <c r="G4" s="699" t="s">
        <v>249</v>
      </c>
      <c r="H4" s="700"/>
      <c r="I4" s="700"/>
      <c r="J4" s="701"/>
      <c r="K4" s="796" t="s">
        <v>393</v>
      </c>
      <c r="L4" s="701"/>
      <c r="M4" s="699" t="s">
        <v>394</v>
      </c>
      <c r="N4" s="701"/>
      <c r="O4" s="800" t="s">
        <v>395</v>
      </c>
      <c r="P4" s="801"/>
      <c r="Q4" s="801"/>
      <c r="R4" s="801"/>
      <c r="S4" s="801"/>
      <c r="T4" s="802"/>
      <c r="U4" s="699" t="s">
        <v>396</v>
      </c>
      <c r="V4" s="721" t="s">
        <v>397</v>
      </c>
      <c r="W4" s="700" t="s">
        <v>398</v>
      </c>
      <c r="X4" s="700"/>
      <c r="Y4" s="698" t="s">
        <v>399</v>
      </c>
      <c r="Z4" s="738"/>
      <c r="AA4" s="738"/>
      <c r="AB4" s="738"/>
      <c r="AC4" s="40"/>
      <c r="AD4" s="40"/>
      <c r="AE4" s="40"/>
      <c r="AF4" s="40"/>
      <c r="AG4" s="40"/>
    </row>
    <row r="5" spans="1:33" s="235" customFormat="1" ht="21.75" customHeight="1" x14ac:dyDescent="0.2">
      <c r="A5" s="62"/>
      <c r="B5" s="793"/>
      <c r="C5" s="795" t="s">
        <v>400</v>
      </c>
      <c r="D5" s="795"/>
      <c r="E5" s="795" t="s">
        <v>401</v>
      </c>
      <c r="F5" s="795"/>
      <c r="G5" s="702"/>
      <c r="H5" s="703"/>
      <c r="I5" s="703"/>
      <c r="J5" s="704"/>
      <c r="K5" s="702"/>
      <c r="L5" s="704"/>
      <c r="M5" s="702"/>
      <c r="N5" s="704"/>
      <c r="O5" s="803"/>
      <c r="P5" s="804"/>
      <c r="Q5" s="804"/>
      <c r="R5" s="804"/>
      <c r="S5" s="804"/>
      <c r="T5" s="805"/>
      <c r="U5" s="702"/>
      <c r="V5" s="722"/>
      <c r="W5" s="703"/>
      <c r="X5" s="703"/>
      <c r="Y5" s="698" t="s">
        <v>402</v>
      </c>
      <c r="Z5" s="698"/>
      <c r="AA5" s="698" t="s">
        <v>403</v>
      </c>
      <c r="AB5" s="698"/>
    </row>
    <row r="6" spans="1:33" s="235" customFormat="1" ht="18.75" customHeight="1" x14ac:dyDescent="0.25">
      <c r="A6" s="62"/>
      <c r="B6" s="794"/>
      <c r="C6" s="799">
        <v>2013</v>
      </c>
      <c r="D6" s="799"/>
      <c r="E6" s="799">
        <v>2013</v>
      </c>
      <c r="F6" s="799"/>
      <c r="G6" s="493" t="s">
        <v>252</v>
      </c>
      <c r="H6" s="650"/>
      <c r="I6" s="797" t="s">
        <v>257</v>
      </c>
      <c r="J6" s="798"/>
      <c r="K6" s="579" t="s">
        <v>257</v>
      </c>
      <c r="L6" s="798"/>
      <c r="M6" s="772" t="s">
        <v>404</v>
      </c>
      <c r="N6" s="774"/>
      <c r="O6" s="665" t="s">
        <v>405</v>
      </c>
      <c r="P6" s="650"/>
      <c r="Q6" s="665" t="s">
        <v>406</v>
      </c>
      <c r="R6" s="650"/>
      <c r="S6" s="665" t="s">
        <v>407</v>
      </c>
      <c r="T6" s="650"/>
      <c r="U6" s="236">
        <v>2012</v>
      </c>
      <c r="V6" s="236">
        <v>2012</v>
      </c>
      <c r="W6" s="665">
        <v>2012</v>
      </c>
      <c r="X6" s="715"/>
      <c r="Y6" s="698"/>
      <c r="Z6" s="698"/>
      <c r="AA6" s="698"/>
      <c r="AB6" s="698"/>
    </row>
    <row r="7" spans="1:33" x14ac:dyDescent="0.25">
      <c r="C7" s="237"/>
      <c r="D7" s="237"/>
      <c r="E7" s="237"/>
      <c r="F7" s="238"/>
      <c r="G7" s="239"/>
      <c r="H7" s="238"/>
      <c r="I7" s="238"/>
      <c r="J7" s="238"/>
      <c r="K7" s="240"/>
      <c r="L7" s="238"/>
      <c r="M7" s="13"/>
      <c r="N7" s="13"/>
      <c r="O7" s="14"/>
      <c r="P7" s="13"/>
      <c r="Q7" s="14"/>
      <c r="R7" s="13"/>
      <c r="S7" s="14"/>
      <c r="T7" s="13"/>
      <c r="U7" s="13"/>
      <c r="V7" s="13"/>
      <c r="W7" s="13"/>
      <c r="X7" s="13"/>
    </row>
    <row r="8" spans="1:33" x14ac:dyDescent="0.25">
      <c r="A8" s="15"/>
      <c r="B8" s="45" t="s">
        <v>17</v>
      </c>
      <c r="C8" s="25">
        <v>700</v>
      </c>
      <c r="D8" s="25" t="s">
        <v>237</v>
      </c>
      <c r="E8" s="25">
        <v>2000</v>
      </c>
      <c r="F8" s="25" t="s">
        <v>408</v>
      </c>
      <c r="G8" s="25" t="s">
        <v>238</v>
      </c>
      <c r="H8" s="25" t="s">
        <v>237</v>
      </c>
      <c r="I8" s="241" t="s">
        <v>238</v>
      </c>
      <c r="J8" s="25" t="s">
        <v>237</v>
      </c>
      <c r="K8" s="241" t="s">
        <v>238</v>
      </c>
      <c r="L8" s="25" t="s">
        <v>237</v>
      </c>
      <c r="M8" s="241" t="s">
        <v>238</v>
      </c>
      <c r="N8" s="25" t="s">
        <v>237</v>
      </c>
      <c r="O8" s="25">
        <v>1.7987943457912601</v>
      </c>
      <c r="P8" s="25"/>
      <c r="Q8" s="25" t="s">
        <v>238</v>
      </c>
      <c r="R8" s="25"/>
      <c r="S8" s="25">
        <v>3.5506049560308761</v>
      </c>
      <c r="T8" s="25"/>
      <c r="U8" s="25">
        <v>6725.03</v>
      </c>
      <c r="V8" s="25">
        <v>32.633659648014792</v>
      </c>
      <c r="W8" s="25">
        <v>0.21336015817203127</v>
      </c>
      <c r="X8" s="25" t="s">
        <v>237</v>
      </c>
      <c r="Y8" s="25">
        <v>23</v>
      </c>
      <c r="Z8" s="25" t="s">
        <v>239</v>
      </c>
      <c r="AA8" s="25">
        <v>37</v>
      </c>
      <c r="AB8" s="25" t="s">
        <v>239</v>
      </c>
    </row>
    <row r="9" spans="1:33" x14ac:dyDescent="0.25">
      <c r="A9" s="15"/>
      <c r="B9" s="45" t="s">
        <v>18</v>
      </c>
      <c r="C9" s="25">
        <v>4700</v>
      </c>
      <c r="D9" s="25" t="s">
        <v>237</v>
      </c>
      <c r="E9" s="25">
        <v>10520</v>
      </c>
      <c r="F9" s="25" t="s">
        <v>237</v>
      </c>
      <c r="G9" s="241">
        <v>-0.6</v>
      </c>
      <c r="H9" s="25" t="s">
        <v>239</v>
      </c>
      <c r="I9" s="241">
        <v>5.8</v>
      </c>
      <c r="J9" s="25" t="s">
        <v>237</v>
      </c>
      <c r="K9" s="25">
        <v>11.8</v>
      </c>
      <c r="L9" s="25" t="s">
        <v>237</v>
      </c>
      <c r="M9" s="25">
        <v>0.6</v>
      </c>
      <c r="N9" s="25" t="s">
        <v>239</v>
      </c>
      <c r="O9" s="25">
        <v>2.8431629355147199</v>
      </c>
      <c r="P9" s="25"/>
      <c r="Q9" s="25" t="s">
        <v>238</v>
      </c>
      <c r="R9" s="25"/>
      <c r="S9" s="25">
        <v>1.4908404494474927</v>
      </c>
      <c r="T9" s="25"/>
      <c r="U9" s="25">
        <v>341.62</v>
      </c>
      <c r="V9" s="25">
        <v>2.7881046853910227</v>
      </c>
      <c r="W9" s="25">
        <v>5.2292440820047359</v>
      </c>
      <c r="X9" s="25" t="s">
        <v>237</v>
      </c>
      <c r="Y9" s="25">
        <v>20</v>
      </c>
      <c r="Z9" s="25" t="s">
        <v>239</v>
      </c>
      <c r="AA9" s="25">
        <v>43</v>
      </c>
      <c r="AB9" s="25" t="s">
        <v>239</v>
      </c>
    </row>
    <row r="10" spans="1:33" x14ac:dyDescent="0.25">
      <c r="A10" s="15"/>
      <c r="B10" s="45" t="s">
        <v>19</v>
      </c>
      <c r="C10" s="25">
        <v>5290</v>
      </c>
      <c r="D10" s="25" t="s">
        <v>237</v>
      </c>
      <c r="E10" s="25">
        <v>12990</v>
      </c>
      <c r="F10" s="25" t="s">
        <v>237</v>
      </c>
      <c r="G10" s="241">
        <v>1.8</v>
      </c>
      <c r="H10" s="25" t="s">
        <v>237</v>
      </c>
      <c r="I10" s="241">
        <v>1.7</v>
      </c>
      <c r="J10" s="25" t="s">
        <v>237</v>
      </c>
      <c r="K10" s="25">
        <v>11</v>
      </c>
      <c r="L10" s="25" t="s">
        <v>237</v>
      </c>
      <c r="M10" s="25" t="s">
        <v>238</v>
      </c>
      <c r="N10" s="25" t="s">
        <v>237</v>
      </c>
      <c r="O10" s="25">
        <v>3.0628038910001201</v>
      </c>
      <c r="P10" s="25"/>
      <c r="Q10" s="25">
        <v>4.3370199999999999</v>
      </c>
      <c r="R10" s="25"/>
      <c r="S10" s="25">
        <v>3.0243477652220561</v>
      </c>
      <c r="T10" s="25"/>
      <c r="U10" s="25">
        <v>144.5</v>
      </c>
      <c r="V10" s="25">
        <v>7.2094628335017008E-2</v>
      </c>
      <c r="W10" s="25">
        <v>1.0626350183275346</v>
      </c>
      <c r="X10" s="25" t="s">
        <v>237</v>
      </c>
      <c r="Y10" s="25" t="s">
        <v>238</v>
      </c>
      <c r="Z10" s="25" t="s">
        <v>237</v>
      </c>
      <c r="AA10" s="25" t="s">
        <v>238</v>
      </c>
      <c r="AB10" s="25" t="s">
        <v>237</v>
      </c>
    </row>
    <row r="11" spans="1:33" x14ac:dyDescent="0.25">
      <c r="A11" s="15"/>
      <c r="B11" s="45" t="s">
        <v>20</v>
      </c>
      <c r="C11" s="25" t="s">
        <v>21</v>
      </c>
      <c r="D11" s="25"/>
      <c r="E11" s="25" t="s">
        <v>238</v>
      </c>
      <c r="F11" s="25" t="s">
        <v>237</v>
      </c>
      <c r="G11" s="241">
        <v>-1.3</v>
      </c>
      <c r="H11" s="25" t="s">
        <v>237</v>
      </c>
      <c r="I11" s="241">
        <v>2.5</v>
      </c>
      <c r="J11" s="25" t="s">
        <v>239</v>
      </c>
      <c r="K11" s="25">
        <v>3.2</v>
      </c>
      <c r="L11" s="25" t="s">
        <v>239</v>
      </c>
      <c r="M11" s="25" t="s">
        <v>238</v>
      </c>
      <c r="N11" s="25" t="s">
        <v>237</v>
      </c>
      <c r="O11" s="25">
        <v>6.3570608312864803</v>
      </c>
      <c r="P11" s="25"/>
      <c r="Q11" s="25" t="s">
        <v>238</v>
      </c>
      <c r="R11" s="25"/>
      <c r="S11" s="25" t="s">
        <v>238</v>
      </c>
      <c r="T11" s="25"/>
      <c r="U11" s="25" t="s">
        <v>238</v>
      </c>
      <c r="V11" s="25" t="s">
        <v>238</v>
      </c>
      <c r="W11" s="25" t="s">
        <v>238</v>
      </c>
      <c r="X11" s="25" t="s">
        <v>237</v>
      </c>
      <c r="Y11" s="25" t="s">
        <v>238</v>
      </c>
      <c r="Z11" s="25" t="s">
        <v>237</v>
      </c>
      <c r="AA11" s="25" t="s">
        <v>238</v>
      </c>
      <c r="AB11" s="25" t="s">
        <v>237</v>
      </c>
    </row>
    <row r="12" spans="1:33" x14ac:dyDescent="0.25">
      <c r="A12" s="15"/>
      <c r="B12" s="45" t="s">
        <v>22</v>
      </c>
      <c r="C12" s="25">
        <v>5010</v>
      </c>
      <c r="D12" s="25" t="s">
        <v>237</v>
      </c>
      <c r="E12" s="25">
        <v>6770</v>
      </c>
      <c r="F12" s="25" t="s">
        <v>237</v>
      </c>
      <c r="G12" s="25" t="s">
        <v>238</v>
      </c>
      <c r="H12" s="25" t="s">
        <v>237</v>
      </c>
      <c r="I12" s="241">
        <v>4.3</v>
      </c>
      <c r="J12" s="25" t="s">
        <v>237</v>
      </c>
      <c r="K12" s="25">
        <v>169.8</v>
      </c>
      <c r="L12" s="25" t="s">
        <v>237</v>
      </c>
      <c r="M12" s="25">
        <v>43.4</v>
      </c>
      <c r="N12" s="25" t="s">
        <v>237</v>
      </c>
      <c r="O12" s="25">
        <v>2.06125546344669</v>
      </c>
      <c r="P12" s="25"/>
      <c r="Q12" s="25">
        <v>3.4764400000000002</v>
      </c>
      <c r="R12" s="25"/>
      <c r="S12" s="25">
        <v>4.2482749958539738</v>
      </c>
      <c r="T12" s="25"/>
      <c r="U12" s="25">
        <v>242.35</v>
      </c>
      <c r="V12" s="25">
        <v>0.23585172516118261</v>
      </c>
      <c r="W12" s="25">
        <v>5.8144379811962859</v>
      </c>
      <c r="X12" s="25" t="s">
        <v>237</v>
      </c>
      <c r="Y12" s="25">
        <v>15</v>
      </c>
      <c r="Z12" s="25" t="s">
        <v>237</v>
      </c>
      <c r="AA12" s="25">
        <v>49</v>
      </c>
      <c r="AB12" s="25" t="s">
        <v>237</v>
      </c>
    </row>
    <row r="13" spans="1:33" x14ac:dyDescent="0.25">
      <c r="A13" s="15"/>
      <c r="B13" s="45" t="s">
        <v>23</v>
      </c>
      <c r="C13" s="25">
        <v>12910</v>
      </c>
      <c r="D13" s="25" t="s">
        <v>237</v>
      </c>
      <c r="E13" s="25">
        <v>20070</v>
      </c>
      <c r="F13" s="25" t="s">
        <v>237</v>
      </c>
      <c r="G13" s="241">
        <v>7.9</v>
      </c>
      <c r="H13" s="25" t="s">
        <v>239</v>
      </c>
      <c r="I13" s="241">
        <v>1.3</v>
      </c>
      <c r="J13" s="25" t="s">
        <v>237</v>
      </c>
      <c r="K13" s="25">
        <v>2.7</v>
      </c>
      <c r="L13" s="25" t="s">
        <v>237</v>
      </c>
      <c r="M13" s="25" t="s">
        <v>238</v>
      </c>
      <c r="N13" s="25" t="s">
        <v>237</v>
      </c>
      <c r="O13" s="25">
        <v>3.3438996128674998</v>
      </c>
      <c r="P13" s="25"/>
      <c r="Q13" s="25">
        <v>2.4476100000000001</v>
      </c>
      <c r="R13" s="25"/>
      <c r="S13" s="25" t="s">
        <v>238</v>
      </c>
      <c r="T13" s="25"/>
      <c r="U13" s="25">
        <v>2.35</v>
      </c>
      <c r="V13" s="25">
        <v>0.2056726094003242</v>
      </c>
      <c r="W13" s="25" t="s">
        <v>238</v>
      </c>
      <c r="X13" s="25" t="s">
        <v>237</v>
      </c>
      <c r="Y13" s="25" t="s">
        <v>238</v>
      </c>
      <c r="Z13" s="25" t="s">
        <v>237</v>
      </c>
      <c r="AA13" s="25" t="s">
        <v>238</v>
      </c>
      <c r="AB13" s="25" t="s">
        <v>237</v>
      </c>
    </row>
    <row r="14" spans="1:33" x14ac:dyDescent="0.25">
      <c r="A14" s="15"/>
      <c r="B14" s="45" t="s">
        <v>24</v>
      </c>
      <c r="C14" s="25" t="s">
        <v>25</v>
      </c>
      <c r="D14" s="25"/>
      <c r="E14" s="25" t="s">
        <v>238</v>
      </c>
      <c r="F14" s="25" t="s">
        <v>237</v>
      </c>
      <c r="G14" s="241">
        <v>-0.8</v>
      </c>
      <c r="H14" s="25" t="s">
        <v>237</v>
      </c>
      <c r="I14" s="241">
        <v>2.2999999999999998</v>
      </c>
      <c r="J14" s="25" t="s">
        <v>237</v>
      </c>
      <c r="K14" s="25">
        <v>9.9</v>
      </c>
      <c r="L14" s="25" t="s">
        <v>237</v>
      </c>
      <c r="M14" s="25">
        <v>0.9</v>
      </c>
      <c r="N14" s="25" t="s">
        <v>237</v>
      </c>
      <c r="O14" s="25">
        <v>5.2382416140571904</v>
      </c>
      <c r="P14" s="25"/>
      <c r="Q14" s="25">
        <v>6.2585600000000001</v>
      </c>
      <c r="R14" s="25"/>
      <c r="S14" s="25">
        <v>0.72306638839754411</v>
      </c>
      <c r="T14" s="25"/>
      <c r="U14" s="25">
        <v>178.92</v>
      </c>
      <c r="V14" s="25">
        <v>3.8438751219608915E-2</v>
      </c>
      <c r="W14" s="25">
        <v>13.043267184048585</v>
      </c>
      <c r="X14" s="25" t="s">
        <v>237</v>
      </c>
      <c r="Y14" s="25">
        <v>13</v>
      </c>
      <c r="Z14" s="25" t="s">
        <v>237</v>
      </c>
      <c r="AA14" s="25">
        <v>49</v>
      </c>
      <c r="AB14" s="25" t="s">
        <v>237</v>
      </c>
    </row>
    <row r="15" spans="1:33" x14ac:dyDescent="0.25">
      <c r="A15" s="15"/>
      <c r="B15" s="45" t="s">
        <v>26</v>
      </c>
      <c r="C15" s="25">
        <v>3790</v>
      </c>
      <c r="D15" s="25" t="s">
        <v>237</v>
      </c>
      <c r="E15" s="25">
        <v>8140</v>
      </c>
      <c r="F15" s="25" t="s">
        <v>237</v>
      </c>
      <c r="G15" s="25" t="s">
        <v>238</v>
      </c>
      <c r="H15" s="25" t="s">
        <v>237</v>
      </c>
      <c r="I15" s="241">
        <v>6.3</v>
      </c>
      <c r="J15" s="25" t="s">
        <v>237</v>
      </c>
      <c r="K15" s="25">
        <v>39.4</v>
      </c>
      <c r="L15" s="25" t="s">
        <v>237</v>
      </c>
      <c r="M15" s="25">
        <v>2.5</v>
      </c>
      <c r="N15" s="25" t="s">
        <v>237</v>
      </c>
      <c r="O15" s="25">
        <v>1.8771318313270999</v>
      </c>
      <c r="P15" s="25"/>
      <c r="Q15" s="25">
        <v>3.2777799999999999</v>
      </c>
      <c r="R15" s="25"/>
      <c r="S15" s="25">
        <v>3.8243097120969662</v>
      </c>
      <c r="T15" s="25"/>
      <c r="U15" s="25">
        <v>272.77</v>
      </c>
      <c r="V15" s="25">
        <v>2.5765185921967535</v>
      </c>
      <c r="W15" s="25">
        <v>21.051498325809177</v>
      </c>
      <c r="X15" s="25" t="s">
        <v>237</v>
      </c>
      <c r="Y15" s="25">
        <v>22</v>
      </c>
      <c r="Z15" s="25" t="s">
        <v>237</v>
      </c>
      <c r="AA15" s="25">
        <v>40</v>
      </c>
      <c r="AB15" s="25" t="s">
        <v>237</v>
      </c>
    </row>
    <row r="16" spans="1:33" x14ac:dyDescent="0.25">
      <c r="A16" s="15"/>
      <c r="B16" s="45" t="s">
        <v>27</v>
      </c>
      <c r="C16" s="25">
        <v>65520</v>
      </c>
      <c r="D16" s="25" t="s">
        <v>237</v>
      </c>
      <c r="E16" s="25">
        <v>42540</v>
      </c>
      <c r="F16" s="25" t="s">
        <v>237</v>
      </c>
      <c r="G16" s="241">
        <v>1.5</v>
      </c>
      <c r="H16" s="25" t="s">
        <v>237</v>
      </c>
      <c r="I16" s="241">
        <v>2.1</v>
      </c>
      <c r="J16" s="25" t="s">
        <v>237</v>
      </c>
      <c r="K16" s="25">
        <v>2.9</v>
      </c>
      <c r="L16" s="25" t="s">
        <v>237</v>
      </c>
      <c r="M16" s="25" t="s">
        <v>238</v>
      </c>
      <c r="N16" s="25" t="s">
        <v>237</v>
      </c>
      <c r="O16" s="25">
        <v>6.2613912920412096</v>
      </c>
      <c r="P16" s="25"/>
      <c r="Q16" s="25">
        <v>5.1205400000000001</v>
      </c>
      <c r="R16" s="25"/>
      <c r="S16" s="25">
        <v>1.8330512251976474</v>
      </c>
      <c r="T16" s="25"/>
      <c r="U16" s="25" t="s">
        <v>238</v>
      </c>
      <c r="V16" s="25" t="s">
        <v>238</v>
      </c>
      <c r="W16" s="25" t="s">
        <v>238</v>
      </c>
      <c r="X16" s="25" t="s">
        <v>237</v>
      </c>
      <c r="Y16" s="25" t="s">
        <v>238</v>
      </c>
      <c r="Z16" s="25" t="s">
        <v>237</v>
      </c>
      <c r="AA16" s="25" t="s">
        <v>238</v>
      </c>
      <c r="AB16" s="25" t="s">
        <v>237</v>
      </c>
    </row>
    <row r="17" spans="1:28" x14ac:dyDescent="0.25">
      <c r="A17" s="15"/>
      <c r="B17" s="45" t="s">
        <v>28</v>
      </c>
      <c r="C17" s="25">
        <v>48590</v>
      </c>
      <c r="D17" s="25" t="s">
        <v>237</v>
      </c>
      <c r="E17" s="25">
        <v>43810</v>
      </c>
      <c r="F17" s="25" t="s">
        <v>237</v>
      </c>
      <c r="G17" s="241">
        <v>2.5</v>
      </c>
      <c r="H17" s="25" t="s">
        <v>237</v>
      </c>
      <c r="I17" s="241">
        <v>1.7</v>
      </c>
      <c r="J17" s="25" t="s">
        <v>237</v>
      </c>
      <c r="K17" s="25">
        <v>1.5</v>
      </c>
      <c r="L17" s="25" t="s">
        <v>237</v>
      </c>
      <c r="M17" s="25" t="s">
        <v>238</v>
      </c>
      <c r="N17" s="25" t="s">
        <v>237</v>
      </c>
      <c r="O17" s="25">
        <v>8.54670442588999</v>
      </c>
      <c r="P17" s="25"/>
      <c r="Q17" s="25">
        <v>5.7957599999999996</v>
      </c>
      <c r="R17" s="25"/>
      <c r="S17" s="25">
        <v>0.81974216639280872</v>
      </c>
      <c r="T17" s="25"/>
      <c r="U17" s="25" t="s">
        <v>238</v>
      </c>
      <c r="V17" s="25" t="s">
        <v>238</v>
      </c>
      <c r="W17" s="25" t="s">
        <v>238</v>
      </c>
      <c r="X17" s="25" t="s">
        <v>237</v>
      </c>
      <c r="Y17" s="25">
        <v>22</v>
      </c>
      <c r="Z17" s="25" t="s">
        <v>239</v>
      </c>
      <c r="AA17" s="25">
        <v>38</v>
      </c>
      <c r="AB17" s="25" t="s">
        <v>239</v>
      </c>
    </row>
    <row r="18" spans="1:28" x14ac:dyDescent="0.25">
      <c r="A18" s="15"/>
      <c r="B18" s="45" t="s">
        <v>29</v>
      </c>
      <c r="C18" s="25">
        <v>7350</v>
      </c>
      <c r="D18" s="25" t="s">
        <v>237</v>
      </c>
      <c r="E18" s="25">
        <v>16180</v>
      </c>
      <c r="F18" s="25" t="s">
        <v>237</v>
      </c>
      <c r="G18" s="25" t="s">
        <v>238</v>
      </c>
      <c r="H18" s="25" t="s">
        <v>237</v>
      </c>
      <c r="I18" s="241">
        <v>6.3</v>
      </c>
      <c r="J18" s="25" t="s">
        <v>237</v>
      </c>
      <c r="K18" s="25">
        <v>42.7</v>
      </c>
      <c r="L18" s="25" t="s">
        <v>237</v>
      </c>
      <c r="M18" s="25">
        <v>0.4</v>
      </c>
      <c r="N18" s="25" t="s">
        <v>239</v>
      </c>
      <c r="O18" s="25">
        <v>1.0809876732844399</v>
      </c>
      <c r="P18" s="25"/>
      <c r="Q18" s="25">
        <v>2.4356399999999998</v>
      </c>
      <c r="R18" s="25"/>
      <c r="S18" s="25">
        <v>4.6695595407242427</v>
      </c>
      <c r="T18" s="25"/>
      <c r="U18" s="25">
        <v>337.61</v>
      </c>
      <c r="V18" s="25">
        <v>0.53435437491592119</v>
      </c>
      <c r="W18" s="25">
        <v>4.765214229399108</v>
      </c>
      <c r="X18" s="25" t="s">
        <v>237</v>
      </c>
      <c r="Y18" s="25">
        <v>20</v>
      </c>
      <c r="Z18" s="25" t="s">
        <v>239</v>
      </c>
      <c r="AA18" s="25">
        <v>42</v>
      </c>
      <c r="AB18" s="25" t="s">
        <v>239</v>
      </c>
    </row>
    <row r="19" spans="1:28" x14ac:dyDescent="0.25">
      <c r="A19" s="15"/>
      <c r="B19" s="45" t="s">
        <v>30</v>
      </c>
      <c r="C19" s="25">
        <v>20600</v>
      </c>
      <c r="D19" s="25" t="s">
        <v>239</v>
      </c>
      <c r="E19" s="25">
        <v>21540</v>
      </c>
      <c r="F19" s="25" t="s">
        <v>239</v>
      </c>
      <c r="G19" s="241">
        <v>1.9</v>
      </c>
      <c r="H19" s="25" t="s">
        <v>237</v>
      </c>
      <c r="I19" s="241">
        <v>0.3</v>
      </c>
      <c r="J19" s="25" t="s">
        <v>239</v>
      </c>
      <c r="K19" s="25">
        <v>3.4</v>
      </c>
      <c r="L19" s="25" t="s">
        <v>239</v>
      </c>
      <c r="M19" s="25" t="s">
        <v>238</v>
      </c>
      <c r="N19" s="25" t="s">
        <v>237</v>
      </c>
      <c r="O19" s="25">
        <v>3.4627255009323799</v>
      </c>
      <c r="P19" s="25"/>
      <c r="Q19" s="25" t="s">
        <v>238</v>
      </c>
      <c r="R19" s="25"/>
      <c r="S19" s="25" t="s">
        <v>238</v>
      </c>
      <c r="T19" s="25"/>
      <c r="U19" s="25" t="s">
        <v>238</v>
      </c>
      <c r="V19" s="25" t="s">
        <v>238</v>
      </c>
      <c r="W19" s="25" t="s">
        <v>238</v>
      </c>
      <c r="X19" s="25" t="s">
        <v>237</v>
      </c>
      <c r="Y19" s="25" t="s">
        <v>238</v>
      </c>
      <c r="Z19" s="25" t="s">
        <v>237</v>
      </c>
      <c r="AA19" s="25" t="s">
        <v>238</v>
      </c>
      <c r="AB19" s="25" t="s">
        <v>237</v>
      </c>
    </row>
    <row r="20" spans="1:28" x14ac:dyDescent="0.25">
      <c r="A20" s="15"/>
      <c r="B20" s="45" t="s">
        <v>31</v>
      </c>
      <c r="C20" s="25">
        <v>19560</v>
      </c>
      <c r="D20" s="25" t="s">
        <v>239</v>
      </c>
      <c r="E20" s="25">
        <v>36140</v>
      </c>
      <c r="F20" s="25" t="s">
        <v>239</v>
      </c>
      <c r="G20" s="241">
        <v>-1</v>
      </c>
      <c r="H20" s="25" t="s">
        <v>239</v>
      </c>
      <c r="I20" s="241">
        <v>0.1</v>
      </c>
      <c r="J20" s="25" t="s">
        <v>237</v>
      </c>
      <c r="K20" s="25">
        <v>4.9000000000000004</v>
      </c>
      <c r="L20" s="25" t="s">
        <v>237</v>
      </c>
      <c r="M20" s="25" t="s">
        <v>238</v>
      </c>
      <c r="N20" s="25" t="s">
        <v>237</v>
      </c>
      <c r="O20" s="25">
        <v>2.7929236566465598</v>
      </c>
      <c r="P20" s="25"/>
      <c r="Q20" s="25">
        <v>2.5759400000000001</v>
      </c>
      <c r="R20" s="25"/>
      <c r="S20" s="25">
        <v>3.1359193017061138</v>
      </c>
      <c r="T20" s="25"/>
      <c r="U20" s="25" t="s">
        <v>238</v>
      </c>
      <c r="V20" s="25" t="s">
        <v>238</v>
      </c>
      <c r="W20" s="25" t="s">
        <v>238</v>
      </c>
      <c r="X20" s="25" t="s">
        <v>237</v>
      </c>
      <c r="Y20" s="25" t="s">
        <v>238</v>
      </c>
      <c r="Z20" s="25" t="s">
        <v>237</v>
      </c>
      <c r="AA20" s="25" t="s">
        <v>238</v>
      </c>
      <c r="AB20" s="25" t="s">
        <v>237</v>
      </c>
    </row>
    <row r="21" spans="1:28" x14ac:dyDescent="0.25">
      <c r="A21" s="15"/>
      <c r="B21" s="45" t="s">
        <v>32</v>
      </c>
      <c r="C21" s="25">
        <v>900</v>
      </c>
      <c r="D21" s="25" t="s">
        <v>237</v>
      </c>
      <c r="E21" s="25">
        <v>2810</v>
      </c>
      <c r="F21" s="25" t="s">
        <v>237</v>
      </c>
      <c r="G21" s="241">
        <v>0.5</v>
      </c>
      <c r="H21" s="25" t="s">
        <v>237</v>
      </c>
      <c r="I21" s="241">
        <v>3.8</v>
      </c>
      <c r="J21" s="25" t="s">
        <v>237</v>
      </c>
      <c r="K21" s="25">
        <v>4.7</v>
      </c>
      <c r="L21" s="25" t="s">
        <v>237</v>
      </c>
      <c r="M21" s="25">
        <v>43.3</v>
      </c>
      <c r="N21" s="25" t="s">
        <v>237</v>
      </c>
      <c r="O21" s="25">
        <v>1.35584009799029</v>
      </c>
      <c r="P21" s="25"/>
      <c r="Q21" s="25">
        <v>2.2338399999999998</v>
      </c>
      <c r="R21" s="25"/>
      <c r="S21" s="25">
        <v>1.2214636679011157</v>
      </c>
      <c r="T21" s="25"/>
      <c r="U21" s="25">
        <v>2152.09</v>
      </c>
      <c r="V21" s="25">
        <v>1.6903026555139473</v>
      </c>
      <c r="W21" s="25">
        <v>3.0667501303993068</v>
      </c>
      <c r="X21" s="25" t="s">
        <v>237</v>
      </c>
      <c r="Y21" s="25">
        <v>21</v>
      </c>
      <c r="Z21" s="25" t="s">
        <v>237</v>
      </c>
      <c r="AA21" s="25">
        <v>41</v>
      </c>
      <c r="AB21" s="25" t="s">
        <v>237</v>
      </c>
    </row>
    <row r="22" spans="1:28" x14ac:dyDescent="0.25">
      <c r="A22" s="15"/>
      <c r="B22" s="45" t="s">
        <v>33</v>
      </c>
      <c r="C22" s="25">
        <v>15080</v>
      </c>
      <c r="D22" s="25" t="s">
        <v>239</v>
      </c>
      <c r="E22" s="25">
        <v>15080</v>
      </c>
      <c r="F22" s="25" t="s">
        <v>239</v>
      </c>
      <c r="G22" s="241">
        <v>1.7</v>
      </c>
      <c r="H22" s="25" t="s">
        <v>237</v>
      </c>
      <c r="I22" s="241">
        <v>1.3</v>
      </c>
      <c r="J22" s="25" t="s">
        <v>239</v>
      </c>
      <c r="K22" s="25">
        <v>2.7</v>
      </c>
      <c r="L22" s="25" t="s">
        <v>239</v>
      </c>
      <c r="M22" s="25" t="s">
        <v>238</v>
      </c>
      <c r="N22" s="25" t="s">
        <v>237</v>
      </c>
      <c r="O22" s="25">
        <v>4.1231431582186397</v>
      </c>
      <c r="P22" s="25"/>
      <c r="Q22" s="25">
        <v>5.6103800000000001</v>
      </c>
      <c r="R22" s="25"/>
      <c r="S22" s="25" t="s">
        <v>238</v>
      </c>
      <c r="T22" s="25"/>
      <c r="U22" s="25" t="s">
        <v>238</v>
      </c>
      <c r="V22" s="25" t="s">
        <v>238</v>
      </c>
      <c r="W22" s="25" t="s">
        <v>238</v>
      </c>
      <c r="X22" s="25" t="s">
        <v>237</v>
      </c>
      <c r="Y22" s="25" t="s">
        <v>238</v>
      </c>
      <c r="Z22" s="25" t="s">
        <v>237</v>
      </c>
      <c r="AA22" s="25" t="s">
        <v>238</v>
      </c>
      <c r="AB22" s="25" t="s">
        <v>237</v>
      </c>
    </row>
    <row r="23" spans="1:28" x14ac:dyDescent="0.25">
      <c r="A23" s="15"/>
      <c r="B23" s="45" t="s">
        <v>34</v>
      </c>
      <c r="C23" s="25">
        <v>6720</v>
      </c>
      <c r="D23" s="25" t="s">
        <v>237</v>
      </c>
      <c r="E23" s="25">
        <v>16940</v>
      </c>
      <c r="F23" s="25" t="s">
        <v>237</v>
      </c>
      <c r="G23" s="25" t="s">
        <v>238</v>
      </c>
      <c r="H23" s="25" t="s">
        <v>237</v>
      </c>
      <c r="I23" s="241">
        <v>5</v>
      </c>
      <c r="J23" s="25" t="s">
        <v>237</v>
      </c>
      <c r="K23" s="25">
        <v>99.4</v>
      </c>
      <c r="L23" s="25" t="s">
        <v>237</v>
      </c>
      <c r="M23" s="25">
        <v>0.1</v>
      </c>
      <c r="N23" s="25" t="s">
        <v>237</v>
      </c>
      <c r="O23" s="25">
        <v>3.8875311257863299</v>
      </c>
      <c r="P23" s="25"/>
      <c r="Q23" s="25">
        <v>5.1499100000000002</v>
      </c>
      <c r="R23" s="25"/>
      <c r="S23" s="25">
        <v>1.1980643172362688</v>
      </c>
      <c r="T23" s="25"/>
      <c r="U23" s="25">
        <v>103.22</v>
      </c>
      <c r="V23" s="25">
        <v>0.16609524402394843</v>
      </c>
      <c r="W23" s="25">
        <v>8.0073089638590424</v>
      </c>
      <c r="X23" s="25" t="s">
        <v>237</v>
      </c>
      <c r="Y23" s="25">
        <v>23</v>
      </c>
      <c r="Z23" s="25" t="s">
        <v>237</v>
      </c>
      <c r="AA23" s="25">
        <v>36</v>
      </c>
      <c r="AB23" s="25" t="s">
        <v>237</v>
      </c>
    </row>
    <row r="24" spans="1:28" x14ac:dyDescent="0.25">
      <c r="A24" s="15"/>
      <c r="B24" s="45" t="s">
        <v>35</v>
      </c>
      <c r="C24" s="25">
        <v>45210</v>
      </c>
      <c r="D24" s="25" t="s">
        <v>237</v>
      </c>
      <c r="E24" s="25">
        <v>40280</v>
      </c>
      <c r="F24" s="25" t="s">
        <v>237</v>
      </c>
      <c r="G24" s="241">
        <v>2.2000000000000002</v>
      </c>
      <c r="H24" s="25" t="s">
        <v>237</v>
      </c>
      <c r="I24" s="241">
        <v>1.4</v>
      </c>
      <c r="J24" s="25" t="s">
        <v>237</v>
      </c>
      <c r="K24" s="25">
        <v>1.9</v>
      </c>
      <c r="L24" s="25" t="s">
        <v>237</v>
      </c>
      <c r="M24" s="25" t="s">
        <v>238</v>
      </c>
      <c r="N24" s="25" t="s">
        <v>237</v>
      </c>
      <c r="O24" s="25">
        <v>7.9813487059128896</v>
      </c>
      <c r="P24" s="25"/>
      <c r="Q24" s="25">
        <v>6.5488400000000002</v>
      </c>
      <c r="R24" s="25"/>
      <c r="S24" s="25">
        <v>1.0713376555145724</v>
      </c>
      <c r="T24" s="25"/>
      <c r="U24" s="25" t="s">
        <v>238</v>
      </c>
      <c r="V24" s="25" t="s">
        <v>238</v>
      </c>
      <c r="W24" s="25" t="s">
        <v>238</v>
      </c>
      <c r="X24" s="25" t="s">
        <v>237</v>
      </c>
      <c r="Y24" s="25">
        <v>22</v>
      </c>
      <c r="Z24" s="25" t="s">
        <v>239</v>
      </c>
      <c r="AA24" s="25">
        <v>41</v>
      </c>
      <c r="AB24" s="25" t="s">
        <v>239</v>
      </c>
    </row>
    <row r="25" spans="1:28" x14ac:dyDescent="0.25">
      <c r="A25" s="15"/>
      <c r="B25" s="45" t="s">
        <v>36</v>
      </c>
      <c r="C25" s="25">
        <v>4660</v>
      </c>
      <c r="D25" s="25" t="s">
        <v>237</v>
      </c>
      <c r="E25" s="25">
        <v>8160</v>
      </c>
      <c r="F25" s="25" t="s">
        <v>237</v>
      </c>
      <c r="G25" s="241">
        <v>3.1</v>
      </c>
      <c r="H25" s="25" t="s">
        <v>237</v>
      </c>
      <c r="I25" s="241">
        <v>2</v>
      </c>
      <c r="J25" s="25" t="s">
        <v>237</v>
      </c>
      <c r="K25" s="25">
        <v>1.3</v>
      </c>
      <c r="L25" s="25" t="s">
        <v>237</v>
      </c>
      <c r="M25" s="25" t="s">
        <v>238</v>
      </c>
      <c r="N25" s="25" t="s">
        <v>237</v>
      </c>
      <c r="O25" s="25">
        <v>3.85455645334287</v>
      </c>
      <c r="P25" s="25"/>
      <c r="Q25" s="25">
        <v>6.6133699999999997</v>
      </c>
      <c r="R25" s="25"/>
      <c r="S25" s="25">
        <v>1.096710761530211</v>
      </c>
      <c r="T25" s="25"/>
      <c r="U25" s="25">
        <v>25.18</v>
      </c>
      <c r="V25" s="25">
        <v>1.65712405396512</v>
      </c>
      <c r="W25" s="25">
        <v>10.366090541790761</v>
      </c>
      <c r="X25" s="25" t="s">
        <v>237</v>
      </c>
      <c r="Y25" s="25" t="s">
        <v>238</v>
      </c>
      <c r="Z25" s="25" t="s">
        <v>237</v>
      </c>
      <c r="AA25" s="25" t="s">
        <v>238</v>
      </c>
      <c r="AB25" s="25" t="s">
        <v>237</v>
      </c>
    </row>
    <row r="26" spans="1:28" x14ac:dyDescent="0.25">
      <c r="A26" s="15"/>
      <c r="B26" s="45" t="s">
        <v>37</v>
      </c>
      <c r="C26" s="25">
        <v>790</v>
      </c>
      <c r="D26" s="25" t="s">
        <v>237</v>
      </c>
      <c r="E26" s="25">
        <v>1780</v>
      </c>
      <c r="F26" s="25" t="s">
        <v>237</v>
      </c>
      <c r="G26" s="241">
        <v>0.4</v>
      </c>
      <c r="H26" s="25" t="s">
        <v>237</v>
      </c>
      <c r="I26" s="241">
        <v>1.1000000000000001</v>
      </c>
      <c r="J26" s="25" t="s">
        <v>237</v>
      </c>
      <c r="K26" s="25">
        <v>4.5999999999999996</v>
      </c>
      <c r="L26" s="25" t="s">
        <v>237</v>
      </c>
      <c r="M26" s="25">
        <v>47.3</v>
      </c>
      <c r="N26" s="25" t="s">
        <v>239</v>
      </c>
      <c r="O26" s="25">
        <v>2.13396111956044</v>
      </c>
      <c r="P26" s="25"/>
      <c r="Q26" s="25">
        <v>4.0813199999999998</v>
      </c>
      <c r="R26" s="25"/>
      <c r="S26" s="25">
        <v>0.97571358765287997</v>
      </c>
      <c r="T26" s="25"/>
      <c r="U26" s="25">
        <v>511.33</v>
      </c>
      <c r="V26" s="25">
        <v>6.8068953573161837</v>
      </c>
      <c r="W26" s="25" t="s">
        <v>238</v>
      </c>
      <c r="X26" s="25" t="s">
        <v>237</v>
      </c>
      <c r="Y26" s="25">
        <v>18</v>
      </c>
      <c r="Z26" s="25" t="s">
        <v>239</v>
      </c>
      <c r="AA26" s="25">
        <v>46</v>
      </c>
      <c r="AB26" s="25" t="s">
        <v>239</v>
      </c>
    </row>
    <row r="27" spans="1:28" x14ac:dyDescent="0.25">
      <c r="A27" s="15"/>
      <c r="B27" s="45" t="s">
        <v>38</v>
      </c>
      <c r="C27" s="25">
        <v>2460</v>
      </c>
      <c r="D27" s="25" t="s">
        <v>237</v>
      </c>
      <c r="E27" s="25">
        <v>7210</v>
      </c>
      <c r="F27" s="25" t="s">
        <v>237</v>
      </c>
      <c r="G27" s="241">
        <v>7</v>
      </c>
      <c r="H27" s="25" t="s">
        <v>239</v>
      </c>
      <c r="I27" s="241">
        <v>5.4</v>
      </c>
      <c r="J27" s="25" t="s">
        <v>237</v>
      </c>
      <c r="K27" s="25">
        <v>6.5</v>
      </c>
      <c r="L27" s="25" t="s">
        <v>237</v>
      </c>
      <c r="M27" s="25">
        <v>1.7</v>
      </c>
      <c r="N27" s="25" t="s">
        <v>237</v>
      </c>
      <c r="O27" s="25">
        <v>3.1296052018933702</v>
      </c>
      <c r="P27" s="25"/>
      <c r="Q27" s="25">
        <v>4.6525999999999996</v>
      </c>
      <c r="R27" s="25"/>
      <c r="S27" s="25" t="s">
        <v>238</v>
      </c>
      <c r="T27" s="25"/>
      <c r="U27" s="25">
        <v>161.28</v>
      </c>
      <c r="V27" s="25">
        <v>9.111831201640209</v>
      </c>
      <c r="W27" s="25">
        <v>16.59362649035878</v>
      </c>
      <c r="X27" s="25" t="s">
        <v>237</v>
      </c>
      <c r="Y27" s="25">
        <v>18</v>
      </c>
      <c r="Z27" s="25" t="s">
        <v>237</v>
      </c>
      <c r="AA27" s="25">
        <v>46</v>
      </c>
      <c r="AB27" s="25" t="s">
        <v>237</v>
      </c>
    </row>
    <row r="28" spans="1:28" x14ac:dyDescent="0.25">
      <c r="A28" s="15"/>
      <c r="B28" s="45" t="s">
        <v>39</v>
      </c>
      <c r="C28" s="25">
        <v>2550</v>
      </c>
      <c r="D28" s="25" t="s">
        <v>237</v>
      </c>
      <c r="E28" s="25">
        <v>5750</v>
      </c>
      <c r="F28" s="25" t="s">
        <v>237</v>
      </c>
      <c r="G28" s="241">
        <v>-1.2</v>
      </c>
      <c r="H28" s="25" t="s">
        <v>237</v>
      </c>
      <c r="I28" s="241">
        <v>1.8</v>
      </c>
      <c r="J28" s="25" t="s">
        <v>237</v>
      </c>
      <c r="K28" s="25">
        <v>6.9</v>
      </c>
      <c r="L28" s="25" t="s">
        <v>237</v>
      </c>
      <c r="M28" s="25">
        <v>15.6</v>
      </c>
      <c r="N28" s="25" t="s">
        <v>239</v>
      </c>
      <c r="O28" s="25">
        <v>3.5215553061417499</v>
      </c>
      <c r="P28" s="25"/>
      <c r="Q28" s="25">
        <v>6.8926400000000001</v>
      </c>
      <c r="R28" s="25"/>
      <c r="S28" s="25">
        <v>1.4675163333424226</v>
      </c>
      <c r="T28" s="25"/>
      <c r="U28" s="25">
        <v>658.63</v>
      </c>
      <c r="V28" s="25">
        <v>2.5924362370229348</v>
      </c>
      <c r="W28" s="25">
        <v>4.6717553266609562</v>
      </c>
      <c r="X28" s="25" t="s">
        <v>237</v>
      </c>
      <c r="Y28" s="25">
        <v>9</v>
      </c>
      <c r="Z28" s="25" t="s">
        <v>239</v>
      </c>
      <c r="AA28" s="25">
        <v>59</v>
      </c>
      <c r="AB28" s="25" t="s">
        <v>239</v>
      </c>
    </row>
    <row r="29" spans="1:28" x14ac:dyDescent="0.25">
      <c r="A29" s="15"/>
      <c r="B29" s="45" t="s">
        <v>40</v>
      </c>
      <c r="C29" s="25">
        <v>4740</v>
      </c>
      <c r="D29" s="25" t="s">
        <v>237</v>
      </c>
      <c r="E29" s="25">
        <v>9820</v>
      </c>
      <c r="F29" s="25" t="s">
        <v>237</v>
      </c>
      <c r="G29" s="25" t="s">
        <v>238</v>
      </c>
      <c r="H29" s="25" t="s">
        <v>237</v>
      </c>
      <c r="I29" s="241">
        <v>7.4</v>
      </c>
      <c r="J29" s="25" t="s">
        <v>239</v>
      </c>
      <c r="K29" s="25">
        <v>4.7</v>
      </c>
      <c r="L29" s="25" t="s">
        <v>239</v>
      </c>
      <c r="M29" s="25">
        <v>0</v>
      </c>
      <c r="N29" s="25" t="s">
        <v>239</v>
      </c>
      <c r="O29" s="25">
        <v>7.03468748097215</v>
      </c>
      <c r="P29" s="25"/>
      <c r="Q29" s="25" t="s">
        <v>238</v>
      </c>
      <c r="R29" s="25"/>
      <c r="S29" s="25">
        <v>1.1927964449988306</v>
      </c>
      <c r="T29" s="25"/>
      <c r="U29" s="25">
        <v>571.13</v>
      </c>
      <c r="V29" s="25">
        <v>3.3584720930232557</v>
      </c>
      <c r="W29" s="25">
        <v>13.150338892593242</v>
      </c>
      <c r="X29" s="25" t="s">
        <v>237</v>
      </c>
      <c r="Y29" s="25">
        <v>18</v>
      </c>
      <c r="Z29" s="25" t="s">
        <v>239</v>
      </c>
      <c r="AA29" s="25">
        <v>43</v>
      </c>
      <c r="AB29" s="25" t="s">
        <v>239</v>
      </c>
    </row>
    <row r="30" spans="1:28" x14ac:dyDescent="0.25">
      <c r="A30" s="15"/>
      <c r="B30" s="45" t="s">
        <v>41</v>
      </c>
      <c r="C30" s="25">
        <v>7730</v>
      </c>
      <c r="D30" s="25" t="s">
        <v>237</v>
      </c>
      <c r="E30" s="25">
        <v>15500</v>
      </c>
      <c r="F30" s="25" t="s">
        <v>237</v>
      </c>
      <c r="G30" s="241">
        <v>8</v>
      </c>
      <c r="H30" s="25" t="s">
        <v>237</v>
      </c>
      <c r="I30" s="241">
        <v>2.8</v>
      </c>
      <c r="J30" s="25" t="s">
        <v>237</v>
      </c>
      <c r="K30" s="25">
        <v>8.8000000000000007</v>
      </c>
      <c r="L30" s="25" t="s">
        <v>237</v>
      </c>
      <c r="M30" s="25" t="s">
        <v>238</v>
      </c>
      <c r="N30" s="25" t="s">
        <v>237</v>
      </c>
      <c r="O30" s="25">
        <v>4.2488632787462004</v>
      </c>
      <c r="P30" s="25"/>
      <c r="Q30" s="25">
        <v>9.4873799999999999</v>
      </c>
      <c r="R30" s="25"/>
      <c r="S30" s="25">
        <v>3.2662289475814967</v>
      </c>
      <c r="T30" s="25"/>
      <c r="U30" s="25">
        <v>73.86</v>
      </c>
      <c r="V30" s="25">
        <v>0.51085695410228971</v>
      </c>
      <c r="W30" s="25">
        <v>0.74431563490151043</v>
      </c>
      <c r="X30" s="25" t="s">
        <v>237</v>
      </c>
      <c r="Y30" s="25" t="s">
        <v>238</v>
      </c>
      <c r="Z30" s="25" t="s">
        <v>237</v>
      </c>
      <c r="AA30" s="25" t="s">
        <v>238</v>
      </c>
      <c r="AB30" s="25" t="s">
        <v>237</v>
      </c>
    </row>
    <row r="31" spans="1:28" x14ac:dyDescent="0.25">
      <c r="A31" s="15"/>
      <c r="B31" s="45" t="s">
        <v>42</v>
      </c>
      <c r="C31" s="25">
        <v>11690</v>
      </c>
      <c r="D31" s="25" t="s">
        <v>237</v>
      </c>
      <c r="E31" s="25">
        <v>14750</v>
      </c>
      <c r="F31" s="25" t="s">
        <v>237</v>
      </c>
      <c r="G31" s="241">
        <v>2.2999999999999998</v>
      </c>
      <c r="H31" s="25" t="s">
        <v>237</v>
      </c>
      <c r="I31" s="241">
        <v>1.7</v>
      </c>
      <c r="J31" s="25" t="s">
        <v>237</v>
      </c>
      <c r="K31" s="25">
        <v>42.1</v>
      </c>
      <c r="L31" s="25" t="s">
        <v>237</v>
      </c>
      <c r="M31" s="25">
        <v>6.1</v>
      </c>
      <c r="N31" s="25" t="s">
        <v>237</v>
      </c>
      <c r="O31" s="25">
        <v>4.2355723165127603</v>
      </c>
      <c r="P31" s="25"/>
      <c r="Q31" s="25">
        <v>5.8222500000000004</v>
      </c>
      <c r="R31" s="25"/>
      <c r="S31" s="25">
        <v>1.5866751014897544</v>
      </c>
      <c r="T31" s="25"/>
      <c r="U31" s="25">
        <v>1288.22</v>
      </c>
      <c r="V31" s="25">
        <v>5.8197114873740456E-2</v>
      </c>
      <c r="W31" s="25">
        <v>15.188818460877803</v>
      </c>
      <c r="X31" s="25" t="s">
        <v>237</v>
      </c>
      <c r="Y31" s="25">
        <v>10</v>
      </c>
      <c r="Z31" s="25" t="s">
        <v>237</v>
      </c>
      <c r="AA31" s="25">
        <v>59</v>
      </c>
      <c r="AB31" s="25" t="s">
        <v>237</v>
      </c>
    </row>
    <row r="32" spans="1:28" x14ac:dyDescent="0.25">
      <c r="A32" s="15"/>
      <c r="B32" s="45" t="s">
        <v>43</v>
      </c>
      <c r="C32" s="25" t="s">
        <v>21</v>
      </c>
      <c r="D32" s="25"/>
      <c r="E32" s="25" t="s">
        <v>238</v>
      </c>
      <c r="F32" s="25" t="s">
        <v>237</v>
      </c>
      <c r="G32" s="241">
        <v>-2.2000000000000002</v>
      </c>
      <c r="H32" s="25" t="s">
        <v>239</v>
      </c>
      <c r="I32" s="241">
        <v>-0.4</v>
      </c>
      <c r="J32" s="25" t="s">
        <v>237</v>
      </c>
      <c r="K32" s="25">
        <v>4.7</v>
      </c>
      <c r="L32" s="25" t="s">
        <v>237</v>
      </c>
      <c r="M32" s="25" t="s">
        <v>238</v>
      </c>
      <c r="N32" s="25" t="s">
        <v>237</v>
      </c>
      <c r="O32" s="25">
        <v>2.09581262302278</v>
      </c>
      <c r="P32" s="25"/>
      <c r="Q32" s="25">
        <v>3.2720400000000001</v>
      </c>
      <c r="R32" s="25"/>
      <c r="S32" s="25">
        <v>2.4262335320579087</v>
      </c>
      <c r="T32" s="25"/>
      <c r="U32" s="25" t="s">
        <v>238</v>
      </c>
      <c r="V32" s="25" t="s">
        <v>238</v>
      </c>
      <c r="W32" s="25" t="s">
        <v>238</v>
      </c>
      <c r="X32" s="25" t="s">
        <v>237</v>
      </c>
      <c r="Y32" s="25" t="s">
        <v>238</v>
      </c>
      <c r="Z32" s="25" t="s">
        <v>237</v>
      </c>
      <c r="AA32" s="25" t="s">
        <v>238</v>
      </c>
      <c r="AB32" s="25" t="s">
        <v>237</v>
      </c>
    </row>
    <row r="33" spans="1:28" x14ac:dyDescent="0.25">
      <c r="A33" s="15"/>
      <c r="B33" s="45" t="s">
        <v>44</v>
      </c>
      <c r="C33" s="25">
        <v>7030</v>
      </c>
      <c r="D33" s="25" t="s">
        <v>237</v>
      </c>
      <c r="E33" s="25">
        <v>15200</v>
      </c>
      <c r="F33" s="25" t="s">
        <v>237</v>
      </c>
      <c r="G33" s="241">
        <v>3.4</v>
      </c>
      <c r="H33" s="25" t="s">
        <v>239</v>
      </c>
      <c r="I33" s="241">
        <v>3.4</v>
      </c>
      <c r="J33" s="25" t="s">
        <v>237</v>
      </c>
      <c r="K33" s="25">
        <v>32.1</v>
      </c>
      <c r="L33" s="25" t="s">
        <v>237</v>
      </c>
      <c r="M33" s="25">
        <v>0</v>
      </c>
      <c r="N33" s="25" t="s">
        <v>239</v>
      </c>
      <c r="O33" s="25">
        <v>4.2212570485256302</v>
      </c>
      <c r="P33" s="25"/>
      <c r="Q33" s="25">
        <v>4.0968799999999996</v>
      </c>
      <c r="R33" s="25"/>
      <c r="S33" s="25">
        <v>1.8720418813209689</v>
      </c>
      <c r="T33" s="25"/>
      <c r="U33" s="25" t="s">
        <v>238</v>
      </c>
      <c r="V33" s="25" t="s">
        <v>238</v>
      </c>
      <c r="W33" s="25">
        <v>12.422784783212821</v>
      </c>
      <c r="X33" s="25" t="s">
        <v>237</v>
      </c>
      <c r="Y33" s="25">
        <v>23</v>
      </c>
      <c r="Z33" s="25" t="s">
        <v>239</v>
      </c>
      <c r="AA33" s="25">
        <v>37</v>
      </c>
      <c r="AB33" s="25" t="s">
        <v>239</v>
      </c>
    </row>
    <row r="34" spans="1:28" x14ac:dyDescent="0.25">
      <c r="A34" s="15"/>
      <c r="B34" s="45" t="s">
        <v>45</v>
      </c>
      <c r="C34" s="25">
        <v>670</v>
      </c>
      <c r="D34" s="25" t="s">
        <v>237</v>
      </c>
      <c r="E34" s="25">
        <v>1560</v>
      </c>
      <c r="F34" s="25" t="s">
        <v>237</v>
      </c>
      <c r="G34" s="241">
        <v>1.4</v>
      </c>
      <c r="H34" s="25" t="s">
        <v>237</v>
      </c>
      <c r="I34" s="241">
        <v>2.9</v>
      </c>
      <c r="J34" s="25" t="s">
        <v>237</v>
      </c>
      <c r="K34" s="25">
        <v>3.1</v>
      </c>
      <c r="L34" s="25" t="s">
        <v>237</v>
      </c>
      <c r="M34" s="25">
        <v>44.6</v>
      </c>
      <c r="N34" s="25" t="s">
        <v>237</v>
      </c>
      <c r="O34" s="25">
        <v>3.1526792812272699</v>
      </c>
      <c r="P34" s="25"/>
      <c r="Q34" s="25">
        <v>3.4270100000000001</v>
      </c>
      <c r="R34" s="25"/>
      <c r="S34" s="25">
        <v>1.3402357362179742</v>
      </c>
      <c r="T34" s="25"/>
      <c r="U34" s="25">
        <v>1158.54</v>
      </c>
      <c r="V34" s="25">
        <v>10.806718423177673</v>
      </c>
      <c r="W34" s="25" t="s">
        <v>238</v>
      </c>
      <c r="X34" s="25" t="s">
        <v>237</v>
      </c>
      <c r="Y34" s="25">
        <v>18</v>
      </c>
      <c r="Z34" s="25" t="s">
        <v>237</v>
      </c>
      <c r="AA34" s="25">
        <v>47</v>
      </c>
      <c r="AB34" s="25" t="s">
        <v>237</v>
      </c>
    </row>
    <row r="35" spans="1:28" x14ac:dyDescent="0.25">
      <c r="A35" s="15"/>
      <c r="B35" s="45" t="s">
        <v>46</v>
      </c>
      <c r="C35" s="25">
        <v>280</v>
      </c>
      <c r="D35" s="25" t="s">
        <v>237</v>
      </c>
      <c r="E35" s="25">
        <v>820</v>
      </c>
      <c r="F35" s="25" t="s">
        <v>237</v>
      </c>
      <c r="G35" s="241">
        <v>1.2</v>
      </c>
      <c r="H35" s="25" t="s">
        <v>237</v>
      </c>
      <c r="I35" s="241">
        <v>-1.5</v>
      </c>
      <c r="J35" s="25" t="s">
        <v>237</v>
      </c>
      <c r="K35" s="25">
        <v>13.9</v>
      </c>
      <c r="L35" s="25" t="s">
        <v>237</v>
      </c>
      <c r="M35" s="25">
        <v>81.3</v>
      </c>
      <c r="N35" s="25" t="s">
        <v>239</v>
      </c>
      <c r="O35" s="25">
        <v>4.8361485846724301</v>
      </c>
      <c r="P35" s="25"/>
      <c r="Q35" s="25">
        <v>5.8209099999999996</v>
      </c>
      <c r="R35" s="25"/>
      <c r="S35" s="25">
        <v>2.3861403100972991</v>
      </c>
      <c r="T35" s="25"/>
      <c r="U35" s="25">
        <v>522.74</v>
      </c>
      <c r="V35" s="25">
        <v>21.221449268209287</v>
      </c>
      <c r="W35" s="25">
        <v>4.576898207675244</v>
      </c>
      <c r="X35" s="25" t="s">
        <v>237</v>
      </c>
      <c r="Y35" s="25">
        <v>21</v>
      </c>
      <c r="Z35" s="25" t="s">
        <v>239</v>
      </c>
      <c r="AA35" s="25">
        <v>43</v>
      </c>
      <c r="AB35" s="25" t="s">
        <v>239</v>
      </c>
    </row>
    <row r="36" spans="1:28" x14ac:dyDescent="0.25">
      <c r="A36" s="15"/>
      <c r="B36" s="45" t="s">
        <v>47</v>
      </c>
      <c r="C36" s="25">
        <v>3630</v>
      </c>
      <c r="D36" s="25" t="s">
        <v>237</v>
      </c>
      <c r="E36" s="25">
        <v>6220</v>
      </c>
      <c r="F36" s="25" t="s">
        <v>237</v>
      </c>
      <c r="G36" s="241">
        <v>3.7</v>
      </c>
      <c r="H36" s="25" t="s">
        <v>239</v>
      </c>
      <c r="I36" s="241">
        <v>6.7</v>
      </c>
      <c r="J36" s="25" t="s">
        <v>237</v>
      </c>
      <c r="K36" s="25">
        <v>0.8</v>
      </c>
      <c r="L36" s="25" t="s">
        <v>237</v>
      </c>
      <c r="M36" s="25">
        <v>21</v>
      </c>
      <c r="N36" s="25" t="s">
        <v>239</v>
      </c>
      <c r="O36" s="25">
        <v>3.0398158641058899</v>
      </c>
      <c r="P36" s="25"/>
      <c r="Q36" s="25">
        <v>5.0436100000000001</v>
      </c>
      <c r="R36" s="25"/>
      <c r="S36" s="25">
        <v>0.51918552770341531</v>
      </c>
      <c r="T36" s="25"/>
      <c r="U36" s="25">
        <v>246.14</v>
      </c>
      <c r="V36" s="25">
        <v>14.272675387891695</v>
      </c>
      <c r="W36" s="25">
        <v>3.5164681971089018</v>
      </c>
      <c r="X36" s="25" t="s">
        <v>237</v>
      </c>
      <c r="Y36" s="25">
        <v>13</v>
      </c>
      <c r="Z36" s="25" t="s">
        <v>239</v>
      </c>
      <c r="AA36" s="25">
        <v>56</v>
      </c>
      <c r="AB36" s="25" t="s">
        <v>239</v>
      </c>
    </row>
    <row r="37" spans="1:28" x14ac:dyDescent="0.25">
      <c r="A37" s="15"/>
      <c r="B37" s="45" t="s">
        <v>48</v>
      </c>
      <c r="C37" s="25">
        <v>950</v>
      </c>
      <c r="D37" s="25" t="s">
        <v>237</v>
      </c>
      <c r="E37" s="25">
        <v>2890</v>
      </c>
      <c r="F37" s="25" t="s">
        <v>237</v>
      </c>
      <c r="G37" s="25" t="s">
        <v>238</v>
      </c>
      <c r="H37" s="25" t="s">
        <v>237</v>
      </c>
      <c r="I37" s="241">
        <v>6</v>
      </c>
      <c r="J37" s="25" t="s">
        <v>239</v>
      </c>
      <c r="K37" s="25">
        <v>3.9</v>
      </c>
      <c r="L37" s="25" t="s">
        <v>239</v>
      </c>
      <c r="M37" s="25">
        <v>18.600000000000001</v>
      </c>
      <c r="N37" s="25" t="s">
        <v>237</v>
      </c>
      <c r="O37" s="25">
        <v>1.3079731194523601</v>
      </c>
      <c r="P37" s="25"/>
      <c r="Q37" s="25">
        <v>2.6038800000000002</v>
      </c>
      <c r="R37" s="25"/>
      <c r="S37" s="25">
        <v>1.5856151892878101</v>
      </c>
      <c r="T37" s="25"/>
      <c r="U37" s="25">
        <v>807.41</v>
      </c>
      <c r="V37" s="25">
        <v>6.0238998825943035</v>
      </c>
      <c r="W37" s="25">
        <v>1.0219092247575656</v>
      </c>
      <c r="X37" s="25" t="s">
        <v>237</v>
      </c>
      <c r="Y37" s="25">
        <v>19</v>
      </c>
      <c r="Z37" s="25" t="s">
        <v>237</v>
      </c>
      <c r="AA37" s="25">
        <v>44</v>
      </c>
      <c r="AB37" s="25" t="s">
        <v>237</v>
      </c>
    </row>
    <row r="38" spans="1:28" x14ac:dyDescent="0.25">
      <c r="A38" s="15"/>
      <c r="B38" s="45" t="s">
        <v>49</v>
      </c>
      <c r="C38" s="25">
        <v>1270</v>
      </c>
      <c r="D38" s="25" t="s">
        <v>237</v>
      </c>
      <c r="E38" s="25">
        <v>2660</v>
      </c>
      <c r="F38" s="25" t="s">
        <v>237</v>
      </c>
      <c r="G38" s="241">
        <v>3.4</v>
      </c>
      <c r="H38" s="25" t="s">
        <v>237</v>
      </c>
      <c r="I38" s="241">
        <v>0.5</v>
      </c>
      <c r="J38" s="25" t="s">
        <v>237</v>
      </c>
      <c r="K38" s="25">
        <v>3.4</v>
      </c>
      <c r="L38" s="25" t="s">
        <v>237</v>
      </c>
      <c r="M38" s="25">
        <v>9.6</v>
      </c>
      <c r="N38" s="25" t="s">
        <v>239</v>
      </c>
      <c r="O38" s="25">
        <v>1.71938325031211</v>
      </c>
      <c r="P38" s="25"/>
      <c r="Q38" s="25">
        <v>3.10012</v>
      </c>
      <c r="R38" s="25"/>
      <c r="S38" s="25">
        <v>1.3392526822049575</v>
      </c>
      <c r="T38" s="25"/>
      <c r="U38" s="25">
        <v>596.24</v>
      </c>
      <c r="V38" s="25">
        <v>2.2907997780361171</v>
      </c>
      <c r="W38" s="25">
        <v>3.0430340385415353</v>
      </c>
      <c r="X38" s="25" t="s">
        <v>237</v>
      </c>
      <c r="Y38" s="25">
        <v>17</v>
      </c>
      <c r="Z38" s="25" t="s">
        <v>239</v>
      </c>
      <c r="AA38" s="25">
        <v>46</v>
      </c>
      <c r="AB38" s="25" t="s">
        <v>239</v>
      </c>
    </row>
    <row r="39" spans="1:28" x14ac:dyDescent="0.25">
      <c r="A39" s="15"/>
      <c r="B39" s="45" t="s">
        <v>50</v>
      </c>
      <c r="C39" s="25">
        <v>52200</v>
      </c>
      <c r="D39" s="25" t="s">
        <v>237</v>
      </c>
      <c r="E39" s="25">
        <v>42590</v>
      </c>
      <c r="F39" s="25" t="s">
        <v>237</v>
      </c>
      <c r="G39" s="241">
        <v>2</v>
      </c>
      <c r="H39" s="25" t="s">
        <v>237</v>
      </c>
      <c r="I39" s="241">
        <v>1.7</v>
      </c>
      <c r="J39" s="25" t="s">
        <v>237</v>
      </c>
      <c r="K39" s="25">
        <v>2.1</v>
      </c>
      <c r="L39" s="25" t="s">
        <v>237</v>
      </c>
      <c r="M39" s="25" t="s">
        <v>238</v>
      </c>
      <c r="N39" s="25" t="s">
        <v>237</v>
      </c>
      <c r="O39" s="25">
        <v>7.6893474188513604</v>
      </c>
      <c r="P39" s="25"/>
      <c r="Q39" s="25">
        <v>5.3962700000000003</v>
      </c>
      <c r="R39" s="25"/>
      <c r="S39" s="25">
        <v>1.1516405295194179</v>
      </c>
      <c r="T39" s="25"/>
      <c r="U39" s="25" t="s">
        <v>238</v>
      </c>
      <c r="V39" s="25" t="s">
        <v>238</v>
      </c>
      <c r="W39" s="25" t="s">
        <v>238</v>
      </c>
      <c r="X39" s="25" t="s">
        <v>237</v>
      </c>
      <c r="Y39" s="25">
        <v>20</v>
      </c>
      <c r="Z39" s="25" t="s">
        <v>239</v>
      </c>
      <c r="AA39" s="25">
        <v>40</v>
      </c>
      <c r="AB39" s="25" t="s">
        <v>239</v>
      </c>
    </row>
    <row r="40" spans="1:28" x14ac:dyDescent="0.25">
      <c r="A40" s="15"/>
      <c r="B40" s="45" t="s">
        <v>258</v>
      </c>
      <c r="C40" s="25">
        <v>320</v>
      </c>
      <c r="D40" s="25" t="s">
        <v>237</v>
      </c>
      <c r="E40" s="25">
        <v>600</v>
      </c>
      <c r="F40" s="25" t="s">
        <v>237</v>
      </c>
      <c r="G40" s="241">
        <v>-1.3</v>
      </c>
      <c r="H40" s="25" t="s">
        <v>237</v>
      </c>
      <c r="I40" s="241">
        <v>0.6</v>
      </c>
      <c r="J40" s="25" t="s">
        <v>237</v>
      </c>
      <c r="K40" s="25">
        <v>1.8</v>
      </c>
      <c r="L40" s="25" t="s">
        <v>237</v>
      </c>
      <c r="M40" s="25">
        <v>62.8</v>
      </c>
      <c r="N40" s="25" t="s">
        <v>239</v>
      </c>
      <c r="O40" s="25">
        <v>1.9420800432716201</v>
      </c>
      <c r="P40" s="25"/>
      <c r="Q40" s="25">
        <v>1.20455</v>
      </c>
      <c r="R40" s="25"/>
      <c r="S40" s="25">
        <v>2.5974264298484173</v>
      </c>
      <c r="T40" s="25"/>
      <c r="U40" s="25">
        <v>227.25</v>
      </c>
      <c r="V40" s="25">
        <v>10.478960897960311</v>
      </c>
      <c r="W40" s="25" t="s">
        <v>238</v>
      </c>
      <c r="X40" s="25" t="s">
        <v>237</v>
      </c>
      <c r="Y40" s="25">
        <v>10</v>
      </c>
      <c r="Z40" s="25" t="s">
        <v>239</v>
      </c>
      <c r="AA40" s="25">
        <v>61</v>
      </c>
      <c r="AB40" s="25" t="s">
        <v>239</v>
      </c>
    </row>
    <row r="41" spans="1:28" x14ac:dyDescent="0.25">
      <c r="A41" s="15"/>
      <c r="B41" s="45" t="s">
        <v>52</v>
      </c>
      <c r="C41" s="25">
        <v>1020</v>
      </c>
      <c r="D41" s="25" t="s">
        <v>237</v>
      </c>
      <c r="E41" s="25">
        <v>2000</v>
      </c>
      <c r="F41" s="25" t="s">
        <v>237</v>
      </c>
      <c r="G41" s="241">
        <v>-0.9</v>
      </c>
      <c r="H41" s="25" t="s">
        <v>237</v>
      </c>
      <c r="I41" s="241">
        <v>3.4</v>
      </c>
      <c r="J41" s="25" t="s">
        <v>237</v>
      </c>
      <c r="K41" s="25">
        <v>6.6</v>
      </c>
      <c r="L41" s="25" t="s">
        <v>237</v>
      </c>
      <c r="M41" s="25">
        <v>61.9</v>
      </c>
      <c r="N41" s="25" t="s">
        <v>239</v>
      </c>
      <c r="O41" s="25">
        <v>0.84052690367454397</v>
      </c>
      <c r="P41" s="25"/>
      <c r="Q41" s="25">
        <v>2.2578999999999998</v>
      </c>
      <c r="R41" s="25"/>
      <c r="S41" s="25">
        <v>1.9873840091524944</v>
      </c>
      <c r="T41" s="25"/>
      <c r="U41" s="25">
        <v>478.59</v>
      </c>
      <c r="V41" s="25">
        <v>3.9137268094936042</v>
      </c>
      <c r="W41" s="25" t="s">
        <v>238</v>
      </c>
      <c r="X41" s="25" t="s">
        <v>237</v>
      </c>
      <c r="Y41" s="25">
        <v>16</v>
      </c>
      <c r="Z41" s="25" t="s">
        <v>239</v>
      </c>
      <c r="AA41" s="25">
        <v>47</v>
      </c>
      <c r="AB41" s="25" t="s">
        <v>239</v>
      </c>
    </row>
    <row r="42" spans="1:28" x14ac:dyDescent="0.25">
      <c r="A42" s="15"/>
      <c r="B42" s="45" t="s">
        <v>53</v>
      </c>
      <c r="C42" s="25">
        <v>15230</v>
      </c>
      <c r="D42" s="25" t="s">
        <v>237</v>
      </c>
      <c r="E42" s="25">
        <v>21030</v>
      </c>
      <c r="F42" s="25" t="s">
        <v>237</v>
      </c>
      <c r="G42" s="241">
        <v>1.5</v>
      </c>
      <c r="H42" s="25" t="s">
        <v>237</v>
      </c>
      <c r="I42" s="241">
        <v>3.4</v>
      </c>
      <c r="J42" s="25" t="s">
        <v>237</v>
      </c>
      <c r="K42" s="25">
        <v>6.2</v>
      </c>
      <c r="L42" s="25" t="s">
        <v>237</v>
      </c>
      <c r="M42" s="25">
        <v>1.4</v>
      </c>
      <c r="N42" s="25" t="s">
        <v>237</v>
      </c>
      <c r="O42" s="25">
        <v>3.48960057074521</v>
      </c>
      <c r="P42" s="25"/>
      <c r="Q42" s="25">
        <v>4.5215399999999999</v>
      </c>
      <c r="R42" s="25"/>
      <c r="S42" s="25">
        <v>2.0555430097645004</v>
      </c>
      <c r="T42" s="25"/>
      <c r="U42" s="25">
        <v>125.51</v>
      </c>
      <c r="V42" s="25">
        <v>4.9266445751553756E-2</v>
      </c>
      <c r="W42" s="25" t="s">
        <v>238</v>
      </c>
      <c r="X42" s="25" t="s">
        <v>237</v>
      </c>
      <c r="Y42" s="25">
        <v>12</v>
      </c>
      <c r="Z42" s="25" t="s">
        <v>237</v>
      </c>
      <c r="AA42" s="25">
        <v>58</v>
      </c>
      <c r="AB42" s="25" t="s">
        <v>237</v>
      </c>
    </row>
    <row r="43" spans="1:28" x14ac:dyDescent="0.25">
      <c r="A43" s="15"/>
      <c r="B43" s="45" t="s">
        <v>54</v>
      </c>
      <c r="C43" s="25">
        <v>6560</v>
      </c>
      <c r="D43" s="25" t="s">
        <v>237</v>
      </c>
      <c r="E43" s="25">
        <v>11850</v>
      </c>
      <c r="F43" s="25" t="s">
        <v>237</v>
      </c>
      <c r="G43" s="241">
        <v>6.5</v>
      </c>
      <c r="H43" s="25" t="s">
        <v>237</v>
      </c>
      <c r="I43" s="241">
        <v>9.4</v>
      </c>
      <c r="J43" s="25" t="s">
        <v>237</v>
      </c>
      <c r="K43" s="25">
        <v>4.5</v>
      </c>
      <c r="L43" s="25" t="s">
        <v>237</v>
      </c>
      <c r="M43" s="25">
        <v>11.8</v>
      </c>
      <c r="N43" s="25" t="s">
        <v>237</v>
      </c>
      <c r="O43" s="25">
        <v>3.0297728519545002</v>
      </c>
      <c r="P43" s="25"/>
      <c r="Q43" s="25" t="s">
        <v>238</v>
      </c>
      <c r="R43" s="25"/>
      <c r="S43" s="25">
        <v>2.0386158927958609</v>
      </c>
      <c r="T43" s="25"/>
      <c r="U43" s="25">
        <v>-194.13</v>
      </c>
      <c r="V43" s="25">
        <v>-2.3710970604107501E-3</v>
      </c>
      <c r="W43" s="25">
        <v>1.8234328266040964</v>
      </c>
      <c r="X43" s="25" t="s">
        <v>237</v>
      </c>
      <c r="Y43" s="25">
        <v>15</v>
      </c>
      <c r="Z43" s="25" t="s">
        <v>237</v>
      </c>
      <c r="AA43" s="25">
        <v>47</v>
      </c>
      <c r="AB43" s="25" t="s">
        <v>237</v>
      </c>
    </row>
    <row r="44" spans="1:28" x14ac:dyDescent="0.25">
      <c r="A44" s="15"/>
      <c r="B44" s="45" t="s">
        <v>55</v>
      </c>
      <c r="C44" s="25">
        <v>7560</v>
      </c>
      <c r="D44" s="25" t="s">
        <v>237</v>
      </c>
      <c r="E44" s="25">
        <v>11890</v>
      </c>
      <c r="F44" s="25" t="s">
        <v>237</v>
      </c>
      <c r="G44" s="241">
        <v>1.9</v>
      </c>
      <c r="H44" s="25" t="s">
        <v>237</v>
      </c>
      <c r="I44" s="241">
        <v>1.7</v>
      </c>
      <c r="J44" s="25" t="s">
        <v>237</v>
      </c>
      <c r="K44" s="25">
        <v>12</v>
      </c>
      <c r="L44" s="25" t="s">
        <v>237</v>
      </c>
      <c r="M44" s="25">
        <v>8.1999999999999993</v>
      </c>
      <c r="N44" s="25" t="s">
        <v>237</v>
      </c>
      <c r="O44" s="25">
        <v>5.1792444113375904</v>
      </c>
      <c r="P44" s="25"/>
      <c r="Q44" s="25">
        <v>4.3837700000000002</v>
      </c>
      <c r="R44" s="25"/>
      <c r="S44" s="25">
        <v>3.1610616117732451</v>
      </c>
      <c r="T44" s="25"/>
      <c r="U44" s="25">
        <v>764.47</v>
      </c>
      <c r="V44" s="25">
        <v>0.21554655360132083</v>
      </c>
      <c r="W44" s="25">
        <v>20.186300697760245</v>
      </c>
      <c r="X44" s="25" t="s">
        <v>237</v>
      </c>
      <c r="Y44" s="25">
        <v>10</v>
      </c>
      <c r="Z44" s="25" t="s">
        <v>237</v>
      </c>
      <c r="AA44" s="25">
        <v>60</v>
      </c>
      <c r="AB44" s="25" t="s">
        <v>237</v>
      </c>
    </row>
    <row r="45" spans="1:28" x14ac:dyDescent="0.25">
      <c r="A45" s="15"/>
      <c r="B45" s="45" t="s">
        <v>56</v>
      </c>
      <c r="C45" s="25">
        <v>880</v>
      </c>
      <c r="D45" s="25" t="s">
        <v>237</v>
      </c>
      <c r="E45" s="25">
        <v>1560</v>
      </c>
      <c r="F45" s="25" t="s">
        <v>237</v>
      </c>
      <c r="G45" s="241">
        <v>0</v>
      </c>
      <c r="H45" s="25" t="s">
        <v>239</v>
      </c>
      <c r="I45" s="241">
        <v>-0.7</v>
      </c>
      <c r="J45" s="25" t="s">
        <v>237</v>
      </c>
      <c r="K45" s="25">
        <v>4</v>
      </c>
      <c r="L45" s="25" t="s">
        <v>237</v>
      </c>
      <c r="M45" s="25">
        <v>46.1</v>
      </c>
      <c r="N45" s="25" t="s">
        <v>239</v>
      </c>
      <c r="O45" s="25">
        <v>3.05368807112729</v>
      </c>
      <c r="P45" s="25"/>
      <c r="Q45" s="25">
        <v>7.6081300000000001</v>
      </c>
      <c r="R45" s="25"/>
      <c r="S45" s="25" t="s">
        <v>238</v>
      </c>
      <c r="T45" s="25"/>
      <c r="U45" s="25">
        <v>68.67</v>
      </c>
      <c r="V45" s="25">
        <v>11.543703104488282</v>
      </c>
      <c r="W45" s="25" t="s">
        <v>238</v>
      </c>
      <c r="X45" s="25" t="s">
        <v>237</v>
      </c>
      <c r="Y45" s="25">
        <v>8</v>
      </c>
      <c r="Z45" s="25" t="s">
        <v>239</v>
      </c>
      <c r="AA45" s="25">
        <v>68</v>
      </c>
      <c r="AB45" s="25" t="s">
        <v>239</v>
      </c>
    </row>
    <row r="46" spans="1:28" x14ac:dyDescent="0.25">
      <c r="A46" s="15"/>
      <c r="B46" s="45" t="s">
        <v>57</v>
      </c>
      <c r="C46" s="25">
        <v>2660</v>
      </c>
      <c r="D46" s="25" t="s">
        <v>237</v>
      </c>
      <c r="E46" s="25">
        <v>4720</v>
      </c>
      <c r="F46" s="25" t="s">
        <v>237</v>
      </c>
      <c r="G46" s="241">
        <v>3.3</v>
      </c>
      <c r="H46" s="25" t="s">
        <v>237</v>
      </c>
      <c r="I46" s="241">
        <v>0.5</v>
      </c>
      <c r="J46" s="25" t="s">
        <v>237</v>
      </c>
      <c r="K46" s="25">
        <v>8</v>
      </c>
      <c r="L46" s="25" t="s">
        <v>237</v>
      </c>
      <c r="M46" s="25">
        <v>54.1</v>
      </c>
      <c r="N46" s="25" t="s">
        <v>239</v>
      </c>
      <c r="O46" s="25">
        <v>1.3865789712969201</v>
      </c>
      <c r="P46" s="25"/>
      <c r="Q46" s="25">
        <v>6.22079</v>
      </c>
      <c r="R46" s="25"/>
      <c r="S46" s="25">
        <v>1.1125857338829945</v>
      </c>
      <c r="T46" s="25"/>
      <c r="U46" s="25">
        <v>138.6</v>
      </c>
      <c r="V46" s="25">
        <v>1.2795684606423143</v>
      </c>
      <c r="W46" s="25" t="s">
        <v>238</v>
      </c>
      <c r="X46" s="25" t="s">
        <v>237</v>
      </c>
      <c r="Y46" s="25">
        <v>13</v>
      </c>
      <c r="Z46" s="25" t="s">
        <v>239</v>
      </c>
      <c r="AA46" s="25">
        <v>53</v>
      </c>
      <c r="AB46" s="25" t="s">
        <v>239</v>
      </c>
    </row>
    <row r="47" spans="1:28" x14ac:dyDescent="0.25">
      <c r="A47" s="15"/>
      <c r="B47" s="45" t="s">
        <v>58</v>
      </c>
      <c r="C47" s="25" t="s">
        <v>238</v>
      </c>
      <c r="D47" s="25" t="s">
        <v>237</v>
      </c>
      <c r="E47" s="25" t="s">
        <v>238</v>
      </c>
      <c r="F47" s="25" t="s">
        <v>237</v>
      </c>
      <c r="G47" s="25" t="s">
        <v>238</v>
      </c>
      <c r="H47" s="25" t="s">
        <v>237</v>
      </c>
      <c r="I47" s="241" t="s">
        <v>238</v>
      </c>
      <c r="J47" s="25" t="s">
        <v>237</v>
      </c>
      <c r="K47" s="25" t="s">
        <v>238</v>
      </c>
      <c r="L47" s="25" t="s">
        <v>237</v>
      </c>
      <c r="M47" s="25" t="s">
        <v>238</v>
      </c>
      <c r="N47" s="25" t="s">
        <v>237</v>
      </c>
      <c r="O47" s="25" t="s">
        <v>238</v>
      </c>
      <c r="P47" s="25"/>
      <c r="Q47" s="25" t="s">
        <v>238</v>
      </c>
      <c r="R47" s="25"/>
      <c r="S47" s="25" t="s">
        <v>238</v>
      </c>
      <c r="T47" s="25"/>
      <c r="U47" s="25" t="s">
        <v>238</v>
      </c>
      <c r="V47" s="25" t="s">
        <v>238</v>
      </c>
      <c r="W47" s="25" t="s">
        <v>238</v>
      </c>
      <c r="X47" s="25" t="s">
        <v>237</v>
      </c>
      <c r="Y47" s="25" t="s">
        <v>238</v>
      </c>
      <c r="Z47" s="25" t="s">
        <v>237</v>
      </c>
      <c r="AA47" s="25" t="s">
        <v>238</v>
      </c>
      <c r="AB47" s="25" t="s">
        <v>237</v>
      </c>
    </row>
    <row r="48" spans="1:28" x14ac:dyDescent="0.25">
      <c r="A48" s="15"/>
      <c r="B48" s="45" t="s">
        <v>59</v>
      </c>
      <c r="C48" s="25">
        <v>9550</v>
      </c>
      <c r="D48" s="25" t="s">
        <v>237</v>
      </c>
      <c r="E48" s="25">
        <v>13570</v>
      </c>
      <c r="F48" s="25" t="s">
        <v>237</v>
      </c>
      <c r="G48" s="241">
        <v>0.7</v>
      </c>
      <c r="H48" s="25" t="s">
        <v>237</v>
      </c>
      <c r="I48" s="241">
        <v>2.7</v>
      </c>
      <c r="J48" s="25" t="s">
        <v>237</v>
      </c>
      <c r="K48" s="25">
        <v>11.3</v>
      </c>
      <c r="L48" s="25" t="s">
        <v>237</v>
      </c>
      <c r="M48" s="25">
        <v>3.1</v>
      </c>
      <c r="N48" s="25" t="s">
        <v>237</v>
      </c>
      <c r="O48" s="25">
        <v>7.0221899647504902</v>
      </c>
      <c r="P48" s="25"/>
      <c r="Q48" s="25">
        <v>6.2819200000000004</v>
      </c>
      <c r="R48" s="25"/>
      <c r="S48" s="25" t="s">
        <v>238</v>
      </c>
      <c r="T48" s="25"/>
      <c r="U48" s="25">
        <v>32.700000000000003</v>
      </c>
      <c r="V48" s="25">
        <v>7.340828322522272E-2</v>
      </c>
      <c r="W48" s="25">
        <v>16.367882947391294</v>
      </c>
      <c r="X48" s="25" t="s">
        <v>237</v>
      </c>
      <c r="Y48" s="25">
        <v>12</v>
      </c>
      <c r="Z48" s="25" t="s">
        <v>237</v>
      </c>
      <c r="AA48" s="25">
        <v>56</v>
      </c>
      <c r="AB48" s="25" t="s">
        <v>237</v>
      </c>
    </row>
    <row r="49" spans="1:28" x14ac:dyDescent="0.25">
      <c r="A49" s="15"/>
      <c r="B49" s="45" t="s">
        <v>60</v>
      </c>
      <c r="C49" s="25">
        <v>1380</v>
      </c>
      <c r="D49" s="25" t="s">
        <v>237</v>
      </c>
      <c r="E49" s="25">
        <v>2900</v>
      </c>
      <c r="F49" s="25" t="s">
        <v>237</v>
      </c>
      <c r="G49" s="241">
        <v>-1.7</v>
      </c>
      <c r="H49" s="25" t="s">
        <v>237</v>
      </c>
      <c r="I49" s="241">
        <v>-0.4</v>
      </c>
      <c r="J49" s="25" t="s">
        <v>237</v>
      </c>
      <c r="K49" s="25">
        <v>4.8</v>
      </c>
      <c r="L49" s="25" t="s">
        <v>237</v>
      </c>
      <c r="M49" s="25">
        <v>23.8</v>
      </c>
      <c r="N49" s="25" t="s">
        <v>239</v>
      </c>
      <c r="O49" s="25">
        <v>1.5815501335938</v>
      </c>
      <c r="P49" s="25"/>
      <c r="Q49" s="25">
        <v>4.6029900000000001</v>
      </c>
      <c r="R49" s="25"/>
      <c r="S49" s="25">
        <v>1.5736728244248932</v>
      </c>
      <c r="T49" s="25"/>
      <c r="U49" s="25">
        <v>2635.63</v>
      </c>
      <c r="V49" s="25">
        <v>11.128981483113403</v>
      </c>
      <c r="W49" s="25" t="s">
        <v>238</v>
      </c>
      <c r="X49" s="25" t="s">
        <v>237</v>
      </c>
      <c r="Y49" s="25">
        <v>16</v>
      </c>
      <c r="Z49" s="25" t="s">
        <v>239</v>
      </c>
      <c r="AA49" s="25">
        <v>48</v>
      </c>
      <c r="AB49" s="25" t="s">
        <v>239</v>
      </c>
    </row>
    <row r="50" spans="1:28" x14ac:dyDescent="0.25">
      <c r="A50" s="15"/>
      <c r="B50" s="45" t="s">
        <v>61</v>
      </c>
      <c r="C50" s="25">
        <v>13330</v>
      </c>
      <c r="D50" s="25" t="s">
        <v>237</v>
      </c>
      <c r="E50" s="25">
        <v>20370</v>
      </c>
      <c r="F50" s="25" t="s">
        <v>237</v>
      </c>
      <c r="G50" s="25" t="s">
        <v>238</v>
      </c>
      <c r="H50" s="25" t="s">
        <v>237</v>
      </c>
      <c r="I50" s="241">
        <v>2.8</v>
      </c>
      <c r="J50" s="25" t="s">
        <v>239</v>
      </c>
      <c r="K50" s="25">
        <v>3.9</v>
      </c>
      <c r="L50" s="25" t="s">
        <v>239</v>
      </c>
      <c r="M50" s="25">
        <v>0.1</v>
      </c>
      <c r="N50" s="25" t="s">
        <v>239</v>
      </c>
      <c r="O50" s="25">
        <v>6.6200809086238204</v>
      </c>
      <c r="P50" s="25"/>
      <c r="Q50" s="25">
        <v>4.3077699999999997</v>
      </c>
      <c r="R50" s="25"/>
      <c r="S50" s="25">
        <v>1.7247930187111107</v>
      </c>
      <c r="T50" s="25"/>
      <c r="U50" s="25" t="s">
        <v>238</v>
      </c>
      <c r="V50" s="25" t="s">
        <v>238</v>
      </c>
      <c r="W50" s="25" t="s">
        <v>238</v>
      </c>
      <c r="X50" s="25" t="s">
        <v>237</v>
      </c>
      <c r="Y50" s="25">
        <v>20</v>
      </c>
      <c r="Z50" s="25" t="s">
        <v>239</v>
      </c>
      <c r="AA50" s="25">
        <v>42</v>
      </c>
      <c r="AB50" s="25" t="s">
        <v>239</v>
      </c>
    </row>
    <row r="51" spans="1:28" x14ac:dyDescent="0.25">
      <c r="A51" s="15"/>
      <c r="B51" s="45" t="s">
        <v>62</v>
      </c>
      <c r="C51" s="25">
        <v>5890</v>
      </c>
      <c r="D51" s="25" t="s">
        <v>239</v>
      </c>
      <c r="E51" s="25">
        <v>18520</v>
      </c>
      <c r="F51" s="25" t="s">
        <v>239</v>
      </c>
      <c r="G51" s="241">
        <v>3.9</v>
      </c>
      <c r="H51" s="25" t="s">
        <v>237</v>
      </c>
      <c r="I51" s="241">
        <v>3.1</v>
      </c>
      <c r="J51" s="25" t="s">
        <v>239</v>
      </c>
      <c r="K51" s="25">
        <v>3.6</v>
      </c>
      <c r="L51" s="25" t="s">
        <v>239</v>
      </c>
      <c r="M51" s="25" t="s">
        <v>238</v>
      </c>
      <c r="N51" s="25" t="s">
        <v>237</v>
      </c>
      <c r="O51" s="25">
        <v>10.055413263744599</v>
      </c>
      <c r="P51" s="25"/>
      <c r="Q51" s="25">
        <v>12.83727</v>
      </c>
      <c r="R51" s="25"/>
      <c r="S51" s="25">
        <v>3.3266892819356726</v>
      </c>
      <c r="T51" s="25"/>
      <c r="U51" s="25">
        <v>87.85</v>
      </c>
      <c r="V51" s="25" t="s">
        <v>238</v>
      </c>
      <c r="W51" s="25" t="s">
        <v>238</v>
      </c>
      <c r="X51" s="25" t="s">
        <v>237</v>
      </c>
      <c r="Y51" s="25" t="s">
        <v>238</v>
      </c>
      <c r="Z51" s="25" t="s">
        <v>237</v>
      </c>
      <c r="AA51" s="25" t="s">
        <v>238</v>
      </c>
      <c r="AB51" s="25" t="s">
        <v>237</v>
      </c>
    </row>
    <row r="52" spans="1:28" x14ac:dyDescent="0.25">
      <c r="A52" s="15"/>
      <c r="B52" s="45" t="s">
        <v>63</v>
      </c>
      <c r="C52" s="25">
        <v>26390</v>
      </c>
      <c r="D52" s="25" t="s">
        <v>239</v>
      </c>
      <c r="E52" s="25">
        <v>29570</v>
      </c>
      <c r="F52" s="25" t="s">
        <v>239</v>
      </c>
      <c r="G52" s="241">
        <v>5.9</v>
      </c>
      <c r="H52" s="25" t="s">
        <v>239</v>
      </c>
      <c r="I52" s="241">
        <v>1.7</v>
      </c>
      <c r="J52" s="25" t="s">
        <v>239</v>
      </c>
      <c r="K52" s="25">
        <v>3.4</v>
      </c>
      <c r="L52" s="25" t="s">
        <v>239</v>
      </c>
      <c r="M52" s="25" t="s">
        <v>238</v>
      </c>
      <c r="N52" s="25" t="s">
        <v>237</v>
      </c>
      <c r="O52" s="25">
        <v>3.1849471546591599</v>
      </c>
      <c r="P52" s="25"/>
      <c r="Q52" s="25">
        <v>7.2714299999999996</v>
      </c>
      <c r="R52" s="25"/>
      <c r="S52" s="25">
        <v>2.0669911251073576</v>
      </c>
      <c r="T52" s="25"/>
      <c r="U52" s="25" t="s">
        <v>238</v>
      </c>
      <c r="V52" s="25" t="s">
        <v>238</v>
      </c>
      <c r="W52" s="25" t="s">
        <v>238</v>
      </c>
      <c r="X52" s="25" t="s">
        <v>237</v>
      </c>
      <c r="Y52" s="25" t="s">
        <v>238</v>
      </c>
      <c r="Z52" s="25" t="s">
        <v>237</v>
      </c>
      <c r="AA52" s="25" t="s">
        <v>238</v>
      </c>
      <c r="AB52" s="25" t="s">
        <v>237</v>
      </c>
    </row>
    <row r="53" spans="1:28" x14ac:dyDescent="0.25">
      <c r="A53" s="15"/>
      <c r="B53" s="45" t="s">
        <v>64</v>
      </c>
      <c r="C53" s="25">
        <v>18060</v>
      </c>
      <c r="D53" s="25" t="s">
        <v>237</v>
      </c>
      <c r="E53" s="25">
        <v>25530</v>
      </c>
      <c r="F53" s="25" t="s">
        <v>237</v>
      </c>
      <c r="G53" s="25" t="s">
        <v>238</v>
      </c>
      <c r="H53" s="25" t="s">
        <v>237</v>
      </c>
      <c r="I53" s="241">
        <v>2.6</v>
      </c>
      <c r="J53" s="25" t="s">
        <v>237</v>
      </c>
      <c r="K53" s="25">
        <v>4.5999999999999996</v>
      </c>
      <c r="L53" s="25" t="s">
        <v>237</v>
      </c>
      <c r="M53" s="25" t="s">
        <v>238</v>
      </c>
      <c r="N53" s="25" t="s">
        <v>237</v>
      </c>
      <c r="O53" s="25">
        <v>6.2851936756938303</v>
      </c>
      <c r="P53" s="25"/>
      <c r="Q53" s="25">
        <v>4.50718</v>
      </c>
      <c r="R53" s="25"/>
      <c r="S53" s="25">
        <v>1.1451846144309739</v>
      </c>
      <c r="T53" s="25"/>
      <c r="U53" s="25" t="s">
        <v>238</v>
      </c>
      <c r="V53" s="25" t="s">
        <v>238</v>
      </c>
      <c r="W53" s="25" t="s">
        <v>238</v>
      </c>
      <c r="X53" s="25" t="s">
        <v>237</v>
      </c>
      <c r="Y53" s="25" t="s">
        <v>238</v>
      </c>
      <c r="Z53" s="25" t="s">
        <v>237</v>
      </c>
      <c r="AA53" s="25" t="s">
        <v>238</v>
      </c>
      <c r="AB53" s="25" t="s">
        <v>237</v>
      </c>
    </row>
    <row r="54" spans="1:28" x14ac:dyDescent="0.25">
      <c r="A54" s="15"/>
      <c r="B54" s="45" t="s">
        <v>65</v>
      </c>
      <c r="C54" s="25" t="s">
        <v>66</v>
      </c>
      <c r="D54" s="25"/>
      <c r="E54" s="25" t="s">
        <v>238</v>
      </c>
      <c r="F54" s="25" t="s">
        <v>237</v>
      </c>
      <c r="G54" s="25" t="s">
        <v>238</v>
      </c>
      <c r="H54" s="25" t="s">
        <v>237</v>
      </c>
      <c r="I54" s="241" t="s">
        <v>238</v>
      </c>
      <c r="J54" s="25" t="s">
        <v>237</v>
      </c>
      <c r="K54" s="25" t="s">
        <v>238</v>
      </c>
      <c r="L54" s="25" t="s">
        <v>237</v>
      </c>
      <c r="M54" s="25" t="s">
        <v>238</v>
      </c>
      <c r="N54" s="25" t="s">
        <v>237</v>
      </c>
      <c r="O54" s="25" t="s">
        <v>238</v>
      </c>
      <c r="P54" s="25"/>
      <c r="Q54" s="25" t="s">
        <v>238</v>
      </c>
      <c r="R54" s="25"/>
      <c r="S54" s="25" t="s">
        <v>238</v>
      </c>
      <c r="T54" s="25"/>
      <c r="U54" s="25">
        <v>98.14</v>
      </c>
      <c r="V54" s="25" t="s">
        <v>238</v>
      </c>
      <c r="W54" s="25" t="s">
        <v>238</v>
      </c>
      <c r="X54" s="25" t="s">
        <v>237</v>
      </c>
      <c r="Y54" s="25" t="s">
        <v>238</v>
      </c>
      <c r="Z54" s="25" t="s">
        <v>237</v>
      </c>
      <c r="AA54" s="25" t="s">
        <v>238</v>
      </c>
      <c r="AB54" s="25" t="s">
        <v>237</v>
      </c>
    </row>
    <row r="55" spans="1:28" x14ac:dyDescent="0.25">
      <c r="A55" s="15"/>
      <c r="B55" s="45" t="s">
        <v>67</v>
      </c>
      <c r="C55" s="25">
        <v>400</v>
      </c>
      <c r="D55" s="25" t="s">
        <v>237</v>
      </c>
      <c r="E55" s="25">
        <v>680</v>
      </c>
      <c r="F55" s="25" t="s">
        <v>237</v>
      </c>
      <c r="G55" s="241">
        <v>-2.1</v>
      </c>
      <c r="H55" s="25" t="s">
        <v>237</v>
      </c>
      <c r="I55" s="241">
        <v>-1.9</v>
      </c>
      <c r="J55" s="25" t="s">
        <v>237</v>
      </c>
      <c r="K55" s="25">
        <v>181.4</v>
      </c>
      <c r="L55" s="25" t="s">
        <v>237</v>
      </c>
      <c r="M55" s="25">
        <v>87.7</v>
      </c>
      <c r="N55" s="25" t="s">
        <v>239</v>
      </c>
      <c r="O55" s="25">
        <v>3.1923783294619299</v>
      </c>
      <c r="P55" s="25"/>
      <c r="Q55" s="25">
        <v>2.5030700000000001</v>
      </c>
      <c r="R55" s="25"/>
      <c r="S55" s="25">
        <v>0.89284171735347617</v>
      </c>
      <c r="T55" s="25"/>
      <c r="U55" s="25">
        <v>2859.38</v>
      </c>
      <c r="V55" s="25">
        <v>11.058602634657619</v>
      </c>
      <c r="W55" s="25">
        <v>3.1231234034379685</v>
      </c>
      <c r="X55" s="25" t="s">
        <v>237</v>
      </c>
      <c r="Y55" s="25">
        <v>14</v>
      </c>
      <c r="Z55" s="25" t="s">
        <v>239</v>
      </c>
      <c r="AA55" s="25">
        <v>51</v>
      </c>
      <c r="AB55" s="25" t="s">
        <v>239</v>
      </c>
    </row>
    <row r="56" spans="1:28" x14ac:dyDescent="0.25">
      <c r="A56" s="15"/>
      <c r="B56" s="45" t="s">
        <v>68</v>
      </c>
      <c r="C56" s="25">
        <v>61110</v>
      </c>
      <c r="D56" s="25" t="s">
        <v>237</v>
      </c>
      <c r="E56" s="25">
        <v>44440</v>
      </c>
      <c r="F56" s="25" t="s">
        <v>237</v>
      </c>
      <c r="G56" s="241">
        <v>2</v>
      </c>
      <c r="H56" s="25" t="s">
        <v>237</v>
      </c>
      <c r="I56" s="241">
        <v>1.2</v>
      </c>
      <c r="J56" s="25" t="s">
        <v>237</v>
      </c>
      <c r="K56" s="25">
        <v>2.1</v>
      </c>
      <c r="L56" s="25" t="s">
        <v>237</v>
      </c>
      <c r="M56" s="25" t="s">
        <v>238</v>
      </c>
      <c r="N56" s="25" t="s">
        <v>237</v>
      </c>
      <c r="O56" s="25">
        <v>9.7561253971972395</v>
      </c>
      <c r="P56" s="25"/>
      <c r="Q56" s="25">
        <v>8.7399500000000003</v>
      </c>
      <c r="R56" s="25"/>
      <c r="S56" s="25">
        <v>1.3966926759531233</v>
      </c>
      <c r="T56" s="25"/>
      <c r="U56" s="25" t="s">
        <v>238</v>
      </c>
      <c r="V56" s="25" t="s">
        <v>238</v>
      </c>
      <c r="W56" s="25" t="s">
        <v>238</v>
      </c>
      <c r="X56" s="25" t="s">
        <v>237</v>
      </c>
      <c r="Y56" s="25" t="s">
        <v>238</v>
      </c>
      <c r="Z56" s="25" t="s">
        <v>237</v>
      </c>
      <c r="AA56" s="25" t="s">
        <v>238</v>
      </c>
      <c r="AB56" s="25" t="s">
        <v>237</v>
      </c>
    </row>
    <row r="57" spans="1:28" x14ac:dyDescent="0.25">
      <c r="A57" s="15"/>
      <c r="B57" s="45" t="s">
        <v>69</v>
      </c>
      <c r="C57" s="25" t="s">
        <v>70</v>
      </c>
      <c r="D57" s="25"/>
      <c r="E57" s="25" t="s">
        <v>238</v>
      </c>
      <c r="F57" s="25" t="s">
        <v>237</v>
      </c>
      <c r="G57" s="25" t="s">
        <v>238</v>
      </c>
      <c r="H57" s="25" t="s">
        <v>237</v>
      </c>
      <c r="I57" s="241">
        <v>0.2</v>
      </c>
      <c r="J57" s="25" t="s">
        <v>237</v>
      </c>
      <c r="K57" s="25">
        <v>3.4</v>
      </c>
      <c r="L57" s="25" t="s">
        <v>237</v>
      </c>
      <c r="M57" s="25">
        <v>18.8</v>
      </c>
      <c r="N57" s="25" t="s">
        <v>239</v>
      </c>
      <c r="O57" s="25">
        <v>5.7414221186825998</v>
      </c>
      <c r="P57" s="25"/>
      <c r="Q57" s="25" t="s">
        <v>238</v>
      </c>
      <c r="R57" s="25"/>
      <c r="S57" s="25">
        <v>3.6308444374359379</v>
      </c>
      <c r="T57" s="25"/>
      <c r="U57" s="25">
        <v>146.59</v>
      </c>
      <c r="V57" s="25" t="s">
        <v>238</v>
      </c>
      <c r="W57" s="25">
        <v>8.1107163250674255</v>
      </c>
      <c r="X57" s="25" t="s">
        <v>237</v>
      </c>
      <c r="Y57" s="25">
        <v>17</v>
      </c>
      <c r="Z57" s="25" t="s">
        <v>239</v>
      </c>
      <c r="AA57" s="25">
        <v>46</v>
      </c>
      <c r="AB57" s="25" t="s">
        <v>239</v>
      </c>
    </row>
    <row r="58" spans="1:28" x14ac:dyDescent="0.25">
      <c r="A58" s="15"/>
      <c r="B58" s="45" t="s">
        <v>71</v>
      </c>
      <c r="C58" s="25">
        <v>6760</v>
      </c>
      <c r="D58" s="25" t="s">
        <v>237</v>
      </c>
      <c r="E58" s="25">
        <v>9800</v>
      </c>
      <c r="F58" s="25" t="s">
        <v>237</v>
      </c>
      <c r="G58" s="241">
        <v>5.2</v>
      </c>
      <c r="H58" s="25" t="s">
        <v>239</v>
      </c>
      <c r="I58" s="241">
        <v>1.9</v>
      </c>
      <c r="J58" s="25" t="s">
        <v>237</v>
      </c>
      <c r="K58" s="25">
        <v>3.1</v>
      </c>
      <c r="L58" s="25" t="s">
        <v>237</v>
      </c>
      <c r="M58" s="25" t="s">
        <v>238</v>
      </c>
      <c r="N58" s="25" t="s">
        <v>237</v>
      </c>
      <c r="O58" s="25">
        <v>4.2138236001787703</v>
      </c>
      <c r="P58" s="25"/>
      <c r="Q58" s="25" t="s">
        <v>238</v>
      </c>
      <c r="R58" s="25"/>
      <c r="S58" s="25" t="s">
        <v>238</v>
      </c>
      <c r="T58" s="25"/>
      <c r="U58" s="25">
        <v>25.66</v>
      </c>
      <c r="V58" s="25">
        <v>5.3748642358417378</v>
      </c>
      <c r="W58" s="25">
        <v>7.1573633888210102</v>
      </c>
      <c r="X58" s="25" t="s">
        <v>237</v>
      </c>
      <c r="Y58" s="25" t="s">
        <v>238</v>
      </c>
      <c r="Z58" s="25" t="s">
        <v>237</v>
      </c>
      <c r="AA58" s="25" t="s">
        <v>238</v>
      </c>
      <c r="AB58" s="25" t="s">
        <v>237</v>
      </c>
    </row>
    <row r="59" spans="1:28" x14ac:dyDescent="0.25">
      <c r="A59" s="15"/>
      <c r="B59" s="45" t="s">
        <v>72</v>
      </c>
      <c r="C59" s="25">
        <v>5620</v>
      </c>
      <c r="D59" s="25" t="s">
        <v>237</v>
      </c>
      <c r="E59" s="25">
        <v>11150</v>
      </c>
      <c r="F59" s="25" t="s">
        <v>237</v>
      </c>
      <c r="G59" s="241">
        <v>2.1</v>
      </c>
      <c r="H59" s="25" t="s">
        <v>237</v>
      </c>
      <c r="I59" s="241">
        <v>3.9</v>
      </c>
      <c r="J59" s="25" t="s">
        <v>237</v>
      </c>
      <c r="K59" s="25">
        <v>10.199999999999999</v>
      </c>
      <c r="L59" s="25" t="s">
        <v>237</v>
      </c>
      <c r="M59" s="25">
        <v>2.2000000000000002</v>
      </c>
      <c r="N59" s="25" t="s">
        <v>237</v>
      </c>
      <c r="O59" s="25">
        <v>2.7573143750968199</v>
      </c>
      <c r="P59" s="25"/>
      <c r="Q59" s="25">
        <v>2.22099</v>
      </c>
      <c r="R59" s="25"/>
      <c r="S59" s="25">
        <v>0.60691897996347266</v>
      </c>
      <c r="T59" s="25"/>
      <c r="U59" s="25">
        <v>261.3</v>
      </c>
      <c r="V59" s="25">
        <v>0.46074131758594894</v>
      </c>
      <c r="W59" s="25">
        <v>10.168801679175678</v>
      </c>
      <c r="X59" s="25" t="s">
        <v>237</v>
      </c>
      <c r="Y59" s="25">
        <v>14</v>
      </c>
      <c r="Z59" s="25" t="s">
        <v>237</v>
      </c>
      <c r="AA59" s="25">
        <v>53</v>
      </c>
      <c r="AB59" s="25" t="s">
        <v>237</v>
      </c>
    </row>
    <row r="60" spans="1:28" x14ac:dyDescent="0.25">
      <c r="A60" s="15"/>
      <c r="B60" s="45" t="s">
        <v>73</v>
      </c>
      <c r="C60" s="25">
        <v>5510</v>
      </c>
      <c r="D60" s="25" t="s">
        <v>237</v>
      </c>
      <c r="E60" s="25">
        <v>10310</v>
      </c>
      <c r="F60" s="25" t="s">
        <v>237</v>
      </c>
      <c r="G60" s="241">
        <v>1.7</v>
      </c>
      <c r="H60" s="25" t="s">
        <v>237</v>
      </c>
      <c r="I60" s="241">
        <v>1.3</v>
      </c>
      <c r="J60" s="25" t="s">
        <v>237</v>
      </c>
      <c r="K60" s="25">
        <v>4.3</v>
      </c>
      <c r="L60" s="25" t="s">
        <v>237</v>
      </c>
      <c r="M60" s="25">
        <v>4.5999999999999996</v>
      </c>
      <c r="N60" s="25" t="s">
        <v>237</v>
      </c>
      <c r="O60" s="25">
        <v>2.8678107320418298</v>
      </c>
      <c r="P60" s="25"/>
      <c r="Q60" s="25">
        <v>4.3582599999999996</v>
      </c>
      <c r="R60" s="25"/>
      <c r="S60" s="25">
        <v>3.0818710588937708</v>
      </c>
      <c r="T60" s="25"/>
      <c r="U60" s="25">
        <v>149.43</v>
      </c>
      <c r="V60" s="25">
        <v>0.18061415345815263</v>
      </c>
      <c r="W60" s="25">
        <v>8.8493823659228443</v>
      </c>
      <c r="X60" s="25" t="s">
        <v>237</v>
      </c>
      <c r="Y60" s="25">
        <v>12</v>
      </c>
      <c r="Z60" s="25" t="s">
        <v>237</v>
      </c>
      <c r="AA60" s="25">
        <v>54</v>
      </c>
      <c r="AB60" s="25" t="s">
        <v>237</v>
      </c>
    </row>
    <row r="61" spans="1:28" x14ac:dyDescent="0.25">
      <c r="A61" s="15"/>
      <c r="B61" s="45" t="s">
        <v>74</v>
      </c>
      <c r="C61" s="25">
        <v>3160</v>
      </c>
      <c r="D61" s="25" t="s">
        <v>237</v>
      </c>
      <c r="E61" s="25">
        <v>10850</v>
      </c>
      <c r="F61" s="25" t="s">
        <v>237</v>
      </c>
      <c r="G61" s="241">
        <v>4.4000000000000004</v>
      </c>
      <c r="H61" s="25" t="s">
        <v>237</v>
      </c>
      <c r="I61" s="241">
        <v>2.9</v>
      </c>
      <c r="J61" s="25" t="s">
        <v>237</v>
      </c>
      <c r="K61" s="25">
        <v>7.8</v>
      </c>
      <c r="L61" s="25" t="s">
        <v>237</v>
      </c>
      <c r="M61" s="25">
        <v>1.7</v>
      </c>
      <c r="N61" s="25" t="s">
        <v>239</v>
      </c>
      <c r="O61" s="25">
        <v>2.02976119575656</v>
      </c>
      <c r="P61" s="25"/>
      <c r="Q61" s="25">
        <v>3.7608299999999999</v>
      </c>
      <c r="R61" s="25"/>
      <c r="S61" s="25">
        <v>2.2930206588498048</v>
      </c>
      <c r="T61" s="25"/>
      <c r="U61" s="25">
        <v>1806.63</v>
      </c>
      <c r="V61" s="25">
        <v>0.70476075271878569</v>
      </c>
      <c r="W61" s="25">
        <v>4.3571250183634493</v>
      </c>
      <c r="X61" s="25" t="s">
        <v>237</v>
      </c>
      <c r="Y61" s="25">
        <v>22</v>
      </c>
      <c r="Z61" s="25" t="s">
        <v>239</v>
      </c>
      <c r="AA61" s="25">
        <v>40</v>
      </c>
      <c r="AB61" s="25" t="s">
        <v>239</v>
      </c>
    </row>
    <row r="62" spans="1:28" x14ac:dyDescent="0.25">
      <c r="A62" s="15"/>
      <c r="B62" s="45" t="s">
        <v>75</v>
      </c>
      <c r="C62" s="25">
        <v>3720</v>
      </c>
      <c r="D62" s="25" t="s">
        <v>237</v>
      </c>
      <c r="E62" s="25">
        <v>7490</v>
      </c>
      <c r="F62" s="25" t="s">
        <v>237</v>
      </c>
      <c r="G62" s="241">
        <v>-1.9</v>
      </c>
      <c r="H62" s="25" t="s">
        <v>237</v>
      </c>
      <c r="I62" s="241">
        <v>2.2000000000000002</v>
      </c>
      <c r="J62" s="25" t="s">
        <v>237</v>
      </c>
      <c r="K62" s="25">
        <v>3.9</v>
      </c>
      <c r="L62" s="25" t="s">
        <v>237</v>
      </c>
      <c r="M62" s="25">
        <v>9</v>
      </c>
      <c r="N62" s="25" t="s">
        <v>237</v>
      </c>
      <c r="O62" s="25">
        <v>4.33611458707691</v>
      </c>
      <c r="P62" s="25"/>
      <c r="Q62" s="25">
        <v>3.4174899999999999</v>
      </c>
      <c r="R62" s="25"/>
      <c r="S62" s="25">
        <v>1.106357232378236</v>
      </c>
      <c r="T62" s="25"/>
      <c r="U62" s="25">
        <v>230.4</v>
      </c>
      <c r="V62" s="25">
        <v>1.0047095761381475</v>
      </c>
      <c r="W62" s="25">
        <v>11.281289795568577</v>
      </c>
      <c r="X62" s="25" t="s">
        <v>237</v>
      </c>
      <c r="Y62" s="25">
        <v>13</v>
      </c>
      <c r="Z62" s="25" t="s">
        <v>237</v>
      </c>
      <c r="AA62" s="25">
        <v>53</v>
      </c>
      <c r="AB62" s="25" t="s">
        <v>237</v>
      </c>
    </row>
    <row r="63" spans="1:28" x14ac:dyDescent="0.25">
      <c r="A63" s="15"/>
      <c r="B63" s="45" t="s">
        <v>76</v>
      </c>
      <c r="C63" s="25">
        <v>14320</v>
      </c>
      <c r="D63" s="25" t="s">
        <v>237</v>
      </c>
      <c r="E63" s="25">
        <v>23240</v>
      </c>
      <c r="F63" s="25" t="s">
        <v>237</v>
      </c>
      <c r="G63" s="241">
        <v>-2.2999999999999998</v>
      </c>
      <c r="H63" s="25" t="s">
        <v>239</v>
      </c>
      <c r="I63" s="241">
        <v>19.899999999999999</v>
      </c>
      <c r="J63" s="25" t="s">
        <v>237</v>
      </c>
      <c r="K63" s="25">
        <v>7.4</v>
      </c>
      <c r="L63" s="25" t="s">
        <v>237</v>
      </c>
      <c r="M63" s="25" t="s">
        <v>238</v>
      </c>
      <c r="N63" s="25" t="s">
        <v>237</v>
      </c>
      <c r="O63" s="25">
        <v>4.0227260826367601</v>
      </c>
      <c r="P63" s="25"/>
      <c r="Q63" s="25" t="s">
        <v>238</v>
      </c>
      <c r="R63" s="25"/>
      <c r="S63" s="25">
        <v>3.964936016126472</v>
      </c>
      <c r="T63" s="25"/>
      <c r="U63" s="25">
        <v>14.2</v>
      </c>
      <c r="V63" s="25">
        <v>0.12559347573792434</v>
      </c>
      <c r="W63" s="25" t="s">
        <v>238</v>
      </c>
      <c r="X63" s="25" t="s">
        <v>237</v>
      </c>
      <c r="Y63" s="25" t="s">
        <v>238</v>
      </c>
      <c r="Z63" s="25" t="s">
        <v>237</v>
      </c>
      <c r="AA63" s="25" t="s">
        <v>238</v>
      </c>
      <c r="AB63" s="25" t="s">
        <v>237</v>
      </c>
    </row>
    <row r="64" spans="1:28" x14ac:dyDescent="0.25">
      <c r="A64" s="15"/>
      <c r="B64" s="45" t="s">
        <v>77</v>
      </c>
      <c r="C64" s="25">
        <v>490</v>
      </c>
      <c r="D64" s="25" t="s">
        <v>237</v>
      </c>
      <c r="E64" s="25">
        <v>1180</v>
      </c>
      <c r="F64" s="25" t="s">
        <v>408</v>
      </c>
      <c r="G64" s="25" t="s">
        <v>238</v>
      </c>
      <c r="H64" s="25" t="s">
        <v>237</v>
      </c>
      <c r="I64" s="241">
        <v>-1.1000000000000001</v>
      </c>
      <c r="J64" s="25" t="s">
        <v>239</v>
      </c>
      <c r="K64" s="25">
        <v>13.5</v>
      </c>
      <c r="L64" s="25" t="s">
        <v>239</v>
      </c>
      <c r="M64" s="25" t="s">
        <v>238</v>
      </c>
      <c r="N64" s="25" t="s">
        <v>237</v>
      </c>
      <c r="O64" s="25">
        <v>1.2367078410338399</v>
      </c>
      <c r="P64" s="25"/>
      <c r="Q64" s="25" t="s">
        <v>238</v>
      </c>
      <c r="R64" s="25"/>
      <c r="S64" s="25" t="s">
        <v>238</v>
      </c>
      <c r="T64" s="25"/>
      <c r="U64" s="25">
        <v>133.78</v>
      </c>
      <c r="V64" s="25">
        <v>4.3662806741954654</v>
      </c>
      <c r="W64" s="25" t="s">
        <v>238</v>
      </c>
      <c r="X64" s="25" t="s">
        <v>237</v>
      </c>
      <c r="Y64" s="25" t="s">
        <v>238</v>
      </c>
      <c r="Z64" s="25" t="s">
        <v>237</v>
      </c>
      <c r="AA64" s="25" t="s">
        <v>238</v>
      </c>
      <c r="AB64" s="25" t="s">
        <v>237</v>
      </c>
    </row>
    <row r="65" spans="1:28" x14ac:dyDescent="0.25">
      <c r="A65" s="15"/>
      <c r="B65" s="45" t="s">
        <v>78</v>
      </c>
      <c r="C65" s="25">
        <v>17370</v>
      </c>
      <c r="D65" s="25" t="s">
        <v>237</v>
      </c>
      <c r="E65" s="25">
        <v>24230</v>
      </c>
      <c r="F65" s="25" t="s">
        <v>237</v>
      </c>
      <c r="G65" s="25" t="s">
        <v>238</v>
      </c>
      <c r="H65" s="25" t="s">
        <v>237</v>
      </c>
      <c r="I65" s="241">
        <v>5.4</v>
      </c>
      <c r="J65" s="25" t="s">
        <v>239</v>
      </c>
      <c r="K65" s="25">
        <v>7.1</v>
      </c>
      <c r="L65" s="25" t="s">
        <v>239</v>
      </c>
      <c r="M65" s="25">
        <v>0.5</v>
      </c>
      <c r="N65" s="25" t="s">
        <v>239</v>
      </c>
      <c r="O65" s="25">
        <v>4.6972541595095096</v>
      </c>
      <c r="P65" s="25"/>
      <c r="Q65" s="25">
        <v>5.1517299999999997</v>
      </c>
      <c r="R65" s="25"/>
      <c r="S65" s="25">
        <v>1.7266468557681363</v>
      </c>
      <c r="T65" s="25"/>
      <c r="U65" s="25" t="s">
        <v>238</v>
      </c>
      <c r="V65" s="25" t="s">
        <v>238</v>
      </c>
      <c r="W65" s="25" t="s">
        <v>238</v>
      </c>
      <c r="X65" s="25" t="s">
        <v>237</v>
      </c>
      <c r="Y65" s="25">
        <v>19</v>
      </c>
      <c r="Z65" s="25" t="s">
        <v>239</v>
      </c>
      <c r="AA65" s="25">
        <v>43</v>
      </c>
      <c r="AB65" s="25" t="s">
        <v>239</v>
      </c>
    </row>
    <row r="66" spans="1:28" x14ac:dyDescent="0.25">
      <c r="A66" s="15"/>
      <c r="B66" s="45" t="s">
        <v>79</v>
      </c>
      <c r="C66" s="25">
        <v>470</v>
      </c>
      <c r="D66" s="25" t="s">
        <v>237</v>
      </c>
      <c r="E66" s="25">
        <v>1350</v>
      </c>
      <c r="F66" s="25" t="s">
        <v>237</v>
      </c>
      <c r="G66" s="25" t="s">
        <v>238</v>
      </c>
      <c r="H66" s="25" t="s">
        <v>237</v>
      </c>
      <c r="I66" s="241">
        <v>3.6</v>
      </c>
      <c r="J66" s="25" t="s">
        <v>237</v>
      </c>
      <c r="K66" s="25">
        <v>8.1</v>
      </c>
      <c r="L66" s="25" t="s">
        <v>237</v>
      </c>
      <c r="M66" s="25">
        <v>30.7</v>
      </c>
      <c r="N66" s="25" t="s">
        <v>237</v>
      </c>
      <c r="O66" s="25">
        <v>2.56385960916259</v>
      </c>
      <c r="P66" s="25"/>
      <c r="Q66" s="25">
        <v>4.7338500000000003</v>
      </c>
      <c r="R66" s="25"/>
      <c r="S66" s="25">
        <v>1.1549327879729383</v>
      </c>
      <c r="T66" s="25"/>
      <c r="U66" s="25">
        <v>3261.32</v>
      </c>
      <c r="V66" s="25">
        <v>7.6361791685119611</v>
      </c>
      <c r="W66" s="25">
        <v>6.504983038902119</v>
      </c>
      <c r="X66" s="25" t="s">
        <v>237</v>
      </c>
      <c r="Y66" s="25">
        <v>20</v>
      </c>
      <c r="Z66" s="25" t="s">
        <v>237</v>
      </c>
      <c r="AA66" s="25">
        <v>42</v>
      </c>
      <c r="AB66" s="25" t="s">
        <v>237</v>
      </c>
    </row>
    <row r="67" spans="1:28" x14ac:dyDescent="0.25">
      <c r="A67" s="15"/>
      <c r="B67" s="45" t="s">
        <v>80</v>
      </c>
      <c r="C67" s="25">
        <v>4430</v>
      </c>
      <c r="D67" s="25" t="s">
        <v>237</v>
      </c>
      <c r="E67" s="25">
        <v>7610</v>
      </c>
      <c r="F67" s="25" t="s">
        <v>237</v>
      </c>
      <c r="G67" s="241">
        <v>0.6</v>
      </c>
      <c r="H67" s="25" t="s">
        <v>237</v>
      </c>
      <c r="I67" s="241">
        <v>1.2</v>
      </c>
      <c r="J67" s="25" t="s">
        <v>237</v>
      </c>
      <c r="K67" s="25">
        <v>3.8</v>
      </c>
      <c r="L67" s="25" t="s">
        <v>237</v>
      </c>
      <c r="M67" s="25">
        <v>5.9</v>
      </c>
      <c r="N67" s="25" t="s">
        <v>237</v>
      </c>
      <c r="O67" s="25">
        <v>2.4796240295047198</v>
      </c>
      <c r="P67" s="25"/>
      <c r="Q67" s="25">
        <v>4.1964600000000001</v>
      </c>
      <c r="R67" s="25"/>
      <c r="S67" s="25">
        <v>1.4604613156037587</v>
      </c>
      <c r="T67" s="25"/>
      <c r="U67" s="25">
        <v>107.34</v>
      </c>
      <c r="V67" s="25">
        <v>2.8581949717346027</v>
      </c>
      <c r="W67" s="25">
        <v>1.437681666229838</v>
      </c>
      <c r="X67" s="25" t="s">
        <v>237</v>
      </c>
      <c r="Y67" s="25">
        <v>16</v>
      </c>
      <c r="Z67" s="25" t="s">
        <v>237</v>
      </c>
      <c r="AA67" s="25">
        <v>50</v>
      </c>
      <c r="AB67" s="25" t="s">
        <v>237</v>
      </c>
    </row>
    <row r="68" spans="1:28" x14ac:dyDescent="0.25">
      <c r="A68" s="15"/>
      <c r="B68" s="45" t="s">
        <v>81</v>
      </c>
      <c r="C68" s="25">
        <v>47110</v>
      </c>
      <c r="D68" s="25" t="s">
        <v>237</v>
      </c>
      <c r="E68" s="25">
        <v>38480</v>
      </c>
      <c r="F68" s="25" t="s">
        <v>237</v>
      </c>
      <c r="G68" s="241">
        <v>2.9</v>
      </c>
      <c r="H68" s="25" t="s">
        <v>237</v>
      </c>
      <c r="I68" s="241">
        <v>2.2000000000000002</v>
      </c>
      <c r="J68" s="25" t="s">
        <v>237</v>
      </c>
      <c r="K68" s="25">
        <v>1.7</v>
      </c>
      <c r="L68" s="25" t="s">
        <v>237</v>
      </c>
      <c r="M68" s="25" t="s">
        <v>238</v>
      </c>
      <c r="N68" s="25" t="s">
        <v>237</v>
      </c>
      <c r="O68" s="25">
        <v>6.7897349714231403</v>
      </c>
      <c r="P68" s="25"/>
      <c r="Q68" s="25">
        <v>6.7633799999999997</v>
      </c>
      <c r="R68" s="25"/>
      <c r="S68" s="25">
        <v>1.4289195947950664</v>
      </c>
      <c r="T68" s="25"/>
      <c r="U68" s="25" t="s">
        <v>238</v>
      </c>
      <c r="V68" s="25" t="s">
        <v>238</v>
      </c>
      <c r="W68" s="25" t="s">
        <v>238</v>
      </c>
      <c r="X68" s="25" t="s">
        <v>237</v>
      </c>
      <c r="Y68" s="25">
        <v>24</v>
      </c>
      <c r="Z68" s="25" t="s">
        <v>239</v>
      </c>
      <c r="AA68" s="25">
        <v>37</v>
      </c>
      <c r="AB68" s="25" t="s">
        <v>239</v>
      </c>
    </row>
    <row r="69" spans="1:28" x14ac:dyDescent="0.25">
      <c r="A69" s="15"/>
      <c r="B69" s="45" t="s">
        <v>82</v>
      </c>
      <c r="C69" s="25">
        <v>42250</v>
      </c>
      <c r="D69" s="25" t="s">
        <v>237</v>
      </c>
      <c r="E69" s="25">
        <v>37580</v>
      </c>
      <c r="F69" s="25" t="s">
        <v>237</v>
      </c>
      <c r="G69" s="241">
        <v>2.1</v>
      </c>
      <c r="H69" s="25" t="s">
        <v>237</v>
      </c>
      <c r="I69" s="241">
        <v>1.1000000000000001</v>
      </c>
      <c r="J69" s="25" t="s">
        <v>237</v>
      </c>
      <c r="K69" s="25">
        <v>1.6</v>
      </c>
      <c r="L69" s="25" t="s">
        <v>237</v>
      </c>
      <c r="M69" s="25" t="s">
        <v>238</v>
      </c>
      <c r="N69" s="25" t="s">
        <v>237</v>
      </c>
      <c r="O69" s="25">
        <v>8.9294499888334204</v>
      </c>
      <c r="P69" s="25"/>
      <c r="Q69" s="25">
        <v>5.6753799999999996</v>
      </c>
      <c r="R69" s="25"/>
      <c r="S69" s="25">
        <v>2.3219269730458412</v>
      </c>
      <c r="T69" s="25"/>
      <c r="U69" s="25" t="s">
        <v>238</v>
      </c>
      <c r="V69" s="25" t="s">
        <v>238</v>
      </c>
      <c r="W69" s="25" t="s">
        <v>238</v>
      </c>
      <c r="X69" s="25" t="s">
        <v>237</v>
      </c>
      <c r="Y69" s="25" t="s">
        <v>238</v>
      </c>
      <c r="Z69" s="25" t="s">
        <v>237</v>
      </c>
      <c r="AA69" s="25" t="s">
        <v>238</v>
      </c>
      <c r="AB69" s="25" t="s">
        <v>237</v>
      </c>
    </row>
    <row r="70" spans="1:28" x14ac:dyDescent="0.25">
      <c r="A70" s="15"/>
      <c r="B70" s="45" t="s">
        <v>83</v>
      </c>
      <c r="C70" s="25">
        <v>10650</v>
      </c>
      <c r="D70" s="25" t="s">
        <v>237</v>
      </c>
      <c r="E70" s="25">
        <v>17220</v>
      </c>
      <c r="F70" s="25" t="s">
        <v>237</v>
      </c>
      <c r="G70" s="241">
        <v>0.7</v>
      </c>
      <c r="H70" s="25" t="s">
        <v>237</v>
      </c>
      <c r="I70" s="241">
        <v>-0.7</v>
      </c>
      <c r="J70" s="25" t="s">
        <v>237</v>
      </c>
      <c r="K70" s="25">
        <v>6.3</v>
      </c>
      <c r="L70" s="25" t="s">
        <v>237</v>
      </c>
      <c r="M70" s="25">
        <v>4.8</v>
      </c>
      <c r="N70" s="25" t="s">
        <v>239</v>
      </c>
      <c r="O70" s="25">
        <v>1.7770733573972901</v>
      </c>
      <c r="P70" s="25"/>
      <c r="Q70" s="25" t="s">
        <v>238</v>
      </c>
      <c r="R70" s="25"/>
      <c r="S70" s="25">
        <v>1.4050876467328637</v>
      </c>
      <c r="T70" s="25"/>
      <c r="U70" s="25">
        <v>73.2</v>
      </c>
      <c r="V70" s="25">
        <v>0.45629531560469111</v>
      </c>
      <c r="W70" s="25" t="s">
        <v>238</v>
      </c>
      <c r="X70" s="25" t="s">
        <v>237</v>
      </c>
      <c r="Y70" s="25">
        <v>16</v>
      </c>
      <c r="Z70" s="25" t="s">
        <v>239</v>
      </c>
      <c r="AA70" s="25">
        <v>48</v>
      </c>
      <c r="AB70" s="25" t="s">
        <v>239</v>
      </c>
    </row>
    <row r="71" spans="1:28" x14ac:dyDescent="0.25">
      <c r="A71" s="15"/>
      <c r="B71" s="45" t="s">
        <v>84</v>
      </c>
      <c r="C71" s="25">
        <v>510</v>
      </c>
      <c r="D71" s="25" t="s">
        <v>237</v>
      </c>
      <c r="E71" s="25">
        <v>1620</v>
      </c>
      <c r="F71" s="25" t="s">
        <v>237</v>
      </c>
      <c r="G71" s="241">
        <v>0.7</v>
      </c>
      <c r="H71" s="25" t="s">
        <v>237</v>
      </c>
      <c r="I71" s="241">
        <v>0.4</v>
      </c>
      <c r="J71" s="25" t="s">
        <v>237</v>
      </c>
      <c r="K71" s="25">
        <v>5.4</v>
      </c>
      <c r="L71" s="25" t="s">
        <v>237</v>
      </c>
      <c r="M71" s="25">
        <v>33.6</v>
      </c>
      <c r="N71" s="25" t="s">
        <v>239</v>
      </c>
      <c r="O71" s="25">
        <v>3.3097063632872401</v>
      </c>
      <c r="P71" s="25"/>
      <c r="Q71" s="25">
        <v>4.1129100000000003</v>
      </c>
      <c r="R71" s="25"/>
      <c r="S71" s="25" t="s">
        <v>238</v>
      </c>
      <c r="T71" s="25"/>
      <c r="U71" s="25">
        <v>138.80000000000001</v>
      </c>
      <c r="V71" s="25">
        <v>15.659489954068276</v>
      </c>
      <c r="W71" s="25">
        <v>5.0236693075157373</v>
      </c>
      <c r="X71" s="25" t="s">
        <v>237</v>
      </c>
      <c r="Y71" s="25">
        <v>14</v>
      </c>
      <c r="Z71" s="25" t="s">
        <v>239</v>
      </c>
      <c r="AA71" s="25">
        <v>53</v>
      </c>
      <c r="AB71" s="25" t="s">
        <v>239</v>
      </c>
    </row>
    <row r="72" spans="1:28" x14ac:dyDescent="0.25">
      <c r="A72" s="15"/>
      <c r="B72" s="45" t="s">
        <v>85</v>
      </c>
      <c r="C72" s="25">
        <v>3570</v>
      </c>
      <c r="D72" s="25" t="s">
        <v>237</v>
      </c>
      <c r="E72" s="25">
        <v>7040</v>
      </c>
      <c r="F72" s="25" t="s">
        <v>237</v>
      </c>
      <c r="G72" s="241">
        <v>3.1</v>
      </c>
      <c r="H72" s="25" t="s">
        <v>237</v>
      </c>
      <c r="I72" s="241">
        <v>3.1</v>
      </c>
      <c r="J72" s="25" t="s">
        <v>237</v>
      </c>
      <c r="K72" s="25">
        <v>56.1</v>
      </c>
      <c r="L72" s="25" t="s">
        <v>237</v>
      </c>
      <c r="M72" s="25">
        <v>18</v>
      </c>
      <c r="N72" s="25" t="s">
        <v>237</v>
      </c>
      <c r="O72" s="25">
        <v>1.6525699914304299</v>
      </c>
      <c r="P72" s="25"/>
      <c r="Q72" s="25">
        <v>1.9854700000000001</v>
      </c>
      <c r="R72" s="25"/>
      <c r="S72" s="25">
        <v>2.8814589201025709</v>
      </c>
      <c r="T72" s="25"/>
      <c r="U72" s="25">
        <v>662.21</v>
      </c>
      <c r="V72" s="25">
        <v>4.2178021021368508</v>
      </c>
      <c r="W72" s="25">
        <v>16.613684888515305</v>
      </c>
      <c r="X72" s="25" t="s">
        <v>237</v>
      </c>
      <c r="Y72" s="25">
        <v>15</v>
      </c>
      <c r="Z72" s="25" t="s">
        <v>237</v>
      </c>
      <c r="AA72" s="25">
        <v>48</v>
      </c>
      <c r="AB72" s="25" t="s">
        <v>237</v>
      </c>
    </row>
    <row r="73" spans="1:28" x14ac:dyDescent="0.25">
      <c r="A73" s="15"/>
      <c r="B73" s="45" t="s">
        <v>86</v>
      </c>
      <c r="C73" s="25">
        <v>46100</v>
      </c>
      <c r="D73" s="25" t="s">
        <v>237</v>
      </c>
      <c r="E73" s="25">
        <v>44540</v>
      </c>
      <c r="F73" s="25" t="s">
        <v>237</v>
      </c>
      <c r="G73" s="241">
        <v>2.2999999999999998</v>
      </c>
      <c r="H73" s="25" t="s">
        <v>237</v>
      </c>
      <c r="I73" s="241">
        <v>1.3</v>
      </c>
      <c r="J73" s="25" t="s">
        <v>237</v>
      </c>
      <c r="K73" s="25">
        <v>1.1000000000000001</v>
      </c>
      <c r="L73" s="25" t="s">
        <v>237</v>
      </c>
      <c r="M73" s="25" t="s">
        <v>238</v>
      </c>
      <c r="N73" s="25" t="s">
        <v>237</v>
      </c>
      <c r="O73" s="25">
        <v>8.8633923563817003</v>
      </c>
      <c r="P73" s="25"/>
      <c r="Q73" s="25">
        <v>5.0811900000000003</v>
      </c>
      <c r="R73" s="25"/>
      <c r="S73" s="25">
        <v>1.3997995991983969</v>
      </c>
      <c r="T73" s="25"/>
      <c r="U73" s="25" t="s">
        <v>238</v>
      </c>
      <c r="V73" s="25" t="s">
        <v>238</v>
      </c>
      <c r="W73" s="25" t="s">
        <v>238</v>
      </c>
      <c r="X73" s="25" t="s">
        <v>237</v>
      </c>
      <c r="Y73" s="25">
        <v>23</v>
      </c>
      <c r="Z73" s="25" t="s">
        <v>239</v>
      </c>
      <c r="AA73" s="25">
        <v>37</v>
      </c>
      <c r="AB73" s="25" t="s">
        <v>239</v>
      </c>
    </row>
    <row r="74" spans="1:28" x14ac:dyDescent="0.25">
      <c r="A74" s="15"/>
      <c r="B74" s="45" t="s">
        <v>87</v>
      </c>
      <c r="C74" s="25">
        <v>1760</v>
      </c>
      <c r="D74" s="25" t="s">
        <v>237</v>
      </c>
      <c r="E74" s="25">
        <v>3880</v>
      </c>
      <c r="F74" s="25" t="s">
        <v>237</v>
      </c>
      <c r="G74" s="241">
        <v>-2</v>
      </c>
      <c r="H74" s="25" t="s">
        <v>237</v>
      </c>
      <c r="I74" s="241">
        <v>2.8</v>
      </c>
      <c r="J74" s="25" t="s">
        <v>237</v>
      </c>
      <c r="K74" s="25">
        <v>25</v>
      </c>
      <c r="L74" s="25" t="s">
        <v>237</v>
      </c>
      <c r="M74" s="25">
        <v>28.6</v>
      </c>
      <c r="N74" s="25" t="s">
        <v>239</v>
      </c>
      <c r="O74" s="25">
        <v>2.9444298154682498</v>
      </c>
      <c r="P74" s="25"/>
      <c r="Q74" s="25">
        <v>8.1409699999999994</v>
      </c>
      <c r="R74" s="25"/>
      <c r="S74" s="25">
        <v>0.24909598219883208</v>
      </c>
      <c r="T74" s="25"/>
      <c r="U74" s="25">
        <v>1807.91</v>
      </c>
      <c r="V74" s="25">
        <v>4.5660932012732607</v>
      </c>
      <c r="W74" s="25">
        <v>3.7145434887390185</v>
      </c>
      <c r="X74" s="25" t="s">
        <v>237</v>
      </c>
      <c r="Y74" s="25">
        <v>15</v>
      </c>
      <c r="Z74" s="25" t="s">
        <v>239</v>
      </c>
      <c r="AA74" s="25">
        <v>49</v>
      </c>
      <c r="AB74" s="25" t="s">
        <v>239</v>
      </c>
    </row>
    <row r="75" spans="1:28" x14ac:dyDescent="0.25">
      <c r="A75" s="15"/>
      <c r="B75" s="45" t="s">
        <v>88</v>
      </c>
      <c r="C75" s="25">
        <v>22530</v>
      </c>
      <c r="D75" s="25" t="s">
        <v>237</v>
      </c>
      <c r="E75" s="25">
        <v>25630</v>
      </c>
      <c r="F75" s="25" t="s">
        <v>237</v>
      </c>
      <c r="G75" s="241">
        <v>1.3</v>
      </c>
      <c r="H75" s="25" t="s">
        <v>237</v>
      </c>
      <c r="I75" s="241">
        <v>1.7</v>
      </c>
      <c r="J75" s="25" t="s">
        <v>237</v>
      </c>
      <c r="K75" s="25">
        <v>4.5999999999999996</v>
      </c>
      <c r="L75" s="25" t="s">
        <v>237</v>
      </c>
      <c r="M75" s="25" t="s">
        <v>238</v>
      </c>
      <c r="N75" s="25" t="s">
        <v>237</v>
      </c>
      <c r="O75" s="25">
        <v>6.2587540085368198</v>
      </c>
      <c r="P75" s="25"/>
      <c r="Q75" s="25" t="s">
        <v>238</v>
      </c>
      <c r="R75" s="25"/>
      <c r="S75" s="25">
        <v>2.3809914689984644</v>
      </c>
      <c r="T75" s="25"/>
      <c r="U75" s="25" t="s">
        <v>238</v>
      </c>
      <c r="V75" s="25" t="s">
        <v>238</v>
      </c>
      <c r="W75" s="25" t="s">
        <v>238</v>
      </c>
      <c r="X75" s="25" t="s">
        <v>237</v>
      </c>
      <c r="Y75" s="25">
        <v>19</v>
      </c>
      <c r="Z75" s="25" t="s">
        <v>239</v>
      </c>
      <c r="AA75" s="25">
        <v>41</v>
      </c>
      <c r="AB75" s="25" t="s">
        <v>239</v>
      </c>
    </row>
    <row r="76" spans="1:28" x14ac:dyDescent="0.25">
      <c r="A76" s="15"/>
      <c r="B76" s="45" t="s">
        <v>89</v>
      </c>
      <c r="C76" s="25">
        <v>7460</v>
      </c>
      <c r="D76" s="25" t="s">
        <v>237</v>
      </c>
      <c r="E76" s="25">
        <v>11120</v>
      </c>
      <c r="F76" s="25" t="s">
        <v>237</v>
      </c>
      <c r="G76" s="241">
        <v>4.2</v>
      </c>
      <c r="H76" s="25" t="s">
        <v>239</v>
      </c>
      <c r="I76" s="241">
        <v>2.4</v>
      </c>
      <c r="J76" s="25" t="s">
        <v>237</v>
      </c>
      <c r="K76" s="25">
        <v>3.9</v>
      </c>
      <c r="L76" s="25" t="s">
        <v>237</v>
      </c>
      <c r="M76" s="25" t="s">
        <v>238</v>
      </c>
      <c r="N76" s="25" t="s">
        <v>237</v>
      </c>
      <c r="O76" s="25">
        <v>2.97359296126707</v>
      </c>
      <c r="P76" s="25"/>
      <c r="Q76" s="25" t="s">
        <v>238</v>
      </c>
      <c r="R76" s="25"/>
      <c r="S76" s="25" t="s">
        <v>238</v>
      </c>
      <c r="T76" s="25"/>
      <c r="U76" s="25">
        <v>7.65</v>
      </c>
      <c r="V76" s="25">
        <v>0.99686295196816876</v>
      </c>
      <c r="W76" s="25">
        <v>6.3442163222506256</v>
      </c>
      <c r="X76" s="25" t="s">
        <v>237</v>
      </c>
      <c r="Y76" s="25" t="s">
        <v>238</v>
      </c>
      <c r="Z76" s="25" t="s">
        <v>237</v>
      </c>
      <c r="AA76" s="25" t="s">
        <v>238</v>
      </c>
      <c r="AB76" s="25" t="s">
        <v>237</v>
      </c>
    </row>
    <row r="77" spans="1:28" x14ac:dyDescent="0.25">
      <c r="A77" s="15"/>
      <c r="B77" s="45" t="s">
        <v>90</v>
      </c>
      <c r="C77" s="25">
        <v>3340</v>
      </c>
      <c r="D77" s="25" t="s">
        <v>237</v>
      </c>
      <c r="E77" s="25">
        <v>7130</v>
      </c>
      <c r="F77" s="25" t="s">
        <v>237</v>
      </c>
      <c r="G77" s="241">
        <v>0.2</v>
      </c>
      <c r="H77" s="25" t="s">
        <v>237</v>
      </c>
      <c r="I77" s="241">
        <v>1.2</v>
      </c>
      <c r="J77" s="25" t="s">
        <v>237</v>
      </c>
      <c r="K77" s="25">
        <v>6.5</v>
      </c>
      <c r="L77" s="25" t="s">
        <v>237</v>
      </c>
      <c r="M77" s="25">
        <v>13.5</v>
      </c>
      <c r="N77" s="25" t="s">
        <v>239</v>
      </c>
      <c r="O77" s="25">
        <v>2.3829820740474199</v>
      </c>
      <c r="P77" s="25"/>
      <c r="Q77" s="25">
        <v>2.91804</v>
      </c>
      <c r="R77" s="25"/>
      <c r="S77" s="25">
        <v>0.41427276128293566</v>
      </c>
      <c r="T77" s="25"/>
      <c r="U77" s="25">
        <v>299.43</v>
      </c>
      <c r="V77" s="25">
        <v>0.60995069438229976</v>
      </c>
      <c r="W77" s="25">
        <v>7.6414403640410509</v>
      </c>
      <c r="X77" s="25" t="s">
        <v>237</v>
      </c>
      <c r="Y77" s="25">
        <v>10</v>
      </c>
      <c r="Z77" s="25" t="s">
        <v>239</v>
      </c>
      <c r="AA77" s="25">
        <v>60</v>
      </c>
      <c r="AB77" s="25" t="s">
        <v>239</v>
      </c>
    </row>
    <row r="78" spans="1:28" x14ac:dyDescent="0.25">
      <c r="A78" s="15"/>
      <c r="B78" s="45" t="s">
        <v>91</v>
      </c>
      <c r="C78" s="25">
        <v>460</v>
      </c>
      <c r="D78" s="25" t="s">
        <v>237</v>
      </c>
      <c r="E78" s="25">
        <v>1160</v>
      </c>
      <c r="F78" s="25" t="s">
        <v>237</v>
      </c>
      <c r="G78" s="25" t="s">
        <v>238</v>
      </c>
      <c r="H78" s="25" t="s">
        <v>237</v>
      </c>
      <c r="I78" s="241">
        <v>0.7</v>
      </c>
      <c r="J78" s="25" t="s">
        <v>237</v>
      </c>
      <c r="K78" s="25">
        <v>10.6</v>
      </c>
      <c r="L78" s="25" t="s">
        <v>237</v>
      </c>
      <c r="M78" s="25">
        <v>43.3</v>
      </c>
      <c r="N78" s="25" t="s">
        <v>239</v>
      </c>
      <c r="O78" s="25">
        <v>1.77206640601468</v>
      </c>
      <c r="P78" s="25"/>
      <c r="Q78" s="25">
        <v>2.47139</v>
      </c>
      <c r="R78" s="25"/>
      <c r="S78" s="25" t="s">
        <v>238</v>
      </c>
      <c r="T78" s="25"/>
      <c r="U78" s="25">
        <v>339.65</v>
      </c>
      <c r="V78" s="25">
        <v>6.5066569029980421</v>
      </c>
      <c r="W78" s="25">
        <v>4.8928081736347089</v>
      </c>
      <c r="X78" s="25" t="s">
        <v>237</v>
      </c>
      <c r="Y78" s="25">
        <v>16</v>
      </c>
      <c r="Z78" s="25" t="s">
        <v>239</v>
      </c>
      <c r="AA78" s="25">
        <v>46</v>
      </c>
      <c r="AB78" s="25" t="s">
        <v>239</v>
      </c>
    </row>
    <row r="79" spans="1:28" x14ac:dyDescent="0.25">
      <c r="A79" s="15"/>
      <c r="B79" s="45" t="s">
        <v>92</v>
      </c>
      <c r="C79" s="25">
        <v>520</v>
      </c>
      <c r="D79" s="25" t="s">
        <v>237</v>
      </c>
      <c r="E79" s="25">
        <v>1240</v>
      </c>
      <c r="F79" s="25" t="s">
        <v>237</v>
      </c>
      <c r="G79" s="241">
        <v>0.9</v>
      </c>
      <c r="H79" s="25" t="s">
        <v>237</v>
      </c>
      <c r="I79" s="241">
        <v>-1.3</v>
      </c>
      <c r="J79" s="25" t="s">
        <v>237</v>
      </c>
      <c r="K79" s="25">
        <v>14.9</v>
      </c>
      <c r="L79" s="25" t="s">
        <v>237</v>
      </c>
      <c r="M79" s="25">
        <v>48.9</v>
      </c>
      <c r="N79" s="25" t="s">
        <v>239</v>
      </c>
      <c r="O79" s="25">
        <v>1.33221479711163</v>
      </c>
      <c r="P79" s="25"/>
      <c r="Q79" s="25" t="s">
        <v>238</v>
      </c>
      <c r="R79" s="25"/>
      <c r="S79" s="25">
        <v>2.0163547450436736</v>
      </c>
      <c r="T79" s="25"/>
      <c r="U79" s="25">
        <v>78.87</v>
      </c>
      <c r="V79" s="25">
        <v>9.6012807681421286</v>
      </c>
      <c r="W79" s="25" t="s">
        <v>238</v>
      </c>
      <c r="X79" s="25" t="s">
        <v>237</v>
      </c>
      <c r="Y79" s="25">
        <v>19</v>
      </c>
      <c r="Z79" s="25" t="s">
        <v>239</v>
      </c>
      <c r="AA79" s="25">
        <v>43</v>
      </c>
      <c r="AB79" s="25" t="s">
        <v>239</v>
      </c>
    </row>
    <row r="80" spans="1:28" x14ac:dyDescent="0.25">
      <c r="A80" s="15"/>
      <c r="B80" s="45" t="s">
        <v>93</v>
      </c>
      <c r="C80" s="25">
        <v>3750</v>
      </c>
      <c r="D80" s="25" t="s">
        <v>237</v>
      </c>
      <c r="E80" s="25">
        <v>6550</v>
      </c>
      <c r="F80" s="25" t="s">
        <v>408</v>
      </c>
      <c r="G80" s="241">
        <v>-1.3</v>
      </c>
      <c r="H80" s="25" t="s">
        <v>237</v>
      </c>
      <c r="I80" s="241">
        <v>2.1</v>
      </c>
      <c r="J80" s="25" t="s">
        <v>237</v>
      </c>
      <c r="K80" s="25">
        <v>10.9</v>
      </c>
      <c r="L80" s="25" t="s">
        <v>237</v>
      </c>
      <c r="M80" s="25" t="s">
        <v>238</v>
      </c>
      <c r="N80" s="25" t="s">
        <v>237</v>
      </c>
      <c r="O80" s="25">
        <v>4.3329115869371799</v>
      </c>
      <c r="P80" s="25"/>
      <c r="Q80" s="25">
        <v>3.1940400000000002</v>
      </c>
      <c r="R80" s="25"/>
      <c r="S80" s="25">
        <v>1.0991029027369446</v>
      </c>
      <c r="T80" s="25"/>
      <c r="U80" s="25">
        <v>114.45</v>
      </c>
      <c r="V80" s="25">
        <v>4.01586638879827</v>
      </c>
      <c r="W80" s="25">
        <v>6.0013937255293399</v>
      </c>
      <c r="X80" s="25" t="s">
        <v>237</v>
      </c>
      <c r="Y80" s="25" t="s">
        <v>238</v>
      </c>
      <c r="Z80" s="25" t="s">
        <v>237</v>
      </c>
      <c r="AA80" s="25" t="s">
        <v>238</v>
      </c>
      <c r="AB80" s="25" t="s">
        <v>237</v>
      </c>
    </row>
    <row r="81" spans="1:28" x14ac:dyDescent="0.25">
      <c r="A81" s="15"/>
      <c r="B81" s="45" t="s">
        <v>94</v>
      </c>
      <c r="C81" s="25">
        <v>810</v>
      </c>
      <c r="D81" s="25" t="s">
        <v>237</v>
      </c>
      <c r="E81" s="25">
        <v>1710</v>
      </c>
      <c r="F81" s="25" t="s">
        <v>237</v>
      </c>
      <c r="G81" s="25" t="s">
        <v>238</v>
      </c>
      <c r="H81" s="25" t="s">
        <v>237</v>
      </c>
      <c r="I81" s="241">
        <v>-0.6</v>
      </c>
      <c r="J81" s="25" t="s">
        <v>239</v>
      </c>
      <c r="K81" s="25">
        <v>12.2</v>
      </c>
      <c r="L81" s="25" t="s">
        <v>239</v>
      </c>
      <c r="M81" s="25">
        <v>61.7</v>
      </c>
      <c r="N81" s="25" t="s">
        <v>239</v>
      </c>
      <c r="O81" s="25">
        <v>1.4706223014117199</v>
      </c>
      <c r="P81" s="25"/>
      <c r="Q81" s="25" t="s">
        <v>238</v>
      </c>
      <c r="R81" s="25"/>
      <c r="S81" s="25" t="s">
        <v>238</v>
      </c>
      <c r="T81" s="25"/>
      <c r="U81" s="25">
        <v>1275.19</v>
      </c>
      <c r="V81" s="25">
        <v>16.022660402469576</v>
      </c>
      <c r="W81" s="25">
        <v>0.13444971338665845</v>
      </c>
      <c r="X81" s="25" t="s">
        <v>237</v>
      </c>
      <c r="Y81" s="25">
        <v>8</v>
      </c>
      <c r="Z81" s="25" t="s">
        <v>239</v>
      </c>
      <c r="AA81" s="25">
        <v>63</v>
      </c>
      <c r="AB81" s="25" t="s">
        <v>239</v>
      </c>
    </row>
    <row r="82" spans="1:28" x14ac:dyDescent="0.25">
      <c r="A82" s="15"/>
      <c r="B82" s="45" t="s">
        <v>95</v>
      </c>
      <c r="C82" s="25" t="s">
        <v>238</v>
      </c>
      <c r="D82" s="25" t="s">
        <v>237</v>
      </c>
      <c r="E82" s="25" t="s">
        <v>238</v>
      </c>
      <c r="F82" s="25" t="s">
        <v>237</v>
      </c>
      <c r="G82" s="25" t="s">
        <v>238</v>
      </c>
      <c r="H82" s="25" t="s">
        <v>237</v>
      </c>
      <c r="I82" s="241" t="s">
        <v>238</v>
      </c>
      <c r="J82" s="25" t="s">
        <v>237</v>
      </c>
      <c r="K82" s="25" t="s">
        <v>238</v>
      </c>
      <c r="L82" s="25" t="s">
        <v>237</v>
      </c>
      <c r="M82" s="25" t="s">
        <v>238</v>
      </c>
      <c r="N82" s="25" t="s">
        <v>237</v>
      </c>
      <c r="O82" s="25" t="s">
        <v>238</v>
      </c>
      <c r="P82" s="25"/>
      <c r="Q82" s="25" t="s">
        <v>238</v>
      </c>
      <c r="R82" s="25"/>
      <c r="S82" s="25" t="s">
        <v>238</v>
      </c>
      <c r="T82" s="25"/>
      <c r="U82" s="25" t="s">
        <v>238</v>
      </c>
      <c r="V82" s="25" t="s">
        <v>238</v>
      </c>
      <c r="W82" s="25" t="s">
        <v>238</v>
      </c>
      <c r="X82" s="25" t="s">
        <v>237</v>
      </c>
      <c r="Y82" s="25" t="s">
        <v>238</v>
      </c>
      <c r="Z82" s="25" t="s">
        <v>237</v>
      </c>
      <c r="AA82" s="25" t="s">
        <v>238</v>
      </c>
      <c r="AB82" s="25" t="s">
        <v>237</v>
      </c>
    </row>
    <row r="83" spans="1:28" x14ac:dyDescent="0.25">
      <c r="A83" s="15"/>
      <c r="B83" s="45" t="s">
        <v>96</v>
      </c>
      <c r="C83" s="25">
        <v>2180</v>
      </c>
      <c r="D83" s="25" t="s">
        <v>237</v>
      </c>
      <c r="E83" s="25">
        <v>4270</v>
      </c>
      <c r="F83" s="25" t="s">
        <v>237</v>
      </c>
      <c r="G83" s="241">
        <v>0.8</v>
      </c>
      <c r="H83" s="25" t="s">
        <v>237</v>
      </c>
      <c r="I83" s="241">
        <v>1.6</v>
      </c>
      <c r="J83" s="25" t="s">
        <v>237</v>
      </c>
      <c r="K83" s="25">
        <v>11.8</v>
      </c>
      <c r="L83" s="25" t="s">
        <v>237</v>
      </c>
      <c r="M83" s="25">
        <v>17.899999999999999</v>
      </c>
      <c r="N83" s="25" t="s">
        <v>237</v>
      </c>
      <c r="O83" s="25">
        <v>4.3263039794648002</v>
      </c>
      <c r="P83" s="25"/>
      <c r="Q83" s="25" t="s">
        <v>238</v>
      </c>
      <c r="R83" s="25"/>
      <c r="S83" s="25">
        <v>1.0040216106329618</v>
      </c>
      <c r="T83" s="25"/>
      <c r="U83" s="25">
        <v>571.53</v>
      </c>
      <c r="V83" s="25">
        <v>3.3077304474272262</v>
      </c>
      <c r="W83" s="25">
        <v>9.4931172719202017</v>
      </c>
      <c r="X83" s="25" t="s">
        <v>237</v>
      </c>
      <c r="Y83" s="25">
        <v>8</v>
      </c>
      <c r="Z83" s="25" t="s">
        <v>237</v>
      </c>
      <c r="AA83" s="25">
        <v>60</v>
      </c>
      <c r="AB83" s="25" t="s">
        <v>237</v>
      </c>
    </row>
    <row r="84" spans="1:28" x14ac:dyDescent="0.25">
      <c r="A84" s="15"/>
      <c r="B84" s="45" t="s">
        <v>97</v>
      </c>
      <c r="C84" s="25">
        <v>12410</v>
      </c>
      <c r="D84" s="25" t="s">
        <v>239</v>
      </c>
      <c r="E84" s="25">
        <v>20930</v>
      </c>
      <c r="F84" s="25" t="s">
        <v>239</v>
      </c>
      <c r="G84" s="241">
        <v>3</v>
      </c>
      <c r="H84" s="25" t="s">
        <v>237</v>
      </c>
      <c r="I84" s="241">
        <v>2.4</v>
      </c>
      <c r="J84" s="25" t="s">
        <v>239</v>
      </c>
      <c r="K84" s="25">
        <v>10.4</v>
      </c>
      <c r="L84" s="25" t="s">
        <v>239</v>
      </c>
      <c r="M84" s="25">
        <v>0.2</v>
      </c>
      <c r="N84" s="25" t="s">
        <v>239</v>
      </c>
      <c r="O84" s="25">
        <v>5.1300975568701004</v>
      </c>
      <c r="P84" s="25"/>
      <c r="Q84" s="25">
        <v>4.71225</v>
      </c>
      <c r="R84" s="25"/>
      <c r="S84" s="25">
        <v>1.0710886222706464</v>
      </c>
      <c r="T84" s="25"/>
      <c r="U84" s="25" t="s">
        <v>238</v>
      </c>
      <c r="V84" s="25" t="s">
        <v>238</v>
      </c>
      <c r="W84" s="25">
        <v>81.782591577044485</v>
      </c>
      <c r="X84" s="25" t="s">
        <v>237</v>
      </c>
      <c r="Y84" s="25">
        <v>21</v>
      </c>
      <c r="Z84" s="25" t="s">
        <v>239</v>
      </c>
      <c r="AA84" s="25">
        <v>40</v>
      </c>
      <c r="AB84" s="25" t="s">
        <v>239</v>
      </c>
    </row>
    <row r="85" spans="1:28" x14ac:dyDescent="0.25">
      <c r="A85" s="15"/>
      <c r="B85" s="45" t="s">
        <v>98</v>
      </c>
      <c r="C85" s="25">
        <v>43930</v>
      </c>
      <c r="D85" s="25" t="s">
        <v>237</v>
      </c>
      <c r="E85" s="25">
        <v>38870</v>
      </c>
      <c r="F85" s="25" t="s">
        <v>237</v>
      </c>
      <c r="G85" s="241">
        <v>3.2</v>
      </c>
      <c r="H85" s="25" t="s">
        <v>237</v>
      </c>
      <c r="I85" s="241">
        <v>1.9</v>
      </c>
      <c r="J85" s="25" t="s">
        <v>237</v>
      </c>
      <c r="K85" s="25">
        <v>4.7</v>
      </c>
      <c r="L85" s="25" t="s">
        <v>237</v>
      </c>
      <c r="M85" s="25" t="s">
        <v>238</v>
      </c>
      <c r="N85" s="25" t="s">
        <v>237</v>
      </c>
      <c r="O85" s="25">
        <v>7.6119544844560396</v>
      </c>
      <c r="P85" s="25"/>
      <c r="Q85" s="25">
        <v>7.5999600000000003</v>
      </c>
      <c r="R85" s="25"/>
      <c r="S85" s="25">
        <v>0.15827519943333621</v>
      </c>
      <c r="T85" s="25"/>
      <c r="U85" s="25" t="s">
        <v>238</v>
      </c>
      <c r="V85" s="25" t="s">
        <v>238</v>
      </c>
      <c r="W85" s="25" t="s">
        <v>238</v>
      </c>
      <c r="X85" s="25" t="s">
        <v>237</v>
      </c>
      <c r="Y85" s="25" t="s">
        <v>238</v>
      </c>
      <c r="Z85" s="25" t="s">
        <v>237</v>
      </c>
      <c r="AA85" s="25" t="s">
        <v>238</v>
      </c>
      <c r="AB85" s="25" t="s">
        <v>237</v>
      </c>
    </row>
    <row r="86" spans="1:28" x14ac:dyDescent="0.25">
      <c r="A86" s="15"/>
      <c r="B86" s="45" t="s">
        <v>99</v>
      </c>
      <c r="C86" s="25">
        <v>1570</v>
      </c>
      <c r="D86" s="25" t="s">
        <v>237</v>
      </c>
      <c r="E86" s="25">
        <v>5350</v>
      </c>
      <c r="F86" s="25" t="s">
        <v>237</v>
      </c>
      <c r="G86" s="241">
        <v>2</v>
      </c>
      <c r="H86" s="25" t="s">
        <v>237</v>
      </c>
      <c r="I86" s="241">
        <v>5</v>
      </c>
      <c r="J86" s="25" t="s">
        <v>237</v>
      </c>
      <c r="K86" s="25">
        <v>6.1</v>
      </c>
      <c r="L86" s="25" t="s">
        <v>237</v>
      </c>
      <c r="M86" s="25">
        <v>32.700000000000003</v>
      </c>
      <c r="N86" s="25" t="s">
        <v>237</v>
      </c>
      <c r="O86" s="25">
        <v>1.3389249909444301</v>
      </c>
      <c r="P86" s="25"/>
      <c r="Q86" s="25">
        <v>3.3513700000000002</v>
      </c>
      <c r="R86" s="25"/>
      <c r="S86" s="25">
        <v>2.4947392407706919</v>
      </c>
      <c r="T86" s="25"/>
      <c r="U86" s="25">
        <v>1667.63</v>
      </c>
      <c r="V86" s="25">
        <v>9.0766046163087838E-2</v>
      </c>
      <c r="W86" s="25">
        <v>5.6234951530482098</v>
      </c>
      <c r="X86" s="25" t="s">
        <v>237</v>
      </c>
      <c r="Y86" s="25">
        <v>21</v>
      </c>
      <c r="Z86" s="25" t="s">
        <v>237</v>
      </c>
      <c r="AA86" s="25">
        <v>43</v>
      </c>
      <c r="AB86" s="25" t="s">
        <v>237</v>
      </c>
    </row>
    <row r="87" spans="1:28" x14ac:dyDescent="0.25">
      <c r="A87" s="15"/>
      <c r="B87" s="45" t="s">
        <v>100</v>
      </c>
      <c r="C87" s="25">
        <v>3580</v>
      </c>
      <c r="D87" s="25" t="s">
        <v>237</v>
      </c>
      <c r="E87" s="25">
        <v>9260</v>
      </c>
      <c r="F87" s="25" t="s">
        <v>237</v>
      </c>
      <c r="G87" s="241">
        <v>4.5</v>
      </c>
      <c r="H87" s="25" t="s">
        <v>237</v>
      </c>
      <c r="I87" s="241">
        <v>2.8</v>
      </c>
      <c r="J87" s="25" t="s">
        <v>237</v>
      </c>
      <c r="K87" s="25">
        <v>13.8</v>
      </c>
      <c r="L87" s="25" t="s">
        <v>237</v>
      </c>
      <c r="M87" s="25">
        <v>16.2</v>
      </c>
      <c r="N87" s="25" t="s">
        <v>237</v>
      </c>
      <c r="O87" s="25">
        <v>1.1997963501872999</v>
      </c>
      <c r="P87" s="25"/>
      <c r="Q87" s="25">
        <v>3.5620400000000001</v>
      </c>
      <c r="R87" s="25"/>
      <c r="S87" s="25">
        <v>0.8862815126872422</v>
      </c>
      <c r="T87" s="25"/>
      <c r="U87" s="25">
        <v>67.81</v>
      </c>
      <c r="V87" s="25">
        <v>7.970043599702225E-3</v>
      </c>
      <c r="W87" s="25">
        <v>16.395850195842133</v>
      </c>
      <c r="X87" s="25" t="s">
        <v>237</v>
      </c>
      <c r="Y87" s="25">
        <v>18</v>
      </c>
      <c r="Z87" s="25" t="s">
        <v>237</v>
      </c>
      <c r="AA87" s="25">
        <v>46</v>
      </c>
      <c r="AB87" s="25" t="s">
        <v>237</v>
      </c>
    </row>
    <row r="88" spans="1:28" x14ac:dyDescent="0.25">
      <c r="A88" s="15"/>
      <c r="B88" s="45" t="s">
        <v>101</v>
      </c>
      <c r="C88" s="25">
        <v>5780</v>
      </c>
      <c r="D88" s="25" t="s">
        <v>237</v>
      </c>
      <c r="E88" s="25">
        <v>15600</v>
      </c>
      <c r="F88" s="25" t="s">
        <v>237</v>
      </c>
      <c r="G88" s="241">
        <v>-2.5</v>
      </c>
      <c r="H88" s="25" t="s">
        <v>237</v>
      </c>
      <c r="I88" s="241">
        <v>2.8</v>
      </c>
      <c r="J88" s="25" t="s">
        <v>237</v>
      </c>
      <c r="K88" s="25">
        <v>20.3</v>
      </c>
      <c r="L88" s="25" t="s">
        <v>237</v>
      </c>
      <c r="M88" s="25">
        <v>1.5</v>
      </c>
      <c r="N88" s="25" t="s">
        <v>239</v>
      </c>
      <c r="O88" s="25">
        <v>2.7074717962955099</v>
      </c>
      <c r="P88" s="25"/>
      <c r="Q88" s="25">
        <v>3.6127600000000002</v>
      </c>
      <c r="R88" s="25"/>
      <c r="S88" s="25">
        <v>2.1140322731368908</v>
      </c>
      <c r="T88" s="25"/>
      <c r="U88" s="25">
        <v>148.88999999999999</v>
      </c>
      <c r="V88" s="25">
        <v>2.9591207596306845E-2</v>
      </c>
      <c r="W88" s="25" t="s">
        <v>238</v>
      </c>
      <c r="X88" s="25" t="s">
        <v>237</v>
      </c>
      <c r="Y88" s="25">
        <v>17</v>
      </c>
      <c r="Z88" s="25" t="s">
        <v>239</v>
      </c>
      <c r="AA88" s="25">
        <v>45</v>
      </c>
      <c r="AB88" s="25" t="s">
        <v>239</v>
      </c>
    </row>
    <row r="89" spans="1:28" x14ac:dyDescent="0.25">
      <c r="A89" s="15"/>
      <c r="B89" s="45" t="s">
        <v>102</v>
      </c>
      <c r="C89" s="25">
        <v>6710</v>
      </c>
      <c r="D89" s="25" t="s">
        <v>237</v>
      </c>
      <c r="E89" s="25">
        <v>15220</v>
      </c>
      <c r="F89" s="25" t="s">
        <v>237</v>
      </c>
      <c r="G89" s="25" t="s">
        <v>238</v>
      </c>
      <c r="H89" s="25" t="s">
        <v>237</v>
      </c>
      <c r="I89" s="241">
        <v>2.7</v>
      </c>
      <c r="J89" s="25" t="s">
        <v>239</v>
      </c>
      <c r="K89" s="25">
        <v>12</v>
      </c>
      <c r="L89" s="25" t="s">
        <v>239</v>
      </c>
      <c r="M89" s="25">
        <v>2.8</v>
      </c>
      <c r="N89" s="25" t="s">
        <v>239</v>
      </c>
      <c r="O89" s="25">
        <v>1.92174579901219</v>
      </c>
      <c r="P89" s="25"/>
      <c r="Q89" s="25" t="s">
        <v>238</v>
      </c>
      <c r="R89" s="25"/>
      <c r="S89" s="25">
        <v>2.8056916581241187</v>
      </c>
      <c r="T89" s="25"/>
      <c r="U89" s="25">
        <v>1300.79</v>
      </c>
      <c r="V89" s="25">
        <v>0.60095701119664335</v>
      </c>
      <c r="W89" s="25" t="s">
        <v>238</v>
      </c>
      <c r="X89" s="25" t="s">
        <v>237</v>
      </c>
      <c r="Y89" s="25">
        <v>22</v>
      </c>
      <c r="Z89" s="25" t="s">
        <v>239</v>
      </c>
      <c r="AA89" s="25">
        <v>40</v>
      </c>
      <c r="AB89" s="25" t="s">
        <v>239</v>
      </c>
    </row>
    <row r="90" spans="1:28" x14ac:dyDescent="0.25">
      <c r="A90" s="15"/>
      <c r="B90" s="45" t="s">
        <v>103</v>
      </c>
      <c r="C90" s="25">
        <v>39110</v>
      </c>
      <c r="D90" s="25" t="s">
        <v>239</v>
      </c>
      <c r="E90" s="25">
        <v>35090</v>
      </c>
      <c r="F90" s="25" t="s">
        <v>239</v>
      </c>
      <c r="G90" s="241">
        <v>2.8</v>
      </c>
      <c r="H90" s="25" t="s">
        <v>237</v>
      </c>
      <c r="I90" s="241">
        <v>3.8</v>
      </c>
      <c r="J90" s="25" t="s">
        <v>237</v>
      </c>
      <c r="K90" s="25">
        <v>2.6</v>
      </c>
      <c r="L90" s="25" t="s">
        <v>237</v>
      </c>
      <c r="M90" s="25" t="s">
        <v>238</v>
      </c>
      <c r="N90" s="25" t="s">
        <v>237</v>
      </c>
      <c r="O90" s="25">
        <v>5.8868202911492098</v>
      </c>
      <c r="P90" s="25"/>
      <c r="Q90" s="25">
        <v>6.1546799999999999</v>
      </c>
      <c r="R90" s="25"/>
      <c r="S90" s="25">
        <v>0.57503168601773524</v>
      </c>
      <c r="T90" s="25"/>
      <c r="U90" s="25" t="s">
        <v>238</v>
      </c>
      <c r="V90" s="25" t="s">
        <v>238</v>
      </c>
      <c r="W90" s="25" t="s">
        <v>238</v>
      </c>
      <c r="X90" s="25" t="s">
        <v>237</v>
      </c>
      <c r="Y90" s="25">
        <v>19</v>
      </c>
      <c r="Z90" s="25" t="s">
        <v>239</v>
      </c>
      <c r="AA90" s="25">
        <v>42</v>
      </c>
      <c r="AB90" s="25" t="s">
        <v>239</v>
      </c>
    </row>
    <row r="91" spans="1:28" x14ac:dyDescent="0.25">
      <c r="A91" s="15"/>
      <c r="B91" s="45" t="s">
        <v>104</v>
      </c>
      <c r="C91" s="25">
        <v>34120</v>
      </c>
      <c r="D91" s="25" t="s">
        <v>237</v>
      </c>
      <c r="E91" s="25">
        <v>32140</v>
      </c>
      <c r="F91" s="25" t="s">
        <v>237</v>
      </c>
      <c r="G91" s="241">
        <v>1.9</v>
      </c>
      <c r="H91" s="25" t="s">
        <v>237</v>
      </c>
      <c r="I91" s="241">
        <v>1.9</v>
      </c>
      <c r="J91" s="25" t="s">
        <v>237</v>
      </c>
      <c r="K91" s="25">
        <v>4.8</v>
      </c>
      <c r="L91" s="25" t="s">
        <v>237</v>
      </c>
      <c r="M91" s="25" t="s">
        <v>238</v>
      </c>
      <c r="N91" s="25" t="s">
        <v>237</v>
      </c>
      <c r="O91" s="25">
        <v>4.6302566056811303</v>
      </c>
      <c r="P91" s="25"/>
      <c r="Q91" s="25">
        <v>5.6371900000000004</v>
      </c>
      <c r="R91" s="25"/>
      <c r="S91" s="25">
        <v>6.006604716426418</v>
      </c>
      <c r="T91" s="25"/>
      <c r="U91" s="25" t="s">
        <v>238</v>
      </c>
      <c r="V91" s="25" t="s">
        <v>238</v>
      </c>
      <c r="W91" s="25" t="s">
        <v>238</v>
      </c>
      <c r="X91" s="25" t="s">
        <v>237</v>
      </c>
      <c r="Y91" s="25">
        <v>16</v>
      </c>
      <c r="Z91" s="25" t="s">
        <v>239</v>
      </c>
      <c r="AA91" s="25">
        <v>45</v>
      </c>
      <c r="AB91" s="25" t="s">
        <v>239</v>
      </c>
    </row>
    <row r="92" spans="1:28" x14ac:dyDescent="0.25">
      <c r="A92" s="15"/>
      <c r="B92" s="45" t="s">
        <v>105</v>
      </c>
      <c r="C92" s="25">
        <v>34400</v>
      </c>
      <c r="D92" s="25" t="s">
        <v>237</v>
      </c>
      <c r="E92" s="25">
        <v>34100</v>
      </c>
      <c r="F92" s="25" t="s">
        <v>237</v>
      </c>
      <c r="G92" s="241">
        <v>2.8</v>
      </c>
      <c r="H92" s="25" t="s">
        <v>237</v>
      </c>
      <c r="I92" s="241">
        <v>0.7</v>
      </c>
      <c r="J92" s="25" t="s">
        <v>237</v>
      </c>
      <c r="K92" s="25">
        <v>2.7</v>
      </c>
      <c r="L92" s="25" t="s">
        <v>237</v>
      </c>
      <c r="M92" s="25" t="s">
        <v>238</v>
      </c>
      <c r="N92" s="25" t="s">
        <v>237</v>
      </c>
      <c r="O92" s="25">
        <v>7.1810711593958603</v>
      </c>
      <c r="P92" s="25"/>
      <c r="Q92" s="25">
        <v>4.2936699999999997</v>
      </c>
      <c r="R92" s="25"/>
      <c r="S92" s="25">
        <v>1.7360715349832017</v>
      </c>
      <c r="T92" s="25"/>
      <c r="U92" s="25" t="s">
        <v>238</v>
      </c>
      <c r="V92" s="25" t="s">
        <v>238</v>
      </c>
      <c r="W92" s="25" t="s">
        <v>238</v>
      </c>
      <c r="X92" s="25" t="s">
        <v>237</v>
      </c>
      <c r="Y92" s="25">
        <v>19</v>
      </c>
      <c r="Z92" s="25" t="s">
        <v>239</v>
      </c>
      <c r="AA92" s="25">
        <v>42</v>
      </c>
      <c r="AB92" s="25" t="s">
        <v>239</v>
      </c>
    </row>
    <row r="93" spans="1:28" x14ac:dyDescent="0.25">
      <c r="A93" s="15"/>
      <c r="B93" s="45" t="s">
        <v>106</v>
      </c>
      <c r="C93" s="25">
        <v>5220</v>
      </c>
      <c r="D93" s="25" t="s">
        <v>237</v>
      </c>
      <c r="E93" s="25">
        <v>8480</v>
      </c>
      <c r="F93" s="25" t="s">
        <v>237</v>
      </c>
      <c r="G93" s="241">
        <v>-1.3</v>
      </c>
      <c r="H93" s="25" t="s">
        <v>237</v>
      </c>
      <c r="I93" s="241">
        <v>0.4</v>
      </c>
      <c r="J93" s="25" t="s">
        <v>239</v>
      </c>
      <c r="K93" s="25">
        <v>14.1</v>
      </c>
      <c r="L93" s="25" t="s">
        <v>239</v>
      </c>
      <c r="M93" s="25">
        <v>0.2</v>
      </c>
      <c r="N93" s="25" t="s">
        <v>239</v>
      </c>
      <c r="O93" s="25">
        <v>3.2519407480999201</v>
      </c>
      <c r="P93" s="25"/>
      <c r="Q93" s="25">
        <v>6.11707</v>
      </c>
      <c r="R93" s="25"/>
      <c r="S93" s="25">
        <v>0.93027541940456282</v>
      </c>
      <c r="T93" s="25"/>
      <c r="U93" s="25">
        <v>21.05</v>
      </c>
      <c r="V93" s="25">
        <v>0.14658635477353421</v>
      </c>
      <c r="W93" s="25">
        <v>26.139843873274533</v>
      </c>
      <c r="X93" s="25" t="s">
        <v>237</v>
      </c>
      <c r="Y93" s="25">
        <v>14</v>
      </c>
      <c r="Z93" s="25" t="s">
        <v>239</v>
      </c>
      <c r="AA93" s="25">
        <v>52</v>
      </c>
      <c r="AB93" s="25" t="s">
        <v>239</v>
      </c>
    </row>
    <row r="94" spans="1:28" x14ac:dyDescent="0.25">
      <c r="A94" s="15"/>
      <c r="B94" s="45" t="s">
        <v>107</v>
      </c>
      <c r="C94" s="25">
        <v>46140</v>
      </c>
      <c r="D94" s="25" t="s">
        <v>237</v>
      </c>
      <c r="E94" s="25">
        <v>37630</v>
      </c>
      <c r="F94" s="25" t="s">
        <v>237</v>
      </c>
      <c r="G94" s="241">
        <v>3.4</v>
      </c>
      <c r="H94" s="25" t="s">
        <v>237</v>
      </c>
      <c r="I94" s="241">
        <v>0.7</v>
      </c>
      <c r="J94" s="25" t="s">
        <v>237</v>
      </c>
      <c r="K94" s="25">
        <v>-0.9</v>
      </c>
      <c r="L94" s="25" t="s">
        <v>237</v>
      </c>
      <c r="M94" s="25" t="s">
        <v>238</v>
      </c>
      <c r="N94" s="25" t="s">
        <v>237</v>
      </c>
      <c r="O94" s="25">
        <v>8.3094127695814404</v>
      </c>
      <c r="P94" s="25"/>
      <c r="Q94" s="25">
        <v>3.8553299999999999</v>
      </c>
      <c r="R94" s="25"/>
      <c r="S94" s="25">
        <v>1.0032143807710421</v>
      </c>
      <c r="T94" s="25"/>
      <c r="U94" s="25" t="s">
        <v>238</v>
      </c>
      <c r="V94" s="25" t="s">
        <v>238</v>
      </c>
      <c r="W94" s="25" t="s">
        <v>238</v>
      </c>
      <c r="X94" s="25" t="s">
        <v>237</v>
      </c>
      <c r="Y94" s="25" t="s">
        <v>238</v>
      </c>
      <c r="Z94" s="25" t="s">
        <v>237</v>
      </c>
      <c r="AA94" s="25" t="s">
        <v>238</v>
      </c>
      <c r="AB94" s="25" t="s">
        <v>237</v>
      </c>
    </row>
    <row r="95" spans="1:28" x14ac:dyDescent="0.25">
      <c r="A95" s="15"/>
      <c r="B95" s="45" t="s">
        <v>108</v>
      </c>
      <c r="C95" s="25">
        <v>4950</v>
      </c>
      <c r="D95" s="25" t="s">
        <v>237</v>
      </c>
      <c r="E95" s="25">
        <v>11660</v>
      </c>
      <c r="F95" s="25" t="s">
        <v>237</v>
      </c>
      <c r="G95" s="241">
        <v>2.5</v>
      </c>
      <c r="H95" s="25" t="s">
        <v>239</v>
      </c>
      <c r="I95" s="241">
        <v>2.6</v>
      </c>
      <c r="J95" s="25" t="s">
        <v>237</v>
      </c>
      <c r="K95" s="25">
        <v>3.9</v>
      </c>
      <c r="L95" s="25" t="s">
        <v>237</v>
      </c>
      <c r="M95" s="25">
        <v>0.1</v>
      </c>
      <c r="N95" s="25" t="s">
        <v>237</v>
      </c>
      <c r="O95" s="25">
        <v>6.20490538105906</v>
      </c>
      <c r="P95" s="25"/>
      <c r="Q95" s="25" t="s">
        <v>238</v>
      </c>
      <c r="R95" s="25"/>
      <c r="S95" s="25">
        <v>4.0290515897624779</v>
      </c>
      <c r="T95" s="25"/>
      <c r="U95" s="25">
        <v>1416.97</v>
      </c>
      <c r="V95" s="25">
        <v>4.6267327660645137</v>
      </c>
      <c r="W95" s="25">
        <v>4.6068423341790465</v>
      </c>
      <c r="X95" s="25" t="s">
        <v>237</v>
      </c>
      <c r="Y95" s="25">
        <v>20</v>
      </c>
      <c r="Z95" s="25" t="s">
        <v>237</v>
      </c>
      <c r="AA95" s="25">
        <v>44</v>
      </c>
      <c r="AB95" s="25" t="s">
        <v>237</v>
      </c>
    </row>
    <row r="96" spans="1:28" x14ac:dyDescent="0.25">
      <c r="A96" s="15"/>
      <c r="B96" s="45" t="s">
        <v>109</v>
      </c>
      <c r="C96" s="25">
        <v>11380</v>
      </c>
      <c r="D96" s="25" t="s">
        <v>237</v>
      </c>
      <c r="E96" s="25">
        <v>20570</v>
      </c>
      <c r="F96" s="25" t="s">
        <v>237</v>
      </c>
      <c r="G96" s="25" t="s">
        <v>238</v>
      </c>
      <c r="H96" s="25" t="s">
        <v>237</v>
      </c>
      <c r="I96" s="241">
        <v>4.3</v>
      </c>
      <c r="J96" s="25" t="s">
        <v>237</v>
      </c>
      <c r="K96" s="25">
        <v>47.3</v>
      </c>
      <c r="L96" s="25" t="s">
        <v>237</v>
      </c>
      <c r="M96" s="25">
        <v>0.1</v>
      </c>
      <c r="N96" s="25" t="s">
        <v>237</v>
      </c>
      <c r="O96" s="25">
        <v>2.6511192288974499</v>
      </c>
      <c r="P96" s="25"/>
      <c r="Q96" s="25">
        <v>3.0607199999999999</v>
      </c>
      <c r="R96" s="25"/>
      <c r="S96" s="25">
        <v>1.1053851247030233</v>
      </c>
      <c r="T96" s="25"/>
      <c r="U96" s="25">
        <v>129.63999999999999</v>
      </c>
      <c r="V96" s="25">
        <v>7.3920561114155195E-2</v>
      </c>
      <c r="W96" s="25">
        <v>24.352222359057336</v>
      </c>
      <c r="X96" s="25" t="s">
        <v>237</v>
      </c>
      <c r="Y96" s="25">
        <v>22</v>
      </c>
      <c r="Z96" s="25" t="s">
        <v>237</v>
      </c>
      <c r="AA96" s="25">
        <v>38</v>
      </c>
      <c r="AB96" s="25" t="s">
        <v>237</v>
      </c>
    </row>
    <row r="97" spans="1:28" x14ac:dyDescent="0.25">
      <c r="A97" s="15"/>
      <c r="B97" s="45" t="s">
        <v>110</v>
      </c>
      <c r="C97" s="25">
        <v>930</v>
      </c>
      <c r="D97" s="25" t="s">
        <v>237</v>
      </c>
      <c r="E97" s="25">
        <v>2250</v>
      </c>
      <c r="F97" s="25" t="s">
        <v>237</v>
      </c>
      <c r="G97" s="241">
        <v>1.2</v>
      </c>
      <c r="H97" s="25" t="s">
        <v>237</v>
      </c>
      <c r="I97" s="241">
        <v>0.5</v>
      </c>
      <c r="J97" s="25" t="s">
        <v>237</v>
      </c>
      <c r="K97" s="25">
        <v>9.1</v>
      </c>
      <c r="L97" s="25" t="s">
        <v>237</v>
      </c>
      <c r="M97" s="25">
        <v>43.4</v>
      </c>
      <c r="N97" s="25" t="s">
        <v>239</v>
      </c>
      <c r="O97" s="25">
        <v>1.7624916655593299</v>
      </c>
      <c r="P97" s="25"/>
      <c r="Q97" s="25">
        <v>6.6684200000000002</v>
      </c>
      <c r="R97" s="25"/>
      <c r="S97" s="25">
        <v>1.9175328965029448</v>
      </c>
      <c r="T97" s="25"/>
      <c r="U97" s="25">
        <v>2654.08</v>
      </c>
      <c r="V97" s="25">
        <v>6.6196708944797162</v>
      </c>
      <c r="W97" s="25">
        <v>4.0889519110811419</v>
      </c>
      <c r="X97" s="25" t="s">
        <v>237</v>
      </c>
      <c r="Y97" s="25">
        <v>14</v>
      </c>
      <c r="Z97" s="25" t="s">
        <v>239</v>
      </c>
      <c r="AA97" s="25">
        <v>53</v>
      </c>
      <c r="AB97" s="25" t="s">
        <v>239</v>
      </c>
    </row>
    <row r="98" spans="1:28" x14ac:dyDescent="0.25">
      <c r="A98" s="15"/>
      <c r="B98" s="45" t="s">
        <v>111</v>
      </c>
      <c r="C98" s="25">
        <v>2620</v>
      </c>
      <c r="D98" s="25" t="s">
        <v>237</v>
      </c>
      <c r="E98" s="25">
        <v>2780</v>
      </c>
      <c r="F98" s="25" t="s">
        <v>408</v>
      </c>
      <c r="G98" s="241">
        <v>-5.8</v>
      </c>
      <c r="H98" s="25" t="s">
        <v>237</v>
      </c>
      <c r="I98" s="241">
        <v>1.2</v>
      </c>
      <c r="J98" s="25" t="s">
        <v>237</v>
      </c>
      <c r="K98" s="25">
        <v>2.6</v>
      </c>
      <c r="L98" s="25" t="s">
        <v>237</v>
      </c>
      <c r="M98" s="25" t="s">
        <v>238</v>
      </c>
      <c r="N98" s="25" t="s">
        <v>237</v>
      </c>
      <c r="O98" s="25">
        <v>8.8545792103712397</v>
      </c>
      <c r="P98" s="25"/>
      <c r="Q98" s="25" t="s">
        <v>238</v>
      </c>
      <c r="R98" s="25"/>
      <c r="S98" s="25" t="s">
        <v>238</v>
      </c>
      <c r="T98" s="25"/>
      <c r="U98" s="25">
        <v>64.66</v>
      </c>
      <c r="V98" s="25">
        <v>25.02951022044088</v>
      </c>
      <c r="W98" s="25" t="s">
        <v>238</v>
      </c>
      <c r="X98" s="25" t="s">
        <v>237</v>
      </c>
      <c r="Y98" s="25" t="s">
        <v>238</v>
      </c>
      <c r="Z98" s="25" t="s">
        <v>237</v>
      </c>
      <c r="AA98" s="25" t="s">
        <v>238</v>
      </c>
      <c r="AB98" s="25" t="s">
        <v>237</v>
      </c>
    </row>
    <row r="99" spans="1:28" x14ac:dyDescent="0.25">
      <c r="A99" s="15"/>
      <c r="B99" s="45" t="s">
        <v>112</v>
      </c>
      <c r="C99" s="25">
        <v>44940</v>
      </c>
      <c r="D99" s="25" t="s">
        <v>239</v>
      </c>
      <c r="E99" s="25">
        <v>88170</v>
      </c>
      <c r="F99" s="25" t="s">
        <v>239</v>
      </c>
      <c r="G99" s="241">
        <v>-6.7</v>
      </c>
      <c r="H99" s="25" t="s">
        <v>239</v>
      </c>
      <c r="I99" s="241">
        <v>0.2</v>
      </c>
      <c r="J99" s="25" t="s">
        <v>239</v>
      </c>
      <c r="K99" s="25">
        <v>6.2</v>
      </c>
      <c r="L99" s="25" t="s">
        <v>239</v>
      </c>
      <c r="M99" s="25" t="s">
        <v>238</v>
      </c>
      <c r="N99" s="25" t="s">
        <v>237</v>
      </c>
      <c r="O99" s="25">
        <v>2.0910047689395102</v>
      </c>
      <c r="P99" s="25"/>
      <c r="Q99" s="25" t="s">
        <v>238</v>
      </c>
      <c r="R99" s="25"/>
      <c r="S99" s="25">
        <v>3.2423727227352135</v>
      </c>
      <c r="T99" s="25"/>
      <c r="U99" s="25" t="s">
        <v>238</v>
      </c>
      <c r="V99" s="25" t="s">
        <v>238</v>
      </c>
      <c r="W99" s="25" t="s">
        <v>238</v>
      </c>
      <c r="X99" s="25" t="s">
        <v>237</v>
      </c>
      <c r="Y99" s="25" t="s">
        <v>238</v>
      </c>
      <c r="Z99" s="25" t="s">
        <v>237</v>
      </c>
      <c r="AA99" s="25" t="s">
        <v>238</v>
      </c>
      <c r="AB99" s="25" t="s">
        <v>237</v>
      </c>
    </row>
    <row r="100" spans="1:28" x14ac:dyDescent="0.25">
      <c r="A100" s="15"/>
      <c r="B100" s="45" t="s">
        <v>113</v>
      </c>
      <c r="C100" s="25">
        <v>1200</v>
      </c>
      <c r="D100" s="25" t="s">
        <v>237</v>
      </c>
      <c r="E100" s="25">
        <v>3070</v>
      </c>
      <c r="F100" s="25" t="s">
        <v>237</v>
      </c>
      <c r="G100" s="25" t="s">
        <v>238</v>
      </c>
      <c r="H100" s="25" t="s">
        <v>237</v>
      </c>
      <c r="I100" s="241">
        <v>1</v>
      </c>
      <c r="J100" s="25" t="s">
        <v>237</v>
      </c>
      <c r="K100" s="25">
        <v>31.1</v>
      </c>
      <c r="L100" s="25" t="s">
        <v>237</v>
      </c>
      <c r="M100" s="25">
        <v>5</v>
      </c>
      <c r="N100" s="25" t="s">
        <v>237</v>
      </c>
      <c r="O100" s="25">
        <v>3.7010895697386998</v>
      </c>
      <c r="P100" s="25"/>
      <c r="Q100" s="25">
        <v>6.7906199999999997</v>
      </c>
      <c r="R100" s="25"/>
      <c r="S100" s="25">
        <v>3.3988359346562511</v>
      </c>
      <c r="T100" s="25"/>
      <c r="U100" s="25">
        <v>472.91</v>
      </c>
      <c r="V100" s="25">
        <v>7.3197703180619262</v>
      </c>
      <c r="W100" s="25">
        <v>6.2170552446035687</v>
      </c>
      <c r="X100" s="25" t="s">
        <v>237</v>
      </c>
      <c r="Y100" s="25">
        <v>20</v>
      </c>
      <c r="Z100" s="25" t="s">
        <v>237</v>
      </c>
      <c r="AA100" s="25">
        <v>41</v>
      </c>
      <c r="AB100" s="25" t="s">
        <v>237</v>
      </c>
    </row>
    <row r="101" spans="1:28" x14ac:dyDescent="0.25">
      <c r="A101" s="15"/>
      <c r="B101" s="45" t="s">
        <v>114</v>
      </c>
      <c r="C101" s="25">
        <v>1460</v>
      </c>
      <c r="D101" s="25" t="s">
        <v>237</v>
      </c>
      <c r="E101" s="25">
        <v>4570</v>
      </c>
      <c r="F101" s="25" t="s">
        <v>237</v>
      </c>
      <c r="G101" s="25" t="s">
        <v>238</v>
      </c>
      <c r="H101" s="25" t="s">
        <v>237</v>
      </c>
      <c r="I101" s="241">
        <v>4.8</v>
      </c>
      <c r="J101" s="25" t="s">
        <v>237</v>
      </c>
      <c r="K101" s="25">
        <v>18.8</v>
      </c>
      <c r="L101" s="25" t="s">
        <v>237</v>
      </c>
      <c r="M101" s="25">
        <v>33.9</v>
      </c>
      <c r="N101" s="25" t="s">
        <v>239</v>
      </c>
      <c r="O101" s="25">
        <v>1.21811174887657</v>
      </c>
      <c r="P101" s="25"/>
      <c r="Q101" s="25">
        <v>2.7738700000000001</v>
      </c>
      <c r="R101" s="25"/>
      <c r="S101" s="25">
        <v>0.22593203614303084</v>
      </c>
      <c r="T101" s="25"/>
      <c r="U101" s="25">
        <v>408.92</v>
      </c>
      <c r="V101" s="25">
        <v>4.6648363320976944</v>
      </c>
      <c r="W101" s="25">
        <v>8.0326974089182013</v>
      </c>
      <c r="X101" s="25" t="s">
        <v>237</v>
      </c>
      <c r="Y101" s="25">
        <v>19</v>
      </c>
      <c r="Z101" s="25" t="s">
        <v>239</v>
      </c>
      <c r="AA101" s="25">
        <v>45</v>
      </c>
      <c r="AB101" s="25" t="s">
        <v>239</v>
      </c>
    </row>
    <row r="102" spans="1:28" x14ac:dyDescent="0.25">
      <c r="A102" s="15"/>
      <c r="B102" s="45" t="s">
        <v>115</v>
      </c>
      <c r="C102" s="25">
        <v>14060</v>
      </c>
      <c r="D102" s="25" t="s">
        <v>239</v>
      </c>
      <c r="E102" s="25">
        <v>21390</v>
      </c>
      <c r="F102" s="25" t="s">
        <v>239</v>
      </c>
      <c r="G102" s="241">
        <v>3.4</v>
      </c>
      <c r="H102" s="25" t="s">
        <v>237</v>
      </c>
      <c r="I102" s="241">
        <v>4.5999999999999996</v>
      </c>
      <c r="J102" s="25" t="s">
        <v>239</v>
      </c>
      <c r="K102" s="25">
        <v>16.100000000000001</v>
      </c>
      <c r="L102" s="25" t="s">
        <v>239</v>
      </c>
      <c r="M102" s="25">
        <v>0.2</v>
      </c>
      <c r="N102" s="25" t="s">
        <v>237</v>
      </c>
      <c r="O102" s="25">
        <v>3.4325272551373498</v>
      </c>
      <c r="P102" s="25"/>
      <c r="Q102" s="25">
        <v>4.9348200000000002</v>
      </c>
      <c r="R102" s="25"/>
      <c r="S102" s="25">
        <v>1.0437682134050661</v>
      </c>
      <c r="T102" s="25"/>
      <c r="U102" s="25" t="s">
        <v>238</v>
      </c>
      <c r="V102" s="25" t="s">
        <v>238</v>
      </c>
      <c r="W102" s="25" t="s">
        <v>238</v>
      </c>
      <c r="X102" s="25" t="s">
        <v>237</v>
      </c>
      <c r="Y102" s="25">
        <v>19</v>
      </c>
      <c r="Z102" s="25" t="s">
        <v>237</v>
      </c>
      <c r="AA102" s="25">
        <v>42</v>
      </c>
      <c r="AB102" s="25" t="s">
        <v>237</v>
      </c>
    </row>
    <row r="103" spans="1:28" x14ac:dyDescent="0.25">
      <c r="A103" s="15"/>
      <c r="B103" s="45" t="s">
        <v>116</v>
      </c>
      <c r="C103" s="25">
        <v>9870</v>
      </c>
      <c r="D103" s="25" t="s">
        <v>237</v>
      </c>
      <c r="E103" s="25">
        <v>17390</v>
      </c>
      <c r="F103" s="25" t="s">
        <v>408</v>
      </c>
      <c r="G103" s="25" t="s">
        <v>238</v>
      </c>
      <c r="H103" s="25" t="s">
        <v>237</v>
      </c>
      <c r="I103" s="241">
        <v>2.1</v>
      </c>
      <c r="J103" s="25" t="s">
        <v>237</v>
      </c>
      <c r="K103" s="25">
        <v>6.1</v>
      </c>
      <c r="L103" s="25" t="s">
        <v>237</v>
      </c>
      <c r="M103" s="25" t="s">
        <v>238</v>
      </c>
      <c r="N103" s="25" t="s">
        <v>237</v>
      </c>
      <c r="O103" s="25">
        <v>2.8771764906447599</v>
      </c>
      <c r="P103" s="25"/>
      <c r="Q103" s="25">
        <v>2.2026500000000002</v>
      </c>
      <c r="R103" s="25"/>
      <c r="S103" s="25">
        <v>4.0671450800241882</v>
      </c>
      <c r="T103" s="25"/>
      <c r="U103" s="25">
        <v>710.24</v>
      </c>
      <c r="V103" s="25">
        <v>1.6291516538181541</v>
      </c>
      <c r="W103" s="25">
        <v>11.455742235828414</v>
      </c>
      <c r="X103" s="25" t="s">
        <v>237</v>
      </c>
      <c r="Y103" s="25" t="s">
        <v>238</v>
      </c>
      <c r="Z103" s="25" t="s">
        <v>237</v>
      </c>
      <c r="AA103" s="25" t="s">
        <v>238</v>
      </c>
      <c r="AB103" s="25" t="s">
        <v>237</v>
      </c>
    </row>
    <row r="104" spans="1:28" x14ac:dyDescent="0.25">
      <c r="A104" s="15"/>
      <c r="B104" s="45" t="s">
        <v>117</v>
      </c>
      <c r="C104" s="25">
        <v>1550</v>
      </c>
      <c r="D104" s="25" t="s">
        <v>237</v>
      </c>
      <c r="E104" s="25">
        <v>3320</v>
      </c>
      <c r="F104" s="25" t="s">
        <v>237</v>
      </c>
      <c r="G104" s="241">
        <v>3</v>
      </c>
      <c r="H104" s="25" t="s">
        <v>237</v>
      </c>
      <c r="I104" s="241">
        <v>2.6</v>
      </c>
      <c r="J104" s="25" t="s">
        <v>237</v>
      </c>
      <c r="K104" s="25">
        <v>8</v>
      </c>
      <c r="L104" s="25" t="s">
        <v>237</v>
      </c>
      <c r="M104" s="25">
        <v>43.4</v>
      </c>
      <c r="N104" s="25" t="s">
        <v>239</v>
      </c>
      <c r="O104" s="25">
        <v>6.0596837651250803</v>
      </c>
      <c r="P104" s="25"/>
      <c r="Q104" s="25">
        <v>12.982010000000001</v>
      </c>
      <c r="R104" s="25"/>
      <c r="S104" s="25">
        <v>1.6776394717089831</v>
      </c>
      <c r="T104" s="25"/>
      <c r="U104" s="25">
        <v>282.68</v>
      </c>
      <c r="V104" s="25">
        <v>9.8787198505918834</v>
      </c>
      <c r="W104" s="25">
        <v>2.0112378400029942</v>
      </c>
      <c r="X104" s="25" t="s">
        <v>237</v>
      </c>
      <c r="Y104" s="25">
        <v>10</v>
      </c>
      <c r="Z104" s="25" t="s">
        <v>239</v>
      </c>
      <c r="AA104" s="25">
        <v>56</v>
      </c>
      <c r="AB104" s="25" t="s">
        <v>239</v>
      </c>
    </row>
    <row r="105" spans="1:28" x14ac:dyDescent="0.25">
      <c r="A105" s="15"/>
      <c r="B105" s="45" t="s">
        <v>118</v>
      </c>
      <c r="C105" s="25">
        <v>410</v>
      </c>
      <c r="D105" s="25" t="s">
        <v>237</v>
      </c>
      <c r="E105" s="25">
        <v>790</v>
      </c>
      <c r="F105" s="25" t="s">
        <v>237</v>
      </c>
      <c r="G105" s="241">
        <v>-4.0999999999999996</v>
      </c>
      <c r="H105" s="25" t="s">
        <v>237</v>
      </c>
      <c r="I105" s="241">
        <v>5.6</v>
      </c>
      <c r="J105" s="25" t="s">
        <v>237</v>
      </c>
      <c r="K105" s="25">
        <v>27.8</v>
      </c>
      <c r="L105" s="25" t="s">
        <v>237</v>
      </c>
      <c r="M105" s="25">
        <v>83.8</v>
      </c>
      <c r="N105" s="25" t="s">
        <v>239</v>
      </c>
      <c r="O105" s="25">
        <v>4.6278142090733096</v>
      </c>
      <c r="P105" s="25"/>
      <c r="Q105" s="25">
        <v>2.8206899999999999</v>
      </c>
      <c r="R105" s="25"/>
      <c r="S105" s="25">
        <v>0.83868133247556131</v>
      </c>
      <c r="T105" s="25"/>
      <c r="U105" s="25">
        <v>570.97</v>
      </c>
      <c r="V105" s="25">
        <v>36.102418286527957</v>
      </c>
      <c r="W105" s="25" t="s">
        <v>238</v>
      </c>
      <c r="X105" s="25" t="s">
        <v>237</v>
      </c>
      <c r="Y105" s="25">
        <v>17</v>
      </c>
      <c r="Z105" s="25" t="s">
        <v>239</v>
      </c>
      <c r="AA105" s="25">
        <v>45</v>
      </c>
      <c r="AB105" s="25" t="s">
        <v>239</v>
      </c>
    </row>
    <row r="106" spans="1:28" x14ac:dyDescent="0.25">
      <c r="A106" s="15"/>
      <c r="B106" s="45" t="s">
        <v>119</v>
      </c>
      <c r="C106" s="25" t="s">
        <v>25</v>
      </c>
      <c r="D106" s="25"/>
      <c r="E106" s="25" t="s">
        <v>238</v>
      </c>
      <c r="F106" s="25" t="s">
        <v>237</v>
      </c>
      <c r="G106" s="25" t="s">
        <v>238</v>
      </c>
      <c r="H106" s="25" t="s">
        <v>237</v>
      </c>
      <c r="I106" s="241">
        <v>-0.5</v>
      </c>
      <c r="J106" s="25" t="s">
        <v>239</v>
      </c>
      <c r="K106" s="25">
        <v>13.8</v>
      </c>
      <c r="L106" s="25" t="s">
        <v>239</v>
      </c>
      <c r="M106" s="25" t="s">
        <v>238</v>
      </c>
      <c r="N106" s="25" t="s">
        <v>237</v>
      </c>
      <c r="O106" s="25">
        <v>3.0199999999988401</v>
      </c>
      <c r="P106" s="25"/>
      <c r="Q106" s="25" t="s">
        <v>238</v>
      </c>
      <c r="R106" s="25"/>
      <c r="S106" s="25">
        <v>3.648596321393998</v>
      </c>
      <c r="T106" s="25"/>
      <c r="U106" s="25">
        <v>87.09</v>
      </c>
      <c r="V106" s="25" t="s">
        <v>238</v>
      </c>
      <c r="W106" s="25" t="s">
        <v>238</v>
      </c>
      <c r="X106" s="25" t="s">
        <v>237</v>
      </c>
      <c r="Y106" s="25" t="s">
        <v>238</v>
      </c>
      <c r="Z106" s="25" t="s">
        <v>237</v>
      </c>
      <c r="AA106" s="25" t="s">
        <v>238</v>
      </c>
      <c r="AB106" s="25" t="s">
        <v>237</v>
      </c>
    </row>
    <row r="107" spans="1:28" x14ac:dyDescent="0.25">
      <c r="A107" s="15"/>
      <c r="B107" s="45" t="s">
        <v>120</v>
      </c>
      <c r="C107" s="25" t="s">
        <v>21</v>
      </c>
      <c r="D107" s="25"/>
      <c r="E107" s="25" t="s">
        <v>238</v>
      </c>
      <c r="F107" s="25" t="s">
        <v>237</v>
      </c>
      <c r="G107" s="241">
        <v>2.2000000000000002</v>
      </c>
      <c r="H107" s="25" t="s">
        <v>237</v>
      </c>
      <c r="I107" s="241">
        <v>2.9</v>
      </c>
      <c r="J107" s="25" t="s">
        <v>239</v>
      </c>
      <c r="K107" s="25">
        <v>1.2</v>
      </c>
      <c r="L107" s="25" t="s">
        <v>239</v>
      </c>
      <c r="M107" s="25" t="s">
        <v>238</v>
      </c>
      <c r="N107" s="25" t="s">
        <v>237</v>
      </c>
      <c r="O107" s="25" t="s">
        <v>238</v>
      </c>
      <c r="P107" s="25"/>
      <c r="Q107" s="25">
        <v>2.1115599999999999</v>
      </c>
      <c r="R107" s="25"/>
      <c r="S107" s="25" t="s">
        <v>238</v>
      </c>
      <c r="T107" s="25"/>
      <c r="U107" s="25" t="s">
        <v>238</v>
      </c>
      <c r="V107" s="25" t="s">
        <v>238</v>
      </c>
      <c r="W107" s="25" t="s">
        <v>238</v>
      </c>
      <c r="X107" s="25" t="s">
        <v>237</v>
      </c>
      <c r="Y107" s="25" t="s">
        <v>238</v>
      </c>
      <c r="Z107" s="25" t="s">
        <v>237</v>
      </c>
      <c r="AA107" s="25" t="s">
        <v>238</v>
      </c>
      <c r="AB107" s="25" t="s">
        <v>237</v>
      </c>
    </row>
    <row r="108" spans="1:28" x14ac:dyDescent="0.25">
      <c r="A108" s="15"/>
      <c r="B108" s="45" t="s">
        <v>121</v>
      </c>
      <c r="C108" s="25">
        <v>13820</v>
      </c>
      <c r="D108" s="25" t="s">
        <v>239</v>
      </c>
      <c r="E108" s="25">
        <v>23080</v>
      </c>
      <c r="F108" s="25" t="s">
        <v>239</v>
      </c>
      <c r="G108" s="25" t="s">
        <v>238</v>
      </c>
      <c r="H108" s="25" t="s">
        <v>237</v>
      </c>
      <c r="I108" s="241">
        <v>3.9</v>
      </c>
      <c r="J108" s="25" t="s">
        <v>239</v>
      </c>
      <c r="K108" s="25">
        <v>19</v>
      </c>
      <c r="L108" s="25" t="s">
        <v>239</v>
      </c>
      <c r="M108" s="25">
        <v>0.2</v>
      </c>
      <c r="N108" s="25" t="s">
        <v>239</v>
      </c>
      <c r="O108" s="25">
        <v>4.7788707668407904</v>
      </c>
      <c r="P108" s="25"/>
      <c r="Q108" s="25">
        <v>5.1981299999999999</v>
      </c>
      <c r="R108" s="25"/>
      <c r="S108" s="25">
        <v>0.80379881902681116</v>
      </c>
      <c r="T108" s="25"/>
      <c r="U108" s="25" t="s">
        <v>238</v>
      </c>
      <c r="V108" s="25" t="s">
        <v>238</v>
      </c>
      <c r="W108" s="25" t="s">
        <v>238</v>
      </c>
      <c r="X108" s="25" t="s">
        <v>237</v>
      </c>
      <c r="Y108" s="25">
        <v>18</v>
      </c>
      <c r="Z108" s="25" t="s">
        <v>239</v>
      </c>
      <c r="AA108" s="25">
        <v>44</v>
      </c>
      <c r="AB108" s="25" t="s">
        <v>239</v>
      </c>
    </row>
    <row r="109" spans="1:28" x14ac:dyDescent="0.25">
      <c r="A109" s="15"/>
      <c r="B109" s="45" t="s">
        <v>122</v>
      </c>
      <c r="C109" s="25">
        <v>71810</v>
      </c>
      <c r="D109" s="25" t="s">
        <v>239</v>
      </c>
      <c r="E109" s="25">
        <v>59750</v>
      </c>
      <c r="F109" s="25" t="s">
        <v>239</v>
      </c>
      <c r="G109" s="241">
        <v>2.6</v>
      </c>
      <c r="H109" s="25" t="s">
        <v>237</v>
      </c>
      <c r="I109" s="241">
        <v>2.2000000000000002</v>
      </c>
      <c r="J109" s="25" t="s">
        <v>237</v>
      </c>
      <c r="K109" s="25">
        <v>2.9</v>
      </c>
      <c r="L109" s="25" t="s">
        <v>237</v>
      </c>
      <c r="M109" s="25" t="s">
        <v>238</v>
      </c>
      <c r="N109" s="25" t="s">
        <v>237</v>
      </c>
      <c r="O109" s="25">
        <v>5.7875796589586699</v>
      </c>
      <c r="P109" s="25"/>
      <c r="Q109" s="25" t="s">
        <v>238</v>
      </c>
      <c r="R109" s="25"/>
      <c r="S109" s="25">
        <v>0.54289828462782341</v>
      </c>
      <c r="T109" s="25"/>
      <c r="U109" s="25" t="s">
        <v>238</v>
      </c>
      <c r="V109" s="25" t="s">
        <v>238</v>
      </c>
      <c r="W109" s="25" t="s">
        <v>238</v>
      </c>
      <c r="X109" s="25" t="s">
        <v>237</v>
      </c>
      <c r="Y109" s="25">
        <v>21</v>
      </c>
      <c r="Z109" s="25" t="s">
        <v>239</v>
      </c>
      <c r="AA109" s="25">
        <v>39</v>
      </c>
      <c r="AB109" s="25" t="s">
        <v>239</v>
      </c>
    </row>
    <row r="110" spans="1:28" x14ac:dyDescent="0.25">
      <c r="A110" s="15"/>
      <c r="B110" s="45" t="s">
        <v>123</v>
      </c>
      <c r="C110" s="25">
        <v>440</v>
      </c>
      <c r="D110" s="25" t="s">
        <v>237</v>
      </c>
      <c r="E110" s="25">
        <v>1350</v>
      </c>
      <c r="F110" s="25" t="s">
        <v>237</v>
      </c>
      <c r="G110" s="241">
        <v>-2.4</v>
      </c>
      <c r="H110" s="25" t="s">
        <v>237</v>
      </c>
      <c r="I110" s="241">
        <v>-0.4</v>
      </c>
      <c r="J110" s="25" t="s">
        <v>237</v>
      </c>
      <c r="K110" s="25">
        <v>12.6</v>
      </c>
      <c r="L110" s="25" t="s">
        <v>237</v>
      </c>
      <c r="M110" s="25">
        <v>81.3</v>
      </c>
      <c r="N110" s="25" t="s">
        <v>237</v>
      </c>
      <c r="O110" s="25">
        <v>2.4979380474902602</v>
      </c>
      <c r="P110" s="25"/>
      <c r="Q110" s="25">
        <v>2.7170100000000001</v>
      </c>
      <c r="R110" s="25"/>
      <c r="S110" s="25">
        <v>0.69624346834787743</v>
      </c>
      <c r="T110" s="25"/>
      <c r="U110" s="25">
        <v>378.69</v>
      </c>
      <c r="V110" s="25">
        <v>3.9613060728079823</v>
      </c>
      <c r="W110" s="25" t="s">
        <v>238</v>
      </c>
      <c r="X110" s="25" t="s">
        <v>237</v>
      </c>
      <c r="Y110" s="25">
        <v>14</v>
      </c>
      <c r="Z110" s="25" t="s">
        <v>237</v>
      </c>
      <c r="AA110" s="25">
        <v>50</v>
      </c>
      <c r="AB110" s="25" t="s">
        <v>237</v>
      </c>
    </row>
    <row r="111" spans="1:28" x14ac:dyDescent="0.25">
      <c r="A111" s="15"/>
      <c r="B111" s="45" t="s">
        <v>124</v>
      </c>
      <c r="C111" s="25">
        <v>270</v>
      </c>
      <c r="D111" s="25" t="s">
        <v>237</v>
      </c>
      <c r="E111" s="25">
        <v>760</v>
      </c>
      <c r="F111" s="25" t="s">
        <v>237</v>
      </c>
      <c r="G111" s="241">
        <v>-0.1</v>
      </c>
      <c r="H111" s="25" t="s">
        <v>237</v>
      </c>
      <c r="I111" s="241">
        <v>0.7</v>
      </c>
      <c r="J111" s="25" t="s">
        <v>237</v>
      </c>
      <c r="K111" s="25">
        <v>24.9</v>
      </c>
      <c r="L111" s="25" t="s">
        <v>237</v>
      </c>
      <c r="M111" s="25">
        <v>61.6</v>
      </c>
      <c r="N111" s="25" t="s">
        <v>237</v>
      </c>
      <c r="O111" s="25">
        <v>6.0033301087562396</v>
      </c>
      <c r="P111" s="25"/>
      <c r="Q111" s="25">
        <v>5.35337</v>
      </c>
      <c r="R111" s="25"/>
      <c r="S111" s="25">
        <v>0.79071082235060797</v>
      </c>
      <c r="T111" s="25"/>
      <c r="U111" s="25">
        <v>1174.5999999999999</v>
      </c>
      <c r="V111" s="25">
        <v>28.443209689351111</v>
      </c>
      <c r="W111" s="25">
        <v>1.6786882531807614</v>
      </c>
      <c r="X111" s="25" t="s">
        <v>237</v>
      </c>
      <c r="Y111" s="25">
        <v>16</v>
      </c>
      <c r="Z111" s="25" t="s">
        <v>237</v>
      </c>
      <c r="AA111" s="25">
        <v>50</v>
      </c>
      <c r="AB111" s="25" t="s">
        <v>237</v>
      </c>
    </row>
    <row r="112" spans="1:28" x14ac:dyDescent="0.25">
      <c r="A112" s="15"/>
      <c r="B112" s="45" t="s">
        <v>125</v>
      </c>
      <c r="C112" s="25">
        <v>10400</v>
      </c>
      <c r="D112" s="25" t="s">
        <v>237</v>
      </c>
      <c r="E112" s="25">
        <v>22460</v>
      </c>
      <c r="F112" s="25" t="s">
        <v>237</v>
      </c>
      <c r="G112" s="241">
        <v>4</v>
      </c>
      <c r="H112" s="25" t="s">
        <v>237</v>
      </c>
      <c r="I112" s="241">
        <v>3.1</v>
      </c>
      <c r="J112" s="25" t="s">
        <v>237</v>
      </c>
      <c r="K112" s="25">
        <v>4</v>
      </c>
      <c r="L112" s="25" t="s">
        <v>237</v>
      </c>
      <c r="M112" s="25">
        <v>0</v>
      </c>
      <c r="N112" s="25" t="s">
        <v>237</v>
      </c>
      <c r="O112" s="25">
        <v>2.1170608798293</v>
      </c>
      <c r="P112" s="25"/>
      <c r="Q112" s="25">
        <v>5.9406800000000004</v>
      </c>
      <c r="R112" s="25"/>
      <c r="S112" s="25">
        <v>1.6630580413927221</v>
      </c>
      <c r="T112" s="25"/>
      <c r="U112" s="25">
        <v>15.37</v>
      </c>
      <c r="V112" s="25">
        <v>5.2393283035779108E-3</v>
      </c>
      <c r="W112" s="25">
        <v>3.3389626902448595</v>
      </c>
      <c r="X112" s="25" t="s">
        <v>237</v>
      </c>
      <c r="Y112" s="25">
        <v>14</v>
      </c>
      <c r="Z112" s="25" t="s">
        <v>237</v>
      </c>
      <c r="AA112" s="25">
        <v>51</v>
      </c>
      <c r="AB112" s="25" t="s">
        <v>237</v>
      </c>
    </row>
    <row r="113" spans="1:28" x14ac:dyDescent="0.25">
      <c r="A113" s="15"/>
      <c r="B113" s="45" t="s">
        <v>126</v>
      </c>
      <c r="C113" s="25">
        <v>5600</v>
      </c>
      <c r="D113" s="25" t="s">
        <v>237</v>
      </c>
      <c r="E113" s="25">
        <v>9890</v>
      </c>
      <c r="F113" s="25" t="s">
        <v>237</v>
      </c>
      <c r="G113" s="25" t="s">
        <v>238</v>
      </c>
      <c r="H113" s="25" t="s">
        <v>237</v>
      </c>
      <c r="I113" s="241">
        <v>4.8</v>
      </c>
      <c r="J113" s="25" t="s">
        <v>239</v>
      </c>
      <c r="K113" s="25">
        <v>5.0999999999999996</v>
      </c>
      <c r="L113" s="25" t="s">
        <v>239</v>
      </c>
      <c r="M113" s="25">
        <v>1.5</v>
      </c>
      <c r="N113" s="25" t="s">
        <v>239</v>
      </c>
      <c r="O113" s="25">
        <v>3.8530323960234498</v>
      </c>
      <c r="P113" s="25"/>
      <c r="Q113" s="25">
        <v>5.8897899999999996</v>
      </c>
      <c r="R113" s="25"/>
      <c r="S113" s="25" t="s">
        <v>238</v>
      </c>
      <c r="T113" s="25"/>
      <c r="U113" s="25">
        <v>58.01</v>
      </c>
      <c r="V113" s="25">
        <v>3.3284426229508197</v>
      </c>
      <c r="W113" s="25">
        <v>3.3854768638267108</v>
      </c>
      <c r="X113" s="25" t="s">
        <v>237</v>
      </c>
      <c r="Y113" s="25">
        <v>18</v>
      </c>
      <c r="Z113" s="25" t="s">
        <v>239</v>
      </c>
      <c r="AA113" s="25">
        <v>44</v>
      </c>
      <c r="AB113" s="25" t="s">
        <v>239</v>
      </c>
    </row>
    <row r="114" spans="1:28" x14ac:dyDescent="0.25">
      <c r="A114" s="15"/>
      <c r="B114" s="45" t="s">
        <v>127</v>
      </c>
      <c r="C114" s="25">
        <v>670</v>
      </c>
      <c r="D114" s="25" t="s">
        <v>237</v>
      </c>
      <c r="E114" s="25">
        <v>1540</v>
      </c>
      <c r="F114" s="25" t="s">
        <v>237</v>
      </c>
      <c r="G114" s="241">
        <v>0.3</v>
      </c>
      <c r="H114" s="25" t="s">
        <v>237</v>
      </c>
      <c r="I114" s="241">
        <v>2.2000000000000002</v>
      </c>
      <c r="J114" s="25" t="s">
        <v>237</v>
      </c>
      <c r="K114" s="25">
        <v>4.7</v>
      </c>
      <c r="L114" s="25" t="s">
        <v>237</v>
      </c>
      <c r="M114" s="25">
        <v>50.4</v>
      </c>
      <c r="N114" s="25" t="s">
        <v>237</v>
      </c>
      <c r="O114" s="25">
        <v>2.9697002282442</v>
      </c>
      <c r="P114" s="25"/>
      <c r="Q114" s="25">
        <v>4.7958699999999999</v>
      </c>
      <c r="R114" s="25"/>
      <c r="S114" s="25">
        <v>1.5126738181638688</v>
      </c>
      <c r="T114" s="25"/>
      <c r="U114" s="25">
        <v>1001.3</v>
      </c>
      <c r="V114" s="25">
        <v>10.209351813922886</v>
      </c>
      <c r="W114" s="25" t="s">
        <v>238</v>
      </c>
      <c r="X114" s="25" t="s">
        <v>237</v>
      </c>
      <c r="Y114" s="25">
        <v>20</v>
      </c>
      <c r="Z114" s="25" t="s">
        <v>237</v>
      </c>
      <c r="AA114" s="25">
        <v>41</v>
      </c>
      <c r="AB114" s="25" t="s">
        <v>237</v>
      </c>
    </row>
    <row r="115" spans="1:28" x14ac:dyDescent="0.25">
      <c r="A115" s="15"/>
      <c r="B115" s="45" t="s">
        <v>128</v>
      </c>
      <c r="C115" s="25">
        <v>19730</v>
      </c>
      <c r="D115" s="25" t="s">
        <v>239</v>
      </c>
      <c r="E115" s="25">
        <v>26400</v>
      </c>
      <c r="F115" s="25" t="s">
        <v>239</v>
      </c>
      <c r="G115" s="241">
        <v>6</v>
      </c>
      <c r="H115" s="25" t="s">
        <v>237</v>
      </c>
      <c r="I115" s="241">
        <v>2.2999999999999998</v>
      </c>
      <c r="J115" s="25" t="s">
        <v>239</v>
      </c>
      <c r="K115" s="25">
        <v>2.5</v>
      </c>
      <c r="L115" s="25" t="s">
        <v>239</v>
      </c>
      <c r="M115" s="25" t="s">
        <v>238</v>
      </c>
      <c r="N115" s="25" t="s">
        <v>237</v>
      </c>
      <c r="O115" s="25">
        <v>5.4552979345295602</v>
      </c>
      <c r="P115" s="25"/>
      <c r="Q115" s="25">
        <v>6.9112799999999996</v>
      </c>
      <c r="R115" s="25"/>
      <c r="S115" s="25">
        <v>0.71942177588136991</v>
      </c>
      <c r="T115" s="25"/>
      <c r="U115" s="25" t="s">
        <v>238</v>
      </c>
      <c r="V115" s="25" t="s">
        <v>238</v>
      </c>
      <c r="W115" s="25" t="s">
        <v>238</v>
      </c>
      <c r="X115" s="25" t="s">
        <v>237</v>
      </c>
      <c r="Y115" s="25" t="s">
        <v>238</v>
      </c>
      <c r="Z115" s="25" t="s">
        <v>237</v>
      </c>
      <c r="AA115" s="25" t="s">
        <v>238</v>
      </c>
      <c r="AB115" s="25" t="s">
        <v>237</v>
      </c>
    </row>
    <row r="116" spans="1:28" x14ac:dyDescent="0.25">
      <c r="A116" s="15"/>
      <c r="B116" s="45" t="s">
        <v>129</v>
      </c>
      <c r="C116" s="25">
        <v>4200</v>
      </c>
      <c r="D116" s="25" t="s">
        <v>237</v>
      </c>
      <c r="E116" s="25">
        <v>4620</v>
      </c>
      <c r="F116" s="25" t="s">
        <v>408</v>
      </c>
      <c r="G116" s="25" t="s">
        <v>238</v>
      </c>
      <c r="H116" s="25" t="s">
        <v>237</v>
      </c>
      <c r="I116" s="241">
        <v>0.7</v>
      </c>
      <c r="J116" s="25" t="s">
        <v>237</v>
      </c>
      <c r="K116" s="25">
        <v>2.1</v>
      </c>
      <c r="L116" s="25" t="s">
        <v>237</v>
      </c>
      <c r="M116" s="25" t="s">
        <v>238</v>
      </c>
      <c r="N116" s="25" t="s">
        <v>237</v>
      </c>
      <c r="O116" s="25">
        <v>12.904284922576601</v>
      </c>
      <c r="P116" s="25"/>
      <c r="Q116" s="25" t="s">
        <v>238</v>
      </c>
      <c r="R116" s="25"/>
      <c r="S116" s="25" t="s">
        <v>238</v>
      </c>
      <c r="T116" s="25"/>
      <c r="U116" s="25">
        <v>76.010000000000005</v>
      </c>
      <c r="V116" s="25">
        <v>35.518691588785046</v>
      </c>
      <c r="W116" s="25" t="s">
        <v>238</v>
      </c>
      <c r="X116" s="25" t="s">
        <v>237</v>
      </c>
      <c r="Y116" s="25">
        <v>5</v>
      </c>
      <c r="Z116" s="25" t="s">
        <v>237</v>
      </c>
      <c r="AA116" s="25">
        <v>75</v>
      </c>
      <c r="AB116" s="25" t="s">
        <v>237</v>
      </c>
    </row>
    <row r="117" spans="1:28" x14ac:dyDescent="0.25">
      <c r="A117" s="15"/>
      <c r="B117" s="45" t="s">
        <v>130</v>
      </c>
      <c r="C117" s="25">
        <v>1060</v>
      </c>
      <c r="D117" s="25" t="s">
        <v>237</v>
      </c>
      <c r="E117" s="25">
        <v>2850</v>
      </c>
      <c r="F117" s="25" t="s">
        <v>237</v>
      </c>
      <c r="G117" s="241">
        <v>-1.1000000000000001</v>
      </c>
      <c r="H117" s="25" t="s">
        <v>237</v>
      </c>
      <c r="I117" s="241">
        <v>1.3</v>
      </c>
      <c r="J117" s="25" t="s">
        <v>237</v>
      </c>
      <c r="K117" s="25">
        <v>7.7</v>
      </c>
      <c r="L117" s="25" t="s">
        <v>237</v>
      </c>
      <c r="M117" s="25">
        <v>23.4</v>
      </c>
      <c r="N117" s="25" t="s">
        <v>239</v>
      </c>
      <c r="O117" s="25">
        <v>2.2403981264636998</v>
      </c>
      <c r="P117" s="25"/>
      <c r="Q117" s="25">
        <v>3.77793</v>
      </c>
      <c r="R117" s="25"/>
      <c r="S117" s="25">
        <v>3.2563620897426806</v>
      </c>
      <c r="T117" s="25"/>
      <c r="U117" s="25">
        <v>408.31</v>
      </c>
      <c r="V117" s="25">
        <v>10.836079689929695</v>
      </c>
      <c r="W117" s="25" t="s">
        <v>238</v>
      </c>
      <c r="X117" s="25" t="s">
        <v>237</v>
      </c>
      <c r="Y117" s="25">
        <v>16</v>
      </c>
      <c r="Z117" s="25" t="s">
        <v>239</v>
      </c>
      <c r="AA117" s="25">
        <v>47</v>
      </c>
      <c r="AB117" s="25" t="s">
        <v>239</v>
      </c>
    </row>
    <row r="118" spans="1:28" x14ac:dyDescent="0.25">
      <c r="A118" s="15"/>
      <c r="B118" s="45" t="s">
        <v>131</v>
      </c>
      <c r="C118" s="25">
        <v>9300</v>
      </c>
      <c r="D118" s="25" t="s">
        <v>237</v>
      </c>
      <c r="E118" s="25">
        <v>17220</v>
      </c>
      <c r="F118" s="25" t="s">
        <v>237</v>
      </c>
      <c r="G118" s="241">
        <v>3.2</v>
      </c>
      <c r="H118" s="25" t="s">
        <v>239</v>
      </c>
      <c r="I118" s="241">
        <v>3.5</v>
      </c>
      <c r="J118" s="25" t="s">
        <v>237</v>
      </c>
      <c r="K118" s="25">
        <v>5.6</v>
      </c>
      <c r="L118" s="25" t="s">
        <v>237</v>
      </c>
      <c r="M118" s="25" t="s">
        <v>238</v>
      </c>
      <c r="N118" s="25" t="s">
        <v>237</v>
      </c>
      <c r="O118" s="25">
        <v>2.3535873390426998</v>
      </c>
      <c r="P118" s="25"/>
      <c r="Q118" s="25">
        <v>3.4849999999999999</v>
      </c>
      <c r="R118" s="25"/>
      <c r="S118" s="25">
        <v>0.14221979210898281</v>
      </c>
      <c r="T118" s="25"/>
      <c r="U118" s="25">
        <v>177.89</v>
      </c>
      <c r="V118" s="25">
        <v>1.5496498093954285</v>
      </c>
      <c r="W118" s="25">
        <v>1.9229319290177616</v>
      </c>
      <c r="X118" s="25" t="s">
        <v>237</v>
      </c>
      <c r="Y118" s="25" t="s">
        <v>238</v>
      </c>
      <c r="Z118" s="25" t="s">
        <v>237</v>
      </c>
      <c r="AA118" s="25" t="s">
        <v>238</v>
      </c>
      <c r="AB118" s="25" t="s">
        <v>237</v>
      </c>
    </row>
    <row r="119" spans="1:28" x14ac:dyDescent="0.25">
      <c r="A119" s="15"/>
      <c r="B119" s="45" t="s">
        <v>132</v>
      </c>
      <c r="C119" s="25">
        <v>9940</v>
      </c>
      <c r="D119" s="25" t="s">
        <v>237</v>
      </c>
      <c r="E119" s="25">
        <v>16110</v>
      </c>
      <c r="F119" s="25" t="s">
        <v>237</v>
      </c>
      <c r="G119" s="241">
        <v>1.7</v>
      </c>
      <c r="H119" s="25" t="s">
        <v>237</v>
      </c>
      <c r="I119" s="241">
        <v>1.2</v>
      </c>
      <c r="J119" s="25" t="s">
        <v>237</v>
      </c>
      <c r="K119" s="25">
        <v>10.8</v>
      </c>
      <c r="L119" s="25" t="s">
        <v>237</v>
      </c>
      <c r="M119" s="25">
        <v>0.7</v>
      </c>
      <c r="N119" s="25" t="s">
        <v>237</v>
      </c>
      <c r="O119" s="25">
        <v>3.0352325292358202</v>
      </c>
      <c r="P119" s="25"/>
      <c r="Q119" s="25">
        <v>5.1912599999999998</v>
      </c>
      <c r="R119" s="25"/>
      <c r="S119" s="25">
        <v>0.55254930031372684</v>
      </c>
      <c r="T119" s="25"/>
      <c r="U119" s="25">
        <v>417.81</v>
      </c>
      <c r="V119" s="25">
        <v>3.5808227860465849E-2</v>
      </c>
      <c r="W119" s="25">
        <v>16.060914920966749</v>
      </c>
      <c r="X119" s="25" t="s">
        <v>237</v>
      </c>
      <c r="Y119" s="25">
        <v>14</v>
      </c>
      <c r="Z119" s="25" t="s">
        <v>237</v>
      </c>
      <c r="AA119" s="25">
        <v>53</v>
      </c>
      <c r="AB119" s="25" t="s">
        <v>237</v>
      </c>
    </row>
    <row r="120" spans="1:28" x14ac:dyDescent="0.25">
      <c r="A120" s="15"/>
      <c r="B120" s="45" t="s">
        <v>133</v>
      </c>
      <c r="C120" s="25">
        <v>3430</v>
      </c>
      <c r="D120" s="25" t="s">
        <v>237</v>
      </c>
      <c r="E120" s="25">
        <v>3840</v>
      </c>
      <c r="F120" s="25" t="s">
        <v>408</v>
      </c>
      <c r="G120" s="25" t="s">
        <v>238</v>
      </c>
      <c r="H120" s="25" t="s">
        <v>237</v>
      </c>
      <c r="I120" s="241">
        <v>0.7</v>
      </c>
      <c r="J120" s="25" t="s">
        <v>237</v>
      </c>
      <c r="K120" s="25">
        <v>1.9</v>
      </c>
      <c r="L120" s="25" t="s">
        <v>237</v>
      </c>
      <c r="M120" s="25">
        <v>31.2</v>
      </c>
      <c r="N120" s="25" t="s">
        <v>239</v>
      </c>
      <c r="O120" s="25">
        <v>11.545639975550101</v>
      </c>
      <c r="P120" s="25"/>
      <c r="Q120" s="25" t="s">
        <v>238</v>
      </c>
      <c r="R120" s="25"/>
      <c r="S120" s="25" t="s">
        <v>238</v>
      </c>
      <c r="T120" s="25"/>
      <c r="U120" s="25">
        <v>115.04</v>
      </c>
      <c r="V120" s="25">
        <v>33.506138810134352</v>
      </c>
      <c r="W120" s="25" t="s">
        <v>238</v>
      </c>
      <c r="X120" s="25" t="s">
        <v>237</v>
      </c>
      <c r="Y120" s="25">
        <v>7</v>
      </c>
      <c r="Z120" s="25" t="s">
        <v>239</v>
      </c>
      <c r="AA120" s="25">
        <v>64</v>
      </c>
      <c r="AB120" s="25" t="s">
        <v>239</v>
      </c>
    </row>
    <row r="121" spans="1:28" x14ac:dyDescent="0.25">
      <c r="A121" s="15"/>
      <c r="B121" s="45" t="s">
        <v>134</v>
      </c>
      <c r="C121" s="25" t="s">
        <v>21</v>
      </c>
      <c r="D121" s="25"/>
      <c r="E121" s="25" t="s">
        <v>238</v>
      </c>
      <c r="F121" s="25" t="s">
        <v>237</v>
      </c>
      <c r="G121" s="241">
        <v>1.5</v>
      </c>
      <c r="H121" s="25" t="s">
        <v>237</v>
      </c>
      <c r="I121" s="241">
        <v>1.7</v>
      </c>
      <c r="J121" s="25" t="s">
        <v>239</v>
      </c>
      <c r="K121" s="25">
        <v>1.5</v>
      </c>
      <c r="L121" s="25" t="s">
        <v>239</v>
      </c>
      <c r="M121" s="25" t="s">
        <v>238</v>
      </c>
      <c r="N121" s="25" t="s">
        <v>237</v>
      </c>
      <c r="O121" s="25">
        <v>3.8965498782492798</v>
      </c>
      <c r="P121" s="25"/>
      <c r="Q121" s="25">
        <v>1.5914200000000001</v>
      </c>
      <c r="R121" s="25"/>
      <c r="S121" s="25" t="s">
        <v>238</v>
      </c>
      <c r="T121" s="25"/>
      <c r="U121" s="25" t="s">
        <v>238</v>
      </c>
      <c r="V121" s="25" t="s">
        <v>238</v>
      </c>
      <c r="W121" s="25" t="s">
        <v>238</v>
      </c>
      <c r="X121" s="25" t="s">
        <v>237</v>
      </c>
      <c r="Y121" s="25" t="s">
        <v>238</v>
      </c>
      <c r="Z121" s="25" t="s">
        <v>237</v>
      </c>
      <c r="AA121" s="25" t="s">
        <v>238</v>
      </c>
      <c r="AB121" s="25" t="s">
        <v>237</v>
      </c>
    </row>
    <row r="122" spans="1:28" x14ac:dyDescent="0.25">
      <c r="A122" s="15"/>
      <c r="B122" s="45" t="s">
        <v>135</v>
      </c>
      <c r="C122" s="25">
        <v>3770</v>
      </c>
      <c r="D122" s="25" t="s">
        <v>237</v>
      </c>
      <c r="E122" s="25">
        <v>8810</v>
      </c>
      <c r="F122" s="25" t="s">
        <v>237</v>
      </c>
      <c r="G122" s="25" t="s">
        <v>238</v>
      </c>
      <c r="H122" s="25" t="s">
        <v>237</v>
      </c>
      <c r="I122" s="241">
        <v>3.9</v>
      </c>
      <c r="J122" s="25" t="s">
        <v>237</v>
      </c>
      <c r="K122" s="25">
        <v>22.7</v>
      </c>
      <c r="L122" s="25" t="s">
        <v>237</v>
      </c>
      <c r="M122" s="25" t="s">
        <v>238</v>
      </c>
      <c r="N122" s="25" t="s">
        <v>237</v>
      </c>
      <c r="O122" s="25">
        <v>3.77699524034725</v>
      </c>
      <c r="P122" s="25"/>
      <c r="Q122" s="25">
        <v>5.4761699999999998</v>
      </c>
      <c r="R122" s="25"/>
      <c r="S122" s="25">
        <v>0.99479390038965454</v>
      </c>
      <c r="T122" s="25"/>
      <c r="U122" s="25">
        <v>448.78</v>
      </c>
      <c r="V122" s="25">
        <v>4.788212635387719</v>
      </c>
      <c r="W122" s="25">
        <v>3.5337565157391402</v>
      </c>
      <c r="X122" s="25" t="s">
        <v>237</v>
      </c>
      <c r="Y122" s="25">
        <v>18</v>
      </c>
      <c r="Z122" s="25" t="s">
        <v>239</v>
      </c>
      <c r="AA122" s="25">
        <v>44</v>
      </c>
      <c r="AB122" s="25" t="s">
        <v>239</v>
      </c>
    </row>
    <row r="123" spans="1:28" x14ac:dyDescent="0.25">
      <c r="A123" s="15"/>
      <c r="B123" s="45" t="s">
        <v>136</v>
      </c>
      <c r="C123" s="25">
        <v>7260</v>
      </c>
      <c r="D123" s="25" t="s">
        <v>237</v>
      </c>
      <c r="E123" s="25">
        <v>14600</v>
      </c>
      <c r="F123" s="25" t="s">
        <v>237</v>
      </c>
      <c r="G123" s="25" t="s">
        <v>238</v>
      </c>
      <c r="H123" s="25" t="s">
        <v>237</v>
      </c>
      <c r="I123" s="241">
        <v>3</v>
      </c>
      <c r="J123" s="25" t="s">
        <v>239</v>
      </c>
      <c r="K123" s="25">
        <v>5.8</v>
      </c>
      <c r="L123" s="25" t="s">
        <v>239</v>
      </c>
      <c r="M123" s="25">
        <v>0</v>
      </c>
      <c r="N123" s="25" t="s">
        <v>237</v>
      </c>
      <c r="O123" s="25">
        <v>4.5201651317878699</v>
      </c>
      <c r="P123" s="25"/>
      <c r="Q123" s="25" t="s">
        <v>238</v>
      </c>
      <c r="R123" s="25"/>
      <c r="S123" s="25">
        <v>1.6736231591336157</v>
      </c>
      <c r="T123" s="25"/>
      <c r="U123" s="25">
        <v>103.22</v>
      </c>
      <c r="V123" s="25">
        <v>2.5084001155850815</v>
      </c>
      <c r="W123" s="25">
        <v>12.633921023404904</v>
      </c>
      <c r="X123" s="25" t="s">
        <v>237</v>
      </c>
      <c r="Y123" s="25">
        <v>22</v>
      </c>
      <c r="Z123" s="25" t="s">
        <v>237</v>
      </c>
      <c r="AA123" s="25">
        <v>37</v>
      </c>
      <c r="AB123" s="25" t="s">
        <v>237</v>
      </c>
    </row>
    <row r="124" spans="1:28" x14ac:dyDescent="0.25">
      <c r="A124" s="15"/>
      <c r="B124" s="45" t="s">
        <v>137</v>
      </c>
      <c r="C124" s="25">
        <v>3030</v>
      </c>
      <c r="D124" s="25" t="s">
        <v>237</v>
      </c>
      <c r="E124" s="25">
        <v>7000</v>
      </c>
      <c r="F124" s="25" t="s">
        <v>237</v>
      </c>
      <c r="G124" s="241">
        <v>2.1</v>
      </c>
      <c r="H124" s="25" t="s">
        <v>237</v>
      </c>
      <c r="I124" s="241">
        <v>2.6</v>
      </c>
      <c r="J124" s="25" t="s">
        <v>237</v>
      </c>
      <c r="K124" s="25">
        <v>2.4</v>
      </c>
      <c r="L124" s="25" t="s">
        <v>237</v>
      </c>
      <c r="M124" s="25">
        <v>2.5</v>
      </c>
      <c r="N124" s="25" t="s">
        <v>239</v>
      </c>
      <c r="O124" s="25">
        <v>2.0463960637484502</v>
      </c>
      <c r="P124" s="25"/>
      <c r="Q124" s="25">
        <v>5.3757999999999999</v>
      </c>
      <c r="R124" s="25"/>
      <c r="S124" s="25">
        <v>3.3606435396867225</v>
      </c>
      <c r="T124" s="25"/>
      <c r="U124" s="25">
        <v>1480.36</v>
      </c>
      <c r="V124" s="25">
        <v>1.5968729164739317</v>
      </c>
      <c r="W124" s="25">
        <v>9.195639238995799</v>
      </c>
      <c r="X124" s="25" t="s">
        <v>237</v>
      </c>
      <c r="Y124" s="25">
        <v>17</v>
      </c>
      <c r="Z124" s="25" t="s">
        <v>239</v>
      </c>
      <c r="AA124" s="25">
        <v>48</v>
      </c>
      <c r="AB124" s="25" t="s">
        <v>239</v>
      </c>
    </row>
    <row r="125" spans="1:28" x14ac:dyDescent="0.25">
      <c r="A125" s="15"/>
      <c r="B125" s="45" t="s">
        <v>138</v>
      </c>
      <c r="C125" s="25">
        <v>590</v>
      </c>
      <c r="D125" s="25" t="s">
        <v>237</v>
      </c>
      <c r="E125" s="25">
        <v>1040</v>
      </c>
      <c r="F125" s="25" t="s">
        <v>237</v>
      </c>
      <c r="G125" s="241">
        <v>-1.1000000000000001</v>
      </c>
      <c r="H125" s="25" t="s">
        <v>239</v>
      </c>
      <c r="I125" s="241">
        <v>4.2</v>
      </c>
      <c r="J125" s="25" t="s">
        <v>237</v>
      </c>
      <c r="K125" s="25">
        <v>15.2</v>
      </c>
      <c r="L125" s="25" t="s">
        <v>237</v>
      </c>
      <c r="M125" s="25">
        <v>59.6</v>
      </c>
      <c r="N125" s="25" t="s">
        <v>239</v>
      </c>
      <c r="O125" s="25">
        <v>3.2929929642406299</v>
      </c>
      <c r="P125" s="25"/>
      <c r="Q125" s="25" t="s">
        <v>238</v>
      </c>
      <c r="R125" s="25"/>
      <c r="S125" s="25">
        <v>0.88931590372814917</v>
      </c>
      <c r="T125" s="25"/>
      <c r="U125" s="25">
        <v>2096.92</v>
      </c>
      <c r="V125" s="25">
        <v>14.621600823677166</v>
      </c>
      <c r="W125" s="25">
        <v>1.5013642835324357</v>
      </c>
      <c r="X125" s="25" t="s">
        <v>237</v>
      </c>
      <c r="Y125" s="25">
        <v>14</v>
      </c>
      <c r="Z125" s="25" t="s">
        <v>239</v>
      </c>
      <c r="AA125" s="25">
        <v>51</v>
      </c>
      <c r="AB125" s="25" t="s">
        <v>239</v>
      </c>
    </row>
    <row r="126" spans="1:28" x14ac:dyDescent="0.25">
      <c r="A126" s="15"/>
      <c r="B126" s="45" t="s">
        <v>139</v>
      </c>
      <c r="C126" s="25" t="s">
        <v>66</v>
      </c>
      <c r="D126" s="25"/>
      <c r="E126" s="25" t="s">
        <v>238</v>
      </c>
      <c r="F126" s="25" t="s">
        <v>237</v>
      </c>
      <c r="G126" s="241">
        <v>1.4</v>
      </c>
      <c r="H126" s="25" t="s">
        <v>237</v>
      </c>
      <c r="I126" s="241">
        <v>7.3</v>
      </c>
      <c r="J126" s="25" t="s">
        <v>239</v>
      </c>
      <c r="K126" s="25">
        <v>24.2</v>
      </c>
      <c r="L126" s="25" t="s">
        <v>239</v>
      </c>
      <c r="M126" s="25" t="s">
        <v>238</v>
      </c>
      <c r="N126" s="25" t="s">
        <v>237</v>
      </c>
      <c r="O126" s="25">
        <v>0.291504696088146</v>
      </c>
      <c r="P126" s="25"/>
      <c r="Q126" s="25">
        <v>0.78605999999999998</v>
      </c>
      <c r="R126" s="25"/>
      <c r="S126" s="25" t="s">
        <v>238</v>
      </c>
      <c r="T126" s="25"/>
      <c r="U126" s="25">
        <v>504.05</v>
      </c>
      <c r="V126" s="25" t="s">
        <v>238</v>
      </c>
      <c r="W126" s="25" t="s">
        <v>238</v>
      </c>
      <c r="X126" s="25" t="s">
        <v>237</v>
      </c>
      <c r="Y126" s="25" t="s">
        <v>238</v>
      </c>
      <c r="Z126" s="25" t="s">
        <v>237</v>
      </c>
      <c r="AA126" s="25" t="s">
        <v>238</v>
      </c>
      <c r="AB126" s="25" t="s">
        <v>237</v>
      </c>
    </row>
    <row r="127" spans="1:28" x14ac:dyDescent="0.25">
      <c r="A127" s="15"/>
      <c r="B127" s="45" t="s">
        <v>140</v>
      </c>
      <c r="C127" s="25">
        <v>5840</v>
      </c>
      <c r="D127" s="25" t="s">
        <v>237</v>
      </c>
      <c r="E127" s="25">
        <v>9590</v>
      </c>
      <c r="F127" s="25" t="s">
        <v>237</v>
      </c>
      <c r="G127" s="241">
        <v>-2.1</v>
      </c>
      <c r="H127" s="25" t="s">
        <v>239</v>
      </c>
      <c r="I127" s="241">
        <v>2.2000000000000002</v>
      </c>
      <c r="J127" s="25" t="s">
        <v>237</v>
      </c>
      <c r="K127" s="25">
        <v>8.1999999999999993</v>
      </c>
      <c r="L127" s="25" t="s">
        <v>237</v>
      </c>
      <c r="M127" s="25">
        <v>31.9</v>
      </c>
      <c r="N127" s="25" t="s">
        <v>239</v>
      </c>
      <c r="O127" s="25">
        <v>4.6944801428659897</v>
      </c>
      <c r="P127" s="25"/>
      <c r="Q127" s="25">
        <v>8.3656500000000005</v>
      </c>
      <c r="R127" s="25"/>
      <c r="S127" s="25">
        <v>3.5589592400887624</v>
      </c>
      <c r="T127" s="25"/>
      <c r="U127" s="25">
        <v>264.86</v>
      </c>
      <c r="V127" s="25">
        <v>2.0332881811945569</v>
      </c>
      <c r="W127" s="25" t="s">
        <v>238</v>
      </c>
      <c r="X127" s="25" t="s">
        <v>237</v>
      </c>
      <c r="Y127" s="25">
        <v>8</v>
      </c>
      <c r="Z127" s="25" t="s">
        <v>239</v>
      </c>
      <c r="AA127" s="25">
        <v>69</v>
      </c>
      <c r="AB127" s="25" t="s">
        <v>239</v>
      </c>
    </row>
    <row r="128" spans="1:28" x14ac:dyDescent="0.25">
      <c r="A128" s="15"/>
      <c r="B128" s="45" t="s">
        <v>141</v>
      </c>
      <c r="C128" s="25" t="s">
        <v>238</v>
      </c>
      <c r="D128" s="25" t="s">
        <v>237</v>
      </c>
      <c r="E128" s="25" t="s">
        <v>238</v>
      </c>
      <c r="F128" s="25" t="s">
        <v>237</v>
      </c>
      <c r="G128" s="25" t="s">
        <v>238</v>
      </c>
      <c r="H128" s="25" t="s">
        <v>237</v>
      </c>
      <c r="I128" s="241" t="s">
        <v>238</v>
      </c>
      <c r="J128" s="25" t="s">
        <v>237</v>
      </c>
      <c r="K128" s="25" t="s">
        <v>238</v>
      </c>
      <c r="L128" s="25" t="s">
        <v>237</v>
      </c>
      <c r="M128" s="25" t="s">
        <v>238</v>
      </c>
      <c r="N128" s="25" t="s">
        <v>237</v>
      </c>
      <c r="O128" s="25" t="s">
        <v>238</v>
      </c>
      <c r="P128" s="25"/>
      <c r="Q128" s="25" t="s">
        <v>238</v>
      </c>
      <c r="R128" s="25"/>
      <c r="S128" s="25" t="s">
        <v>238</v>
      </c>
      <c r="T128" s="25"/>
      <c r="U128" s="25" t="s">
        <v>238</v>
      </c>
      <c r="V128" s="25" t="s">
        <v>238</v>
      </c>
      <c r="W128" s="25" t="s">
        <v>238</v>
      </c>
      <c r="X128" s="25" t="s">
        <v>237</v>
      </c>
      <c r="Y128" s="25" t="s">
        <v>238</v>
      </c>
      <c r="Z128" s="25" t="s">
        <v>237</v>
      </c>
      <c r="AA128" s="25" t="s">
        <v>238</v>
      </c>
      <c r="AB128" s="25" t="s">
        <v>237</v>
      </c>
    </row>
    <row r="129" spans="1:28" x14ac:dyDescent="0.25">
      <c r="A129" s="15"/>
      <c r="B129" s="45" t="s">
        <v>142</v>
      </c>
      <c r="C129" s="25">
        <v>730</v>
      </c>
      <c r="D129" s="25" t="s">
        <v>237</v>
      </c>
      <c r="E129" s="25">
        <v>2260</v>
      </c>
      <c r="F129" s="25" t="s">
        <v>237</v>
      </c>
      <c r="G129" s="241">
        <v>1.2</v>
      </c>
      <c r="H129" s="25" t="s">
        <v>237</v>
      </c>
      <c r="I129" s="241">
        <v>2.2999999999999998</v>
      </c>
      <c r="J129" s="25" t="s">
        <v>237</v>
      </c>
      <c r="K129" s="25">
        <v>7.4</v>
      </c>
      <c r="L129" s="25" t="s">
        <v>237</v>
      </c>
      <c r="M129" s="25">
        <v>24.8</v>
      </c>
      <c r="N129" s="25" t="s">
        <v>237</v>
      </c>
      <c r="O129" s="25">
        <v>2.4427434054724499</v>
      </c>
      <c r="P129" s="25"/>
      <c r="Q129" s="25">
        <v>4.71699</v>
      </c>
      <c r="R129" s="25"/>
      <c r="S129" s="25">
        <v>1.5636658746753365</v>
      </c>
      <c r="T129" s="25"/>
      <c r="U129" s="25">
        <v>769.72</v>
      </c>
      <c r="V129" s="25">
        <v>3.9755464197683215</v>
      </c>
      <c r="W129" s="25">
        <v>3.0534970948427773</v>
      </c>
      <c r="X129" s="25" t="s">
        <v>237</v>
      </c>
      <c r="Y129" s="25">
        <v>20</v>
      </c>
      <c r="Z129" s="25" t="s">
        <v>237</v>
      </c>
      <c r="AA129" s="25">
        <v>41</v>
      </c>
      <c r="AB129" s="25" t="s">
        <v>237</v>
      </c>
    </row>
    <row r="130" spans="1:28" x14ac:dyDescent="0.25">
      <c r="A130" s="15"/>
      <c r="B130" s="45" t="s">
        <v>143</v>
      </c>
      <c r="C130" s="25">
        <v>47440</v>
      </c>
      <c r="D130" s="25" t="s">
        <v>237</v>
      </c>
      <c r="E130" s="25">
        <v>43210</v>
      </c>
      <c r="F130" s="25" t="s">
        <v>237</v>
      </c>
      <c r="G130" s="241">
        <v>1.6</v>
      </c>
      <c r="H130" s="25" t="s">
        <v>237</v>
      </c>
      <c r="I130" s="241">
        <v>1.7</v>
      </c>
      <c r="J130" s="25" t="s">
        <v>237</v>
      </c>
      <c r="K130" s="25">
        <v>2.2000000000000002</v>
      </c>
      <c r="L130" s="25" t="s">
        <v>237</v>
      </c>
      <c r="M130" s="25" t="s">
        <v>238</v>
      </c>
      <c r="N130" s="25" t="s">
        <v>237</v>
      </c>
      <c r="O130" s="25">
        <v>9.9270982688407994</v>
      </c>
      <c r="P130" s="25"/>
      <c r="Q130" s="25">
        <v>5.9280999999999997</v>
      </c>
      <c r="R130" s="25"/>
      <c r="S130" s="25">
        <v>1.3755176544787748</v>
      </c>
      <c r="T130" s="25"/>
      <c r="U130" s="25" t="s">
        <v>238</v>
      </c>
      <c r="V130" s="25" t="s">
        <v>238</v>
      </c>
      <c r="W130" s="25" t="s">
        <v>238</v>
      </c>
      <c r="X130" s="25" t="s">
        <v>237</v>
      </c>
      <c r="Y130" s="25" t="s">
        <v>238</v>
      </c>
      <c r="Z130" s="25" t="s">
        <v>237</v>
      </c>
      <c r="AA130" s="25" t="s">
        <v>238</v>
      </c>
      <c r="AB130" s="25" t="s">
        <v>237</v>
      </c>
    </row>
    <row r="131" spans="1:28" x14ac:dyDescent="0.25">
      <c r="A131" s="15"/>
      <c r="B131" s="45" t="s">
        <v>144</v>
      </c>
      <c r="C131" s="25">
        <v>35520</v>
      </c>
      <c r="D131" s="25" t="s">
        <v>239</v>
      </c>
      <c r="E131" s="25">
        <v>30750</v>
      </c>
      <c r="F131" s="25" t="s">
        <v>239</v>
      </c>
      <c r="G131" s="241">
        <v>1.1000000000000001</v>
      </c>
      <c r="H131" s="25" t="s">
        <v>237</v>
      </c>
      <c r="I131" s="241">
        <v>1.7</v>
      </c>
      <c r="J131" s="25" t="s">
        <v>237</v>
      </c>
      <c r="K131" s="25">
        <v>2.2000000000000002</v>
      </c>
      <c r="L131" s="25" t="s">
        <v>237</v>
      </c>
      <c r="M131" s="25" t="s">
        <v>238</v>
      </c>
      <c r="N131" s="25" t="s">
        <v>237</v>
      </c>
      <c r="O131" s="25">
        <v>8.5045146268357499</v>
      </c>
      <c r="P131" s="25"/>
      <c r="Q131" s="25">
        <v>7.3845299999999998</v>
      </c>
      <c r="R131" s="25"/>
      <c r="S131" s="25">
        <v>1.022968356493841</v>
      </c>
      <c r="T131" s="25"/>
      <c r="U131" s="25" t="s">
        <v>238</v>
      </c>
      <c r="V131" s="25" t="s">
        <v>238</v>
      </c>
      <c r="W131" s="25" t="s">
        <v>238</v>
      </c>
      <c r="X131" s="25" t="s">
        <v>237</v>
      </c>
      <c r="Y131" s="25" t="s">
        <v>238</v>
      </c>
      <c r="Z131" s="25" t="s">
        <v>237</v>
      </c>
      <c r="AA131" s="25" t="s">
        <v>238</v>
      </c>
      <c r="AB131" s="25" t="s">
        <v>237</v>
      </c>
    </row>
    <row r="132" spans="1:28" x14ac:dyDescent="0.25">
      <c r="A132" s="15"/>
      <c r="B132" s="45" t="s">
        <v>145</v>
      </c>
      <c r="C132" s="25">
        <v>1780</v>
      </c>
      <c r="D132" s="25" t="s">
        <v>237</v>
      </c>
      <c r="E132" s="25">
        <v>4440</v>
      </c>
      <c r="F132" s="25" t="s">
        <v>237</v>
      </c>
      <c r="G132" s="241">
        <v>-3.7</v>
      </c>
      <c r="H132" s="25" t="s">
        <v>237</v>
      </c>
      <c r="I132" s="241">
        <v>2</v>
      </c>
      <c r="J132" s="25" t="s">
        <v>237</v>
      </c>
      <c r="K132" s="25">
        <v>16.8</v>
      </c>
      <c r="L132" s="25" t="s">
        <v>237</v>
      </c>
      <c r="M132" s="25">
        <v>11.9</v>
      </c>
      <c r="N132" s="25" t="s">
        <v>239</v>
      </c>
      <c r="O132" s="25">
        <v>4.3653619497858598</v>
      </c>
      <c r="P132" s="25"/>
      <c r="Q132" s="25">
        <v>4.5740100000000004</v>
      </c>
      <c r="R132" s="25"/>
      <c r="S132" s="25">
        <v>0.49557855915510668</v>
      </c>
      <c r="T132" s="25"/>
      <c r="U132" s="25">
        <v>532.38</v>
      </c>
      <c r="V132" s="25">
        <v>5.1468798970278495</v>
      </c>
      <c r="W132" s="25">
        <v>9.459524875250743</v>
      </c>
      <c r="X132" s="25" t="s">
        <v>237</v>
      </c>
      <c r="Y132" s="25">
        <v>16</v>
      </c>
      <c r="Z132" s="25" t="s">
        <v>239</v>
      </c>
      <c r="AA132" s="25">
        <v>47</v>
      </c>
      <c r="AB132" s="25" t="s">
        <v>239</v>
      </c>
    </row>
    <row r="133" spans="1:28" x14ac:dyDescent="0.25">
      <c r="A133" s="15"/>
      <c r="B133" s="45" t="s">
        <v>146</v>
      </c>
      <c r="C133" s="25">
        <v>410</v>
      </c>
      <c r="D133" s="25" t="s">
        <v>237</v>
      </c>
      <c r="E133" s="25">
        <v>910</v>
      </c>
      <c r="F133" s="25" t="s">
        <v>237</v>
      </c>
      <c r="G133" s="241">
        <v>-1.9</v>
      </c>
      <c r="H133" s="25" t="s">
        <v>237</v>
      </c>
      <c r="I133" s="241">
        <v>-0.1</v>
      </c>
      <c r="J133" s="25" t="s">
        <v>237</v>
      </c>
      <c r="K133" s="25">
        <v>4.0999999999999996</v>
      </c>
      <c r="L133" s="25" t="s">
        <v>237</v>
      </c>
      <c r="M133" s="25">
        <v>43.6</v>
      </c>
      <c r="N133" s="25" t="s">
        <v>239</v>
      </c>
      <c r="O133" s="25">
        <v>2.8449168433077601</v>
      </c>
      <c r="P133" s="25"/>
      <c r="Q133" s="25">
        <v>4.43567</v>
      </c>
      <c r="R133" s="25"/>
      <c r="S133" s="25">
        <v>1.0295280799445905</v>
      </c>
      <c r="T133" s="25"/>
      <c r="U133" s="25">
        <v>901.87</v>
      </c>
      <c r="V133" s="25">
        <v>13.549064276010903</v>
      </c>
      <c r="W133" s="25" t="s">
        <v>238</v>
      </c>
      <c r="X133" s="25" t="s">
        <v>237</v>
      </c>
      <c r="Y133" s="25">
        <v>20</v>
      </c>
      <c r="Z133" s="25" t="s">
        <v>239</v>
      </c>
      <c r="AA133" s="25">
        <v>43</v>
      </c>
      <c r="AB133" s="25" t="s">
        <v>239</v>
      </c>
    </row>
    <row r="134" spans="1:28" x14ac:dyDescent="0.25">
      <c r="A134" s="15"/>
      <c r="B134" s="45" t="s">
        <v>147</v>
      </c>
      <c r="C134" s="25">
        <v>2760</v>
      </c>
      <c r="D134" s="25" t="s">
        <v>237</v>
      </c>
      <c r="E134" s="25">
        <v>5600</v>
      </c>
      <c r="F134" s="25" t="s">
        <v>237</v>
      </c>
      <c r="G134" s="241">
        <v>-2.2999999999999998</v>
      </c>
      <c r="H134" s="25" t="s">
        <v>237</v>
      </c>
      <c r="I134" s="241">
        <v>3.4</v>
      </c>
      <c r="J134" s="25" t="s">
        <v>237</v>
      </c>
      <c r="K134" s="25">
        <v>19.600000000000001</v>
      </c>
      <c r="L134" s="25" t="s">
        <v>237</v>
      </c>
      <c r="M134" s="25">
        <v>68</v>
      </c>
      <c r="N134" s="25" t="s">
        <v>237</v>
      </c>
      <c r="O134" s="25">
        <v>1.8891673902730799</v>
      </c>
      <c r="P134" s="25"/>
      <c r="Q134" s="25" t="s">
        <v>238</v>
      </c>
      <c r="R134" s="25"/>
      <c r="S134" s="25">
        <v>0.50643639167661769</v>
      </c>
      <c r="T134" s="25"/>
      <c r="U134" s="25">
        <v>1915.82</v>
      </c>
      <c r="V134" s="25">
        <v>0.43809163880455249</v>
      </c>
      <c r="W134" s="25">
        <v>0.25263214729013961</v>
      </c>
      <c r="X134" s="25" t="s">
        <v>237</v>
      </c>
      <c r="Y134" s="25">
        <v>12</v>
      </c>
      <c r="Z134" s="25" t="s">
        <v>237</v>
      </c>
      <c r="AA134" s="25">
        <v>54</v>
      </c>
      <c r="AB134" s="25" t="s">
        <v>237</v>
      </c>
    </row>
    <row r="135" spans="1:28" x14ac:dyDescent="0.25">
      <c r="A135" s="15"/>
      <c r="B135" s="45" t="s">
        <v>148</v>
      </c>
      <c r="C135" s="25" t="s">
        <v>238</v>
      </c>
      <c r="D135" s="25" t="s">
        <v>237</v>
      </c>
      <c r="E135" s="25" t="s">
        <v>238</v>
      </c>
      <c r="F135" s="25" t="s">
        <v>237</v>
      </c>
      <c r="G135" s="25" t="s">
        <v>238</v>
      </c>
      <c r="H135" s="25" t="s">
        <v>237</v>
      </c>
      <c r="I135" s="241" t="s">
        <v>238</v>
      </c>
      <c r="J135" s="25" t="s">
        <v>237</v>
      </c>
      <c r="K135" s="25" t="s">
        <v>238</v>
      </c>
      <c r="L135" s="25" t="s">
        <v>237</v>
      </c>
      <c r="M135" s="25" t="s">
        <v>238</v>
      </c>
      <c r="N135" s="25" t="s">
        <v>237</v>
      </c>
      <c r="O135" s="25" t="s">
        <v>238</v>
      </c>
      <c r="P135" s="25"/>
      <c r="Q135" s="25" t="s">
        <v>238</v>
      </c>
      <c r="R135" s="25"/>
      <c r="S135" s="25" t="s">
        <v>238</v>
      </c>
      <c r="T135" s="25"/>
      <c r="U135" s="25" t="s">
        <v>238</v>
      </c>
      <c r="V135" s="25" t="s">
        <v>238</v>
      </c>
      <c r="W135" s="25" t="s">
        <v>238</v>
      </c>
      <c r="X135" s="25" t="s">
        <v>237</v>
      </c>
      <c r="Y135" s="25" t="s">
        <v>238</v>
      </c>
      <c r="Z135" s="25" t="s">
        <v>237</v>
      </c>
      <c r="AA135" s="25" t="s">
        <v>238</v>
      </c>
      <c r="AB135" s="25" t="s">
        <v>237</v>
      </c>
    </row>
    <row r="136" spans="1:28" x14ac:dyDescent="0.25">
      <c r="A136" s="15"/>
      <c r="B136" s="45" t="s">
        <v>149</v>
      </c>
      <c r="C136" s="25">
        <v>102610</v>
      </c>
      <c r="D136" s="25" t="s">
        <v>237</v>
      </c>
      <c r="E136" s="25">
        <v>66520</v>
      </c>
      <c r="F136" s="25" t="s">
        <v>237</v>
      </c>
      <c r="G136" s="241">
        <v>3.2</v>
      </c>
      <c r="H136" s="25" t="s">
        <v>237</v>
      </c>
      <c r="I136" s="241">
        <v>1.7</v>
      </c>
      <c r="J136" s="25" t="s">
        <v>237</v>
      </c>
      <c r="K136" s="25">
        <v>4.2</v>
      </c>
      <c r="L136" s="25" t="s">
        <v>237</v>
      </c>
      <c r="M136" s="25" t="s">
        <v>238</v>
      </c>
      <c r="N136" s="25" t="s">
        <v>237</v>
      </c>
      <c r="O136" s="25">
        <v>8.5189520278147004</v>
      </c>
      <c r="P136" s="25"/>
      <c r="Q136" s="25">
        <v>6.8715299999999999</v>
      </c>
      <c r="R136" s="25"/>
      <c r="S136" s="25">
        <v>1.5438244271628832</v>
      </c>
      <c r="T136" s="25"/>
      <c r="U136" s="25" t="s">
        <v>238</v>
      </c>
      <c r="V136" s="25" t="s">
        <v>238</v>
      </c>
      <c r="W136" s="25" t="s">
        <v>238</v>
      </c>
      <c r="X136" s="25" t="s">
        <v>237</v>
      </c>
      <c r="Y136" s="25">
        <v>24</v>
      </c>
      <c r="Z136" s="25" t="s">
        <v>239</v>
      </c>
      <c r="AA136" s="25">
        <v>37</v>
      </c>
      <c r="AB136" s="25" t="s">
        <v>239</v>
      </c>
    </row>
    <row r="137" spans="1:28" x14ac:dyDescent="0.25">
      <c r="A137" s="15"/>
      <c r="B137" s="45" t="s">
        <v>150</v>
      </c>
      <c r="C137" s="25">
        <v>25250</v>
      </c>
      <c r="D137" s="25" t="s">
        <v>239</v>
      </c>
      <c r="E137" s="25">
        <v>52170</v>
      </c>
      <c r="F137" s="25" t="s">
        <v>239</v>
      </c>
      <c r="G137" s="241">
        <v>3.2</v>
      </c>
      <c r="H137" s="25" t="s">
        <v>237</v>
      </c>
      <c r="I137" s="241">
        <v>2.1</v>
      </c>
      <c r="J137" s="25" t="s">
        <v>237</v>
      </c>
      <c r="K137" s="25">
        <v>4.9000000000000004</v>
      </c>
      <c r="L137" s="25" t="s">
        <v>237</v>
      </c>
      <c r="M137" s="25" t="s">
        <v>238</v>
      </c>
      <c r="N137" s="25" t="s">
        <v>237</v>
      </c>
      <c r="O137" s="25">
        <v>2.3755094452182899</v>
      </c>
      <c r="P137" s="25"/>
      <c r="Q137" s="25">
        <v>4.3237699999999997</v>
      </c>
      <c r="R137" s="25"/>
      <c r="S137" s="25">
        <v>9.3048831768143447</v>
      </c>
      <c r="T137" s="25"/>
      <c r="U137" s="25" t="s">
        <v>238</v>
      </c>
      <c r="V137" s="25" t="s">
        <v>238</v>
      </c>
      <c r="W137" s="25" t="s">
        <v>238</v>
      </c>
      <c r="X137" s="25" t="s">
        <v>237</v>
      </c>
      <c r="Y137" s="25" t="s">
        <v>238</v>
      </c>
      <c r="Z137" s="25" t="s">
        <v>237</v>
      </c>
      <c r="AA137" s="25" t="s">
        <v>238</v>
      </c>
      <c r="AB137" s="25" t="s">
        <v>237</v>
      </c>
    </row>
    <row r="138" spans="1:28" x14ac:dyDescent="0.25">
      <c r="A138" s="15"/>
      <c r="B138" s="45" t="s">
        <v>151</v>
      </c>
      <c r="C138" s="25">
        <v>1380</v>
      </c>
      <c r="D138" s="25" t="s">
        <v>237</v>
      </c>
      <c r="E138" s="25">
        <v>4920</v>
      </c>
      <c r="F138" s="25" t="s">
        <v>237</v>
      </c>
      <c r="G138" s="241">
        <v>2.6</v>
      </c>
      <c r="H138" s="25" t="s">
        <v>237</v>
      </c>
      <c r="I138" s="241">
        <v>1.9</v>
      </c>
      <c r="J138" s="25" t="s">
        <v>237</v>
      </c>
      <c r="K138" s="25">
        <v>10.6</v>
      </c>
      <c r="L138" s="25" t="s">
        <v>237</v>
      </c>
      <c r="M138" s="25">
        <v>21</v>
      </c>
      <c r="N138" s="25" t="s">
        <v>239</v>
      </c>
      <c r="O138" s="25">
        <v>0.98776995885032703</v>
      </c>
      <c r="P138" s="25"/>
      <c r="Q138" s="25">
        <v>2.1353</v>
      </c>
      <c r="R138" s="25"/>
      <c r="S138" s="25">
        <v>3.4791936752141344</v>
      </c>
      <c r="T138" s="25"/>
      <c r="U138" s="25">
        <v>2019.06</v>
      </c>
      <c r="V138" s="25">
        <v>0.85382262551955312</v>
      </c>
      <c r="W138" s="25">
        <v>5.0060748014960303</v>
      </c>
      <c r="X138" s="25" t="s">
        <v>237</v>
      </c>
      <c r="Y138" s="25">
        <v>23</v>
      </c>
      <c r="Z138" s="25" t="s">
        <v>239</v>
      </c>
      <c r="AA138" s="25">
        <v>40</v>
      </c>
      <c r="AB138" s="25" t="s">
        <v>239</v>
      </c>
    </row>
    <row r="139" spans="1:28" x14ac:dyDescent="0.25">
      <c r="A139" s="15"/>
      <c r="B139" s="45" t="s">
        <v>152</v>
      </c>
      <c r="C139" s="25">
        <v>10970</v>
      </c>
      <c r="D139" s="25" t="s">
        <v>237</v>
      </c>
      <c r="E139" s="25">
        <v>14540</v>
      </c>
      <c r="F139" s="25" t="s">
        <v>408</v>
      </c>
      <c r="G139" s="25" t="s">
        <v>238</v>
      </c>
      <c r="H139" s="25" t="s">
        <v>237</v>
      </c>
      <c r="I139" s="241">
        <v>0</v>
      </c>
      <c r="J139" s="25" t="s">
        <v>239</v>
      </c>
      <c r="K139" s="25">
        <v>4.3</v>
      </c>
      <c r="L139" s="25" t="s">
        <v>239</v>
      </c>
      <c r="M139" s="25" t="s">
        <v>238</v>
      </c>
      <c r="N139" s="25" t="s">
        <v>237</v>
      </c>
      <c r="O139" s="25">
        <v>7.2903178371573203</v>
      </c>
      <c r="P139" s="25"/>
      <c r="Q139" s="25" t="s">
        <v>238</v>
      </c>
      <c r="R139" s="25"/>
      <c r="S139" s="25" t="s">
        <v>238</v>
      </c>
      <c r="T139" s="25"/>
      <c r="U139" s="25">
        <v>15</v>
      </c>
      <c r="V139" s="25">
        <v>6.7865925742081323</v>
      </c>
      <c r="W139" s="25" t="s">
        <v>238</v>
      </c>
      <c r="X139" s="25" t="s">
        <v>237</v>
      </c>
      <c r="Y139" s="25" t="s">
        <v>238</v>
      </c>
      <c r="Z139" s="25" t="s">
        <v>237</v>
      </c>
      <c r="AA139" s="25" t="s">
        <v>238</v>
      </c>
      <c r="AB139" s="25" t="s">
        <v>237</v>
      </c>
    </row>
    <row r="140" spans="1:28" x14ac:dyDescent="0.25">
      <c r="A140" s="15"/>
      <c r="B140" s="45" t="s">
        <v>153</v>
      </c>
      <c r="C140" s="25">
        <v>10700</v>
      </c>
      <c r="D140" s="25" t="s">
        <v>237</v>
      </c>
      <c r="E140" s="25">
        <v>19290</v>
      </c>
      <c r="F140" s="25" t="s">
        <v>237</v>
      </c>
      <c r="G140" s="241">
        <v>0.2</v>
      </c>
      <c r="H140" s="25" t="s">
        <v>237</v>
      </c>
      <c r="I140" s="241">
        <v>3.6</v>
      </c>
      <c r="J140" s="25" t="s">
        <v>237</v>
      </c>
      <c r="K140" s="25">
        <v>3</v>
      </c>
      <c r="L140" s="25" t="s">
        <v>237</v>
      </c>
      <c r="M140" s="25">
        <v>6.6</v>
      </c>
      <c r="N140" s="25" t="s">
        <v>237</v>
      </c>
      <c r="O140" s="25">
        <v>5.40742826847789</v>
      </c>
      <c r="P140" s="25"/>
      <c r="Q140" s="25">
        <v>3.4990000000000001</v>
      </c>
      <c r="R140" s="25"/>
      <c r="S140" s="25" t="s">
        <v>238</v>
      </c>
      <c r="T140" s="25"/>
      <c r="U140" s="25">
        <v>50.77</v>
      </c>
      <c r="V140" s="25">
        <v>0.14433546552949536</v>
      </c>
      <c r="W140" s="25">
        <v>8.5728879418400599</v>
      </c>
      <c r="X140" s="25" t="s">
        <v>237</v>
      </c>
      <c r="Y140" s="25">
        <v>11</v>
      </c>
      <c r="Z140" s="25" t="s">
        <v>237</v>
      </c>
      <c r="AA140" s="25">
        <v>56</v>
      </c>
      <c r="AB140" s="25" t="s">
        <v>237</v>
      </c>
    </row>
    <row r="141" spans="1:28" x14ac:dyDescent="0.25">
      <c r="A141" s="15"/>
      <c r="B141" s="45" t="s">
        <v>154</v>
      </c>
      <c r="C141" s="25">
        <v>2010</v>
      </c>
      <c r="D141" s="25" t="s">
        <v>237</v>
      </c>
      <c r="E141" s="25">
        <v>2430</v>
      </c>
      <c r="F141" s="25" t="s">
        <v>408</v>
      </c>
      <c r="G141" s="241">
        <v>-1</v>
      </c>
      <c r="H141" s="25" t="s">
        <v>237</v>
      </c>
      <c r="I141" s="241">
        <v>0.5</v>
      </c>
      <c r="J141" s="25" t="s">
        <v>237</v>
      </c>
      <c r="K141" s="25">
        <v>7.3</v>
      </c>
      <c r="L141" s="25" t="s">
        <v>237</v>
      </c>
      <c r="M141" s="25" t="s">
        <v>238</v>
      </c>
      <c r="N141" s="25" t="s">
        <v>237</v>
      </c>
      <c r="O141" s="25">
        <v>4.32133075078728</v>
      </c>
      <c r="P141" s="25"/>
      <c r="Q141" s="25" t="s">
        <v>238</v>
      </c>
      <c r="R141" s="25"/>
      <c r="S141" s="25">
        <v>0.57944768492003584</v>
      </c>
      <c r="T141" s="25"/>
      <c r="U141" s="25">
        <v>664.84</v>
      </c>
      <c r="V141" s="25">
        <v>4.4252154361656668</v>
      </c>
      <c r="W141" s="25">
        <v>6.9936071507919069</v>
      </c>
      <c r="X141" s="25" t="s">
        <v>237</v>
      </c>
      <c r="Y141" s="25" t="s">
        <v>238</v>
      </c>
      <c r="Z141" s="25" t="s">
        <v>237</v>
      </c>
      <c r="AA141" s="25" t="s">
        <v>238</v>
      </c>
      <c r="AB141" s="25" t="s">
        <v>237</v>
      </c>
    </row>
    <row r="142" spans="1:28" x14ac:dyDescent="0.25">
      <c r="A142" s="15"/>
      <c r="B142" s="45" t="s">
        <v>155</v>
      </c>
      <c r="C142" s="25">
        <v>4040</v>
      </c>
      <c r="D142" s="25" t="s">
        <v>237</v>
      </c>
      <c r="E142" s="25">
        <v>7640</v>
      </c>
      <c r="F142" s="25" t="s">
        <v>237</v>
      </c>
      <c r="G142" s="241">
        <v>3.7</v>
      </c>
      <c r="H142" s="25" t="s">
        <v>237</v>
      </c>
      <c r="I142" s="241">
        <v>0.6</v>
      </c>
      <c r="J142" s="25" t="s">
        <v>237</v>
      </c>
      <c r="K142" s="25">
        <v>9.6999999999999993</v>
      </c>
      <c r="L142" s="25" t="s">
        <v>237</v>
      </c>
      <c r="M142" s="25">
        <v>7.2</v>
      </c>
      <c r="N142" s="25" t="s">
        <v>237</v>
      </c>
      <c r="O142" s="25">
        <v>3.43407427920673</v>
      </c>
      <c r="P142" s="25"/>
      <c r="Q142" s="25">
        <v>4.8024800000000001</v>
      </c>
      <c r="R142" s="25"/>
      <c r="S142" s="25">
        <v>1.2033852882099212</v>
      </c>
      <c r="T142" s="25"/>
      <c r="U142" s="25">
        <v>104.41</v>
      </c>
      <c r="V142" s="25">
        <v>0.44946117171808669</v>
      </c>
      <c r="W142" s="25">
        <v>5.7462830946251593</v>
      </c>
      <c r="X142" s="25" t="s">
        <v>237</v>
      </c>
      <c r="Y142" s="25">
        <v>11</v>
      </c>
      <c r="Z142" s="25" t="s">
        <v>237</v>
      </c>
      <c r="AA142" s="25">
        <v>56</v>
      </c>
      <c r="AB142" s="25" t="s">
        <v>237</v>
      </c>
    </row>
    <row r="143" spans="1:28" x14ac:dyDescent="0.25">
      <c r="A143" s="15"/>
      <c r="B143" s="45" t="s">
        <v>156</v>
      </c>
      <c r="C143" s="25">
        <v>6390</v>
      </c>
      <c r="D143" s="25" t="s">
        <v>237</v>
      </c>
      <c r="E143" s="25">
        <v>11360</v>
      </c>
      <c r="F143" s="25" t="s">
        <v>237</v>
      </c>
      <c r="G143" s="241">
        <v>-0.6</v>
      </c>
      <c r="H143" s="25" t="s">
        <v>237</v>
      </c>
      <c r="I143" s="241">
        <v>3.4</v>
      </c>
      <c r="J143" s="25" t="s">
        <v>237</v>
      </c>
      <c r="K143" s="25">
        <v>8.8000000000000007</v>
      </c>
      <c r="L143" s="25" t="s">
        <v>237</v>
      </c>
      <c r="M143" s="25">
        <v>4.9000000000000004</v>
      </c>
      <c r="N143" s="25" t="s">
        <v>237</v>
      </c>
      <c r="O143" s="25">
        <v>2.98654141864909</v>
      </c>
      <c r="P143" s="25"/>
      <c r="Q143" s="25">
        <v>2.7604600000000001</v>
      </c>
      <c r="R143" s="25"/>
      <c r="S143" s="25">
        <v>1.3317303246092667</v>
      </c>
      <c r="T143" s="25"/>
      <c r="U143" s="25">
        <v>393.82</v>
      </c>
      <c r="V143" s="25">
        <v>0.21077487961862262</v>
      </c>
      <c r="W143" s="25">
        <v>11.632460793862668</v>
      </c>
      <c r="X143" s="25" t="s">
        <v>237</v>
      </c>
      <c r="Y143" s="25">
        <v>12</v>
      </c>
      <c r="Z143" s="25" t="s">
        <v>237</v>
      </c>
      <c r="AA143" s="25">
        <v>53</v>
      </c>
      <c r="AB143" s="25" t="s">
        <v>237</v>
      </c>
    </row>
    <row r="144" spans="1:28" x14ac:dyDescent="0.25">
      <c r="A144" s="15"/>
      <c r="B144" s="45" t="s">
        <v>157</v>
      </c>
      <c r="C144" s="25">
        <v>3270</v>
      </c>
      <c r="D144" s="25" t="s">
        <v>237</v>
      </c>
      <c r="E144" s="25">
        <v>7820</v>
      </c>
      <c r="F144" s="25" t="s">
        <v>237</v>
      </c>
      <c r="G144" s="241">
        <v>0.6</v>
      </c>
      <c r="H144" s="25" t="s">
        <v>237</v>
      </c>
      <c r="I144" s="241">
        <v>2.1</v>
      </c>
      <c r="J144" s="25" t="s">
        <v>237</v>
      </c>
      <c r="K144" s="25">
        <v>6.4</v>
      </c>
      <c r="L144" s="25" t="s">
        <v>237</v>
      </c>
      <c r="M144" s="25">
        <v>18.399999999999999</v>
      </c>
      <c r="N144" s="25" t="s">
        <v>237</v>
      </c>
      <c r="O144" s="25">
        <v>1.54867657872431</v>
      </c>
      <c r="P144" s="25"/>
      <c r="Q144" s="25">
        <v>2.6529500000000001</v>
      </c>
      <c r="R144" s="25"/>
      <c r="S144" s="25">
        <v>1.2568925997992237</v>
      </c>
      <c r="T144" s="25"/>
      <c r="U144" s="25">
        <v>5.14</v>
      </c>
      <c r="V144" s="25">
        <v>1.7214741849496341E-3</v>
      </c>
      <c r="W144" s="25">
        <v>6.2782513853848778</v>
      </c>
      <c r="X144" s="25" t="s">
        <v>237</v>
      </c>
      <c r="Y144" s="25">
        <v>15</v>
      </c>
      <c r="Z144" s="25" t="s">
        <v>237</v>
      </c>
      <c r="AA144" s="25">
        <v>50</v>
      </c>
      <c r="AB144" s="25" t="s">
        <v>237</v>
      </c>
    </row>
    <row r="145" spans="1:28" x14ac:dyDescent="0.25">
      <c r="A145" s="15"/>
      <c r="B145" s="45" t="s">
        <v>158</v>
      </c>
      <c r="C145" s="25">
        <v>12960</v>
      </c>
      <c r="D145" s="25" t="s">
        <v>237</v>
      </c>
      <c r="E145" s="25">
        <v>22300</v>
      </c>
      <c r="F145" s="25" t="s">
        <v>237</v>
      </c>
      <c r="G145" s="25" t="s">
        <v>238</v>
      </c>
      <c r="H145" s="25" t="s">
        <v>237</v>
      </c>
      <c r="I145" s="241">
        <v>4.3</v>
      </c>
      <c r="J145" s="25" t="s">
        <v>237</v>
      </c>
      <c r="K145" s="25">
        <v>8.6</v>
      </c>
      <c r="L145" s="25" t="s">
        <v>237</v>
      </c>
      <c r="M145" s="25">
        <v>0.1</v>
      </c>
      <c r="N145" s="25" t="s">
        <v>237</v>
      </c>
      <c r="O145" s="25">
        <v>5.0013595371968496</v>
      </c>
      <c r="P145" s="25"/>
      <c r="Q145" s="25">
        <v>5.17117</v>
      </c>
      <c r="R145" s="25"/>
      <c r="S145" s="25">
        <v>1.8710486406995752</v>
      </c>
      <c r="T145" s="25"/>
      <c r="U145" s="25" t="s">
        <v>238</v>
      </c>
      <c r="V145" s="25" t="s">
        <v>238</v>
      </c>
      <c r="W145" s="25" t="s">
        <v>238</v>
      </c>
      <c r="X145" s="25" t="s">
        <v>237</v>
      </c>
      <c r="Y145" s="25">
        <v>20</v>
      </c>
      <c r="Z145" s="25" t="s">
        <v>237</v>
      </c>
      <c r="AA145" s="25">
        <v>41</v>
      </c>
      <c r="AB145" s="25" t="s">
        <v>237</v>
      </c>
    </row>
    <row r="146" spans="1:28" x14ac:dyDescent="0.25">
      <c r="A146" s="15"/>
      <c r="B146" s="45" t="s">
        <v>159</v>
      </c>
      <c r="C146" s="25">
        <v>20670</v>
      </c>
      <c r="D146" s="25" t="s">
        <v>237</v>
      </c>
      <c r="E146" s="25">
        <v>25350</v>
      </c>
      <c r="F146" s="25" t="s">
        <v>237</v>
      </c>
      <c r="G146" s="241">
        <v>2.5</v>
      </c>
      <c r="H146" s="25" t="s">
        <v>237</v>
      </c>
      <c r="I146" s="241">
        <v>1.3</v>
      </c>
      <c r="J146" s="25" t="s">
        <v>237</v>
      </c>
      <c r="K146" s="25">
        <v>3.2</v>
      </c>
      <c r="L146" s="25" t="s">
        <v>237</v>
      </c>
      <c r="M146" s="25" t="s">
        <v>238</v>
      </c>
      <c r="N146" s="25" t="s">
        <v>237</v>
      </c>
      <c r="O146" s="25">
        <v>7.11974117708312</v>
      </c>
      <c r="P146" s="25"/>
      <c r="Q146" s="25">
        <v>5.6238799999999998</v>
      </c>
      <c r="R146" s="25"/>
      <c r="S146" s="25">
        <v>2.0612115619910965</v>
      </c>
      <c r="T146" s="25"/>
      <c r="U146" s="25" t="s">
        <v>238</v>
      </c>
      <c r="V146" s="25" t="s">
        <v>238</v>
      </c>
      <c r="W146" s="25" t="s">
        <v>238</v>
      </c>
      <c r="X146" s="25" t="s">
        <v>237</v>
      </c>
      <c r="Y146" s="25" t="s">
        <v>238</v>
      </c>
      <c r="Z146" s="25" t="s">
        <v>237</v>
      </c>
      <c r="AA146" s="25" t="s">
        <v>238</v>
      </c>
      <c r="AB146" s="25" t="s">
        <v>237</v>
      </c>
    </row>
    <row r="147" spans="1:28" x14ac:dyDescent="0.25">
      <c r="A147" s="15"/>
      <c r="B147" s="45" t="s">
        <v>160</v>
      </c>
      <c r="C147" s="25">
        <v>85550</v>
      </c>
      <c r="D147" s="25" t="s">
        <v>237</v>
      </c>
      <c r="E147" s="25">
        <v>123860</v>
      </c>
      <c r="F147" s="25" t="s">
        <v>237</v>
      </c>
      <c r="G147" s="25" t="s">
        <v>238</v>
      </c>
      <c r="H147" s="25" t="s">
        <v>237</v>
      </c>
      <c r="I147" s="241">
        <v>1.1000000000000001</v>
      </c>
      <c r="J147" s="25" t="s">
        <v>239</v>
      </c>
      <c r="K147" s="25">
        <v>9.1999999999999993</v>
      </c>
      <c r="L147" s="25" t="s">
        <v>239</v>
      </c>
      <c r="M147" s="25" t="s">
        <v>238</v>
      </c>
      <c r="N147" s="25" t="s">
        <v>237</v>
      </c>
      <c r="O147" s="25">
        <v>1.57418263722899</v>
      </c>
      <c r="P147" s="25"/>
      <c r="Q147" s="25">
        <v>2.4534199999999999</v>
      </c>
      <c r="R147" s="25"/>
      <c r="S147" s="25">
        <v>2.0105676350090445</v>
      </c>
      <c r="T147" s="25"/>
      <c r="U147" s="25" t="s">
        <v>238</v>
      </c>
      <c r="V147" s="25" t="s">
        <v>238</v>
      </c>
      <c r="W147" s="25" t="s">
        <v>238</v>
      </c>
      <c r="X147" s="25" t="s">
        <v>237</v>
      </c>
      <c r="Y147" s="25" t="s">
        <v>238</v>
      </c>
      <c r="Z147" s="25" t="s">
        <v>237</v>
      </c>
      <c r="AA147" s="25" t="s">
        <v>238</v>
      </c>
      <c r="AB147" s="25" t="s">
        <v>237</v>
      </c>
    </row>
    <row r="148" spans="1:28" x14ac:dyDescent="0.25">
      <c r="A148" s="15"/>
      <c r="B148" s="45" t="s">
        <v>161</v>
      </c>
      <c r="C148" s="25">
        <v>25920</v>
      </c>
      <c r="D148" s="25" t="s">
        <v>237</v>
      </c>
      <c r="E148" s="25">
        <v>33440</v>
      </c>
      <c r="F148" s="25" t="s">
        <v>237</v>
      </c>
      <c r="G148" s="241">
        <v>7.5</v>
      </c>
      <c r="H148" s="25" t="s">
        <v>237</v>
      </c>
      <c r="I148" s="241">
        <v>4.4000000000000004</v>
      </c>
      <c r="J148" s="25" t="s">
        <v>237</v>
      </c>
      <c r="K148" s="25">
        <v>3.1</v>
      </c>
      <c r="L148" s="25" t="s">
        <v>237</v>
      </c>
      <c r="M148" s="25" t="s">
        <v>238</v>
      </c>
      <c r="N148" s="25" t="s">
        <v>237</v>
      </c>
      <c r="O148" s="25">
        <v>4.0843613451855001</v>
      </c>
      <c r="P148" s="25"/>
      <c r="Q148" s="25">
        <v>5.2456800000000001</v>
      </c>
      <c r="R148" s="25"/>
      <c r="S148" s="25">
        <v>2.568431605162826</v>
      </c>
      <c r="T148" s="25"/>
      <c r="U148" s="25" t="s">
        <v>238</v>
      </c>
      <c r="V148" s="25" t="s">
        <v>238</v>
      </c>
      <c r="W148" s="25" t="s">
        <v>238</v>
      </c>
      <c r="X148" s="25" t="s">
        <v>237</v>
      </c>
      <c r="Y148" s="25" t="s">
        <v>238</v>
      </c>
      <c r="Z148" s="25" t="s">
        <v>237</v>
      </c>
      <c r="AA148" s="25" t="s">
        <v>238</v>
      </c>
      <c r="AB148" s="25" t="s">
        <v>237</v>
      </c>
    </row>
    <row r="149" spans="1:28" x14ac:dyDescent="0.25">
      <c r="A149" s="15"/>
      <c r="B149" s="55" t="s">
        <v>162</v>
      </c>
      <c r="C149" s="25">
        <v>2460</v>
      </c>
      <c r="D149" s="25" t="s">
        <v>237</v>
      </c>
      <c r="E149" s="25">
        <v>5190</v>
      </c>
      <c r="F149" s="25" t="s">
        <v>237</v>
      </c>
      <c r="G149" s="241">
        <v>1.8</v>
      </c>
      <c r="H149" s="25" t="s">
        <v>239</v>
      </c>
      <c r="I149" s="241">
        <v>0.5</v>
      </c>
      <c r="J149" s="25" t="s">
        <v>237</v>
      </c>
      <c r="K149" s="25">
        <v>33.700000000000003</v>
      </c>
      <c r="L149" s="25" t="s">
        <v>237</v>
      </c>
      <c r="M149" s="25">
        <v>0.4</v>
      </c>
      <c r="N149" s="25" t="s">
        <v>237</v>
      </c>
      <c r="O149" s="25">
        <v>5.33910293304268</v>
      </c>
      <c r="P149" s="25"/>
      <c r="Q149" s="25">
        <v>8.3851399999999998</v>
      </c>
      <c r="R149" s="25"/>
      <c r="S149" s="25">
        <v>0.30602615483134882</v>
      </c>
      <c r="T149" s="25"/>
      <c r="U149" s="25">
        <v>473.08</v>
      </c>
      <c r="V149" s="25">
        <v>5.8228656071416429</v>
      </c>
      <c r="W149" s="25">
        <v>11.348438680899351</v>
      </c>
      <c r="X149" s="25" t="s">
        <v>237</v>
      </c>
      <c r="Y149" s="25">
        <v>20</v>
      </c>
      <c r="Z149" s="25" t="s">
        <v>237</v>
      </c>
      <c r="AA149" s="25">
        <v>41</v>
      </c>
      <c r="AB149" s="25" t="s">
        <v>237</v>
      </c>
    </row>
    <row r="150" spans="1:28" x14ac:dyDescent="0.25">
      <c r="A150" s="15"/>
      <c r="B150" s="45" t="s">
        <v>163</v>
      </c>
      <c r="C150" s="25">
        <v>9060</v>
      </c>
      <c r="D150" s="25" t="s">
        <v>237</v>
      </c>
      <c r="E150" s="25">
        <v>18060</v>
      </c>
      <c r="F150" s="25" t="s">
        <v>237</v>
      </c>
      <c r="G150" s="241">
        <v>0.9</v>
      </c>
      <c r="H150" s="25" t="s">
        <v>239</v>
      </c>
      <c r="I150" s="241">
        <v>3.2</v>
      </c>
      <c r="J150" s="25" t="s">
        <v>237</v>
      </c>
      <c r="K150" s="25">
        <v>38.700000000000003</v>
      </c>
      <c r="L150" s="25" t="s">
        <v>237</v>
      </c>
      <c r="M150" s="25">
        <v>0.4</v>
      </c>
      <c r="N150" s="25" t="s">
        <v>237</v>
      </c>
      <c r="O150" s="25">
        <v>4.4413229197352999</v>
      </c>
      <c r="P150" s="25"/>
      <c r="Q150" s="25">
        <v>3.0733700000000002</v>
      </c>
      <c r="R150" s="25"/>
      <c r="S150" s="25">
        <v>1.30319571251305</v>
      </c>
      <c r="T150" s="25"/>
      <c r="U150" s="25" t="s">
        <v>238</v>
      </c>
      <c r="V150" s="25" t="s">
        <v>238</v>
      </c>
      <c r="W150" s="25">
        <v>26.496824865337022</v>
      </c>
      <c r="X150" s="25" t="s">
        <v>237</v>
      </c>
      <c r="Y150" s="25">
        <v>23</v>
      </c>
      <c r="Z150" s="25" t="s">
        <v>237</v>
      </c>
      <c r="AA150" s="25">
        <v>36</v>
      </c>
      <c r="AB150" s="25" t="s">
        <v>237</v>
      </c>
    </row>
    <row r="151" spans="1:28" x14ac:dyDescent="0.25">
      <c r="A151" s="15"/>
      <c r="B151" s="45" t="s">
        <v>164</v>
      </c>
      <c r="C151" s="25">
        <v>13860</v>
      </c>
      <c r="D151" s="25" t="s">
        <v>237</v>
      </c>
      <c r="E151" s="25">
        <v>23200</v>
      </c>
      <c r="F151" s="25" t="s">
        <v>237</v>
      </c>
      <c r="G151" s="25" t="s">
        <v>238</v>
      </c>
      <c r="H151" s="25" t="s">
        <v>237</v>
      </c>
      <c r="I151" s="241">
        <v>2.5</v>
      </c>
      <c r="J151" s="25" t="s">
        <v>237</v>
      </c>
      <c r="K151" s="25">
        <v>45.8</v>
      </c>
      <c r="L151" s="25" t="s">
        <v>237</v>
      </c>
      <c r="M151" s="25">
        <v>0</v>
      </c>
      <c r="N151" s="25" t="s">
        <v>237</v>
      </c>
      <c r="O151" s="25">
        <v>3.41670589016119</v>
      </c>
      <c r="P151" s="25"/>
      <c r="Q151" s="25">
        <v>4.10175</v>
      </c>
      <c r="R151" s="25"/>
      <c r="S151" s="25">
        <v>3.3820451197767269</v>
      </c>
      <c r="T151" s="25"/>
      <c r="U151" s="25" t="s">
        <v>238</v>
      </c>
      <c r="V151" s="25" t="s">
        <v>238</v>
      </c>
      <c r="W151" s="25" t="s">
        <v>238</v>
      </c>
      <c r="X151" s="25" t="s">
        <v>237</v>
      </c>
      <c r="Y151" s="25">
        <v>16</v>
      </c>
      <c r="Z151" s="25" t="s">
        <v>237</v>
      </c>
      <c r="AA151" s="25">
        <v>47</v>
      </c>
      <c r="AB151" s="25" t="s">
        <v>237</v>
      </c>
    </row>
    <row r="152" spans="1:28" x14ac:dyDescent="0.25">
      <c r="A152" s="15"/>
      <c r="B152" s="45" t="s">
        <v>165</v>
      </c>
      <c r="C152" s="25">
        <v>620</v>
      </c>
      <c r="D152" s="25" t="s">
        <v>237</v>
      </c>
      <c r="E152" s="25">
        <v>1430</v>
      </c>
      <c r="F152" s="25" t="s">
        <v>237</v>
      </c>
      <c r="G152" s="241">
        <v>1.1000000000000001</v>
      </c>
      <c r="H152" s="25" t="s">
        <v>237</v>
      </c>
      <c r="I152" s="241">
        <v>2.7</v>
      </c>
      <c r="J152" s="25" t="s">
        <v>237</v>
      </c>
      <c r="K152" s="25">
        <v>9</v>
      </c>
      <c r="L152" s="25" t="s">
        <v>237</v>
      </c>
      <c r="M152" s="25">
        <v>63.2</v>
      </c>
      <c r="N152" s="25" t="s">
        <v>237</v>
      </c>
      <c r="O152" s="25">
        <v>6.1082802134403904</v>
      </c>
      <c r="P152" s="25"/>
      <c r="Q152" s="25">
        <v>4.7903399999999996</v>
      </c>
      <c r="R152" s="25"/>
      <c r="S152" s="25">
        <v>1.1182108626198082</v>
      </c>
      <c r="T152" s="25"/>
      <c r="U152" s="25">
        <v>878.99</v>
      </c>
      <c r="V152" s="25">
        <v>12.451055441420971</v>
      </c>
      <c r="W152" s="25">
        <v>1.7608645192310031</v>
      </c>
      <c r="X152" s="25" t="s">
        <v>237</v>
      </c>
      <c r="Y152" s="25">
        <v>13</v>
      </c>
      <c r="Z152" s="25" t="s">
        <v>237</v>
      </c>
      <c r="AA152" s="25">
        <v>57</v>
      </c>
      <c r="AB152" s="25" t="s">
        <v>237</v>
      </c>
    </row>
    <row r="153" spans="1:28" x14ac:dyDescent="0.25">
      <c r="A153" s="15"/>
      <c r="B153" s="45" t="s">
        <v>166</v>
      </c>
      <c r="C153" s="25">
        <v>13460</v>
      </c>
      <c r="D153" s="25" t="s">
        <v>237</v>
      </c>
      <c r="E153" s="25">
        <v>20400</v>
      </c>
      <c r="F153" s="25" t="s">
        <v>237</v>
      </c>
      <c r="G153" s="241">
        <v>6.5</v>
      </c>
      <c r="H153" s="25" t="s">
        <v>239</v>
      </c>
      <c r="I153" s="241">
        <v>1.8</v>
      </c>
      <c r="J153" s="25" t="s">
        <v>237</v>
      </c>
      <c r="K153" s="25">
        <v>4.5</v>
      </c>
      <c r="L153" s="25" t="s">
        <v>237</v>
      </c>
      <c r="M153" s="25" t="s">
        <v>238</v>
      </c>
      <c r="N153" s="25" t="s">
        <v>237</v>
      </c>
      <c r="O153" s="25">
        <v>2.32134875009588</v>
      </c>
      <c r="P153" s="25"/>
      <c r="Q153" s="25" t="s">
        <v>238</v>
      </c>
      <c r="R153" s="25"/>
      <c r="S153" s="25" t="s">
        <v>238</v>
      </c>
      <c r="T153" s="25"/>
      <c r="U153" s="25">
        <v>21.91</v>
      </c>
      <c r="V153" s="25">
        <v>3.0939853556485359</v>
      </c>
      <c r="W153" s="25" t="s">
        <v>238</v>
      </c>
      <c r="X153" s="25" t="s">
        <v>237</v>
      </c>
      <c r="Y153" s="25" t="s">
        <v>238</v>
      </c>
      <c r="Z153" s="25" t="s">
        <v>237</v>
      </c>
      <c r="AA153" s="25" t="s">
        <v>238</v>
      </c>
      <c r="AB153" s="25" t="s">
        <v>237</v>
      </c>
    </row>
    <row r="154" spans="1:28" x14ac:dyDescent="0.25">
      <c r="A154" s="15"/>
      <c r="B154" s="45" t="s">
        <v>167</v>
      </c>
      <c r="C154" s="25">
        <v>7090</v>
      </c>
      <c r="D154" s="25" t="s">
        <v>237</v>
      </c>
      <c r="E154" s="25">
        <v>10350</v>
      </c>
      <c r="F154" s="25" t="s">
        <v>237</v>
      </c>
      <c r="G154" s="241">
        <v>5.0999999999999996</v>
      </c>
      <c r="H154" s="25" t="s">
        <v>239</v>
      </c>
      <c r="I154" s="241">
        <v>1.3</v>
      </c>
      <c r="J154" s="25" t="s">
        <v>237</v>
      </c>
      <c r="K154" s="25">
        <v>2.9</v>
      </c>
      <c r="L154" s="25" t="s">
        <v>237</v>
      </c>
      <c r="M154" s="25" t="s">
        <v>238</v>
      </c>
      <c r="N154" s="25" t="s">
        <v>237</v>
      </c>
      <c r="O154" s="25">
        <v>4.6817850391511797</v>
      </c>
      <c r="P154" s="25"/>
      <c r="Q154" s="25">
        <v>4.0994000000000002</v>
      </c>
      <c r="R154" s="25"/>
      <c r="S154" s="25" t="s">
        <v>238</v>
      </c>
      <c r="T154" s="25"/>
      <c r="U154" s="25">
        <v>26.84</v>
      </c>
      <c r="V154" s="25">
        <v>2.0908251586843627</v>
      </c>
      <c r="W154" s="25">
        <v>6.0618929862577788</v>
      </c>
      <c r="X154" s="25" t="s">
        <v>237</v>
      </c>
      <c r="Y154" s="25" t="s">
        <v>238</v>
      </c>
      <c r="Z154" s="25" t="s">
        <v>237</v>
      </c>
      <c r="AA154" s="25" t="s">
        <v>238</v>
      </c>
      <c r="AB154" s="25" t="s">
        <v>237</v>
      </c>
    </row>
    <row r="155" spans="1:28" x14ac:dyDescent="0.25">
      <c r="A155" s="15"/>
      <c r="B155" s="45" t="s">
        <v>168</v>
      </c>
      <c r="C155" s="25">
        <v>6580</v>
      </c>
      <c r="D155" s="25" t="s">
        <v>237</v>
      </c>
      <c r="E155" s="25">
        <v>10610</v>
      </c>
      <c r="F155" s="25" t="s">
        <v>237</v>
      </c>
      <c r="G155" s="241">
        <v>3.3</v>
      </c>
      <c r="H155" s="25" t="s">
        <v>237</v>
      </c>
      <c r="I155" s="241">
        <v>3.1</v>
      </c>
      <c r="J155" s="25" t="s">
        <v>237</v>
      </c>
      <c r="K155" s="25">
        <v>3.2</v>
      </c>
      <c r="L155" s="25" t="s">
        <v>237</v>
      </c>
      <c r="M155" s="25" t="s">
        <v>238</v>
      </c>
      <c r="N155" s="25" t="s">
        <v>237</v>
      </c>
      <c r="O155" s="25">
        <v>3.8605625706937801</v>
      </c>
      <c r="P155" s="25"/>
      <c r="Q155" s="25">
        <v>5.1339499999999996</v>
      </c>
      <c r="R155" s="25"/>
      <c r="S155" s="25" t="s">
        <v>238</v>
      </c>
      <c r="T155" s="25"/>
      <c r="U155" s="25">
        <v>8.56</v>
      </c>
      <c r="V155" s="25">
        <v>1.2392493297587133</v>
      </c>
      <c r="W155" s="25">
        <v>14.898921976172963</v>
      </c>
      <c r="X155" s="25" t="s">
        <v>237</v>
      </c>
      <c r="Y155" s="25" t="s">
        <v>238</v>
      </c>
      <c r="Z155" s="25" t="s">
        <v>237</v>
      </c>
      <c r="AA155" s="25" t="s">
        <v>238</v>
      </c>
      <c r="AB155" s="25" t="s">
        <v>237</v>
      </c>
    </row>
    <row r="156" spans="1:28" x14ac:dyDescent="0.25">
      <c r="A156" s="15"/>
      <c r="B156" s="45" t="s">
        <v>169</v>
      </c>
      <c r="C156" s="25">
        <v>3430</v>
      </c>
      <c r="D156" s="25" t="s">
        <v>237</v>
      </c>
      <c r="E156" s="25">
        <v>4840</v>
      </c>
      <c r="F156" s="25" t="s">
        <v>408</v>
      </c>
      <c r="G156" s="25" t="s">
        <v>238</v>
      </c>
      <c r="H156" s="25" t="s">
        <v>237</v>
      </c>
      <c r="I156" s="241">
        <v>2.5</v>
      </c>
      <c r="J156" s="25" t="s">
        <v>237</v>
      </c>
      <c r="K156" s="25">
        <v>5.2</v>
      </c>
      <c r="L156" s="25" t="s">
        <v>237</v>
      </c>
      <c r="M156" s="25" t="s">
        <v>238</v>
      </c>
      <c r="N156" s="25" t="s">
        <v>237</v>
      </c>
      <c r="O156" s="25">
        <v>4.3113578656614102</v>
      </c>
      <c r="P156" s="25"/>
      <c r="Q156" s="25">
        <v>5.77346</v>
      </c>
      <c r="R156" s="25"/>
      <c r="S156" s="25" t="s">
        <v>238</v>
      </c>
      <c r="T156" s="25"/>
      <c r="U156" s="25">
        <v>120.67</v>
      </c>
      <c r="V156" s="25">
        <v>18.634651809917667</v>
      </c>
      <c r="W156" s="25">
        <v>3.2737142080200901</v>
      </c>
      <c r="X156" s="25" t="s">
        <v>237</v>
      </c>
      <c r="Y156" s="25" t="s">
        <v>238</v>
      </c>
      <c r="Z156" s="25" t="s">
        <v>237</v>
      </c>
      <c r="AA156" s="25" t="s">
        <v>238</v>
      </c>
      <c r="AB156" s="25" t="s">
        <v>237</v>
      </c>
    </row>
    <row r="157" spans="1:28" x14ac:dyDescent="0.25">
      <c r="A157" s="15"/>
      <c r="B157" s="45" t="s">
        <v>170</v>
      </c>
      <c r="C157" s="25" t="s">
        <v>21</v>
      </c>
      <c r="D157" s="25"/>
      <c r="E157" s="25" t="s">
        <v>238</v>
      </c>
      <c r="F157" s="25" t="s">
        <v>237</v>
      </c>
      <c r="G157" s="241">
        <v>1.7</v>
      </c>
      <c r="H157" s="25" t="s">
        <v>237</v>
      </c>
      <c r="I157" s="241">
        <v>3.3</v>
      </c>
      <c r="J157" s="25" t="s">
        <v>239</v>
      </c>
      <c r="K157" s="25">
        <v>2.8</v>
      </c>
      <c r="L157" s="25" t="s">
        <v>239</v>
      </c>
      <c r="M157" s="25" t="s">
        <v>238</v>
      </c>
      <c r="N157" s="25" t="s">
        <v>237</v>
      </c>
      <c r="O157" s="25">
        <v>5.7</v>
      </c>
      <c r="P157" s="25"/>
      <c r="Q157" s="25" t="s">
        <v>238</v>
      </c>
      <c r="R157" s="25"/>
      <c r="S157" s="25" t="s">
        <v>238</v>
      </c>
      <c r="T157" s="25"/>
      <c r="U157" s="25" t="s">
        <v>238</v>
      </c>
      <c r="V157" s="25" t="s">
        <v>238</v>
      </c>
      <c r="W157" s="25" t="s">
        <v>238</v>
      </c>
      <c r="X157" s="25" t="s">
        <v>237</v>
      </c>
      <c r="Y157" s="25" t="s">
        <v>238</v>
      </c>
      <c r="Z157" s="25" t="s">
        <v>237</v>
      </c>
      <c r="AA157" s="25" t="s">
        <v>238</v>
      </c>
      <c r="AB157" s="25" t="s">
        <v>237</v>
      </c>
    </row>
    <row r="158" spans="1:28" x14ac:dyDescent="0.25">
      <c r="A158" s="15"/>
      <c r="B158" s="45" t="s">
        <v>171</v>
      </c>
      <c r="C158" s="25">
        <v>1470</v>
      </c>
      <c r="D158" s="25" t="s">
        <v>237</v>
      </c>
      <c r="E158" s="25">
        <v>2950</v>
      </c>
      <c r="F158" s="25" t="s">
        <v>237</v>
      </c>
      <c r="G158" s="25" t="s">
        <v>238</v>
      </c>
      <c r="H158" s="25" t="s">
        <v>237</v>
      </c>
      <c r="I158" s="241">
        <v>2.5</v>
      </c>
      <c r="J158" s="25" t="s">
        <v>239</v>
      </c>
      <c r="K158" s="25">
        <v>14.4</v>
      </c>
      <c r="L158" s="25" t="s">
        <v>239</v>
      </c>
      <c r="M158" s="25">
        <v>28.2</v>
      </c>
      <c r="N158" s="25" t="s">
        <v>239</v>
      </c>
      <c r="O158" s="25">
        <v>2.5373311579450499</v>
      </c>
      <c r="P158" s="25"/>
      <c r="Q158" s="25">
        <v>9.4794199999999993</v>
      </c>
      <c r="R158" s="25"/>
      <c r="S158" s="25" t="s">
        <v>238</v>
      </c>
      <c r="T158" s="25"/>
      <c r="U158" s="25">
        <v>48.79</v>
      </c>
      <c r="V158" s="25">
        <v>18.685161890317435</v>
      </c>
      <c r="W158" s="25">
        <v>5.3513657825879113</v>
      </c>
      <c r="X158" s="25" t="s">
        <v>237</v>
      </c>
      <c r="Y158" s="25">
        <v>14</v>
      </c>
      <c r="Z158" s="25" t="s">
        <v>239</v>
      </c>
      <c r="AA158" s="25">
        <v>56</v>
      </c>
      <c r="AB158" s="25" t="s">
        <v>239</v>
      </c>
    </row>
    <row r="159" spans="1:28" x14ac:dyDescent="0.25">
      <c r="A159" s="15"/>
      <c r="B159" s="45" t="s">
        <v>172</v>
      </c>
      <c r="C159" s="25">
        <v>26200</v>
      </c>
      <c r="D159" s="25" t="s">
        <v>237</v>
      </c>
      <c r="E159" s="25">
        <v>53780</v>
      </c>
      <c r="F159" s="25" t="s">
        <v>237</v>
      </c>
      <c r="G159" s="241">
        <v>-1.4</v>
      </c>
      <c r="H159" s="25" t="s">
        <v>237</v>
      </c>
      <c r="I159" s="241">
        <v>1.4</v>
      </c>
      <c r="J159" s="25" t="s">
        <v>237</v>
      </c>
      <c r="K159" s="25">
        <v>4.5</v>
      </c>
      <c r="L159" s="25" t="s">
        <v>237</v>
      </c>
      <c r="M159" s="25" t="s">
        <v>238</v>
      </c>
      <c r="N159" s="25" t="s">
        <v>237</v>
      </c>
      <c r="O159" s="25">
        <v>2.0619289720923799</v>
      </c>
      <c r="P159" s="25"/>
      <c r="Q159" s="25">
        <v>5.13781</v>
      </c>
      <c r="R159" s="25"/>
      <c r="S159" s="25">
        <v>7.353437599718454</v>
      </c>
      <c r="T159" s="25"/>
      <c r="U159" s="25" t="s">
        <v>238</v>
      </c>
      <c r="V159" s="25" t="s">
        <v>238</v>
      </c>
      <c r="W159" s="25" t="s">
        <v>238</v>
      </c>
      <c r="X159" s="25" t="s">
        <v>237</v>
      </c>
      <c r="Y159" s="25" t="s">
        <v>238</v>
      </c>
      <c r="Z159" s="25" t="s">
        <v>237</v>
      </c>
      <c r="AA159" s="25" t="s">
        <v>238</v>
      </c>
      <c r="AB159" s="25" t="s">
        <v>237</v>
      </c>
    </row>
    <row r="160" spans="1:28" x14ac:dyDescent="0.25">
      <c r="A160" s="15"/>
      <c r="B160" s="45" t="s">
        <v>173</v>
      </c>
      <c r="C160" s="25">
        <v>1070</v>
      </c>
      <c r="D160" s="25" t="s">
        <v>237</v>
      </c>
      <c r="E160" s="25">
        <v>2240</v>
      </c>
      <c r="F160" s="25" t="s">
        <v>237</v>
      </c>
      <c r="G160" s="241">
        <v>-0.6</v>
      </c>
      <c r="H160" s="25" t="s">
        <v>237</v>
      </c>
      <c r="I160" s="241">
        <v>1.1000000000000001</v>
      </c>
      <c r="J160" s="25" t="s">
        <v>237</v>
      </c>
      <c r="K160" s="25">
        <v>3.4</v>
      </c>
      <c r="L160" s="25" t="s">
        <v>237</v>
      </c>
      <c r="M160" s="25">
        <v>29.6</v>
      </c>
      <c r="N160" s="25" t="s">
        <v>237</v>
      </c>
      <c r="O160" s="25">
        <v>2.6098857449341799</v>
      </c>
      <c r="P160" s="25"/>
      <c r="Q160" s="25">
        <v>5.5999800000000004</v>
      </c>
      <c r="R160" s="25"/>
      <c r="S160" s="25">
        <v>1.543105821078691</v>
      </c>
      <c r="T160" s="25"/>
      <c r="U160" s="25">
        <v>1080.18</v>
      </c>
      <c r="V160" s="25">
        <v>7.7904612850911867</v>
      </c>
      <c r="W160" s="25" t="s">
        <v>238</v>
      </c>
      <c r="X160" s="25" t="s">
        <v>237</v>
      </c>
      <c r="Y160" s="25">
        <v>16</v>
      </c>
      <c r="Z160" s="25" t="s">
        <v>237</v>
      </c>
      <c r="AA160" s="25">
        <v>47</v>
      </c>
      <c r="AB160" s="25" t="s">
        <v>237</v>
      </c>
    </row>
    <row r="161" spans="1:28" x14ac:dyDescent="0.25">
      <c r="A161" s="15"/>
      <c r="B161" s="45" t="s">
        <v>174</v>
      </c>
      <c r="C161" s="25">
        <v>5730</v>
      </c>
      <c r="D161" s="25" t="s">
        <v>237</v>
      </c>
      <c r="E161" s="25">
        <v>12020</v>
      </c>
      <c r="F161" s="25" t="s">
        <v>237</v>
      </c>
      <c r="G161" s="25" t="s">
        <v>238</v>
      </c>
      <c r="H161" s="25" t="s">
        <v>237</v>
      </c>
      <c r="I161" s="241">
        <v>1.6</v>
      </c>
      <c r="J161" s="25" t="s">
        <v>237</v>
      </c>
      <c r="K161" s="25">
        <v>19.5</v>
      </c>
      <c r="L161" s="25" t="s">
        <v>239</v>
      </c>
      <c r="M161" s="25">
        <v>0.2</v>
      </c>
      <c r="N161" s="25" t="s">
        <v>237</v>
      </c>
      <c r="O161" s="25">
        <v>6.4141589524237004</v>
      </c>
      <c r="P161" s="25"/>
      <c r="Q161" s="25">
        <v>4.8220400000000003</v>
      </c>
      <c r="R161" s="25"/>
      <c r="S161" s="25">
        <v>2.2557048042021304</v>
      </c>
      <c r="T161" s="25"/>
      <c r="U161" s="25">
        <v>1089.8699999999999</v>
      </c>
      <c r="V161" s="25">
        <v>2.9503722675992905</v>
      </c>
      <c r="W161" s="25">
        <v>29.991039061375631</v>
      </c>
      <c r="X161" s="25" t="s">
        <v>237</v>
      </c>
      <c r="Y161" s="25">
        <v>21</v>
      </c>
      <c r="Z161" s="25" t="s">
        <v>237</v>
      </c>
      <c r="AA161" s="25">
        <v>38</v>
      </c>
      <c r="AB161" s="25" t="s">
        <v>237</v>
      </c>
    </row>
    <row r="162" spans="1:28" x14ac:dyDescent="0.25">
      <c r="A162" s="15"/>
      <c r="B162" s="45" t="s">
        <v>175</v>
      </c>
      <c r="C162" s="25">
        <v>12530</v>
      </c>
      <c r="D162" s="25" t="s">
        <v>237</v>
      </c>
      <c r="E162" s="25">
        <v>23270</v>
      </c>
      <c r="F162" s="25" t="s">
        <v>237</v>
      </c>
      <c r="G162" s="241">
        <v>3.5</v>
      </c>
      <c r="H162" s="25" t="s">
        <v>237</v>
      </c>
      <c r="I162" s="241">
        <v>2</v>
      </c>
      <c r="J162" s="25" t="s">
        <v>237</v>
      </c>
      <c r="K162" s="25">
        <v>6.4</v>
      </c>
      <c r="L162" s="25" t="s">
        <v>237</v>
      </c>
      <c r="M162" s="25">
        <v>0.3</v>
      </c>
      <c r="N162" s="25" t="s">
        <v>239</v>
      </c>
      <c r="O162" s="25">
        <v>3.3922658980105198</v>
      </c>
      <c r="P162" s="25"/>
      <c r="Q162" s="25">
        <v>3.5770300000000002</v>
      </c>
      <c r="R162" s="25"/>
      <c r="S162" s="25">
        <v>0.82324257542398838</v>
      </c>
      <c r="T162" s="25"/>
      <c r="U162" s="25">
        <v>35.33</v>
      </c>
      <c r="V162" s="25">
        <v>3.5812262850040453</v>
      </c>
      <c r="W162" s="25">
        <v>2.1508041372281088</v>
      </c>
      <c r="X162" s="25" t="s">
        <v>237</v>
      </c>
      <c r="Y162" s="25">
        <v>10</v>
      </c>
      <c r="Z162" s="25" t="s">
        <v>239</v>
      </c>
      <c r="AA162" s="25">
        <v>70</v>
      </c>
      <c r="AB162" s="25" t="s">
        <v>239</v>
      </c>
    </row>
    <row r="163" spans="1:28" x14ac:dyDescent="0.25">
      <c r="A163" s="15"/>
      <c r="B163" s="45" t="s">
        <v>176</v>
      </c>
      <c r="C163" s="25">
        <v>680</v>
      </c>
      <c r="D163" s="25" t="s">
        <v>237</v>
      </c>
      <c r="E163" s="25">
        <v>1750</v>
      </c>
      <c r="F163" s="25" t="s">
        <v>237</v>
      </c>
      <c r="G163" s="241">
        <v>-0.7</v>
      </c>
      <c r="H163" s="25" t="s">
        <v>237</v>
      </c>
      <c r="I163" s="241">
        <v>1.3</v>
      </c>
      <c r="J163" s="25" t="s">
        <v>237</v>
      </c>
      <c r="K163" s="25">
        <v>18.399999999999999</v>
      </c>
      <c r="L163" s="25" t="s">
        <v>237</v>
      </c>
      <c r="M163" s="25">
        <v>51.7</v>
      </c>
      <c r="N163" s="25" t="s">
        <v>237</v>
      </c>
      <c r="O163" s="25">
        <v>2.4994631528346001</v>
      </c>
      <c r="P163" s="25"/>
      <c r="Q163" s="25">
        <v>2.8764500000000002</v>
      </c>
      <c r="R163" s="25"/>
      <c r="S163" s="25">
        <v>7.2936906658264337E-4</v>
      </c>
      <c r="T163" s="25"/>
      <c r="U163" s="25">
        <v>442.82</v>
      </c>
      <c r="V163" s="25">
        <v>12.881541545360847</v>
      </c>
      <c r="W163" s="25">
        <v>0.94456601971367837</v>
      </c>
      <c r="X163" s="25" t="s">
        <v>237</v>
      </c>
      <c r="Y163" s="25">
        <v>20</v>
      </c>
      <c r="Z163" s="25" t="s">
        <v>237</v>
      </c>
      <c r="AA163" s="25">
        <v>44</v>
      </c>
      <c r="AB163" s="25" t="s">
        <v>237</v>
      </c>
    </row>
    <row r="164" spans="1:28" x14ac:dyDescent="0.25">
      <c r="A164" s="15"/>
      <c r="B164" s="45" t="s">
        <v>177</v>
      </c>
      <c r="C164" s="25">
        <v>54040</v>
      </c>
      <c r="D164" s="25" t="s">
        <v>237</v>
      </c>
      <c r="E164" s="25">
        <v>76850</v>
      </c>
      <c r="F164" s="25" t="s">
        <v>237</v>
      </c>
      <c r="G164" s="241">
        <v>5.9</v>
      </c>
      <c r="H164" s="25" t="s">
        <v>237</v>
      </c>
      <c r="I164" s="241">
        <v>3.5</v>
      </c>
      <c r="J164" s="25" t="s">
        <v>237</v>
      </c>
      <c r="K164" s="25">
        <v>1</v>
      </c>
      <c r="L164" s="25" t="s">
        <v>237</v>
      </c>
      <c r="M164" s="25" t="s">
        <v>238</v>
      </c>
      <c r="N164" s="25" t="s">
        <v>237</v>
      </c>
      <c r="O164" s="25">
        <v>1.7492619305186801</v>
      </c>
      <c r="P164" s="25"/>
      <c r="Q164" s="25">
        <v>3.2296399999999998</v>
      </c>
      <c r="R164" s="25"/>
      <c r="S164" s="25">
        <v>3.2607004021279482</v>
      </c>
      <c r="T164" s="25"/>
      <c r="U164" s="25" t="s">
        <v>238</v>
      </c>
      <c r="V164" s="25" t="s">
        <v>238</v>
      </c>
      <c r="W164" s="25" t="s">
        <v>238</v>
      </c>
      <c r="X164" s="25" t="s">
        <v>237</v>
      </c>
      <c r="Y164" s="25" t="s">
        <v>238</v>
      </c>
      <c r="Z164" s="25" t="s">
        <v>237</v>
      </c>
      <c r="AA164" s="25" t="s">
        <v>238</v>
      </c>
      <c r="AB164" s="25" t="s">
        <v>237</v>
      </c>
    </row>
    <row r="165" spans="1:28" x14ac:dyDescent="0.25">
      <c r="A165" s="15"/>
      <c r="B165" s="45" t="s">
        <v>178</v>
      </c>
      <c r="C165" s="25">
        <v>17200</v>
      </c>
      <c r="D165" s="25" t="s">
        <v>239</v>
      </c>
      <c r="E165" s="25">
        <v>24930</v>
      </c>
      <c r="F165" s="25" t="s">
        <v>239</v>
      </c>
      <c r="G165" s="25" t="s">
        <v>238</v>
      </c>
      <c r="H165" s="25" t="s">
        <v>237</v>
      </c>
      <c r="I165" s="241">
        <v>3.7</v>
      </c>
      <c r="J165" s="25" t="s">
        <v>239</v>
      </c>
      <c r="K165" s="25">
        <v>6</v>
      </c>
      <c r="L165" s="25" t="s">
        <v>239</v>
      </c>
      <c r="M165" s="25">
        <v>0.1</v>
      </c>
      <c r="N165" s="25" t="s">
        <v>237</v>
      </c>
      <c r="O165" s="25">
        <v>5.6329529159304998</v>
      </c>
      <c r="P165" s="25"/>
      <c r="Q165" s="25">
        <v>4.0572600000000003</v>
      </c>
      <c r="R165" s="25"/>
      <c r="S165" s="25">
        <v>1.1062091242680245</v>
      </c>
      <c r="T165" s="25"/>
      <c r="U165" s="25" t="s">
        <v>238</v>
      </c>
      <c r="V165" s="25" t="s">
        <v>238</v>
      </c>
      <c r="W165" s="25" t="s">
        <v>238</v>
      </c>
      <c r="X165" s="25" t="s">
        <v>237</v>
      </c>
      <c r="Y165" s="25">
        <v>24</v>
      </c>
      <c r="Z165" s="25" t="s">
        <v>237</v>
      </c>
      <c r="AA165" s="25">
        <v>36</v>
      </c>
      <c r="AB165" s="25" t="s">
        <v>237</v>
      </c>
    </row>
    <row r="166" spans="1:28" x14ac:dyDescent="0.25">
      <c r="A166" s="15"/>
      <c r="B166" s="45" t="s">
        <v>179</v>
      </c>
      <c r="C166" s="25">
        <v>22830</v>
      </c>
      <c r="D166" s="25" t="s">
        <v>239</v>
      </c>
      <c r="E166" s="25">
        <v>27680</v>
      </c>
      <c r="F166" s="25" t="s">
        <v>239</v>
      </c>
      <c r="G166" s="25" t="s">
        <v>238</v>
      </c>
      <c r="H166" s="25" t="s">
        <v>237</v>
      </c>
      <c r="I166" s="241">
        <v>3</v>
      </c>
      <c r="J166" s="25" t="s">
        <v>239</v>
      </c>
      <c r="K166" s="25">
        <v>10.8</v>
      </c>
      <c r="L166" s="25" t="s">
        <v>239</v>
      </c>
      <c r="M166" s="25">
        <v>0.1</v>
      </c>
      <c r="N166" s="25" t="s">
        <v>239</v>
      </c>
      <c r="O166" s="25">
        <v>6.5230135077601901</v>
      </c>
      <c r="P166" s="25"/>
      <c r="Q166" s="25">
        <v>5.6805300000000001</v>
      </c>
      <c r="R166" s="25"/>
      <c r="S166" s="25">
        <v>1.3250345781366819</v>
      </c>
      <c r="T166" s="25"/>
      <c r="U166" s="25" t="s">
        <v>238</v>
      </c>
      <c r="V166" s="25" t="s">
        <v>238</v>
      </c>
      <c r="W166" s="25" t="s">
        <v>238</v>
      </c>
      <c r="X166" s="25" t="s">
        <v>237</v>
      </c>
      <c r="Y166" s="25">
        <v>21</v>
      </c>
      <c r="Z166" s="25" t="s">
        <v>239</v>
      </c>
      <c r="AA166" s="25">
        <v>39</v>
      </c>
      <c r="AB166" s="25" t="s">
        <v>239</v>
      </c>
    </row>
    <row r="167" spans="1:28" x14ac:dyDescent="0.25">
      <c r="A167" s="15"/>
      <c r="B167" s="45" t="s">
        <v>180</v>
      </c>
      <c r="C167" s="25">
        <v>1610</v>
      </c>
      <c r="D167" s="25" t="s">
        <v>237</v>
      </c>
      <c r="E167" s="25">
        <v>1810</v>
      </c>
      <c r="F167" s="25" t="s">
        <v>408</v>
      </c>
      <c r="G167" s="25" t="s">
        <v>238</v>
      </c>
      <c r="H167" s="25" t="s">
        <v>237</v>
      </c>
      <c r="I167" s="241">
        <v>-0.6</v>
      </c>
      <c r="J167" s="25" t="s">
        <v>237</v>
      </c>
      <c r="K167" s="25">
        <v>7.1</v>
      </c>
      <c r="L167" s="25" t="s">
        <v>237</v>
      </c>
      <c r="M167" s="25" t="s">
        <v>238</v>
      </c>
      <c r="N167" s="25" t="s">
        <v>237</v>
      </c>
      <c r="O167" s="25">
        <v>6.9496079301636904</v>
      </c>
      <c r="P167" s="25"/>
      <c r="Q167" s="25">
        <v>9.8967100000000006</v>
      </c>
      <c r="R167" s="25"/>
      <c r="S167" s="25" t="s">
        <v>238</v>
      </c>
      <c r="T167" s="25"/>
      <c r="U167" s="25">
        <v>304.98</v>
      </c>
      <c r="V167" s="25">
        <v>33.978315209368361</v>
      </c>
      <c r="W167" s="25">
        <v>4.3800634668508343</v>
      </c>
      <c r="X167" s="25" t="s">
        <v>237</v>
      </c>
      <c r="Y167" s="25" t="s">
        <v>238</v>
      </c>
      <c r="Z167" s="25" t="s">
        <v>237</v>
      </c>
      <c r="AA167" s="25" t="s">
        <v>238</v>
      </c>
      <c r="AB167" s="25" t="s">
        <v>237</v>
      </c>
    </row>
    <row r="168" spans="1:28" x14ac:dyDescent="0.25">
      <c r="A168" s="15"/>
      <c r="B168" s="45" t="s">
        <v>181</v>
      </c>
      <c r="C168" s="25" t="s">
        <v>66</v>
      </c>
      <c r="D168" s="25"/>
      <c r="E168" s="25" t="s">
        <v>238</v>
      </c>
      <c r="F168" s="25" t="s">
        <v>237</v>
      </c>
      <c r="G168" s="241">
        <v>-0.8</v>
      </c>
      <c r="H168" s="25" t="s">
        <v>237</v>
      </c>
      <c r="I168" s="241" t="s">
        <v>238</v>
      </c>
      <c r="J168" s="25" t="s">
        <v>237</v>
      </c>
      <c r="K168" s="25" t="s">
        <v>238</v>
      </c>
      <c r="L168" s="25" t="s">
        <v>237</v>
      </c>
      <c r="M168" s="25" t="s">
        <v>238</v>
      </c>
      <c r="N168" s="25" t="s">
        <v>237</v>
      </c>
      <c r="O168" s="25" t="s">
        <v>238</v>
      </c>
      <c r="P168" s="25"/>
      <c r="Q168" s="25" t="s">
        <v>238</v>
      </c>
      <c r="R168" s="25"/>
      <c r="S168" s="25" t="s">
        <v>238</v>
      </c>
      <c r="T168" s="25"/>
      <c r="U168" s="25">
        <v>998.62</v>
      </c>
      <c r="V168" s="25" t="s">
        <v>238</v>
      </c>
      <c r="W168" s="25" t="s">
        <v>238</v>
      </c>
      <c r="X168" s="25" t="s">
        <v>237</v>
      </c>
      <c r="Y168" s="25" t="s">
        <v>238</v>
      </c>
      <c r="Z168" s="25" t="s">
        <v>237</v>
      </c>
      <c r="AA168" s="25" t="s">
        <v>238</v>
      </c>
      <c r="AB168" s="25" t="s">
        <v>237</v>
      </c>
    </row>
    <row r="169" spans="1:28" x14ac:dyDescent="0.25">
      <c r="A169" s="15"/>
      <c r="B169" s="45" t="s">
        <v>182</v>
      </c>
      <c r="C169" s="25">
        <v>7190</v>
      </c>
      <c r="D169" s="25" t="s">
        <v>237</v>
      </c>
      <c r="E169" s="25">
        <v>12240</v>
      </c>
      <c r="F169" s="25" t="s">
        <v>237</v>
      </c>
      <c r="G169" s="241">
        <v>0.1</v>
      </c>
      <c r="H169" s="25" t="s">
        <v>237</v>
      </c>
      <c r="I169" s="241">
        <v>1.3</v>
      </c>
      <c r="J169" s="25" t="s">
        <v>237</v>
      </c>
      <c r="K169" s="25">
        <v>8</v>
      </c>
      <c r="L169" s="25" t="s">
        <v>237</v>
      </c>
      <c r="M169" s="25">
        <v>13.8</v>
      </c>
      <c r="N169" s="25" t="s">
        <v>237</v>
      </c>
      <c r="O169" s="25">
        <v>4.2085041556588401</v>
      </c>
      <c r="P169" s="25"/>
      <c r="Q169" s="25">
        <v>6.6033999999999997</v>
      </c>
      <c r="R169" s="25"/>
      <c r="S169" s="25">
        <v>1.1787268475746899</v>
      </c>
      <c r="T169" s="25"/>
      <c r="U169" s="25">
        <v>1067.1500000000001</v>
      </c>
      <c r="V169" s="25">
        <v>0.28575070358761095</v>
      </c>
      <c r="W169" s="25">
        <v>6.7573586259683838</v>
      </c>
      <c r="X169" s="25" t="s">
        <v>237</v>
      </c>
      <c r="Y169" s="25">
        <v>8</v>
      </c>
      <c r="Z169" s="25" t="s">
        <v>237</v>
      </c>
      <c r="AA169" s="25">
        <v>68</v>
      </c>
      <c r="AB169" s="25" t="s">
        <v>237</v>
      </c>
    </row>
    <row r="170" spans="1:28" x14ac:dyDescent="0.25">
      <c r="A170" s="15"/>
      <c r="B170" s="45" t="s">
        <v>183</v>
      </c>
      <c r="C170" s="25">
        <v>1120</v>
      </c>
      <c r="D170" s="25" t="s">
        <v>237</v>
      </c>
      <c r="E170" s="25">
        <v>2190</v>
      </c>
      <c r="F170" s="25" t="s">
        <v>408</v>
      </c>
      <c r="G170" s="25" t="s">
        <v>238</v>
      </c>
      <c r="H170" s="25" t="s">
        <v>237</v>
      </c>
      <c r="I170" s="241" t="s">
        <v>238</v>
      </c>
      <c r="J170" s="25" t="s">
        <v>237</v>
      </c>
      <c r="K170" s="25" t="s">
        <v>238</v>
      </c>
      <c r="L170" s="25" t="s">
        <v>237</v>
      </c>
      <c r="M170" s="25" t="s">
        <v>238</v>
      </c>
      <c r="N170" s="25" t="s">
        <v>237</v>
      </c>
      <c r="O170" s="25">
        <v>0.98820748956462601</v>
      </c>
      <c r="P170" s="25"/>
      <c r="Q170" s="25" t="s">
        <v>238</v>
      </c>
      <c r="R170" s="25"/>
      <c r="S170" s="25">
        <v>9.129429892141756</v>
      </c>
      <c r="T170" s="25"/>
      <c r="U170" s="25">
        <v>1578</v>
      </c>
      <c r="V170" s="25">
        <v>16.417210368541703</v>
      </c>
      <c r="W170" s="25" t="s">
        <v>238</v>
      </c>
      <c r="X170" s="25" t="s">
        <v>237</v>
      </c>
      <c r="Y170" s="25" t="s">
        <v>238</v>
      </c>
      <c r="Z170" s="25" t="s">
        <v>237</v>
      </c>
      <c r="AA170" s="25" t="s">
        <v>238</v>
      </c>
      <c r="AB170" s="25" t="s">
        <v>237</v>
      </c>
    </row>
    <row r="171" spans="1:28" x14ac:dyDescent="0.25">
      <c r="A171" s="15"/>
      <c r="B171" s="45" t="s">
        <v>184</v>
      </c>
      <c r="C171" s="25">
        <v>29180</v>
      </c>
      <c r="D171" s="25" t="s">
        <v>237</v>
      </c>
      <c r="E171" s="25">
        <v>31850</v>
      </c>
      <c r="F171" s="25" t="s">
        <v>237</v>
      </c>
      <c r="G171" s="241">
        <v>1.9</v>
      </c>
      <c r="H171" s="25" t="s">
        <v>237</v>
      </c>
      <c r="I171" s="241">
        <v>1.6</v>
      </c>
      <c r="J171" s="25" t="s">
        <v>237</v>
      </c>
      <c r="K171" s="25">
        <v>3.3</v>
      </c>
      <c r="L171" s="25" t="s">
        <v>237</v>
      </c>
      <c r="M171" s="25" t="s">
        <v>238</v>
      </c>
      <c r="N171" s="25" t="s">
        <v>237</v>
      </c>
      <c r="O171" s="25">
        <v>7.1287838967740003</v>
      </c>
      <c r="P171" s="25"/>
      <c r="Q171" s="25">
        <v>4.9818899999999999</v>
      </c>
      <c r="R171" s="25"/>
      <c r="S171" s="25">
        <v>1.064631510491383</v>
      </c>
      <c r="T171" s="25"/>
      <c r="U171" s="25" t="s">
        <v>238</v>
      </c>
      <c r="V171" s="25" t="s">
        <v>238</v>
      </c>
      <c r="W171" s="25" t="s">
        <v>238</v>
      </c>
      <c r="X171" s="25" t="s">
        <v>237</v>
      </c>
      <c r="Y171" s="25">
        <v>19</v>
      </c>
      <c r="Z171" s="25" t="s">
        <v>239</v>
      </c>
      <c r="AA171" s="25">
        <v>42</v>
      </c>
      <c r="AB171" s="25" t="s">
        <v>239</v>
      </c>
    </row>
    <row r="172" spans="1:28" x14ac:dyDescent="0.25">
      <c r="A172" s="15"/>
      <c r="B172" s="45" t="s">
        <v>185</v>
      </c>
      <c r="C172" s="25">
        <v>3170</v>
      </c>
      <c r="D172" s="25" t="s">
        <v>237</v>
      </c>
      <c r="E172" s="25">
        <v>9470</v>
      </c>
      <c r="F172" s="25" t="s">
        <v>237</v>
      </c>
      <c r="G172" s="241">
        <v>3</v>
      </c>
      <c r="H172" s="25" t="s">
        <v>237</v>
      </c>
      <c r="I172" s="241">
        <v>4.4000000000000004</v>
      </c>
      <c r="J172" s="25" t="s">
        <v>237</v>
      </c>
      <c r="K172" s="25">
        <v>9.5</v>
      </c>
      <c r="L172" s="25" t="s">
        <v>237</v>
      </c>
      <c r="M172" s="25">
        <v>4.0999999999999996</v>
      </c>
      <c r="N172" s="25" t="s">
        <v>237</v>
      </c>
      <c r="O172" s="25">
        <v>1.25335373001682</v>
      </c>
      <c r="P172" s="25"/>
      <c r="Q172" s="25">
        <v>1.7231099999999999</v>
      </c>
      <c r="R172" s="25"/>
      <c r="S172" s="25">
        <v>2.5862453444285021</v>
      </c>
      <c r="T172" s="25"/>
      <c r="U172" s="25">
        <v>487.5</v>
      </c>
      <c r="V172" s="25">
        <v>0.83793249905133993</v>
      </c>
      <c r="W172" s="25">
        <v>8.6645819614849291</v>
      </c>
      <c r="X172" s="25" t="s">
        <v>237</v>
      </c>
      <c r="Y172" s="25">
        <v>19</v>
      </c>
      <c r="Z172" s="25" t="s">
        <v>237</v>
      </c>
      <c r="AA172" s="25">
        <v>45</v>
      </c>
      <c r="AB172" s="25" t="s">
        <v>237</v>
      </c>
    </row>
    <row r="173" spans="1:28" x14ac:dyDescent="0.25">
      <c r="A173" s="15"/>
      <c r="B173" s="45" t="s">
        <v>186</v>
      </c>
      <c r="C173" s="25">
        <v>2810</v>
      </c>
      <c r="D173" s="25" t="s">
        <v>239</v>
      </c>
      <c r="E173" s="25">
        <v>4900</v>
      </c>
      <c r="F173" s="25" t="s">
        <v>239</v>
      </c>
      <c r="G173" s="25" t="s">
        <v>238</v>
      </c>
      <c r="H173" s="25" t="s">
        <v>237</v>
      </c>
      <c r="I173" s="241">
        <v>1.7</v>
      </c>
      <c r="J173" s="25" t="s">
        <v>239</v>
      </c>
      <c r="K173" s="25">
        <v>2.5</v>
      </c>
      <c r="L173" s="25" t="s">
        <v>239</v>
      </c>
      <c r="M173" s="25">
        <v>0</v>
      </c>
      <c r="N173" s="25" t="s">
        <v>237</v>
      </c>
      <c r="O173" s="25" t="s">
        <v>238</v>
      </c>
      <c r="P173" s="25"/>
      <c r="Q173" s="25" t="s">
        <v>238</v>
      </c>
      <c r="R173" s="25"/>
      <c r="S173" s="25" t="s">
        <v>238</v>
      </c>
      <c r="T173" s="25"/>
      <c r="U173" s="25">
        <v>2001.39</v>
      </c>
      <c r="V173" s="25">
        <v>18.266508695525594</v>
      </c>
      <c r="W173" s="25" t="s">
        <v>238</v>
      </c>
      <c r="X173" s="25" t="s">
        <v>237</v>
      </c>
      <c r="Y173" s="25">
        <v>19</v>
      </c>
      <c r="Z173" s="25" t="s">
        <v>237</v>
      </c>
      <c r="AA173" s="25">
        <v>43</v>
      </c>
      <c r="AB173" s="25" t="s">
        <v>237</v>
      </c>
    </row>
    <row r="174" spans="1:28" x14ac:dyDescent="0.25">
      <c r="A174" s="15"/>
      <c r="B174" s="45" t="s">
        <v>187</v>
      </c>
      <c r="C174" s="25">
        <v>1130</v>
      </c>
      <c r="D174" s="25" t="s">
        <v>237</v>
      </c>
      <c r="E174" s="25">
        <v>2370</v>
      </c>
      <c r="F174" s="25" t="s">
        <v>237</v>
      </c>
      <c r="G174" s="241">
        <v>-0.1</v>
      </c>
      <c r="H174" s="25" t="s">
        <v>237</v>
      </c>
      <c r="I174" s="241">
        <v>3</v>
      </c>
      <c r="J174" s="25" t="s">
        <v>237</v>
      </c>
      <c r="K174" s="25">
        <v>25.1</v>
      </c>
      <c r="L174" s="25" t="s">
        <v>237</v>
      </c>
      <c r="M174" s="25">
        <v>19.8</v>
      </c>
      <c r="N174" s="25" t="s">
        <v>237</v>
      </c>
      <c r="O174" s="25">
        <v>1.69722294194996</v>
      </c>
      <c r="P174" s="25"/>
      <c r="Q174" s="25" t="s">
        <v>238</v>
      </c>
      <c r="R174" s="25"/>
      <c r="S174" s="25" t="s">
        <v>238</v>
      </c>
      <c r="T174" s="25"/>
      <c r="U174" s="25">
        <v>983.22</v>
      </c>
      <c r="V174" s="25">
        <v>1.7449331395348822</v>
      </c>
      <c r="W174" s="25">
        <v>7.8797972715173454</v>
      </c>
      <c r="X174" s="25" t="s">
        <v>237</v>
      </c>
      <c r="Y174" s="25">
        <v>19</v>
      </c>
      <c r="Z174" s="25" t="s">
        <v>237</v>
      </c>
      <c r="AA174" s="25">
        <v>42</v>
      </c>
      <c r="AB174" s="25" t="s">
        <v>237</v>
      </c>
    </row>
    <row r="175" spans="1:28" x14ac:dyDescent="0.25">
      <c r="A175" s="15"/>
      <c r="B175" s="45" t="s">
        <v>188</v>
      </c>
      <c r="C175" s="25">
        <v>9260</v>
      </c>
      <c r="D175" s="25" t="s">
        <v>237</v>
      </c>
      <c r="E175" s="25">
        <v>15860</v>
      </c>
      <c r="F175" s="25" t="s">
        <v>237</v>
      </c>
      <c r="G175" s="241">
        <v>-2.2999999999999998</v>
      </c>
      <c r="H175" s="25" t="s">
        <v>239</v>
      </c>
      <c r="I175" s="241">
        <v>2</v>
      </c>
      <c r="J175" s="25" t="s">
        <v>237</v>
      </c>
      <c r="K175" s="25">
        <v>39.299999999999997</v>
      </c>
      <c r="L175" s="25" t="s">
        <v>237</v>
      </c>
      <c r="M175" s="25" t="s">
        <v>238</v>
      </c>
      <c r="N175" s="25" t="s">
        <v>237</v>
      </c>
      <c r="O175" s="25">
        <v>3.3512407265285198</v>
      </c>
      <c r="P175" s="25"/>
      <c r="Q175" s="25" t="s">
        <v>238</v>
      </c>
      <c r="R175" s="25"/>
      <c r="S175" s="25" t="s">
        <v>238</v>
      </c>
      <c r="T175" s="25"/>
      <c r="U175" s="25">
        <v>39.6</v>
      </c>
      <c r="V175" s="25">
        <v>0.82186301526981154</v>
      </c>
      <c r="W175" s="25" t="s">
        <v>238</v>
      </c>
      <c r="X175" s="25" t="s">
        <v>237</v>
      </c>
      <c r="Y175" s="25" t="s">
        <v>238</v>
      </c>
      <c r="Z175" s="25" t="s">
        <v>237</v>
      </c>
      <c r="AA175" s="25" t="s">
        <v>238</v>
      </c>
      <c r="AB175" s="25" t="s">
        <v>237</v>
      </c>
    </row>
    <row r="176" spans="1:28" x14ac:dyDescent="0.25">
      <c r="A176" s="15"/>
      <c r="B176" s="45" t="s">
        <v>189</v>
      </c>
      <c r="C176" s="25">
        <v>3080</v>
      </c>
      <c r="D176" s="25" t="s">
        <v>237</v>
      </c>
      <c r="E176" s="25">
        <v>6220</v>
      </c>
      <c r="F176" s="25" t="s">
        <v>237</v>
      </c>
      <c r="G176" s="241">
        <v>3.1</v>
      </c>
      <c r="H176" s="25" t="s">
        <v>237</v>
      </c>
      <c r="I176" s="241">
        <v>1</v>
      </c>
      <c r="J176" s="25" t="s">
        <v>237</v>
      </c>
      <c r="K176" s="25">
        <v>8.8000000000000007</v>
      </c>
      <c r="L176" s="25" t="s">
        <v>237</v>
      </c>
      <c r="M176" s="25">
        <v>40.6</v>
      </c>
      <c r="N176" s="25" t="s">
        <v>237</v>
      </c>
      <c r="O176" s="25">
        <v>5.7274463840735601</v>
      </c>
      <c r="P176" s="25"/>
      <c r="Q176" s="25">
        <v>8.2548700000000004</v>
      </c>
      <c r="R176" s="25"/>
      <c r="S176" s="25">
        <v>2.9731256020994588</v>
      </c>
      <c r="T176" s="25"/>
      <c r="U176" s="25">
        <v>88.15</v>
      </c>
      <c r="V176" s="25">
        <v>2.3517599460638809</v>
      </c>
      <c r="W176" s="25">
        <v>2.0925571351475134</v>
      </c>
      <c r="X176" s="25" t="s">
        <v>237</v>
      </c>
      <c r="Y176" s="25">
        <v>11</v>
      </c>
      <c r="Z176" s="25" t="s">
        <v>237</v>
      </c>
      <c r="AA176" s="25">
        <v>57</v>
      </c>
      <c r="AB176" s="25" t="s">
        <v>237</v>
      </c>
    </row>
    <row r="177" spans="1:28" x14ac:dyDescent="0.25">
      <c r="A177" s="15"/>
      <c r="B177" s="45" t="s">
        <v>190</v>
      </c>
      <c r="C177" s="25">
        <v>59130</v>
      </c>
      <c r="D177" s="25" t="s">
        <v>237</v>
      </c>
      <c r="E177" s="25">
        <v>44660</v>
      </c>
      <c r="F177" s="25" t="s">
        <v>237</v>
      </c>
      <c r="G177" s="241">
        <v>1.8</v>
      </c>
      <c r="H177" s="25" t="s">
        <v>237</v>
      </c>
      <c r="I177" s="241">
        <v>2.1</v>
      </c>
      <c r="J177" s="25" t="s">
        <v>237</v>
      </c>
      <c r="K177" s="25">
        <v>1.7</v>
      </c>
      <c r="L177" s="25" t="s">
        <v>237</v>
      </c>
      <c r="M177" s="25" t="s">
        <v>238</v>
      </c>
      <c r="N177" s="25" t="s">
        <v>237</v>
      </c>
      <c r="O177" s="25">
        <v>7.7183103317991701</v>
      </c>
      <c r="P177" s="25"/>
      <c r="Q177" s="25">
        <v>6.9840099999999996</v>
      </c>
      <c r="R177" s="25"/>
      <c r="S177" s="25">
        <v>1.2710893172228213</v>
      </c>
      <c r="T177" s="25"/>
      <c r="U177" s="25" t="s">
        <v>238</v>
      </c>
      <c r="V177" s="25" t="s">
        <v>238</v>
      </c>
      <c r="W177" s="25" t="s">
        <v>238</v>
      </c>
      <c r="X177" s="25" t="s">
        <v>237</v>
      </c>
      <c r="Y177" s="25">
        <v>23</v>
      </c>
      <c r="Z177" s="25" t="s">
        <v>239</v>
      </c>
      <c r="AA177" s="25">
        <v>37</v>
      </c>
      <c r="AB177" s="25" t="s">
        <v>239</v>
      </c>
    </row>
    <row r="178" spans="1:28" x14ac:dyDescent="0.25">
      <c r="A178" s="15"/>
      <c r="B178" s="45" t="s">
        <v>191</v>
      </c>
      <c r="C178" s="25">
        <v>80950</v>
      </c>
      <c r="D178" s="25" t="s">
        <v>239</v>
      </c>
      <c r="E178" s="25">
        <v>53920</v>
      </c>
      <c r="F178" s="25" t="s">
        <v>239</v>
      </c>
      <c r="G178" s="241">
        <v>1.1000000000000001</v>
      </c>
      <c r="H178" s="25" t="s">
        <v>237</v>
      </c>
      <c r="I178" s="241">
        <v>0.9</v>
      </c>
      <c r="J178" s="25" t="s">
        <v>237</v>
      </c>
      <c r="K178" s="25">
        <v>1</v>
      </c>
      <c r="L178" s="25" t="s">
        <v>237</v>
      </c>
      <c r="M178" s="25" t="s">
        <v>238</v>
      </c>
      <c r="N178" s="25" t="s">
        <v>237</v>
      </c>
      <c r="O178" s="25">
        <v>7.1470753122102897</v>
      </c>
      <c r="P178" s="25"/>
      <c r="Q178" s="25">
        <v>5.2769500000000003</v>
      </c>
      <c r="R178" s="25"/>
      <c r="S178" s="25">
        <v>0.75491127809114977</v>
      </c>
      <c r="T178" s="25"/>
      <c r="U178" s="25" t="s">
        <v>238</v>
      </c>
      <c r="V178" s="25" t="s">
        <v>238</v>
      </c>
      <c r="W178" s="25" t="s">
        <v>238</v>
      </c>
      <c r="X178" s="25" t="s">
        <v>237</v>
      </c>
      <c r="Y178" s="25">
        <v>20</v>
      </c>
      <c r="Z178" s="25" t="s">
        <v>239</v>
      </c>
      <c r="AA178" s="25">
        <v>41</v>
      </c>
      <c r="AB178" s="25" t="s">
        <v>239</v>
      </c>
    </row>
    <row r="179" spans="1:28" x14ac:dyDescent="0.25">
      <c r="A179" s="15"/>
      <c r="B179" s="45" t="s">
        <v>192</v>
      </c>
      <c r="C179" s="25" t="s">
        <v>70</v>
      </c>
      <c r="D179" s="25"/>
      <c r="E179" s="25" t="s">
        <v>238</v>
      </c>
      <c r="F179" s="25" t="s">
        <v>237</v>
      </c>
      <c r="G179" s="241">
        <v>2.1</v>
      </c>
      <c r="H179" s="25" t="s">
        <v>237</v>
      </c>
      <c r="I179" s="241">
        <v>1.8</v>
      </c>
      <c r="J179" s="25" t="s">
        <v>239</v>
      </c>
      <c r="K179" s="25">
        <v>6.7</v>
      </c>
      <c r="L179" s="25" t="s">
        <v>239</v>
      </c>
      <c r="M179" s="25">
        <v>1.7</v>
      </c>
      <c r="N179" s="25" t="s">
        <v>239</v>
      </c>
      <c r="O179" s="25">
        <v>1.63238270750741</v>
      </c>
      <c r="P179" s="25"/>
      <c r="Q179" s="25">
        <v>5.1333000000000002</v>
      </c>
      <c r="R179" s="25"/>
      <c r="S179" s="25" t="s">
        <v>238</v>
      </c>
      <c r="T179" s="25"/>
      <c r="U179" s="25">
        <v>1671.52</v>
      </c>
      <c r="V179" s="25" t="s">
        <v>238</v>
      </c>
      <c r="W179" s="25" t="s">
        <v>238</v>
      </c>
      <c r="X179" s="25" t="s">
        <v>237</v>
      </c>
      <c r="Y179" s="25">
        <v>19</v>
      </c>
      <c r="Z179" s="25" t="s">
        <v>239</v>
      </c>
      <c r="AA179" s="25">
        <v>44</v>
      </c>
      <c r="AB179" s="25" t="s">
        <v>239</v>
      </c>
    </row>
    <row r="180" spans="1:28" x14ac:dyDescent="0.25">
      <c r="A180" s="15"/>
      <c r="B180" s="45" t="s">
        <v>193</v>
      </c>
      <c r="C180" s="25">
        <v>990</v>
      </c>
      <c r="D180" s="25" t="s">
        <v>237</v>
      </c>
      <c r="E180" s="25">
        <v>2500</v>
      </c>
      <c r="F180" s="25" t="s">
        <v>237</v>
      </c>
      <c r="G180" s="25" t="s">
        <v>238</v>
      </c>
      <c r="H180" s="25" t="s">
        <v>237</v>
      </c>
      <c r="I180" s="241">
        <v>0.6</v>
      </c>
      <c r="J180" s="25" t="s">
        <v>237</v>
      </c>
      <c r="K180" s="25">
        <v>63</v>
      </c>
      <c r="L180" s="25" t="s">
        <v>237</v>
      </c>
      <c r="M180" s="25">
        <v>6.6</v>
      </c>
      <c r="N180" s="25" t="s">
        <v>237</v>
      </c>
      <c r="O180" s="25">
        <v>1.7070149346392001</v>
      </c>
      <c r="P180" s="25"/>
      <c r="Q180" s="25">
        <v>4.0182599999999997</v>
      </c>
      <c r="R180" s="25"/>
      <c r="S180" s="25" t="s">
        <v>238</v>
      </c>
      <c r="T180" s="25"/>
      <c r="U180" s="25">
        <v>393.91</v>
      </c>
      <c r="V180" s="25">
        <v>5.1958456285143262</v>
      </c>
      <c r="W180" s="25">
        <v>8.0934213086061462</v>
      </c>
      <c r="X180" s="25" t="s">
        <v>237</v>
      </c>
      <c r="Y180" s="25">
        <v>21</v>
      </c>
      <c r="Z180" s="25" t="s">
        <v>237</v>
      </c>
      <c r="AA180" s="25">
        <v>39</v>
      </c>
      <c r="AB180" s="25" t="s">
        <v>237</v>
      </c>
    </row>
    <row r="181" spans="1:28" x14ac:dyDescent="0.25">
      <c r="A181" s="15"/>
      <c r="B181" s="45" t="s">
        <v>194</v>
      </c>
      <c r="C181" s="25">
        <v>5370</v>
      </c>
      <c r="D181" s="25" t="s">
        <v>237</v>
      </c>
      <c r="E181" s="25">
        <v>13510</v>
      </c>
      <c r="F181" s="25" t="s">
        <v>237</v>
      </c>
      <c r="G181" s="241">
        <v>4.8</v>
      </c>
      <c r="H181" s="25" t="s">
        <v>237</v>
      </c>
      <c r="I181" s="241">
        <v>3</v>
      </c>
      <c r="J181" s="25" t="s">
        <v>237</v>
      </c>
      <c r="K181" s="25">
        <v>3.1</v>
      </c>
      <c r="L181" s="25" t="s">
        <v>237</v>
      </c>
      <c r="M181" s="25">
        <v>0.4</v>
      </c>
      <c r="N181" s="25" t="s">
        <v>237</v>
      </c>
      <c r="O181" s="25">
        <v>3.0035667406520798</v>
      </c>
      <c r="P181" s="25"/>
      <c r="Q181" s="25">
        <v>7.5689500000000001</v>
      </c>
      <c r="R181" s="25"/>
      <c r="S181" s="25">
        <v>1.4719900022408103</v>
      </c>
      <c r="T181" s="25"/>
      <c r="U181" s="25">
        <v>-134.79</v>
      </c>
      <c r="V181" s="25">
        <v>-3.8359230712782855E-2</v>
      </c>
      <c r="W181" s="25">
        <v>3.7991357182073462</v>
      </c>
      <c r="X181" s="25" t="s">
        <v>237</v>
      </c>
      <c r="Y181" s="25">
        <v>18</v>
      </c>
      <c r="Z181" s="25" t="s">
        <v>237</v>
      </c>
      <c r="AA181" s="25">
        <v>47</v>
      </c>
      <c r="AB181" s="25" t="s">
        <v>237</v>
      </c>
    </row>
    <row r="182" spans="1:28" x14ac:dyDescent="0.25">
      <c r="A182" s="15"/>
      <c r="B182" s="45" t="s">
        <v>195</v>
      </c>
      <c r="C182" s="25">
        <v>4800</v>
      </c>
      <c r="D182" s="25" t="s">
        <v>237</v>
      </c>
      <c r="E182" s="25">
        <v>11520</v>
      </c>
      <c r="F182" s="25" t="s">
        <v>237</v>
      </c>
      <c r="G182" s="25" t="s">
        <v>238</v>
      </c>
      <c r="H182" s="25" t="s">
        <v>237</v>
      </c>
      <c r="I182" s="241">
        <v>1.4</v>
      </c>
      <c r="J182" s="25" t="s">
        <v>237</v>
      </c>
      <c r="K182" s="25">
        <v>18.8</v>
      </c>
      <c r="L182" s="25" t="s">
        <v>237</v>
      </c>
      <c r="M182" s="25">
        <v>0.6</v>
      </c>
      <c r="N182" s="25" t="s">
        <v>237</v>
      </c>
      <c r="O182" s="25">
        <v>4.5701278049258498</v>
      </c>
      <c r="P182" s="25"/>
      <c r="Q182" s="25" t="s">
        <v>238</v>
      </c>
      <c r="R182" s="25"/>
      <c r="S182" s="25">
        <v>1.2470001730989067</v>
      </c>
      <c r="T182" s="25"/>
      <c r="U182" s="25">
        <v>148.94</v>
      </c>
      <c r="V182" s="25">
        <v>1.5599337083295972</v>
      </c>
      <c r="W182" s="25">
        <v>12.569351656927743</v>
      </c>
      <c r="X182" s="25" t="s">
        <v>237</v>
      </c>
      <c r="Y182" s="25">
        <v>14</v>
      </c>
      <c r="Z182" s="25" t="s">
        <v>237</v>
      </c>
      <c r="AA182" s="25">
        <v>49</v>
      </c>
      <c r="AB182" s="25" t="s">
        <v>237</v>
      </c>
    </row>
    <row r="183" spans="1:28" x14ac:dyDescent="0.25">
      <c r="A183" s="15"/>
      <c r="B183" s="45" t="s">
        <v>196</v>
      </c>
      <c r="C183" s="25">
        <v>3580</v>
      </c>
      <c r="D183" s="25" t="s">
        <v>237</v>
      </c>
      <c r="E183" s="25">
        <v>6410</v>
      </c>
      <c r="F183" s="25" t="s">
        <v>408</v>
      </c>
      <c r="G183" s="25" t="s">
        <v>238</v>
      </c>
      <c r="H183" s="25" t="s">
        <v>237</v>
      </c>
      <c r="I183" s="241">
        <v>4</v>
      </c>
      <c r="J183" s="25" t="s">
        <v>239</v>
      </c>
      <c r="K183" s="25">
        <v>5</v>
      </c>
      <c r="L183" s="25" t="s">
        <v>239</v>
      </c>
      <c r="M183" s="25" t="s">
        <v>238</v>
      </c>
      <c r="N183" s="25" t="s">
        <v>237</v>
      </c>
      <c r="O183" s="25">
        <v>3.5011915673693901</v>
      </c>
      <c r="P183" s="25"/>
      <c r="Q183" s="25">
        <v>9.4186800000000002</v>
      </c>
      <c r="R183" s="25"/>
      <c r="S183" s="25">
        <v>1.8168926703890809</v>
      </c>
      <c r="T183" s="25"/>
      <c r="U183" s="25">
        <v>283.07</v>
      </c>
      <c r="V183" s="25">
        <v>5.6944276805471734</v>
      </c>
      <c r="W183" s="25" t="s">
        <v>238</v>
      </c>
      <c r="X183" s="25" t="s">
        <v>237</v>
      </c>
      <c r="Y183" s="25" t="s">
        <v>238</v>
      </c>
      <c r="Z183" s="25" t="s">
        <v>237</v>
      </c>
      <c r="AA183" s="25" t="s">
        <v>238</v>
      </c>
      <c r="AB183" s="25" t="s">
        <v>237</v>
      </c>
    </row>
    <row r="184" spans="1:28" x14ac:dyDescent="0.25">
      <c r="A184" s="15"/>
      <c r="B184" s="45" t="s">
        <v>197</v>
      </c>
      <c r="C184" s="25">
        <v>530</v>
      </c>
      <c r="D184" s="25" t="s">
        <v>237</v>
      </c>
      <c r="E184" s="25">
        <v>1180</v>
      </c>
      <c r="F184" s="25" t="s">
        <v>237</v>
      </c>
      <c r="G184" s="241">
        <v>-0.5</v>
      </c>
      <c r="H184" s="25" t="s">
        <v>237</v>
      </c>
      <c r="I184" s="241">
        <v>0.1</v>
      </c>
      <c r="J184" s="25" t="s">
        <v>237</v>
      </c>
      <c r="K184" s="25">
        <v>4.0999999999999996</v>
      </c>
      <c r="L184" s="25" t="s">
        <v>237</v>
      </c>
      <c r="M184" s="25">
        <v>28.2</v>
      </c>
      <c r="N184" s="25" t="s">
        <v>237</v>
      </c>
      <c r="O184" s="25">
        <v>4.1846152975892599</v>
      </c>
      <c r="P184" s="25"/>
      <c r="Q184" s="25">
        <v>4.52163</v>
      </c>
      <c r="R184" s="25"/>
      <c r="S184" s="25">
        <v>1.5713125021158469</v>
      </c>
      <c r="T184" s="25"/>
      <c r="U184" s="25">
        <v>241.46</v>
      </c>
      <c r="V184" s="25">
        <v>7.2482068779795989</v>
      </c>
      <c r="W184" s="25" t="s">
        <v>238</v>
      </c>
      <c r="X184" s="25" t="s">
        <v>237</v>
      </c>
      <c r="Y184" s="25">
        <v>16</v>
      </c>
      <c r="Z184" s="25" t="s">
        <v>237</v>
      </c>
      <c r="AA184" s="25">
        <v>46</v>
      </c>
      <c r="AB184" s="25" t="s">
        <v>237</v>
      </c>
    </row>
    <row r="185" spans="1:28" x14ac:dyDescent="0.25">
      <c r="A185" s="15"/>
      <c r="B185" s="45" t="s">
        <v>198</v>
      </c>
      <c r="C185" s="25">
        <v>4490</v>
      </c>
      <c r="D185" s="25" t="s">
        <v>237</v>
      </c>
      <c r="E185" s="25">
        <v>5450</v>
      </c>
      <c r="F185" s="25" t="s">
        <v>408</v>
      </c>
      <c r="G185" s="25" t="s">
        <v>238</v>
      </c>
      <c r="H185" s="25" t="s">
        <v>237</v>
      </c>
      <c r="I185" s="241">
        <v>1.4</v>
      </c>
      <c r="J185" s="25" t="s">
        <v>237</v>
      </c>
      <c r="K185" s="25">
        <v>5.7</v>
      </c>
      <c r="L185" s="25" t="s">
        <v>237</v>
      </c>
      <c r="M185" s="25" t="s">
        <v>238</v>
      </c>
      <c r="N185" s="25" t="s">
        <v>237</v>
      </c>
      <c r="O185" s="25">
        <v>4.5099462029275603</v>
      </c>
      <c r="P185" s="25"/>
      <c r="Q185" s="25" t="s">
        <v>238</v>
      </c>
      <c r="R185" s="25"/>
      <c r="S185" s="25" t="s">
        <v>238</v>
      </c>
      <c r="T185" s="25"/>
      <c r="U185" s="25">
        <v>78.260000000000005</v>
      </c>
      <c r="V185" s="25">
        <v>16.124516106810702</v>
      </c>
      <c r="W185" s="25">
        <v>3.8647406672300431</v>
      </c>
      <c r="X185" s="25" t="s">
        <v>237</v>
      </c>
      <c r="Y185" s="25" t="s">
        <v>238</v>
      </c>
      <c r="Z185" s="25" t="s">
        <v>237</v>
      </c>
      <c r="AA185" s="25" t="s">
        <v>238</v>
      </c>
      <c r="AB185" s="25" t="s">
        <v>237</v>
      </c>
    </row>
    <row r="186" spans="1:28" x14ac:dyDescent="0.25">
      <c r="A186" s="15"/>
      <c r="B186" s="45" t="s">
        <v>199</v>
      </c>
      <c r="C186" s="25">
        <v>15760</v>
      </c>
      <c r="D186" s="25" t="s">
        <v>237</v>
      </c>
      <c r="E186" s="25">
        <v>26210</v>
      </c>
      <c r="F186" s="25" t="s">
        <v>237</v>
      </c>
      <c r="G186" s="241">
        <v>0.4</v>
      </c>
      <c r="H186" s="25" t="s">
        <v>237</v>
      </c>
      <c r="I186" s="241">
        <v>4.5999999999999996</v>
      </c>
      <c r="J186" s="25" t="s">
        <v>237</v>
      </c>
      <c r="K186" s="25">
        <v>5.2</v>
      </c>
      <c r="L186" s="25" t="s">
        <v>237</v>
      </c>
      <c r="M186" s="25" t="s">
        <v>238</v>
      </c>
      <c r="N186" s="25" t="s">
        <v>237</v>
      </c>
      <c r="O186" s="25">
        <v>2.9388103425672401</v>
      </c>
      <c r="P186" s="25"/>
      <c r="Q186" s="25" t="s">
        <v>238</v>
      </c>
      <c r="R186" s="25"/>
      <c r="S186" s="25">
        <v>1.3118295528565893</v>
      </c>
      <c r="T186" s="25"/>
      <c r="U186" s="25" t="s">
        <v>238</v>
      </c>
      <c r="V186" s="25" t="s">
        <v>238</v>
      </c>
      <c r="W186" s="25" t="s">
        <v>238</v>
      </c>
      <c r="X186" s="25" t="s">
        <v>237</v>
      </c>
      <c r="Y186" s="25" t="s">
        <v>238</v>
      </c>
      <c r="Z186" s="25" t="s">
        <v>237</v>
      </c>
      <c r="AA186" s="25" t="s">
        <v>238</v>
      </c>
      <c r="AB186" s="25" t="s">
        <v>237</v>
      </c>
    </row>
    <row r="187" spans="1:28" x14ac:dyDescent="0.25">
      <c r="A187" s="15"/>
      <c r="B187" s="45" t="s">
        <v>200</v>
      </c>
      <c r="C187" s="25">
        <v>4360</v>
      </c>
      <c r="D187" s="25" t="s">
        <v>237</v>
      </c>
      <c r="E187" s="25">
        <v>10960</v>
      </c>
      <c r="F187" s="25" t="s">
        <v>237</v>
      </c>
      <c r="G187" s="241">
        <v>2.5</v>
      </c>
      <c r="H187" s="25" t="s">
        <v>237</v>
      </c>
      <c r="I187" s="241">
        <v>3.2</v>
      </c>
      <c r="J187" s="25" t="s">
        <v>237</v>
      </c>
      <c r="K187" s="25">
        <v>4.2</v>
      </c>
      <c r="L187" s="25" t="s">
        <v>237</v>
      </c>
      <c r="M187" s="25">
        <v>1.1000000000000001</v>
      </c>
      <c r="N187" s="25" t="s">
        <v>237</v>
      </c>
      <c r="O187" s="25">
        <v>4.1578806760526703</v>
      </c>
      <c r="P187" s="25"/>
      <c r="Q187" s="25">
        <v>6.1658099999999996</v>
      </c>
      <c r="R187" s="25"/>
      <c r="S187" s="25">
        <v>1.7988055138837782</v>
      </c>
      <c r="T187" s="25"/>
      <c r="U187" s="25">
        <v>1017.02</v>
      </c>
      <c r="V187" s="25">
        <v>2.3041202448470433</v>
      </c>
      <c r="W187" s="25">
        <v>10.229635480535155</v>
      </c>
      <c r="X187" s="25" t="s">
        <v>237</v>
      </c>
      <c r="Y187" s="25">
        <v>19</v>
      </c>
      <c r="Z187" s="25" t="s">
        <v>237</v>
      </c>
      <c r="AA187" s="25">
        <v>43</v>
      </c>
      <c r="AB187" s="25" t="s">
        <v>237</v>
      </c>
    </row>
    <row r="188" spans="1:28" x14ac:dyDescent="0.25">
      <c r="A188" s="15"/>
      <c r="B188" s="45" t="s">
        <v>201</v>
      </c>
      <c r="C188" s="25">
        <v>10950</v>
      </c>
      <c r="D188" s="25" t="s">
        <v>237</v>
      </c>
      <c r="E188" s="25">
        <v>18760</v>
      </c>
      <c r="F188" s="25" t="s">
        <v>237</v>
      </c>
      <c r="G188" s="241">
        <v>1.9</v>
      </c>
      <c r="H188" s="25" t="s">
        <v>237</v>
      </c>
      <c r="I188" s="241">
        <v>2.5</v>
      </c>
      <c r="J188" s="25" t="s">
        <v>237</v>
      </c>
      <c r="K188" s="25">
        <v>38.700000000000003</v>
      </c>
      <c r="L188" s="25" t="s">
        <v>237</v>
      </c>
      <c r="M188" s="25">
        <v>1.3</v>
      </c>
      <c r="N188" s="25" t="s">
        <v>237</v>
      </c>
      <c r="O188" s="25">
        <v>4.6513863970274798</v>
      </c>
      <c r="P188" s="25"/>
      <c r="Q188" s="25" t="s">
        <v>238</v>
      </c>
      <c r="R188" s="25"/>
      <c r="S188" s="25">
        <v>2.2955981555390048</v>
      </c>
      <c r="T188" s="25"/>
      <c r="U188" s="25">
        <v>3033.13</v>
      </c>
      <c r="V188" s="25">
        <v>0.38800907277863983</v>
      </c>
      <c r="W188" s="25">
        <v>23.386129118696498</v>
      </c>
      <c r="X188" s="25" t="s">
        <v>237</v>
      </c>
      <c r="Y188" s="25">
        <v>17</v>
      </c>
      <c r="Z188" s="25" t="s">
        <v>237</v>
      </c>
      <c r="AA188" s="25">
        <v>46</v>
      </c>
      <c r="AB188" s="25" t="s">
        <v>237</v>
      </c>
    </row>
    <row r="189" spans="1:28" x14ac:dyDescent="0.25">
      <c r="A189" s="15"/>
      <c r="B189" s="45" t="s">
        <v>202</v>
      </c>
      <c r="C189" s="25">
        <v>6880</v>
      </c>
      <c r="D189" s="25" t="s">
        <v>237</v>
      </c>
      <c r="E189" s="25">
        <v>12920</v>
      </c>
      <c r="F189" s="25" t="s">
        <v>237</v>
      </c>
      <c r="G189" s="25" t="s">
        <v>238</v>
      </c>
      <c r="H189" s="25" t="s">
        <v>237</v>
      </c>
      <c r="I189" s="241">
        <v>3.1</v>
      </c>
      <c r="J189" s="25" t="s">
        <v>237</v>
      </c>
      <c r="K189" s="25">
        <v>79.7</v>
      </c>
      <c r="L189" s="25" t="s">
        <v>237</v>
      </c>
      <c r="M189" s="25" t="s">
        <v>238</v>
      </c>
      <c r="N189" s="25" t="s">
        <v>237</v>
      </c>
      <c r="O189" s="25">
        <v>1.25111778350784</v>
      </c>
      <c r="P189" s="25"/>
      <c r="Q189" s="25" t="s">
        <v>238</v>
      </c>
      <c r="R189" s="25"/>
      <c r="S189" s="25" t="s">
        <v>238</v>
      </c>
      <c r="T189" s="25"/>
      <c r="U189" s="25">
        <v>38.03</v>
      </c>
      <c r="V189" s="25">
        <v>0.12416572155205005</v>
      </c>
      <c r="W189" s="25" t="s">
        <v>238</v>
      </c>
      <c r="X189" s="25" t="s">
        <v>237</v>
      </c>
      <c r="Y189" s="25" t="s">
        <v>238</v>
      </c>
      <c r="Z189" s="25" t="s">
        <v>237</v>
      </c>
      <c r="AA189" s="25" t="s">
        <v>238</v>
      </c>
      <c r="AB189" s="25" t="s">
        <v>237</v>
      </c>
    </row>
    <row r="190" spans="1:28" x14ac:dyDescent="0.25">
      <c r="A190" s="15"/>
      <c r="B190" s="45" t="s">
        <v>203</v>
      </c>
      <c r="C190" s="25">
        <v>6630</v>
      </c>
      <c r="D190" s="25" t="s">
        <v>237</v>
      </c>
      <c r="E190" s="25">
        <v>5990</v>
      </c>
      <c r="F190" s="25" t="s">
        <v>408</v>
      </c>
      <c r="G190" s="25" t="s">
        <v>238</v>
      </c>
      <c r="H190" s="25" t="s">
        <v>237</v>
      </c>
      <c r="I190" s="241">
        <v>1.6</v>
      </c>
      <c r="J190" s="25" t="s">
        <v>237</v>
      </c>
      <c r="K190" s="25">
        <v>3.8</v>
      </c>
      <c r="L190" s="25" t="s">
        <v>237</v>
      </c>
      <c r="M190" s="25" t="s">
        <v>238</v>
      </c>
      <c r="N190" s="25" t="s">
        <v>237</v>
      </c>
      <c r="O190" s="25">
        <v>15.415499068032799</v>
      </c>
      <c r="P190" s="25"/>
      <c r="Q190" s="25" t="s">
        <v>238</v>
      </c>
      <c r="R190" s="25"/>
      <c r="S190" s="25" t="s">
        <v>238</v>
      </c>
      <c r="T190" s="25"/>
      <c r="U190" s="25">
        <v>24.49</v>
      </c>
      <c r="V190" s="25">
        <v>42.250781662718758</v>
      </c>
      <c r="W190" s="25" t="s">
        <v>238</v>
      </c>
      <c r="X190" s="25" t="s">
        <v>237</v>
      </c>
      <c r="Y190" s="25" t="s">
        <v>238</v>
      </c>
      <c r="Z190" s="25" t="s">
        <v>237</v>
      </c>
      <c r="AA190" s="25" t="s">
        <v>238</v>
      </c>
      <c r="AB190" s="25" t="s">
        <v>237</v>
      </c>
    </row>
    <row r="191" spans="1:28" x14ac:dyDescent="0.25">
      <c r="A191" s="15"/>
      <c r="B191" s="45" t="s">
        <v>204</v>
      </c>
      <c r="C191" s="25">
        <v>510</v>
      </c>
      <c r="D191" s="25" t="s">
        <v>237</v>
      </c>
      <c r="E191" s="25">
        <v>1370</v>
      </c>
      <c r="F191" s="25" t="s">
        <v>237</v>
      </c>
      <c r="G191" s="25" t="s">
        <v>238</v>
      </c>
      <c r="H191" s="25" t="s">
        <v>237</v>
      </c>
      <c r="I191" s="241">
        <v>3.5</v>
      </c>
      <c r="J191" s="25" t="s">
        <v>237</v>
      </c>
      <c r="K191" s="25">
        <v>7.6</v>
      </c>
      <c r="L191" s="25" t="s">
        <v>237</v>
      </c>
      <c r="M191" s="25">
        <v>38</v>
      </c>
      <c r="N191" s="25" t="s">
        <v>237</v>
      </c>
      <c r="O191" s="25">
        <v>1.9031166224927301</v>
      </c>
      <c r="P191" s="25"/>
      <c r="Q191" s="25">
        <v>3.2793000000000001</v>
      </c>
      <c r="R191" s="25"/>
      <c r="S191" s="25">
        <v>2.4555527300910098</v>
      </c>
      <c r="T191" s="25"/>
      <c r="U191" s="25">
        <v>1655.19</v>
      </c>
      <c r="V191" s="25">
        <v>8.4698765629965624</v>
      </c>
      <c r="W191" s="25">
        <v>1.1248905790648749</v>
      </c>
      <c r="X191" s="25" t="s">
        <v>237</v>
      </c>
      <c r="Y191" s="25">
        <v>16</v>
      </c>
      <c r="Z191" s="25" t="s">
        <v>237</v>
      </c>
      <c r="AA191" s="25">
        <v>51</v>
      </c>
      <c r="AB191" s="25" t="s">
        <v>237</v>
      </c>
    </row>
    <row r="192" spans="1:28" x14ac:dyDescent="0.25">
      <c r="A192" s="15"/>
      <c r="B192" s="45" t="s">
        <v>205</v>
      </c>
      <c r="C192" s="25">
        <v>3960</v>
      </c>
      <c r="D192" s="25" t="s">
        <v>237</v>
      </c>
      <c r="E192" s="25">
        <v>8960</v>
      </c>
      <c r="F192" s="25" t="s">
        <v>237</v>
      </c>
      <c r="G192" s="25" t="s">
        <v>238</v>
      </c>
      <c r="H192" s="25" t="s">
        <v>237</v>
      </c>
      <c r="I192" s="241">
        <v>0.9</v>
      </c>
      <c r="J192" s="25" t="s">
        <v>237</v>
      </c>
      <c r="K192" s="25">
        <v>57.6</v>
      </c>
      <c r="L192" s="25" t="s">
        <v>237</v>
      </c>
      <c r="M192" s="25">
        <v>0</v>
      </c>
      <c r="N192" s="25" t="s">
        <v>237</v>
      </c>
      <c r="O192" s="25">
        <v>4.0884616064002302</v>
      </c>
      <c r="P192" s="25"/>
      <c r="Q192" s="25">
        <v>6.1524900000000002</v>
      </c>
      <c r="R192" s="25"/>
      <c r="S192" s="25">
        <v>2.4000847874821729</v>
      </c>
      <c r="T192" s="25"/>
      <c r="U192" s="25">
        <v>769.23</v>
      </c>
      <c r="V192" s="25">
        <v>0.42592214603361134</v>
      </c>
      <c r="W192" s="25">
        <v>26.578772084347964</v>
      </c>
      <c r="X192" s="25" t="s">
        <v>237</v>
      </c>
      <c r="Y192" s="25">
        <v>24</v>
      </c>
      <c r="Z192" s="25" t="s">
        <v>237</v>
      </c>
      <c r="AA192" s="25">
        <v>36</v>
      </c>
      <c r="AB192" s="25" t="s">
        <v>237</v>
      </c>
    </row>
    <row r="193" spans="1:28" x14ac:dyDescent="0.25">
      <c r="A193" s="15"/>
      <c r="B193" s="45" t="s">
        <v>206</v>
      </c>
      <c r="C193" s="25">
        <v>38620</v>
      </c>
      <c r="D193" s="25" t="s">
        <v>239</v>
      </c>
      <c r="E193" s="25">
        <v>58090</v>
      </c>
      <c r="F193" s="25" t="s">
        <v>239</v>
      </c>
      <c r="G193" s="241">
        <v>-4.3</v>
      </c>
      <c r="H193" s="25" t="s">
        <v>239</v>
      </c>
      <c r="I193" s="241">
        <v>-2.8</v>
      </c>
      <c r="J193" s="25" t="s">
        <v>239</v>
      </c>
      <c r="K193" s="25">
        <v>5.4</v>
      </c>
      <c r="L193" s="25" t="s">
        <v>239</v>
      </c>
      <c r="M193" s="25" t="s">
        <v>238</v>
      </c>
      <c r="N193" s="25" t="s">
        <v>237</v>
      </c>
      <c r="O193" s="25">
        <v>1.92112886943828</v>
      </c>
      <c r="P193" s="25"/>
      <c r="Q193" s="25" t="s">
        <v>238</v>
      </c>
      <c r="R193" s="25"/>
      <c r="S193" s="25">
        <v>4.9567843973316821</v>
      </c>
      <c r="T193" s="25"/>
      <c r="U193" s="25" t="s">
        <v>238</v>
      </c>
      <c r="V193" s="25" t="s">
        <v>238</v>
      </c>
      <c r="W193" s="25" t="s">
        <v>238</v>
      </c>
      <c r="X193" s="25" t="s">
        <v>237</v>
      </c>
      <c r="Y193" s="25" t="s">
        <v>238</v>
      </c>
      <c r="Z193" s="25" t="s">
        <v>237</v>
      </c>
      <c r="AA193" s="25" t="s">
        <v>238</v>
      </c>
      <c r="AB193" s="25" t="s">
        <v>237</v>
      </c>
    </row>
    <row r="194" spans="1:28" x14ac:dyDescent="0.25">
      <c r="A194" s="15"/>
      <c r="B194" s="45" t="s">
        <v>207</v>
      </c>
      <c r="C194" s="25">
        <v>39110</v>
      </c>
      <c r="D194" s="25" t="s">
        <v>237</v>
      </c>
      <c r="E194" s="25">
        <v>35760</v>
      </c>
      <c r="F194" s="25" t="s">
        <v>237</v>
      </c>
      <c r="G194" s="241">
        <v>2</v>
      </c>
      <c r="H194" s="25" t="s">
        <v>237</v>
      </c>
      <c r="I194" s="241">
        <v>2</v>
      </c>
      <c r="J194" s="25" t="s">
        <v>237</v>
      </c>
      <c r="K194" s="25">
        <v>2.2000000000000002</v>
      </c>
      <c r="L194" s="25" t="s">
        <v>237</v>
      </c>
      <c r="M194" s="25" t="s">
        <v>238</v>
      </c>
      <c r="N194" s="25" t="s">
        <v>237</v>
      </c>
      <c r="O194" s="25">
        <v>7.9789447547302599</v>
      </c>
      <c r="P194" s="25"/>
      <c r="Q194" s="25">
        <v>6.2271700000000001</v>
      </c>
      <c r="R194" s="25"/>
      <c r="S194" s="25">
        <v>2.5302652436869582</v>
      </c>
      <c r="T194" s="25"/>
      <c r="U194" s="25" t="s">
        <v>238</v>
      </c>
      <c r="V194" s="25" t="s">
        <v>238</v>
      </c>
      <c r="W194" s="25" t="s">
        <v>238</v>
      </c>
      <c r="X194" s="25" t="s">
        <v>237</v>
      </c>
      <c r="Y194" s="25" t="s">
        <v>238</v>
      </c>
      <c r="Z194" s="25" t="s">
        <v>237</v>
      </c>
      <c r="AA194" s="25" t="s">
        <v>238</v>
      </c>
      <c r="AB194" s="25" t="s">
        <v>237</v>
      </c>
    </row>
    <row r="195" spans="1:28" x14ac:dyDescent="0.25">
      <c r="A195" s="15"/>
      <c r="B195" s="45" t="s">
        <v>208</v>
      </c>
      <c r="C195" s="25">
        <v>630</v>
      </c>
      <c r="D195" s="25" t="s">
        <v>237</v>
      </c>
      <c r="E195" s="25">
        <v>1750</v>
      </c>
      <c r="F195" s="25" t="s">
        <v>237</v>
      </c>
      <c r="G195" s="25" t="s">
        <v>238</v>
      </c>
      <c r="H195" s="25" t="s">
        <v>237</v>
      </c>
      <c r="I195" s="241">
        <v>2.7</v>
      </c>
      <c r="J195" s="25" t="s">
        <v>237</v>
      </c>
      <c r="K195" s="25">
        <v>12.4</v>
      </c>
      <c r="L195" s="25" t="s">
        <v>237</v>
      </c>
      <c r="M195" s="25">
        <v>67.900000000000006</v>
      </c>
      <c r="N195" s="25" t="s">
        <v>239</v>
      </c>
      <c r="O195" s="25">
        <v>2.8170831698648202</v>
      </c>
      <c r="P195" s="25"/>
      <c r="Q195" s="25">
        <v>6.1811999999999996</v>
      </c>
      <c r="R195" s="25"/>
      <c r="S195" s="25">
        <v>1.2324469684608079</v>
      </c>
      <c r="T195" s="25"/>
      <c r="U195" s="25">
        <v>2831.89</v>
      </c>
      <c r="V195" s="25">
        <v>10.229917431009767</v>
      </c>
      <c r="W195" s="25">
        <v>1.5756313084294438</v>
      </c>
      <c r="X195" s="25" t="s">
        <v>237</v>
      </c>
      <c r="Y195" s="25">
        <v>18</v>
      </c>
      <c r="Z195" s="25" t="s">
        <v>239</v>
      </c>
      <c r="AA195" s="25">
        <v>45</v>
      </c>
      <c r="AB195" s="25" t="s">
        <v>239</v>
      </c>
    </row>
    <row r="196" spans="1:28" x14ac:dyDescent="0.25">
      <c r="A196" s="15"/>
      <c r="B196" s="45" t="s">
        <v>209</v>
      </c>
      <c r="C196" s="25">
        <v>53670</v>
      </c>
      <c r="D196" s="25" t="s">
        <v>237</v>
      </c>
      <c r="E196" s="25">
        <v>53960</v>
      </c>
      <c r="F196" s="25" t="s">
        <v>237</v>
      </c>
      <c r="G196" s="241">
        <v>2.2000000000000002</v>
      </c>
      <c r="H196" s="25" t="s">
        <v>237</v>
      </c>
      <c r="I196" s="241">
        <v>1.6</v>
      </c>
      <c r="J196" s="25" t="s">
        <v>237</v>
      </c>
      <c r="K196" s="25">
        <v>2.1</v>
      </c>
      <c r="L196" s="25" t="s">
        <v>237</v>
      </c>
      <c r="M196" s="25" t="s">
        <v>238</v>
      </c>
      <c r="N196" s="25" t="s">
        <v>237</v>
      </c>
      <c r="O196" s="25">
        <v>8.3996584061853206</v>
      </c>
      <c r="P196" s="25"/>
      <c r="Q196" s="25">
        <v>5.4203299999999999</v>
      </c>
      <c r="R196" s="25"/>
      <c r="S196" s="25">
        <v>4.6675056657507872</v>
      </c>
      <c r="T196" s="25"/>
      <c r="U196" s="25" t="s">
        <v>238</v>
      </c>
      <c r="V196" s="25" t="s">
        <v>238</v>
      </c>
      <c r="W196" s="25" t="s">
        <v>238</v>
      </c>
      <c r="X196" s="25" t="s">
        <v>237</v>
      </c>
      <c r="Y196" s="25">
        <v>16</v>
      </c>
      <c r="Z196" s="25" t="s">
        <v>239</v>
      </c>
      <c r="AA196" s="25">
        <v>46</v>
      </c>
      <c r="AB196" s="25" t="s">
        <v>239</v>
      </c>
    </row>
    <row r="197" spans="1:28" x14ac:dyDescent="0.25">
      <c r="A197" s="15"/>
      <c r="B197" s="45" t="s">
        <v>210</v>
      </c>
      <c r="C197" s="25">
        <v>15180</v>
      </c>
      <c r="D197" s="25" t="s">
        <v>237</v>
      </c>
      <c r="E197" s="25">
        <v>18930</v>
      </c>
      <c r="F197" s="25" t="s">
        <v>237</v>
      </c>
      <c r="G197" s="241">
        <v>0.9</v>
      </c>
      <c r="H197" s="25" t="s">
        <v>237</v>
      </c>
      <c r="I197" s="241">
        <v>2.4</v>
      </c>
      <c r="J197" s="25" t="s">
        <v>237</v>
      </c>
      <c r="K197" s="25">
        <v>14.2</v>
      </c>
      <c r="L197" s="25" t="s">
        <v>237</v>
      </c>
      <c r="M197" s="25">
        <v>0.2</v>
      </c>
      <c r="N197" s="25" t="s">
        <v>237</v>
      </c>
      <c r="O197" s="25">
        <v>5.9467060565593304</v>
      </c>
      <c r="P197" s="25"/>
      <c r="Q197" s="25">
        <v>4.4985600000000003</v>
      </c>
      <c r="R197" s="25"/>
      <c r="S197" s="25">
        <v>1.9090477102688634</v>
      </c>
      <c r="T197" s="25"/>
      <c r="U197" s="25">
        <v>19.32</v>
      </c>
      <c r="V197" s="25">
        <v>3.9860821311641426E-2</v>
      </c>
      <c r="W197" s="25" t="s">
        <v>238</v>
      </c>
      <c r="X197" s="25" t="s">
        <v>237</v>
      </c>
      <c r="Y197" s="25">
        <v>14</v>
      </c>
      <c r="Z197" s="25" t="s">
        <v>237</v>
      </c>
      <c r="AA197" s="25">
        <v>51</v>
      </c>
      <c r="AB197" s="25" t="s">
        <v>237</v>
      </c>
    </row>
    <row r="198" spans="1:28" x14ac:dyDescent="0.25">
      <c r="A198" s="15"/>
      <c r="B198" s="45" t="s">
        <v>211</v>
      </c>
      <c r="C198" s="25">
        <v>1900</v>
      </c>
      <c r="D198" s="25" t="s">
        <v>237</v>
      </c>
      <c r="E198" s="25">
        <v>5340</v>
      </c>
      <c r="F198" s="25" t="s">
        <v>408</v>
      </c>
      <c r="G198" s="25" t="s">
        <v>238</v>
      </c>
      <c r="H198" s="25" t="s">
        <v>237</v>
      </c>
      <c r="I198" s="241">
        <v>2.9</v>
      </c>
      <c r="J198" s="25" t="s">
        <v>237</v>
      </c>
      <c r="K198" s="25">
        <v>68.2</v>
      </c>
      <c r="L198" s="25" t="s">
        <v>237</v>
      </c>
      <c r="M198" s="25" t="s">
        <v>238</v>
      </c>
      <c r="N198" s="25" t="s">
        <v>237</v>
      </c>
      <c r="O198" s="25">
        <v>3.1316971357224102</v>
      </c>
      <c r="P198" s="25"/>
      <c r="Q198" s="25" t="s">
        <v>238</v>
      </c>
      <c r="R198" s="25"/>
      <c r="S198" s="25" t="s">
        <v>238</v>
      </c>
      <c r="T198" s="25"/>
      <c r="U198" s="25">
        <v>255.26</v>
      </c>
      <c r="V198" s="25">
        <v>0.48532011013070842</v>
      </c>
      <c r="W198" s="25" t="s">
        <v>238</v>
      </c>
      <c r="X198" s="25" t="s">
        <v>237</v>
      </c>
      <c r="Y198" s="25">
        <v>19</v>
      </c>
      <c r="Z198" s="25" t="s">
        <v>239</v>
      </c>
      <c r="AA198" s="25">
        <v>44</v>
      </c>
      <c r="AB198" s="25" t="s">
        <v>239</v>
      </c>
    </row>
    <row r="199" spans="1:28" x14ac:dyDescent="0.25">
      <c r="A199" s="15"/>
      <c r="B199" s="45" t="s">
        <v>212</v>
      </c>
      <c r="C199" s="25">
        <v>3130</v>
      </c>
      <c r="D199" s="25" t="s">
        <v>237</v>
      </c>
      <c r="E199" s="25">
        <v>2840</v>
      </c>
      <c r="F199" s="25" t="s">
        <v>408</v>
      </c>
      <c r="G199" s="241">
        <v>1.1000000000000001</v>
      </c>
      <c r="H199" s="25" t="s">
        <v>239</v>
      </c>
      <c r="I199" s="241">
        <v>0.6</v>
      </c>
      <c r="J199" s="25" t="s">
        <v>237</v>
      </c>
      <c r="K199" s="25">
        <v>3.1</v>
      </c>
      <c r="L199" s="25" t="s">
        <v>237</v>
      </c>
      <c r="M199" s="25" t="s">
        <v>238</v>
      </c>
      <c r="N199" s="25" t="s">
        <v>237</v>
      </c>
      <c r="O199" s="25">
        <v>3.4023226956094401</v>
      </c>
      <c r="P199" s="25"/>
      <c r="Q199" s="25">
        <v>5.0128700000000004</v>
      </c>
      <c r="R199" s="25"/>
      <c r="S199" s="25" t="s">
        <v>238</v>
      </c>
      <c r="T199" s="25"/>
      <c r="U199" s="25">
        <v>101.42</v>
      </c>
      <c r="V199" s="25">
        <v>13.584083121276965</v>
      </c>
      <c r="W199" s="25">
        <v>1.210648421477942</v>
      </c>
      <c r="X199" s="25" t="s">
        <v>237</v>
      </c>
      <c r="Y199" s="25" t="s">
        <v>238</v>
      </c>
      <c r="Z199" s="25" t="s">
        <v>237</v>
      </c>
      <c r="AA199" s="25" t="s">
        <v>238</v>
      </c>
      <c r="AB199" s="25" t="s">
        <v>237</v>
      </c>
    </row>
    <row r="200" spans="1:28" x14ac:dyDescent="0.25">
      <c r="A200" s="15"/>
      <c r="B200" s="45" t="s">
        <v>213</v>
      </c>
      <c r="C200" s="25">
        <v>12550</v>
      </c>
      <c r="D200" s="25" t="s">
        <v>237</v>
      </c>
      <c r="E200" s="25">
        <v>17890</v>
      </c>
      <c r="F200" s="25" t="s">
        <v>237</v>
      </c>
      <c r="G200" s="241">
        <v>-1.6</v>
      </c>
      <c r="H200" s="25" t="s">
        <v>237</v>
      </c>
      <c r="I200" s="241">
        <v>0.6</v>
      </c>
      <c r="J200" s="25" t="s">
        <v>237</v>
      </c>
      <c r="K200" s="25">
        <v>31.5</v>
      </c>
      <c r="L200" s="25" t="s">
        <v>237</v>
      </c>
      <c r="M200" s="25">
        <v>6.6</v>
      </c>
      <c r="N200" s="25" t="s">
        <v>239</v>
      </c>
      <c r="O200" s="25">
        <v>2.4963124408274</v>
      </c>
      <c r="P200" s="25"/>
      <c r="Q200" s="25">
        <v>6.8746799999999997</v>
      </c>
      <c r="R200" s="25"/>
      <c r="S200" s="25">
        <v>1.2203381203314749</v>
      </c>
      <c r="T200" s="25"/>
      <c r="U200" s="25">
        <v>48.13</v>
      </c>
      <c r="V200" s="25">
        <v>1.2964721933341371E-2</v>
      </c>
      <c r="W200" s="25">
        <v>5.3762047659340011</v>
      </c>
      <c r="X200" s="25" t="s">
        <v>237</v>
      </c>
      <c r="Y200" s="25">
        <v>14</v>
      </c>
      <c r="Z200" s="25" t="s">
        <v>239</v>
      </c>
      <c r="AA200" s="25">
        <v>49</v>
      </c>
      <c r="AB200" s="25" t="s">
        <v>239</v>
      </c>
    </row>
    <row r="201" spans="1:28" x14ac:dyDescent="0.25">
      <c r="A201" s="15"/>
      <c r="B201" s="45" t="s">
        <v>214</v>
      </c>
      <c r="C201" s="25">
        <v>1730</v>
      </c>
      <c r="D201" s="25" t="s">
        <v>237</v>
      </c>
      <c r="E201" s="25">
        <v>5030</v>
      </c>
      <c r="F201" s="25" t="s">
        <v>237</v>
      </c>
      <c r="G201" s="25" t="s">
        <v>238</v>
      </c>
      <c r="H201" s="25" t="s">
        <v>237</v>
      </c>
      <c r="I201" s="241">
        <v>5.5</v>
      </c>
      <c r="J201" s="25" t="s">
        <v>237</v>
      </c>
      <c r="K201" s="25">
        <v>10.7</v>
      </c>
      <c r="L201" s="25" t="s">
        <v>237</v>
      </c>
      <c r="M201" s="25">
        <v>16.899999999999999</v>
      </c>
      <c r="N201" s="25" t="s">
        <v>239</v>
      </c>
      <c r="O201" s="25">
        <v>3.2254084225766499</v>
      </c>
      <c r="P201" s="25"/>
      <c r="Q201" s="25">
        <v>6.2853500000000002</v>
      </c>
      <c r="R201" s="25"/>
      <c r="S201" s="25">
        <v>2.3050493366477776</v>
      </c>
      <c r="T201" s="25"/>
      <c r="U201" s="25">
        <v>4115.78</v>
      </c>
      <c r="V201" s="25">
        <v>2.7629976293716814</v>
      </c>
      <c r="W201" s="25">
        <v>4.2356091525532662</v>
      </c>
      <c r="X201" s="25" t="s">
        <v>237</v>
      </c>
      <c r="Y201" s="25">
        <v>19</v>
      </c>
      <c r="Z201" s="25" t="s">
        <v>239</v>
      </c>
      <c r="AA201" s="25">
        <v>43</v>
      </c>
      <c r="AB201" s="25" t="s">
        <v>239</v>
      </c>
    </row>
    <row r="202" spans="1:28" x14ac:dyDescent="0.25">
      <c r="A202" s="15"/>
      <c r="B202" s="45" t="s">
        <v>215</v>
      </c>
      <c r="C202" s="25">
        <v>1330</v>
      </c>
      <c r="D202" s="25" t="s">
        <v>237</v>
      </c>
      <c r="E202" s="25">
        <v>3820</v>
      </c>
      <c r="F202" s="25" t="s">
        <v>237</v>
      </c>
      <c r="G202" s="25" t="s">
        <v>238</v>
      </c>
      <c r="H202" s="25" t="s">
        <v>237</v>
      </c>
      <c r="I202" s="241">
        <v>0.9</v>
      </c>
      <c r="J202" s="25" t="s">
        <v>237</v>
      </c>
      <c r="K202" s="25">
        <v>15.1</v>
      </c>
      <c r="L202" s="25" t="s">
        <v>237</v>
      </c>
      <c r="M202" s="25">
        <v>17.5</v>
      </c>
      <c r="N202" s="25" t="s">
        <v>239</v>
      </c>
      <c r="O202" s="25">
        <v>1.5650183265811599</v>
      </c>
      <c r="P202" s="25"/>
      <c r="Q202" s="25">
        <v>5.1513099999999996</v>
      </c>
      <c r="R202" s="25"/>
      <c r="S202" s="25">
        <v>3.9359238189593615</v>
      </c>
      <c r="T202" s="25"/>
      <c r="U202" s="25">
        <v>709.39</v>
      </c>
      <c r="V202" s="25">
        <v>2.3020797525649401</v>
      </c>
      <c r="W202" s="25" t="s">
        <v>238</v>
      </c>
      <c r="X202" s="25" t="s">
        <v>237</v>
      </c>
      <c r="Y202" s="25">
        <v>18</v>
      </c>
      <c r="Z202" s="25" t="s">
        <v>239</v>
      </c>
      <c r="AA202" s="25">
        <v>45</v>
      </c>
      <c r="AB202" s="25" t="s">
        <v>239</v>
      </c>
    </row>
    <row r="203" spans="1:28" x14ac:dyDescent="0.25">
      <c r="A203" s="15"/>
      <c r="B203" s="45" t="s">
        <v>216</v>
      </c>
      <c r="C203" s="25">
        <v>1480</v>
      </c>
      <c r="D203" s="25" t="s">
        <v>237</v>
      </c>
      <c r="E203" s="25">
        <v>3070</v>
      </c>
      <c r="F203" s="25" t="s">
        <v>237</v>
      </c>
      <c r="G203" s="241">
        <v>-2.2000000000000002</v>
      </c>
      <c r="H203" s="25" t="s">
        <v>237</v>
      </c>
      <c r="I203" s="241">
        <v>1</v>
      </c>
      <c r="J203" s="25" t="s">
        <v>237</v>
      </c>
      <c r="K203" s="25">
        <v>25.6</v>
      </c>
      <c r="L203" s="25" t="s">
        <v>237</v>
      </c>
      <c r="M203" s="25">
        <v>74.5</v>
      </c>
      <c r="N203" s="25" t="s">
        <v>237</v>
      </c>
      <c r="O203" s="25">
        <v>3.5808150749632599</v>
      </c>
      <c r="P203" s="25"/>
      <c r="Q203" s="25">
        <v>1.3453599999999999</v>
      </c>
      <c r="R203" s="25"/>
      <c r="S203" s="25">
        <v>2.042325762963622</v>
      </c>
      <c r="T203" s="25"/>
      <c r="U203" s="25">
        <v>957.72</v>
      </c>
      <c r="V203" s="25">
        <v>4.7268451648881351</v>
      </c>
      <c r="W203" s="25">
        <v>2.0253521867530542</v>
      </c>
      <c r="X203" s="25" t="s">
        <v>237</v>
      </c>
      <c r="Y203" s="25">
        <v>10</v>
      </c>
      <c r="Z203" s="25" t="s">
        <v>237</v>
      </c>
      <c r="AA203" s="25">
        <v>62</v>
      </c>
      <c r="AB203" s="25" t="s">
        <v>237</v>
      </c>
    </row>
    <row r="204" spans="1:28" x14ac:dyDescent="0.25">
      <c r="A204" s="15"/>
      <c r="B204" s="45" t="s">
        <v>217</v>
      </c>
      <c r="C204" s="25">
        <v>820</v>
      </c>
      <c r="D204" s="25" t="s">
        <v>237</v>
      </c>
      <c r="E204" s="25">
        <v>1560</v>
      </c>
      <c r="F204" s="25" t="s">
        <v>237</v>
      </c>
      <c r="G204" s="241">
        <v>-0.4</v>
      </c>
      <c r="H204" s="25" t="s">
        <v>237</v>
      </c>
      <c r="I204" s="241">
        <v>-2.9</v>
      </c>
      <c r="J204" s="25" t="s">
        <v>237</v>
      </c>
      <c r="K204" s="25">
        <v>2.6</v>
      </c>
      <c r="L204" s="25" t="s">
        <v>237</v>
      </c>
      <c r="M204" s="241" t="s">
        <v>238</v>
      </c>
      <c r="N204" s="25" t="s">
        <v>237</v>
      </c>
      <c r="O204" s="25" t="s">
        <v>238</v>
      </c>
      <c r="P204" s="25"/>
      <c r="Q204" s="25">
        <v>2.5013100000000001</v>
      </c>
      <c r="R204" s="25"/>
      <c r="S204" s="25">
        <v>1.0394627704104946</v>
      </c>
      <c r="T204" s="25"/>
      <c r="U204" s="25">
        <v>1001.22</v>
      </c>
      <c r="V204" s="25">
        <v>8.6961153853149025</v>
      </c>
      <c r="W204" s="25" t="s">
        <v>238</v>
      </c>
      <c r="X204" s="25" t="s">
        <v>237</v>
      </c>
      <c r="Y204" s="25" t="s">
        <v>238</v>
      </c>
      <c r="Z204" s="25" t="s">
        <v>237</v>
      </c>
      <c r="AA204" s="25" t="s">
        <v>238</v>
      </c>
      <c r="AB204" s="25" t="s">
        <v>237</v>
      </c>
    </row>
    <row r="205" spans="1:28" x14ac:dyDescent="0.25">
      <c r="A205" s="15"/>
      <c r="B205" s="45"/>
      <c r="C205" s="25"/>
      <c r="D205" s="25"/>
      <c r="E205" s="25"/>
      <c r="F205" s="74"/>
      <c r="G205" s="73"/>
      <c r="H205" s="74"/>
      <c r="I205" s="73"/>
      <c r="J205" s="74"/>
      <c r="K205" s="73"/>
      <c r="L205" s="74"/>
      <c r="M205" s="87"/>
      <c r="N205" s="87"/>
      <c r="O205" s="242"/>
      <c r="P205" s="32"/>
      <c r="Q205" s="242"/>
      <c r="R205" s="32"/>
      <c r="S205" s="242"/>
      <c r="T205" s="32"/>
      <c r="U205" s="243"/>
      <c r="V205" s="32"/>
      <c r="W205" s="197"/>
      <c r="X205" s="85"/>
      <c r="Y205" s="15"/>
    </row>
    <row r="206" spans="1:28" x14ac:dyDescent="0.25">
      <c r="A206" s="15"/>
      <c r="B206" s="56" t="s">
        <v>243</v>
      </c>
      <c r="C206" s="25"/>
      <c r="D206" s="25"/>
      <c r="E206" s="25"/>
      <c r="F206" s="74"/>
      <c r="G206" s="73"/>
      <c r="H206" s="74"/>
      <c r="I206" s="73"/>
      <c r="J206" s="74"/>
      <c r="K206" s="73"/>
      <c r="L206" s="74"/>
      <c r="M206" s="87"/>
      <c r="N206" s="87"/>
      <c r="O206" s="244"/>
      <c r="P206" s="245"/>
      <c r="Q206" s="246"/>
      <c r="R206" s="245"/>
      <c r="S206" s="246"/>
      <c r="T206" s="245"/>
      <c r="U206" s="247"/>
      <c r="V206" s="245"/>
      <c r="W206" s="245"/>
      <c r="X206" s="245"/>
      <c r="Y206" s="15"/>
    </row>
    <row r="207" spans="1:28" x14ac:dyDescent="0.25">
      <c r="A207" s="15"/>
      <c r="B207" s="57" t="s">
        <v>218</v>
      </c>
      <c r="C207" s="25">
        <v>1665.1675484793054</v>
      </c>
      <c r="D207" s="25"/>
      <c r="E207" s="25">
        <v>3279.6637500135539</v>
      </c>
      <c r="F207" s="74"/>
      <c r="G207" s="241">
        <v>-0.12092363527614881</v>
      </c>
      <c r="H207" s="77"/>
      <c r="I207" s="241">
        <v>2.5109309897795953</v>
      </c>
      <c r="J207" s="74"/>
      <c r="K207" s="25">
        <v>35.601648887484856</v>
      </c>
      <c r="L207" s="74"/>
      <c r="M207" s="25">
        <v>47.341262458698345</v>
      </c>
      <c r="N207" s="87"/>
      <c r="O207" s="25">
        <v>3.1683227132420777</v>
      </c>
      <c r="P207" s="25"/>
      <c r="Q207" s="25">
        <v>5.4109887394550951</v>
      </c>
      <c r="R207" s="25"/>
      <c r="S207" s="25">
        <v>1.6968602189921469</v>
      </c>
      <c r="T207" s="25"/>
      <c r="U207" s="25">
        <v>41470.360000000015</v>
      </c>
      <c r="V207" s="25">
        <v>2.6871782850395336</v>
      </c>
      <c r="W207" s="25">
        <v>3.7858906219084645</v>
      </c>
      <c r="X207" s="57"/>
      <c r="Y207" s="25">
        <v>14.706749235025352</v>
      </c>
      <c r="AA207" s="25">
        <v>51.057550945334931</v>
      </c>
    </row>
    <row r="208" spans="1:28" x14ac:dyDescent="0.25">
      <c r="A208" s="15"/>
      <c r="B208" s="58" t="s">
        <v>219</v>
      </c>
      <c r="C208" s="25">
        <v>1719.2460439872741</v>
      </c>
      <c r="D208" s="25"/>
      <c r="E208" s="25">
        <v>3260.0521317664402</v>
      </c>
      <c r="F208" s="74"/>
      <c r="G208" s="241">
        <v>0.29243151281779728</v>
      </c>
      <c r="H208" s="77"/>
      <c r="I208" s="241">
        <v>2.0545439395003826</v>
      </c>
      <c r="J208" s="74"/>
      <c r="K208" s="25">
        <v>35.601648887484856</v>
      </c>
      <c r="L208" s="74"/>
      <c r="M208" s="25">
        <v>39.324545968953664</v>
      </c>
      <c r="N208" s="87"/>
      <c r="O208" s="25">
        <v>3.423543151350732</v>
      </c>
      <c r="P208" s="25"/>
      <c r="Q208" s="25">
        <v>5.6388342090876291</v>
      </c>
      <c r="R208" s="25"/>
      <c r="S208" s="25">
        <v>1.8892814914077103</v>
      </c>
      <c r="T208" s="25"/>
      <c r="U208" s="25">
        <v>22424.7</v>
      </c>
      <c r="V208" s="25">
        <v>2.9419923334698281</v>
      </c>
      <c r="W208" s="25">
        <v>5.3575384523243779</v>
      </c>
      <c r="X208" s="47"/>
      <c r="Y208" s="25">
        <v>15.113069951883547</v>
      </c>
      <c r="AA208" s="25">
        <v>51.75569471917084</v>
      </c>
    </row>
    <row r="209" spans="1:29" x14ac:dyDescent="0.25">
      <c r="A209" s="15"/>
      <c r="B209" s="58" t="s">
        <v>220</v>
      </c>
      <c r="C209" s="25">
        <v>1657.0431976552936</v>
      </c>
      <c r="D209" s="25"/>
      <c r="E209" s="25">
        <v>3376.6617178031402</v>
      </c>
      <c r="F209" s="74"/>
      <c r="G209" s="241">
        <v>-0.7508216692418257</v>
      </c>
      <c r="H209" s="77"/>
      <c r="I209" s="241">
        <v>2.8949799233602338</v>
      </c>
      <c r="J209" s="74"/>
      <c r="K209" s="25">
        <v>22.606660405493983</v>
      </c>
      <c r="L209" s="74"/>
      <c r="M209" s="25">
        <v>61.220444616881373</v>
      </c>
      <c r="N209" s="87"/>
      <c r="O209" s="25" t="s">
        <v>238</v>
      </c>
      <c r="P209" s="25"/>
      <c r="Q209" s="25" t="s">
        <v>238</v>
      </c>
      <c r="R209" s="25"/>
      <c r="S209" s="25" t="s">
        <v>238</v>
      </c>
      <c r="T209" s="25"/>
      <c r="U209" s="25">
        <v>17915.849999999999</v>
      </c>
      <c r="V209" s="25">
        <v>2.4303973308439177</v>
      </c>
      <c r="W209" s="25">
        <v>1.0268500681335004</v>
      </c>
      <c r="X209" s="47"/>
      <c r="Y209" s="25">
        <v>13.530995303441921</v>
      </c>
      <c r="AA209" s="25">
        <v>51.716323741739345</v>
      </c>
    </row>
    <row r="210" spans="1:29" x14ac:dyDescent="0.25">
      <c r="A210" s="15"/>
      <c r="B210" s="57" t="s">
        <v>221</v>
      </c>
      <c r="C210" s="25">
        <v>6253.9740306183139</v>
      </c>
      <c r="D210" s="25"/>
      <c r="E210" s="25">
        <v>14777.442029552418</v>
      </c>
      <c r="F210" s="74"/>
      <c r="G210" s="241">
        <v>-1.2539544809769551E-2</v>
      </c>
      <c r="H210" s="77"/>
      <c r="I210" s="241">
        <v>2.0703009791589846</v>
      </c>
      <c r="J210" s="74"/>
      <c r="K210" s="25">
        <v>9.2502164257540507</v>
      </c>
      <c r="L210" s="74"/>
      <c r="M210" s="25" t="s">
        <v>238</v>
      </c>
      <c r="N210" s="87"/>
      <c r="O210" s="25">
        <v>2.2978024753593695</v>
      </c>
      <c r="P210" s="25"/>
      <c r="Q210" s="25">
        <v>4.2726503278111361</v>
      </c>
      <c r="R210" s="25"/>
      <c r="S210" s="25">
        <v>4.4480942686540983</v>
      </c>
      <c r="T210" s="25"/>
      <c r="U210" s="25">
        <v>13624.599999999999</v>
      </c>
      <c r="V210" s="25">
        <v>0.87072625199967635</v>
      </c>
      <c r="W210" s="25">
        <v>5.6594422940923854</v>
      </c>
      <c r="X210" s="57"/>
      <c r="Y210" s="25" t="s">
        <v>238</v>
      </c>
      <c r="AA210" s="25" t="s">
        <v>238</v>
      </c>
    </row>
    <row r="211" spans="1:29" x14ac:dyDescent="0.25">
      <c r="A211" s="15"/>
      <c r="B211" s="57" t="s">
        <v>222</v>
      </c>
      <c r="C211" s="25">
        <v>1478.2573243017921</v>
      </c>
      <c r="D211" s="25"/>
      <c r="E211" s="25">
        <v>5006.7953786445196</v>
      </c>
      <c r="F211" s="74"/>
      <c r="G211" s="241">
        <v>1.9606853150171364</v>
      </c>
      <c r="H211" s="77"/>
      <c r="I211" s="241">
        <v>4.5792591412868298</v>
      </c>
      <c r="J211" s="74"/>
      <c r="K211" s="25">
        <v>6.587754757661795</v>
      </c>
      <c r="L211" s="74"/>
      <c r="M211" s="25">
        <v>33.254327870026316</v>
      </c>
      <c r="N211" s="87"/>
      <c r="O211" s="25">
        <v>1.3108761678000163</v>
      </c>
      <c r="P211" s="25"/>
      <c r="Q211" s="25">
        <v>3.1299251925269234</v>
      </c>
      <c r="R211" s="25"/>
      <c r="S211" s="25">
        <v>2.5186843869977111</v>
      </c>
      <c r="T211" s="25"/>
      <c r="U211" s="25">
        <v>14040.319999999998</v>
      </c>
      <c r="V211" s="25">
        <v>0.5702790134603305</v>
      </c>
      <c r="W211" s="25">
        <v>5.4475653237922863</v>
      </c>
      <c r="X211" s="248"/>
      <c r="Y211" s="25">
        <v>20.950220906701773</v>
      </c>
      <c r="AA211" s="25">
        <v>42.777879058168367</v>
      </c>
    </row>
    <row r="212" spans="1:29" x14ac:dyDescent="0.25">
      <c r="A212" s="15"/>
      <c r="B212" s="57" t="s">
        <v>223</v>
      </c>
      <c r="C212" s="25">
        <v>6342.7361155361132</v>
      </c>
      <c r="D212" s="25"/>
      <c r="E212" s="25">
        <v>11794.590200194383</v>
      </c>
      <c r="F212" s="74"/>
      <c r="G212" s="241">
        <v>5.9358068429958424</v>
      </c>
      <c r="H212" s="77"/>
      <c r="I212" s="241">
        <v>7.7286637627576846</v>
      </c>
      <c r="J212" s="74"/>
      <c r="K212" s="25">
        <v>5.0033062543890736</v>
      </c>
      <c r="L212" s="74"/>
      <c r="M212" s="25">
        <v>12.196382233809118</v>
      </c>
      <c r="N212" s="87"/>
      <c r="O212" s="25">
        <v>2.6721386842570878</v>
      </c>
      <c r="P212" s="25" t="s">
        <v>285</v>
      </c>
      <c r="Q212" s="25">
        <v>4.8190299865049333</v>
      </c>
      <c r="R212" s="25" t="s">
        <v>285</v>
      </c>
      <c r="S212" s="25">
        <v>1.9066877802626345</v>
      </c>
      <c r="T212" s="25" t="s">
        <v>285</v>
      </c>
      <c r="U212" s="25">
        <v>8098.26</v>
      </c>
      <c r="V212" s="25">
        <v>7.3569744593505459E-2</v>
      </c>
      <c r="W212" s="25">
        <v>3.2926919473680574</v>
      </c>
      <c r="X212" s="248"/>
      <c r="Y212" s="25">
        <v>15.53167718897579</v>
      </c>
      <c r="AA212" s="25">
        <v>47.066550916146113</v>
      </c>
    </row>
    <row r="213" spans="1:29" x14ac:dyDescent="0.25">
      <c r="A213" s="15"/>
      <c r="B213" s="57" t="s">
        <v>224</v>
      </c>
      <c r="C213" s="25">
        <v>9445.437221121414</v>
      </c>
      <c r="D213" s="25"/>
      <c r="E213" s="25">
        <v>13760.896405892405</v>
      </c>
      <c r="F213" s="74"/>
      <c r="G213" s="241">
        <v>1.425654013120252</v>
      </c>
      <c r="H213" s="77"/>
      <c r="I213" s="241">
        <v>1.7623134711363733</v>
      </c>
      <c r="J213" s="74"/>
      <c r="K213" s="25">
        <v>23.692028461984755</v>
      </c>
      <c r="L213" s="74"/>
      <c r="M213" s="25">
        <v>4.4279275668677931</v>
      </c>
      <c r="N213" s="87"/>
      <c r="O213" s="25">
        <v>3.9553639979880186</v>
      </c>
      <c r="P213" s="25"/>
      <c r="Q213" s="25">
        <v>5.5208555958527761</v>
      </c>
      <c r="R213" s="25"/>
      <c r="S213" s="25">
        <v>1.3782307846238204</v>
      </c>
      <c r="T213" s="25"/>
      <c r="U213" s="25">
        <v>7783.4700000000012</v>
      </c>
      <c r="V213" s="25">
        <v>0.14119049633859046</v>
      </c>
      <c r="W213" s="25">
        <v>13.839655900530563</v>
      </c>
      <c r="X213" s="57"/>
      <c r="Y213" s="25">
        <v>11.576234540929777</v>
      </c>
      <c r="AA213" s="25">
        <v>56.028866580115064</v>
      </c>
    </row>
    <row r="214" spans="1:29" x14ac:dyDescent="0.25">
      <c r="A214" s="15"/>
      <c r="B214" s="57" t="s">
        <v>225</v>
      </c>
      <c r="C214" s="25">
        <v>9395.1283226476971</v>
      </c>
      <c r="D214" s="25"/>
      <c r="E214" s="25">
        <v>16888.390241449852</v>
      </c>
      <c r="F214" s="74"/>
      <c r="G214" s="241" t="s">
        <v>238</v>
      </c>
      <c r="H214" s="77"/>
      <c r="I214" s="241">
        <v>2.7057140699691145</v>
      </c>
      <c r="J214" s="74"/>
      <c r="K214" s="25">
        <v>45.843691947707399</v>
      </c>
      <c r="L214" s="74"/>
      <c r="M214" s="25">
        <v>0.80829190225520198</v>
      </c>
      <c r="N214" s="87"/>
      <c r="O214" s="25">
        <v>3.525958775827768</v>
      </c>
      <c r="P214" s="25"/>
      <c r="Q214" s="25">
        <v>4.0821826541321382</v>
      </c>
      <c r="R214" s="25"/>
      <c r="S214" s="25">
        <v>2.922279552308777</v>
      </c>
      <c r="T214" s="25"/>
      <c r="U214" s="25">
        <v>9195.7799999999988</v>
      </c>
      <c r="V214" s="25">
        <v>0.59003257105675455</v>
      </c>
      <c r="W214" s="25">
        <v>20.772222398620233</v>
      </c>
      <c r="X214" s="57"/>
      <c r="Y214" s="25">
        <v>18.564458476741258</v>
      </c>
      <c r="AA214" s="25">
        <v>43.296882542018892</v>
      </c>
    </row>
    <row r="215" spans="1:29" x14ac:dyDescent="0.25">
      <c r="A215" s="15"/>
      <c r="B215" s="55" t="s">
        <v>226</v>
      </c>
      <c r="C215" s="25">
        <v>848.47815796597195</v>
      </c>
      <c r="D215" s="25"/>
      <c r="E215" s="25">
        <v>2045.6656088819238</v>
      </c>
      <c r="F215" s="74"/>
      <c r="G215" s="241">
        <v>-0.22469713723109633</v>
      </c>
      <c r="H215" s="77"/>
      <c r="I215" s="241">
        <v>3.1741731699396123</v>
      </c>
      <c r="J215" s="74"/>
      <c r="K215" s="25">
        <v>46.399576727976658</v>
      </c>
      <c r="L215" s="74"/>
      <c r="M215" s="25">
        <v>40.490466601594676</v>
      </c>
      <c r="N215" s="87"/>
      <c r="O215" s="25">
        <v>2.2230237794199814</v>
      </c>
      <c r="P215" s="25"/>
      <c r="Q215" s="25">
        <v>3.5668624330152658</v>
      </c>
      <c r="R215" s="25"/>
      <c r="S215" s="25">
        <v>2.0845079096162831</v>
      </c>
      <c r="T215" s="25"/>
      <c r="U215" s="25">
        <v>42985.98</v>
      </c>
      <c r="V215" s="25">
        <v>6.0745385054968768</v>
      </c>
      <c r="W215" s="25">
        <v>4.0055557229300183</v>
      </c>
      <c r="X215" s="55"/>
      <c r="Y215" s="25">
        <v>18.636049808210391</v>
      </c>
      <c r="AA215" s="25">
        <v>44.515339921275071</v>
      </c>
    </row>
    <row r="216" spans="1:29" x14ac:dyDescent="0.25">
      <c r="A216" s="15"/>
      <c r="B216" s="57" t="s">
        <v>227</v>
      </c>
      <c r="C216" s="25">
        <v>10449.314181417221</v>
      </c>
      <c r="D216" s="25"/>
      <c r="E216" s="25">
        <v>14011.963703413307</v>
      </c>
      <c r="F216" s="74"/>
      <c r="G216" s="241">
        <v>2.4169125492296204</v>
      </c>
      <c r="H216" s="77"/>
      <c r="I216" s="241">
        <v>2.836046138442577</v>
      </c>
      <c r="J216" s="74"/>
      <c r="K216" s="25">
        <v>7.5361827709843352</v>
      </c>
      <c r="L216" s="74"/>
      <c r="M216" s="25">
        <v>20.76810247181723</v>
      </c>
      <c r="N216" s="17"/>
      <c r="O216" s="25">
        <v>6.625148932247229</v>
      </c>
      <c r="P216" s="25" t="s">
        <v>285</v>
      </c>
      <c r="Q216" s="25">
        <v>5.1141716428812503</v>
      </c>
      <c r="R216" s="25" t="s">
        <v>285</v>
      </c>
      <c r="S216" s="25">
        <v>2.6209793834976955</v>
      </c>
      <c r="T216" s="25" t="s">
        <v>285</v>
      </c>
      <c r="U216" s="25">
        <v>93082.98000000004</v>
      </c>
      <c r="V216" s="25">
        <v>0.39433595761902307</v>
      </c>
      <c r="W216" s="25">
        <v>8.7131650151459024</v>
      </c>
      <c r="X216" s="57"/>
      <c r="Y216" s="25">
        <v>16.944807614172603</v>
      </c>
      <c r="AA216" s="25">
        <v>46.832093455530412</v>
      </c>
    </row>
    <row r="217" spans="1:29" ht="15.75" x14ac:dyDescent="0.25">
      <c r="A217" s="15"/>
      <c r="B217" s="81"/>
      <c r="C217" s="249"/>
      <c r="D217" s="249"/>
      <c r="E217" s="249"/>
      <c r="F217" s="250"/>
      <c r="G217" s="249"/>
      <c r="H217" s="250"/>
      <c r="I217" s="251"/>
      <c r="J217" s="250"/>
      <c r="K217" s="249"/>
      <c r="L217" s="250"/>
      <c r="M217" s="87"/>
      <c r="N217" s="87"/>
      <c r="O217" s="21"/>
      <c r="P217" s="87"/>
      <c r="Q217" s="21"/>
      <c r="R217" s="81"/>
      <c r="S217" s="21"/>
      <c r="T217" s="87"/>
      <c r="U217" s="21"/>
      <c r="V217" s="21"/>
      <c r="W217" s="252"/>
      <c r="X217" s="81"/>
      <c r="Y217" s="15"/>
      <c r="Z217" s="4"/>
    </row>
    <row r="218" spans="1:29" x14ac:dyDescent="0.25">
      <c r="A218" s="15"/>
      <c r="B218" s="57" t="s">
        <v>259</v>
      </c>
      <c r="C218" s="49"/>
      <c r="D218" s="49"/>
      <c r="E218" s="95"/>
      <c r="F218" s="49"/>
      <c r="G218" s="95"/>
      <c r="H218" s="49"/>
      <c r="I218" s="95"/>
      <c r="J218" s="95"/>
      <c r="K218" s="49"/>
      <c r="L218" s="95"/>
      <c r="M218" s="49"/>
      <c r="N218" s="95"/>
      <c r="O218" s="49"/>
      <c r="P218" s="95"/>
      <c r="Q218" s="49"/>
      <c r="R218" s="95"/>
      <c r="S218" s="49"/>
      <c r="T218" s="95"/>
      <c r="U218" s="44"/>
      <c r="V218" s="44"/>
      <c r="W218" s="46"/>
      <c r="X218" s="43"/>
      <c r="Y218" s="42"/>
      <c r="Z218" s="253"/>
      <c r="AA218" s="253"/>
      <c r="AB218" s="253"/>
      <c r="AC218"/>
    </row>
    <row r="219" spans="1:29" x14ac:dyDescent="0.25">
      <c r="B219" s="3" t="s">
        <v>242</v>
      </c>
      <c r="C219" s="48"/>
      <c r="D219" s="48"/>
      <c r="E219" s="48"/>
      <c r="F219" s="48"/>
      <c r="G219" s="48"/>
      <c r="H219" s="48"/>
      <c r="I219" s="48"/>
      <c r="J219" s="48"/>
      <c r="K219" s="48"/>
      <c r="L219" s="48"/>
      <c r="M219" s="48"/>
      <c r="N219" s="48"/>
      <c r="O219" s="48"/>
      <c r="P219" s="48"/>
      <c r="Q219" s="48"/>
      <c r="R219" s="48"/>
      <c r="S219" s="48"/>
      <c r="T219" s="48"/>
      <c r="U219" s="48"/>
      <c r="V219" s="48"/>
      <c r="W219" s="48"/>
      <c r="X219" s="48"/>
      <c r="Y219" s="42"/>
      <c r="Z219" s="253"/>
      <c r="AA219" s="253"/>
      <c r="AB219" s="253"/>
      <c r="AC219"/>
    </row>
    <row r="220" spans="1:29" x14ac:dyDescent="0.25">
      <c r="C220" s="48"/>
      <c r="D220" s="48"/>
      <c r="E220" s="48"/>
      <c r="F220" s="48"/>
      <c r="G220" s="48"/>
      <c r="H220" s="48"/>
      <c r="I220" s="48"/>
      <c r="J220" s="48"/>
      <c r="K220" s="48"/>
      <c r="L220" s="48"/>
      <c r="M220" s="48"/>
      <c r="N220" s="48"/>
      <c r="O220" s="48"/>
      <c r="P220" s="48"/>
      <c r="Q220" s="48"/>
      <c r="R220" s="48"/>
      <c r="S220" s="48"/>
      <c r="T220" s="48"/>
      <c r="U220" s="48"/>
      <c r="V220" s="48"/>
      <c r="W220" s="48"/>
      <c r="X220" s="48"/>
      <c r="Y220" s="42"/>
      <c r="Z220" s="253"/>
      <c r="AA220" s="253"/>
      <c r="AB220" s="253"/>
      <c r="AC220"/>
    </row>
    <row r="221" spans="1:29" x14ac:dyDescent="0.25">
      <c r="B221" s="45" t="s">
        <v>228</v>
      </c>
      <c r="C221" s="48"/>
      <c r="D221" s="48"/>
      <c r="E221" s="48"/>
      <c r="F221" s="48"/>
      <c r="G221" s="48"/>
      <c r="H221" s="48"/>
      <c r="I221" s="48"/>
      <c r="J221" s="48"/>
      <c r="K221" s="48"/>
      <c r="L221" s="48"/>
      <c r="M221" s="48"/>
      <c r="N221" s="48"/>
      <c r="O221" s="48"/>
      <c r="P221" s="48"/>
      <c r="Q221" s="48"/>
      <c r="R221" s="48"/>
      <c r="S221" s="48"/>
      <c r="T221" s="48"/>
      <c r="U221" s="48"/>
      <c r="V221" s="48"/>
      <c r="W221" s="48"/>
      <c r="X221" s="48"/>
      <c r="Y221" s="42"/>
      <c r="Z221" s="253"/>
      <c r="AA221" s="253"/>
      <c r="AB221" s="253"/>
      <c r="AC221"/>
    </row>
    <row r="222" spans="1:29" x14ac:dyDescent="0.25">
      <c r="B222" s="47" t="s">
        <v>229</v>
      </c>
      <c r="C222" s="254"/>
      <c r="D222" s="48"/>
      <c r="E222" s="48"/>
      <c r="F222" s="48"/>
      <c r="G222" s="48"/>
      <c r="H222" s="48"/>
      <c r="I222" s="255"/>
      <c r="J222" s="48"/>
      <c r="K222" s="48"/>
      <c r="L222" s="48"/>
      <c r="M222" s="48"/>
      <c r="N222" s="48"/>
      <c r="O222" s="48"/>
      <c r="P222" s="48"/>
      <c r="Q222" s="48"/>
      <c r="R222" s="48"/>
      <c r="S222" s="48"/>
      <c r="T222" s="48"/>
      <c r="U222" s="48"/>
      <c r="V222" s="48"/>
      <c r="W222" s="48"/>
      <c r="X222" s="48"/>
      <c r="Y222" s="42"/>
      <c r="Z222" s="253"/>
      <c r="AA222" s="253"/>
      <c r="AB222" s="253"/>
      <c r="AC222"/>
    </row>
    <row r="223" spans="1:29" x14ac:dyDescent="0.25">
      <c r="B223" s="47" t="s">
        <v>230</v>
      </c>
      <c r="C223" s="50"/>
      <c r="D223" s="50"/>
      <c r="E223" s="50"/>
      <c r="F223" s="50"/>
      <c r="G223" s="50"/>
      <c r="H223" s="50"/>
      <c r="I223" s="255"/>
      <c r="J223" s="50"/>
      <c r="K223" s="50"/>
      <c r="L223" s="48"/>
      <c r="M223" s="48"/>
      <c r="N223" s="48"/>
      <c r="O223" s="48"/>
      <c r="P223" s="48"/>
      <c r="Q223" s="48"/>
      <c r="R223" s="48"/>
      <c r="S223" s="48"/>
      <c r="T223" s="48"/>
      <c r="U223" s="48"/>
      <c r="V223" s="48"/>
      <c r="W223" s="48"/>
      <c r="X223" s="48"/>
      <c r="Y223" s="42"/>
      <c r="Z223" s="253"/>
      <c r="AA223" s="253"/>
      <c r="AB223" s="253"/>
      <c r="AC223"/>
    </row>
    <row r="224" spans="1:29" x14ac:dyDescent="0.25">
      <c r="B224" s="47" t="s">
        <v>231</v>
      </c>
      <c r="C224" s="50"/>
      <c r="D224" s="50"/>
      <c r="E224" s="50"/>
      <c r="F224" s="50"/>
      <c r="G224" s="50"/>
      <c r="H224" s="50"/>
      <c r="I224" s="255"/>
      <c r="J224" s="50"/>
      <c r="K224" s="50"/>
      <c r="L224" s="253"/>
      <c r="M224" s="42"/>
      <c r="N224" s="42"/>
      <c r="O224" s="46"/>
      <c r="P224" s="46"/>
      <c r="Q224" s="46"/>
      <c r="R224" s="256"/>
      <c r="S224" s="46"/>
      <c r="T224" s="46"/>
      <c r="U224" s="42"/>
      <c r="V224" s="42"/>
      <c r="W224" s="42"/>
      <c r="X224" s="42"/>
      <c r="Y224" s="42"/>
      <c r="Z224" s="253"/>
      <c r="AA224" s="253"/>
      <c r="AB224" s="253"/>
      <c r="AC224"/>
    </row>
    <row r="225" spans="2:29" x14ac:dyDescent="0.25">
      <c r="B225" s="47" t="s">
        <v>232</v>
      </c>
      <c r="C225" s="50"/>
      <c r="D225" s="50"/>
      <c r="E225" s="50"/>
      <c r="F225" s="50"/>
      <c r="G225" s="50"/>
      <c r="H225" s="50"/>
      <c r="I225" s="255"/>
      <c r="J225" s="50"/>
      <c r="K225" s="50"/>
      <c r="L225" s="253"/>
      <c r="M225" s="42"/>
      <c r="N225" s="42"/>
      <c r="O225" s="46"/>
      <c r="P225" s="46"/>
      <c r="Q225" s="46"/>
      <c r="R225" s="256"/>
      <c r="S225" s="46"/>
      <c r="T225" s="46"/>
      <c r="U225" s="42"/>
      <c r="V225" s="42"/>
      <c r="W225" s="42"/>
      <c r="X225" s="42"/>
      <c r="Y225" s="42"/>
      <c r="Z225" s="253"/>
      <c r="AA225" s="253"/>
      <c r="AB225" s="253"/>
      <c r="AC225"/>
    </row>
    <row r="226" spans="2:29" x14ac:dyDescent="0.25">
      <c r="B226" s="52" t="s">
        <v>233</v>
      </c>
      <c r="C226" s="257"/>
      <c r="D226" s="257"/>
      <c r="E226" s="257"/>
      <c r="F226" s="253"/>
      <c r="G226" s="253"/>
      <c r="H226" s="253"/>
      <c r="I226" s="255"/>
      <c r="J226" s="253"/>
      <c r="K226" s="253"/>
      <c r="L226" s="253"/>
      <c r="M226" s="42"/>
      <c r="N226" s="42"/>
      <c r="O226" s="46"/>
      <c r="P226" s="46"/>
      <c r="Q226" s="46"/>
      <c r="R226" s="256"/>
      <c r="S226" s="46"/>
      <c r="T226" s="46"/>
      <c r="U226" s="42"/>
      <c r="V226" s="42"/>
      <c r="W226" s="42"/>
      <c r="X226" s="42"/>
      <c r="Y226" s="42"/>
      <c r="Z226" s="253"/>
      <c r="AA226" s="253"/>
      <c r="AB226" s="253"/>
      <c r="AC226"/>
    </row>
    <row r="227" spans="2:29" x14ac:dyDescent="0.25">
      <c r="B227" s="45" t="s">
        <v>409</v>
      </c>
      <c r="C227" s="253"/>
      <c r="D227" s="253"/>
      <c r="E227" s="253"/>
      <c r="F227" s="253"/>
      <c r="G227" s="253"/>
      <c r="H227" s="253"/>
      <c r="I227" s="253"/>
      <c r="J227" s="253"/>
      <c r="K227" s="253"/>
      <c r="L227" s="253"/>
      <c r="M227" s="42"/>
      <c r="N227" s="42"/>
      <c r="O227" s="46"/>
      <c r="P227" s="46"/>
      <c r="Q227" s="46"/>
      <c r="R227" s="256"/>
      <c r="S227" s="46"/>
      <c r="T227" s="46"/>
      <c r="U227" s="42"/>
      <c r="V227" s="42"/>
      <c r="W227" s="42"/>
      <c r="X227" s="42"/>
      <c r="Y227" s="42"/>
      <c r="Z227" s="253"/>
      <c r="AA227" s="253"/>
      <c r="AB227" s="253"/>
      <c r="AC227"/>
    </row>
    <row r="228" spans="2:29" x14ac:dyDescent="0.25">
      <c r="B228" s="248" t="s">
        <v>410</v>
      </c>
      <c r="C228" s="258"/>
      <c r="D228" s="258"/>
      <c r="E228" s="258"/>
      <c r="F228" s="253"/>
      <c r="G228" s="253"/>
      <c r="H228" s="253"/>
      <c r="I228" s="253"/>
      <c r="J228" s="253"/>
      <c r="K228" s="253"/>
      <c r="L228" s="253"/>
      <c r="M228" s="42"/>
      <c r="N228" s="42"/>
      <c r="O228" s="46"/>
      <c r="P228" s="46"/>
      <c r="Q228" s="46"/>
      <c r="R228" s="256"/>
      <c r="S228" s="46"/>
      <c r="T228" s="46"/>
      <c r="U228" s="42"/>
      <c r="V228" s="42"/>
      <c r="W228" s="42"/>
      <c r="X228" s="42"/>
      <c r="Y228" s="42"/>
      <c r="Z228" s="253"/>
      <c r="AA228" s="253"/>
      <c r="AB228" s="253"/>
      <c r="AC228"/>
    </row>
    <row r="229" spans="2:29" x14ac:dyDescent="0.25">
      <c r="B229" s="45" t="s">
        <v>236</v>
      </c>
      <c r="C229" s="258"/>
      <c r="D229" s="258"/>
      <c r="E229" s="258"/>
      <c r="F229" s="253"/>
      <c r="G229" s="253"/>
      <c r="H229" s="253"/>
      <c r="I229" s="253"/>
      <c r="J229" s="253"/>
      <c r="K229" s="253"/>
      <c r="L229" s="253"/>
      <c r="M229" s="42"/>
      <c r="N229" s="42"/>
      <c r="O229" s="46"/>
      <c r="P229" s="46"/>
      <c r="Q229" s="46"/>
      <c r="R229" s="43"/>
      <c r="S229" s="46"/>
      <c r="T229" s="46"/>
      <c r="U229" s="42"/>
      <c r="V229" s="42"/>
      <c r="W229" s="42"/>
      <c r="X229" s="42"/>
      <c r="Y229" s="42"/>
      <c r="Z229" s="253"/>
      <c r="AA229" s="253"/>
      <c r="AB229" s="253"/>
      <c r="AC229"/>
    </row>
    <row r="230" spans="2:29" x14ac:dyDescent="0.25">
      <c r="B230" s="3" t="s">
        <v>290</v>
      </c>
      <c r="C230" s="253"/>
      <c r="D230" s="253"/>
      <c r="E230" s="253"/>
      <c r="F230" s="253"/>
      <c r="G230" s="253"/>
      <c r="H230" s="253"/>
      <c r="I230" s="253"/>
      <c r="J230" s="253"/>
      <c r="K230" s="253"/>
      <c r="L230" s="253"/>
      <c r="M230" s="42"/>
      <c r="N230" s="42"/>
      <c r="O230" s="46"/>
      <c r="P230" s="46"/>
      <c r="Q230" s="46"/>
      <c r="R230" s="259"/>
      <c r="S230" s="46"/>
      <c r="T230" s="46"/>
      <c r="U230" s="42"/>
      <c r="V230" s="42"/>
      <c r="W230" s="42"/>
      <c r="X230" s="42"/>
      <c r="Y230" s="42"/>
      <c r="Z230" s="253"/>
      <c r="AA230" s="253"/>
      <c r="AB230" s="253"/>
      <c r="AC230"/>
    </row>
    <row r="231" spans="2:29" x14ac:dyDescent="0.25">
      <c r="C231"/>
      <c r="D231"/>
      <c r="E231"/>
      <c r="F231"/>
      <c r="G231"/>
      <c r="H231"/>
      <c r="I231"/>
      <c r="J231"/>
      <c r="K231"/>
      <c r="L231"/>
      <c r="M231" s="32"/>
      <c r="N231" s="32"/>
      <c r="O231" s="21"/>
      <c r="P231" s="87"/>
      <c r="Q231" s="21"/>
      <c r="R231" s="57"/>
      <c r="S231" s="21"/>
      <c r="T231" s="87"/>
      <c r="U231" s="32"/>
      <c r="V231" s="32"/>
      <c r="W231" s="32"/>
      <c r="X231" s="32"/>
      <c r="Y231" s="32"/>
      <c r="Z231"/>
      <c r="AA231"/>
      <c r="AB231"/>
      <c r="AC231"/>
    </row>
    <row r="232" spans="2:29" x14ac:dyDescent="0.25">
      <c r="C232"/>
      <c r="D232"/>
      <c r="E232"/>
      <c r="F232"/>
      <c r="G232"/>
      <c r="H232"/>
      <c r="I232"/>
      <c r="J232"/>
      <c r="K232"/>
      <c r="L232"/>
      <c r="M232" s="32"/>
      <c r="N232" s="32"/>
      <c r="O232" s="21"/>
      <c r="P232" s="87"/>
      <c r="Q232" s="21"/>
      <c r="R232" s="260"/>
      <c r="S232" s="21"/>
      <c r="T232" s="87"/>
      <c r="U232" s="32"/>
      <c r="V232" s="32"/>
      <c r="W232" s="32"/>
      <c r="X232" s="32"/>
      <c r="Y232" s="32"/>
      <c r="Z232"/>
      <c r="AA232"/>
      <c r="AB232"/>
      <c r="AC232"/>
    </row>
    <row r="233" spans="2:29" x14ac:dyDescent="0.25">
      <c r="C233"/>
      <c r="D233"/>
      <c r="E233"/>
      <c r="F233"/>
      <c r="G233"/>
      <c r="H233"/>
      <c r="I233"/>
      <c r="J233"/>
      <c r="K233"/>
      <c r="L233"/>
      <c r="M233" s="32"/>
      <c r="N233" s="32"/>
      <c r="O233" s="21"/>
      <c r="P233" s="87"/>
      <c r="Q233" s="21"/>
      <c r="R233" s="57"/>
      <c r="S233" s="21"/>
      <c r="T233" s="87"/>
      <c r="U233" s="32"/>
      <c r="V233" s="32"/>
      <c r="W233" s="32"/>
      <c r="X233" s="32"/>
      <c r="Y233" s="32"/>
      <c r="Z233"/>
      <c r="AA233"/>
      <c r="AB233"/>
      <c r="AC233"/>
    </row>
    <row r="234" spans="2:29" x14ac:dyDescent="0.25">
      <c r="C234"/>
      <c r="D234"/>
      <c r="E234"/>
      <c r="F234"/>
      <c r="G234"/>
      <c r="H234"/>
      <c r="I234"/>
      <c r="J234"/>
      <c r="K234"/>
      <c r="L234"/>
      <c r="M234" s="32"/>
      <c r="N234" s="32"/>
      <c r="O234" s="21"/>
      <c r="P234" s="87"/>
      <c r="Q234" s="21"/>
      <c r="R234" s="57"/>
      <c r="S234" s="21"/>
      <c r="T234" s="87"/>
      <c r="U234" s="32"/>
      <c r="V234" s="32"/>
      <c r="W234" s="32"/>
      <c r="X234" s="32"/>
      <c r="Y234" s="32"/>
      <c r="Z234"/>
      <c r="AA234"/>
      <c r="AB234"/>
      <c r="AC234"/>
    </row>
    <row r="235" spans="2:29" x14ac:dyDescent="0.25">
      <c r="C235"/>
      <c r="D235"/>
      <c r="E235"/>
      <c r="F235"/>
      <c r="G235"/>
      <c r="H235"/>
      <c r="I235"/>
      <c r="J235"/>
      <c r="K235"/>
      <c r="L235"/>
      <c r="M235" s="32"/>
      <c r="N235" s="32"/>
      <c r="O235" s="21"/>
      <c r="P235" s="87"/>
      <c r="Q235" s="21"/>
      <c r="R235" s="57"/>
      <c r="S235" s="21"/>
      <c r="T235" s="87"/>
      <c r="U235" s="32"/>
      <c r="V235" s="32"/>
      <c r="W235" s="32"/>
      <c r="X235" s="32"/>
      <c r="Y235" s="32"/>
      <c r="Z235"/>
      <c r="AA235"/>
      <c r="AB235"/>
      <c r="AC235"/>
    </row>
    <row r="236" spans="2:29" x14ac:dyDescent="0.25">
      <c r="C236"/>
      <c r="D236"/>
      <c r="E236"/>
      <c r="F236"/>
      <c r="G236"/>
      <c r="H236"/>
      <c r="I236"/>
      <c r="J236"/>
      <c r="K236"/>
      <c r="L236"/>
      <c r="M236" s="32"/>
      <c r="N236" s="32"/>
      <c r="O236" s="21"/>
      <c r="P236" s="87"/>
      <c r="Q236" s="21"/>
      <c r="R236" s="57"/>
      <c r="S236" s="21"/>
      <c r="T236" s="87"/>
      <c r="U236" s="32"/>
      <c r="V236" s="32"/>
      <c r="W236" s="32"/>
      <c r="X236" s="32"/>
      <c r="Y236" s="32"/>
      <c r="Z236"/>
      <c r="AA236"/>
      <c r="AB236"/>
      <c r="AC236"/>
    </row>
    <row r="237" spans="2:29" x14ac:dyDescent="0.25">
      <c r="C237"/>
      <c r="D237"/>
      <c r="E237"/>
      <c r="F237"/>
      <c r="G237"/>
      <c r="H237"/>
      <c r="I237"/>
      <c r="J237"/>
      <c r="K237"/>
      <c r="L237"/>
      <c r="M237" s="32"/>
      <c r="N237" s="32"/>
      <c r="O237" s="21"/>
      <c r="P237" s="87"/>
      <c r="Q237" s="21"/>
      <c r="R237" s="57"/>
      <c r="S237" s="21"/>
      <c r="T237" s="87"/>
      <c r="U237" s="32"/>
      <c r="V237" s="32"/>
      <c r="W237" s="32"/>
      <c r="X237" s="32"/>
      <c r="Y237" s="32"/>
      <c r="Z237"/>
      <c r="AA237"/>
      <c r="AB237"/>
      <c r="AC237"/>
    </row>
    <row r="238" spans="2:29" x14ac:dyDescent="0.25">
      <c r="C238"/>
      <c r="D238"/>
      <c r="E238"/>
      <c r="F238"/>
      <c r="G238"/>
      <c r="H238"/>
      <c r="I238"/>
      <c r="J238"/>
      <c r="K238"/>
      <c r="L238"/>
      <c r="M238" s="32"/>
      <c r="N238" s="32"/>
      <c r="O238" s="21"/>
      <c r="P238" s="87"/>
      <c r="Q238" s="21"/>
      <c r="R238" s="57"/>
      <c r="S238" s="21"/>
      <c r="T238" s="87"/>
      <c r="U238" s="32"/>
      <c r="V238" s="32"/>
      <c r="W238" s="32"/>
      <c r="X238" s="32"/>
      <c r="Y238" s="32"/>
      <c r="Z238"/>
      <c r="AA238"/>
      <c r="AB238"/>
      <c r="AC238"/>
    </row>
    <row r="239" spans="2:29" x14ac:dyDescent="0.25">
      <c r="C239"/>
      <c r="D239"/>
      <c r="E239"/>
      <c r="F239"/>
      <c r="G239"/>
      <c r="H239"/>
      <c r="I239"/>
      <c r="J239"/>
      <c r="K239"/>
      <c r="L239"/>
      <c r="M239" s="32"/>
      <c r="N239" s="32"/>
      <c r="O239" s="242"/>
      <c r="P239" s="32"/>
      <c r="Q239" s="242"/>
      <c r="R239" s="32"/>
      <c r="S239" s="242"/>
      <c r="T239" s="32"/>
      <c r="U239" s="32"/>
      <c r="V239" s="32"/>
      <c r="W239" s="32"/>
      <c r="X239" s="32"/>
      <c r="Y239" s="32"/>
      <c r="Z239"/>
      <c r="AA239"/>
      <c r="AB239"/>
      <c r="AC239"/>
    </row>
    <row r="240" spans="2:29" x14ac:dyDescent="0.25">
      <c r="C240"/>
      <c r="D240"/>
      <c r="E240"/>
      <c r="F240"/>
      <c r="G240"/>
      <c r="H240"/>
      <c r="I240"/>
      <c r="J240"/>
      <c r="K240"/>
      <c r="L240"/>
      <c r="M240" s="32"/>
      <c r="N240" s="32"/>
      <c r="O240" s="242"/>
      <c r="P240" s="32"/>
      <c r="Q240" s="242"/>
      <c r="R240" s="32"/>
      <c r="S240" s="242"/>
      <c r="T240" s="32"/>
      <c r="U240" s="32"/>
      <c r="V240" s="32"/>
      <c r="W240" s="32"/>
      <c r="X240" s="32"/>
      <c r="Y240" s="32"/>
      <c r="Z240"/>
      <c r="AA240"/>
      <c r="AB240"/>
      <c r="AC240"/>
    </row>
    <row r="241" spans="3:29" x14ac:dyDescent="0.25">
      <c r="C241"/>
      <c r="D241"/>
      <c r="E241"/>
      <c r="F241"/>
      <c r="G241"/>
      <c r="H241"/>
      <c r="I241"/>
      <c r="J241"/>
      <c r="K241"/>
      <c r="L241"/>
      <c r="M241" s="32"/>
      <c r="N241" s="32"/>
      <c r="O241" s="242"/>
      <c r="P241" s="32"/>
      <c r="Q241" s="242"/>
      <c r="R241" s="32"/>
      <c r="S241" s="242"/>
      <c r="T241" s="32"/>
      <c r="U241" s="32"/>
      <c r="V241" s="32"/>
      <c r="W241" s="32"/>
      <c r="X241" s="32"/>
      <c r="Y241" s="32"/>
      <c r="Z241"/>
      <c r="AA241"/>
      <c r="AB241"/>
      <c r="AC241"/>
    </row>
    <row r="242" spans="3:29" x14ac:dyDescent="0.25">
      <c r="C242"/>
      <c r="D242"/>
      <c r="E242"/>
      <c r="F242"/>
      <c r="G242"/>
      <c r="H242"/>
      <c r="I242"/>
      <c r="J242"/>
      <c r="K242"/>
      <c r="L242"/>
      <c r="M242" s="32"/>
      <c r="N242" s="32"/>
      <c r="O242" s="242"/>
      <c r="P242" s="32"/>
      <c r="Q242" s="242"/>
      <c r="R242" s="32"/>
      <c r="S242" s="242"/>
      <c r="T242" s="32"/>
      <c r="U242" s="32"/>
      <c r="V242" s="32"/>
      <c r="W242" s="32"/>
      <c r="X242" s="32"/>
      <c r="Y242" s="32"/>
      <c r="Z242"/>
      <c r="AA242"/>
      <c r="AB242"/>
      <c r="AC242"/>
    </row>
    <row r="243" spans="3:29" x14ac:dyDescent="0.25">
      <c r="C243"/>
      <c r="D243"/>
      <c r="E243"/>
      <c r="F243"/>
      <c r="G243"/>
      <c r="H243"/>
      <c r="I243"/>
      <c r="J243"/>
      <c r="K243"/>
      <c r="L243"/>
      <c r="M243" s="32"/>
      <c r="N243" s="32"/>
      <c r="O243" s="242"/>
      <c r="P243" s="32"/>
      <c r="Q243" s="242"/>
      <c r="R243" s="32"/>
      <c r="S243" s="242"/>
      <c r="T243" s="32"/>
      <c r="U243" s="32"/>
      <c r="V243" s="32"/>
      <c r="W243" s="32"/>
      <c r="X243" s="32"/>
      <c r="Y243" s="32"/>
      <c r="Z243"/>
      <c r="AA243"/>
      <c r="AB243"/>
      <c r="AC243"/>
    </row>
    <row r="244" spans="3:29" x14ac:dyDescent="0.25">
      <c r="C244"/>
      <c r="D244"/>
      <c r="E244"/>
      <c r="F244"/>
      <c r="G244"/>
      <c r="H244"/>
      <c r="I244"/>
      <c r="J244"/>
      <c r="K244"/>
      <c r="L244"/>
      <c r="M244" s="32"/>
      <c r="N244" s="32"/>
      <c r="O244" s="242"/>
      <c r="P244" s="32"/>
      <c r="Q244" s="242"/>
      <c r="R244" s="32"/>
      <c r="S244" s="242"/>
      <c r="T244" s="32"/>
      <c r="U244" s="32"/>
      <c r="V244" s="32"/>
      <c r="W244" s="32"/>
      <c r="X244" s="32"/>
      <c r="Y244" s="32"/>
      <c r="Z244"/>
      <c r="AA244"/>
      <c r="AB244"/>
      <c r="AC244"/>
    </row>
    <row r="245" spans="3:29" x14ac:dyDescent="0.25">
      <c r="C245"/>
      <c r="D245"/>
      <c r="E245"/>
      <c r="F245"/>
      <c r="G245"/>
      <c r="H245"/>
      <c r="I245"/>
      <c r="J245"/>
      <c r="K245"/>
      <c r="L245"/>
      <c r="M245" s="32"/>
      <c r="N245" s="32"/>
      <c r="O245" s="242"/>
      <c r="P245" s="32"/>
      <c r="Q245" s="242"/>
      <c r="R245" s="32"/>
      <c r="S245" s="242"/>
      <c r="T245" s="32"/>
      <c r="U245" s="32"/>
      <c r="V245" s="32"/>
      <c r="W245" s="32"/>
      <c r="X245" s="32"/>
      <c r="Y245" s="32"/>
      <c r="Z245"/>
      <c r="AA245"/>
      <c r="AB245"/>
      <c r="AC245"/>
    </row>
    <row r="246" spans="3:29" x14ac:dyDescent="0.25">
      <c r="C246"/>
      <c r="D246"/>
      <c r="E246"/>
      <c r="F246"/>
      <c r="G246"/>
      <c r="H246"/>
      <c r="I246"/>
      <c r="J246"/>
      <c r="K246"/>
      <c r="L246"/>
      <c r="M246" s="32"/>
      <c r="N246" s="32"/>
      <c r="O246" s="242"/>
      <c r="P246" s="32"/>
      <c r="Q246" s="242"/>
      <c r="R246" s="32"/>
      <c r="S246" s="242"/>
      <c r="T246" s="32"/>
      <c r="U246" s="32"/>
      <c r="V246" s="32"/>
      <c r="W246" s="32"/>
      <c r="X246" s="32"/>
      <c r="Y246" s="32"/>
      <c r="Z246"/>
      <c r="AA246"/>
      <c r="AB246"/>
      <c r="AC246"/>
    </row>
    <row r="247" spans="3:29" x14ac:dyDescent="0.25">
      <c r="C247"/>
      <c r="D247"/>
      <c r="E247"/>
      <c r="F247"/>
      <c r="G247"/>
      <c r="H247"/>
      <c r="I247"/>
      <c r="J247"/>
      <c r="K247"/>
      <c r="L247"/>
      <c r="M247" s="32"/>
      <c r="N247" s="32"/>
      <c r="O247" s="242"/>
      <c r="P247" s="32"/>
      <c r="Q247" s="242"/>
      <c r="R247" s="32"/>
      <c r="S247" s="242"/>
      <c r="T247" s="32"/>
      <c r="U247" s="32"/>
      <c r="V247" s="32"/>
      <c r="W247" s="32"/>
      <c r="X247" s="32"/>
      <c r="Y247" s="32"/>
      <c r="Z247"/>
      <c r="AA247"/>
      <c r="AB247"/>
      <c r="AC247"/>
    </row>
    <row r="248" spans="3:29" x14ac:dyDescent="0.25">
      <c r="C248"/>
      <c r="D248"/>
      <c r="E248"/>
      <c r="F248"/>
      <c r="G248"/>
      <c r="H248"/>
      <c r="I248"/>
      <c r="J248"/>
      <c r="K248"/>
      <c r="L248"/>
      <c r="M248" s="32"/>
      <c r="N248" s="32"/>
      <c r="O248" s="242"/>
      <c r="P248" s="32"/>
      <c r="Q248" s="242"/>
      <c r="R248" s="32"/>
      <c r="S248" s="242"/>
      <c r="T248" s="32"/>
      <c r="U248" s="32"/>
      <c r="V248" s="32"/>
      <c r="W248" s="32"/>
      <c r="X248" s="32"/>
      <c r="Y248" s="32"/>
      <c r="Z248"/>
      <c r="AA248"/>
      <c r="AB248"/>
      <c r="AC248"/>
    </row>
    <row r="249" spans="3:29" x14ac:dyDescent="0.25">
      <c r="C249"/>
      <c r="D249"/>
      <c r="E249"/>
      <c r="F249"/>
      <c r="G249"/>
      <c r="H249"/>
      <c r="I249"/>
      <c r="J249"/>
      <c r="K249"/>
      <c r="L249"/>
      <c r="M249" s="32"/>
      <c r="N249" s="32"/>
      <c r="O249" s="242"/>
      <c r="P249" s="32"/>
      <c r="Q249" s="242"/>
      <c r="R249" s="32"/>
      <c r="S249" s="242"/>
      <c r="T249" s="32"/>
      <c r="U249" s="32"/>
      <c r="V249" s="32"/>
      <c r="W249" s="32"/>
      <c r="X249" s="32"/>
      <c r="Y249" s="32"/>
      <c r="Z249"/>
      <c r="AA249"/>
      <c r="AB249"/>
      <c r="AC249"/>
    </row>
    <row r="250" spans="3:29" x14ac:dyDescent="0.25">
      <c r="C250"/>
      <c r="D250"/>
      <c r="E250"/>
      <c r="F250"/>
      <c r="G250"/>
      <c r="H250"/>
      <c r="I250"/>
      <c r="J250"/>
      <c r="K250"/>
      <c r="L250"/>
      <c r="M250" s="32"/>
      <c r="N250" s="32"/>
      <c r="O250" s="242"/>
      <c r="P250" s="32"/>
      <c r="Q250" s="242"/>
      <c r="R250" s="32"/>
      <c r="S250" s="242"/>
      <c r="T250" s="32"/>
      <c r="U250" s="32"/>
      <c r="V250" s="32"/>
      <c r="W250" s="32"/>
      <c r="X250" s="32"/>
      <c r="Y250" s="32"/>
      <c r="Z250"/>
      <c r="AA250"/>
      <c r="AB250"/>
      <c r="AC250"/>
    </row>
    <row r="251" spans="3:29" x14ac:dyDescent="0.25">
      <c r="C251"/>
      <c r="D251"/>
      <c r="E251"/>
      <c r="F251"/>
      <c r="G251"/>
      <c r="H251"/>
      <c r="I251"/>
      <c r="J251"/>
      <c r="K251"/>
      <c r="L251"/>
      <c r="M251" s="32"/>
      <c r="N251" s="32"/>
      <c r="O251" s="242"/>
      <c r="P251" s="32"/>
      <c r="Q251" s="242"/>
      <c r="R251" s="32"/>
      <c r="S251" s="242"/>
      <c r="T251" s="32"/>
      <c r="U251" s="32"/>
      <c r="V251" s="32"/>
      <c r="W251" s="32"/>
      <c r="X251" s="32"/>
      <c r="Y251" s="32"/>
      <c r="Z251"/>
      <c r="AA251"/>
      <c r="AB251"/>
      <c r="AC251"/>
    </row>
    <row r="252" spans="3:29" x14ac:dyDescent="0.25">
      <c r="C252"/>
      <c r="D252"/>
      <c r="E252"/>
      <c r="F252"/>
      <c r="G252"/>
      <c r="H252"/>
      <c r="I252"/>
      <c r="J252"/>
      <c r="K252"/>
      <c r="L252"/>
      <c r="M252" s="32"/>
      <c r="N252" s="32"/>
      <c r="O252" s="242"/>
      <c r="P252" s="32"/>
      <c r="Q252" s="242"/>
      <c r="R252" s="32"/>
      <c r="S252" s="242"/>
      <c r="T252" s="32"/>
      <c r="U252" s="32"/>
      <c r="V252" s="32"/>
      <c r="W252" s="32"/>
      <c r="X252" s="32"/>
      <c r="Y252" s="32"/>
      <c r="Z252"/>
      <c r="AA252"/>
      <c r="AB252"/>
      <c r="AC252"/>
    </row>
    <row r="253" spans="3:29" x14ac:dyDescent="0.25">
      <c r="C253"/>
      <c r="D253"/>
      <c r="E253"/>
      <c r="F253"/>
      <c r="G253"/>
      <c r="H253"/>
      <c r="I253"/>
      <c r="J253"/>
      <c r="K253"/>
      <c r="L253"/>
      <c r="M253" s="32"/>
      <c r="N253" s="32"/>
      <c r="O253" s="242"/>
      <c r="P253" s="32"/>
      <c r="Q253" s="242"/>
      <c r="R253" s="32"/>
      <c r="S253" s="242"/>
      <c r="T253" s="32"/>
      <c r="U253" s="32"/>
      <c r="V253" s="32"/>
      <c r="W253" s="32"/>
      <c r="X253" s="32"/>
      <c r="Y253" s="32"/>
      <c r="Z253"/>
      <c r="AA253"/>
      <c r="AB253"/>
      <c r="AC253"/>
    </row>
    <row r="254" spans="3:29" x14ac:dyDescent="0.25">
      <c r="C254"/>
      <c r="D254"/>
      <c r="E254"/>
      <c r="F254"/>
      <c r="G254"/>
      <c r="H254"/>
      <c r="I254"/>
      <c r="J254"/>
      <c r="K254"/>
      <c r="L254"/>
      <c r="M254" s="32"/>
      <c r="N254" s="32"/>
      <c r="O254" s="242"/>
      <c r="P254" s="32"/>
      <c r="Q254" s="242"/>
      <c r="R254" s="32"/>
      <c r="S254" s="242"/>
      <c r="T254" s="32"/>
      <c r="U254" s="32"/>
      <c r="V254" s="32"/>
      <c r="W254" s="32"/>
      <c r="X254" s="32"/>
      <c r="Y254" s="32"/>
      <c r="Z254"/>
      <c r="AA254"/>
      <c r="AB254"/>
      <c r="AC254"/>
    </row>
    <row r="255" spans="3:29" x14ac:dyDescent="0.25">
      <c r="C255"/>
      <c r="D255"/>
      <c r="E255"/>
      <c r="F255"/>
      <c r="G255"/>
      <c r="H255"/>
      <c r="I255"/>
      <c r="J255"/>
      <c r="K255"/>
      <c r="L255"/>
      <c r="M255" s="32"/>
      <c r="N255" s="32"/>
      <c r="O255" s="242"/>
      <c r="P255" s="32"/>
      <c r="Q255" s="242"/>
      <c r="R255" s="32"/>
      <c r="S255" s="242"/>
      <c r="T255" s="32"/>
      <c r="U255" s="32"/>
      <c r="V255" s="32"/>
      <c r="W255" s="32"/>
      <c r="X255" s="32"/>
      <c r="Y255" s="32"/>
      <c r="Z255"/>
      <c r="AA255"/>
      <c r="AB255"/>
      <c r="AC255"/>
    </row>
    <row r="256" spans="3:29" x14ac:dyDescent="0.25">
      <c r="C256"/>
      <c r="D256"/>
      <c r="E256"/>
      <c r="F256"/>
      <c r="G256"/>
      <c r="H256"/>
      <c r="I256"/>
      <c r="J256"/>
      <c r="K256"/>
      <c r="L256"/>
      <c r="M256" s="32"/>
      <c r="N256" s="32"/>
      <c r="O256" s="242"/>
      <c r="P256" s="32"/>
      <c r="Q256" s="242"/>
      <c r="R256" s="32"/>
      <c r="S256" s="242"/>
      <c r="T256" s="32"/>
      <c r="U256" s="32"/>
      <c r="V256" s="32"/>
      <c r="W256" s="32"/>
      <c r="X256" s="32"/>
      <c r="Y256" s="32"/>
      <c r="Z256"/>
      <c r="AA256"/>
      <c r="AB256"/>
      <c r="AC256"/>
    </row>
    <row r="257" spans="3:29" x14ac:dyDescent="0.25">
      <c r="C257"/>
      <c r="D257"/>
      <c r="E257"/>
      <c r="F257"/>
      <c r="G257"/>
      <c r="H257"/>
      <c r="I257"/>
      <c r="J257"/>
      <c r="K257"/>
      <c r="L257"/>
      <c r="M257" s="32"/>
      <c r="N257" s="32"/>
      <c r="O257" s="242"/>
      <c r="P257" s="32"/>
      <c r="Q257" s="242"/>
      <c r="R257" s="32"/>
      <c r="S257" s="242"/>
      <c r="T257" s="32"/>
      <c r="U257" s="32"/>
      <c r="V257" s="32"/>
      <c r="W257" s="32"/>
      <c r="X257" s="32"/>
      <c r="Y257" s="32"/>
      <c r="Z257"/>
      <c r="AA257"/>
      <c r="AB257"/>
      <c r="AC257"/>
    </row>
    <row r="258" spans="3:29" x14ac:dyDescent="0.25">
      <c r="C258"/>
      <c r="D258"/>
      <c r="E258"/>
      <c r="F258"/>
      <c r="G258"/>
      <c r="H258"/>
      <c r="I258"/>
      <c r="J258"/>
      <c r="K258"/>
      <c r="L258"/>
      <c r="M258" s="32"/>
      <c r="N258" s="32"/>
      <c r="O258" s="242"/>
      <c r="P258" s="32"/>
      <c r="Q258" s="242"/>
      <c r="R258" s="32"/>
      <c r="S258" s="242"/>
      <c r="T258" s="32"/>
      <c r="U258" s="32"/>
      <c r="V258" s="32"/>
      <c r="W258" s="32"/>
      <c r="X258" s="32"/>
      <c r="Y258" s="32"/>
      <c r="Z258"/>
      <c r="AA258"/>
      <c r="AB258"/>
      <c r="AC258"/>
    </row>
    <row r="259" spans="3:29" x14ac:dyDescent="0.25">
      <c r="C259"/>
      <c r="D259"/>
      <c r="E259"/>
      <c r="F259"/>
      <c r="G259"/>
      <c r="H259"/>
      <c r="I259"/>
      <c r="J259"/>
      <c r="K259"/>
      <c r="L259"/>
      <c r="M259"/>
      <c r="N259"/>
      <c r="O259" s="261"/>
      <c r="P259"/>
      <c r="Q259" s="261"/>
      <c r="R259"/>
      <c r="S259" s="261"/>
      <c r="T259"/>
      <c r="U259"/>
      <c r="V259"/>
      <c r="W259"/>
      <c r="X259"/>
      <c r="Y259"/>
      <c r="Z259"/>
      <c r="AA259"/>
      <c r="AB259"/>
      <c r="AC259"/>
    </row>
    <row r="260" spans="3:29" x14ac:dyDescent="0.25">
      <c r="C260"/>
      <c r="D260"/>
      <c r="E260"/>
      <c r="F260"/>
      <c r="G260"/>
      <c r="H260"/>
      <c r="I260"/>
      <c r="J260"/>
      <c r="K260"/>
      <c r="L260"/>
      <c r="M260"/>
      <c r="N260"/>
      <c r="O260" s="261"/>
      <c r="P260"/>
      <c r="Q260" s="261"/>
      <c r="R260"/>
      <c r="S260" s="261"/>
      <c r="T260"/>
      <c r="U260"/>
      <c r="V260"/>
      <c r="W260"/>
      <c r="X260"/>
      <c r="Y260"/>
      <c r="Z260"/>
      <c r="AA260"/>
      <c r="AB260"/>
      <c r="AC260"/>
    </row>
    <row r="261" spans="3:29" x14ac:dyDescent="0.25">
      <c r="C261"/>
      <c r="D261"/>
      <c r="E261"/>
      <c r="F261"/>
      <c r="G261"/>
      <c r="H261"/>
      <c r="I261"/>
      <c r="J261"/>
      <c r="K261"/>
      <c r="L261"/>
      <c r="M261"/>
      <c r="N261"/>
      <c r="O261" s="261"/>
      <c r="P261"/>
      <c r="Q261" s="261"/>
      <c r="R261"/>
      <c r="S261" s="261"/>
      <c r="T261"/>
      <c r="U261"/>
      <c r="V261"/>
      <c r="W261"/>
      <c r="X261"/>
      <c r="Y261"/>
      <c r="Z261"/>
      <c r="AA261"/>
      <c r="AB261"/>
      <c r="AC261"/>
    </row>
    <row r="262" spans="3:29" x14ac:dyDescent="0.25">
      <c r="C262"/>
      <c r="D262"/>
      <c r="E262"/>
      <c r="F262"/>
      <c r="G262"/>
      <c r="H262"/>
      <c r="I262"/>
      <c r="J262"/>
      <c r="K262"/>
      <c r="L262"/>
      <c r="M262"/>
      <c r="N262"/>
      <c r="O262" s="261"/>
      <c r="P262"/>
      <c r="Q262" s="261"/>
      <c r="R262"/>
      <c r="S262" s="261"/>
      <c r="T262"/>
      <c r="U262"/>
      <c r="V262"/>
      <c r="W262"/>
      <c r="X262"/>
      <c r="Y262"/>
      <c r="Z262"/>
      <c r="AA262"/>
      <c r="AB262"/>
      <c r="AC262"/>
    </row>
    <row r="263" spans="3:29" x14ac:dyDescent="0.25">
      <c r="C263"/>
      <c r="D263"/>
      <c r="E263"/>
      <c r="F263"/>
      <c r="G263"/>
      <c r="H263"/>
      <c r="I263"/>
      <c r="J263"/>
      <c r="K263"/>
      <c r="L263"/>
      <c r="M263"/>
      <c r="N263"/>
      <c r="O263" s="261"/>
      <c r="P263"/>
      <c r="Q263" s="261"/>
      <c r="R263"/>
      <c r="S263" s="261"/>
      <c r="T263"/>
      <c r="U263"/>
      <c r="V263"/>
      <c r="W263"/>
      <c r="X263"/>
      <c r="Y263"/>
      <c r="Z263"/>
      <c r="AA263"/>
      <c r="AB263"/>
      <c r="AC263"/>
    </row>
    <row r="264" spans="3:29" x14ac:dyDescent="0.25">
      <c r="C264"/>
      <c r="D264"/>
      <c r="E264"/>
      <c r="F264"/>
      <c r="G264"/>
      <c r="H264"/>
      <c r="I264"/>
      <c r="J264"/>
      <c r="K264"/>
      <c r="L264"/>
      <c r="M264"/>
      <c r="N264"/>
      <c r="O264" s="261"/>
      <c r="P264"/>
      <c r="Q264" s="261"/>
      <c r="R264"/>
      <c r="S264" s="261"/>
      <c r="T264"/>
      <c r="U264"/>
      <c r="V264"/>
      <c r="W264"/>
      <c r="X264"/>
      <c r="Y264"/>
      <c r="Z264"/>
      <c r="AA264"/>
      <c r="AB264"/>
      <c r="AC264"/>
    </row>
    <row r="265" spans="3:29" x14ac:dyDescent="0.25">
      <c r="C265"/>
      <c r="D265"/>
      <c r="E265"/>
      <c r="F265"/>
      <c r="G265"/>
      <c r="H265"/>
      <c r="I265"/>
      <c r="J265"/>
      <c r="K265"/>
      <c r="L265"/>
      <c r="M265"/>
      <c r="N265"/>
      <c r="O265" s="261"/>
      <c r="P265"/>
      <c r="Q265" s="261"/>
      <c r="R265"/>
      <c r="S265" s="261"/>
      <c r="T265"/>
      <c r="U265"/>
      <c r="V265"/>
      <c r="W265"/>
      <c r="X265"/>
      <c r="Y265"/>
      <c r="Z265"/>
      <c r="AA265"/>
      <c r="AB265"/>
      <c r="AC265"/>
    </row>
    <row r="266" spans="3:29" x14ac:dyDescent="0.25">
      <c r="C266"/>
      <c r="D266"/>
      <c r="E266"/>
      <c r="F266"/>
      <c r="G266"/>
      <c r="H266"/>
      <c r="I266"/>
      <c r="J266"/>
      <c r="K266"/>
      <c r="L266"/>
      <c r="M266"/>
      <c r="N266"/>
      <c r="O266" s="261"/>
      <c r="P266"/>
      <c r="Q266" s="261"/>
      <c r="R266"/>
      <c r="S266" s="261"/>
      <c r="T266"/>
      <c r="U266"/>
      <c r="V266"/>
      <c r="W266"/>
      <c r="X266"/>
      <c r="Y266"/>
      <c r="Z266"/>
      <c r="AA266"/>
      <c r="AB266"/>
      <c r="AC266"/>
    </row>
    <row r="267" spans="3:29" x14ac:dyDescent="0.25">
      <c r="C267"/>
      <c r="D267"/>
      <c r="E267"/>
      <c r="F267"/>
      <c r="G267"/>
      <c r="H267"/>
      <c r="I267"/>
      <c r="J267"/>
      <c r="K267"/>
      <c r="L267"/>
      <c r="M267"/>
      <c r="N267"/>
      <c r="O267" s="261"/>
      <c r="P267"/>
      <c r="Q267" s="261"/>
      <c r="R267"/>
      <c r="S267" s="261"/>
      <c r="T267"/>
      <c r="U267"/>
      <c r="V267"/>
      <c r="W267"/>
      <c r="X267"/>
      <c r="Y267"/>
      <c r="Z267"/>
      <c r="AA267"/>
      <c r="AB267"/>
      <c r="AC267"/>
    </row>
    <row r="268" spans="3:29" x14ac:dyDescent="0.25">
      <c r="C268"/>
      <c r="D268"/>
      <c r="E268"/>
      <c r="F268"/>
      <c r="G268"/>
      <c r="H268"/>
      <c r="I268"/>
      <c r="J268"/>
      <c r="K268"/>
      <c r="L268"/>
      <c r="M268"/>
      <c r="N268"/>
      <c r="O268" s="261"/>
      <c r="P268"/>
      <c r="Q268" s="261"/>
      <c r="R268"/>
      <c r="S268" s="261"/>
      <c r="T268"/>
      <c r="U268"/>
      <c r="V268"/>
      <c r="W268"/>
      <c r="X268"/>
      <c r="Y268"/>
      <c r="Z268"/>
      <c r="AA268"/>
      <c r="AB268"/>
      <c r="AC268"/>
    </row>
    <row r="269" spans="3:29" x14ac:dyDescent="0.25">
      <c r="C269"/>
      <c r="D269"/>
      <c r="E269"/>
      <c r="F269"/>
      <c r="G269"/>
      <c r="H269"/>
      <c r="I269"/>
      <c r="J269"/>
      <c r="K269"/>
      <c r="L269"/>
      <c r="M269"/>
      <c r="N269"/>
      <c r="O269" s="261"/>
      <c r="P269"/>
      <c r="Q269" s="261"/>
      <c r="R269"/>
      <c r="S269" s="261"/>
      <c r="T269"/>
      <c r="U269"/>
      <c r="V269"/>
      <c r="W269"/>
      <c r="X269"/>
      <c r="Y269"/>
      <c r="Z269"/>
      <c r="AA269"/>
      <c r="AB269"/>
      <c r="AC269"/>
    </row>
    <row r="270" spans="3:29" x14ac:dyDescent="0.25">
      <c r="C270"/>
      <c r="D270"/>
      <c r="E270"/>
      <c r="F270"/>
      <c r="G270"/>
      <c r="H270"/>
      <c r="I270"/>
      <c r="J270"/>
      <c r="K270"/>
      <c r="L270"/>
      <c r="M270"/>
      <c r="N270"/>
      <c r="O270" s="261"/>
      <c r="P270"/>
      <c r="Q270" s="261"/>
      <c r="R270"/>
      <c r="S270" s="261"/>
      <c r="T270"/>
      <c r="U270"/>
      <c r="V270"/>
      <c r="W270"/>
      <c r="X270"/>
      <c r="Y270"/>
      <c r="Z270"/>
      <c r="AA270"/>
      <c r="AB270"/>
      <c r="AC270"/>
    </row>
    <row r="271" spans="3:29" x14ac:dyDescent="0.25">
      <c r="C271"/>
      <c r="D271"/>
      <c r="E271"/>
      <c r="F271"/>
      <c r="G271"/>
      <c r="H271"/>
      <c r="I271"/>
      <c r="J271"/>
      <c r="K271"/>
      <c r="L271"/>
      <c r="M271"/>
      <c r="N271"/>
      <c r="O271" s="261"/>
      <c r="P271"/>
      <c r="Q271" s="261"/>
      <c r="R271"/>
      <c r="S271" s="261"/>
      <c r="T271"/>
      <c r="U271"/>
      <c r="V271"/>
      <c r="W271"/>
      <c r="X271"/>
      <c r="Y271"/>
      <c r="Z271"/>
      <c r="AA271"/>
      <c r="AB271"/>
      <c r="AC271"/>
    </row>
    <row r="272" spans="3:29" x14ac:dyDescent="0.25">
      <c r="C272"/>
      <c r="D272"/>
      <c r="E272"/>
      <c r="F272"/>
      <c r="G272"/>
      <c r="H272"/>
      <c r="I272"/>
      <c r="J272"/>
      <c r="K272"/>
      <c r="L272"/>
      <c r="M272"/>
      <c r="N272"/>
      <c r="O272" s="261"/>
      <c r="P272"/>
      <c r="Q272" s="261"/>
      <c r="R272"/>
      <c r="S272" s="261"/>
      <c r="T272"/>
      <c r="U272"/>
      <c r="V272"/>
      <c r="W272"/>
      <c r="X272"/>
      <c r="Y272"/>
      <c r="Z272"/>
      <c r="AA272"/>
      <c r="AB272"/>
      <c r="AC272"/>
    </row>
    <row r="273" spans="3:29" x14ac:dyDescent="0.25">
      <c r="C273"/>
      <c r="D273"/>
      <c r="E273"/>
      <c r="F273"/>
      <c r="G273"/>
      <c r="H273"/>
      <c r="I273"/>
      <c r="J273"/>
      <c r="K273"/>
      <c r="L273"/>
      <c r="M273"/>
      <c r="N273"/>
      <c r="O273" s="261"/>
      <c r="P273"/>
      <c r="Q273" s="261"/>
      <c r="R273"/>
      <c r="S273" s="261"/>
      <c r="T273"/>
      <c r="U273"/>
      <c r="V273"/>
      <c r="W273"/>
      <c r="X273"/>
      <c r="Y273"/>
      <c r="Z273"/>
      <c r="AA273"/>
      <c r="AB273"/>
      <c r="AC273"/>
    </row>
    <row r="274" spans="3:29" x14ac:dyDescent="0.25">
      <c r="C274"/>
      <c r="D274"/>
      <c r="E274"/>
      <c r="F274"/>
      <c r="G274"/>
      <c r="H274"/>
      <c r="I274"/>
      <c r="J274"/>
      <c r="K274"/>
      <c r="L274"/>
      <c r="M274"/>
      <c r="N274"/>
      <c r="O274" s="261"/>
      <c r="P274"/>
      <c r="Q274" s="261"/>
      <c r="R274"/>
      <c r="S274" s="261"/>
      <c r="T274"/>
      <c r="U274"/>
      <c r="V274"/>
      <c r="W274"/>
      <c r="X274"/>
      <c r="Y274"/>
      <c r="Z274"/>
      <c r="AA274"/>
      <c r="AB274"/>
      <c r="AC274"/>
    </row>
    <row r="275" spans="3:29" x14ac:dyDescent="0.25">
      <c r="C275"/>
      <c r="D275"/>
      <c r="E275"/>
      <c r="F275"/>
      <c r="G275"/>
      <c r="H275"/>
      <c r="I275"/>
      <c r="J275"/>
      <c r="K275"/>
      <c r="L275"/>
      <c r="M275"/>
      <c r="N275"/>
      <c r="O275" s="261"/>
      <c r="P275"/>
      <c r="Q275" s="261"/>
      <c r="R275"/>
      <c r="S275" s="261"/>
      <c r="T275"/>
      <c r="U275"/>
      <c r="V275"/>
      <c r="W275"/>
      <c r="X275"/>
      <c r="Y275"/>
      <c r="Z275"/>
      <c r="AA275"/>
      <c r="AB275"/>
      <c r="AC275"/>
    </row>
    <row r="276" spans="3:29" x14ac:dyDescent="0.25">
      <c r="C276"/>
      <c r="D276"/>
      <c r="E276"/>
      <c r="F276"/>
      <c r="G276"/>
      <c r="H276"/>
      <c r="I276"/>
      <c r="J276"/>
      <c r="K276"/>
      <c r="L276"/>
      <c r="M276"/>
      <c r="N276"/>
      <c r="O276" s="261"/>
      <c r="P276"/>
      <c r="Q276" s="261"/>
      <c r="R276"/>
      <c r="S276" s="261"/>
      <c r="T276"/>
      <c r="U276"/>
      <c r="V276"/>
      <c r="W276"/>
      <c r="X276"/>
      <c r="Y276"/>
      <c r="Z276"/>
      <c r="AA276"/>
      <c r="AB276"/>
      <c r="AC276"/>
    </row>
    <row r="277" spans="3:29" x14ac:dyDescent="0.25">
      <c r="C277"/>
      <c r="D277"/>
      <c r="E277"/>
      <c r="F277"/>
      <c r="G277"/>
      <c r="H277"/>
      <c r="I277"/>
      <c r="J277"/>
      <c r="K277"/>
      <c r="L277"/>
      <c r="M277"/>
      <c r="N277"/>
      <c r="O277" s="261"/>
      <c r="P277"/>
      <c r="Q277" s="261"/>
      <c r="R277"/>
      <c r="S277" s="261"/>
      <c r="T277"/>
      <c r="U277"/>
      <c r="V277"/>
      <c r="W277"/>
      <c r="X277"/>
      <c r="Y277"/>
      <c r="Z277"/>
      <c r="AA277"/>
      <c r="AB277"/>
      <c r="AC277"/>
    </row>
    <row r="278" spans="3:29" x14ac:dyDescent="0.25">
      <c r="C278"/>
      <c r="D278"/>
      <c r="E278"/>
      <c r="F278"/>
      <c r="G278"/>
      <c r="H278"/>
      <c r="I278"/>
      <c r="J278"/>
      <c r="K278"/>
      <c r="L278"/>
      <c r="M278"/>
      <c r="N278"/>
      <c r="O278" s="261"/>
      <c r="P278"/>
      <c r="Q278" s="261"/>
      <c r="R278"/>
      <c r="S278" s="261"/>
      <c r="T278"/>
      <c r="U278"/>
      <c r="V278"/>
      <c r="W278"/>
      <c r="X278"/>
      <c r="Y278"/>
      <c r="Z278"/>
      <c r="AA278"/>
      <c r="AB278"/>
      <c r="AC278"/>
    </row>
    <row r="279" spans="3:29" x14ac:dyDescent="0.25">
      <c r="C279"/>
      <c r="D279"/>
      <c r="E279"/>
      <c r="F279"/>
      <c r="G279"/>
      <c r="H279"/>
      <c r="I279"/>
      <c r="J279"/>
      <c r="K279"/>
      <c r="L279"/>
      <c r="M279"/>
      <c r="N279"/>
      <c r="O279" s="261"/>
      <c r="P279"/>
      <c r="Q279" s="261"/>
      <c r="R279"/>
      <c r="S279" s="261"/>
      <c r="T279"/>
      <c r="U279"/>
      <c r="V279"/>
      <c r="W279"/>
      <c r="X279"/>
      <c r="Y279"/>
      <c r="Z279"/>
      <c r="AA279"/>
      <c r="AB279"/>
      <c r="AC279"/>
    </row>
    <row r="280" spans="3:29" x14ac:dyDescent="0.25">
      <c r="C280"/>
      <c r="D280"/>
      <c r="E280"/>
      <c r="F280"/>
      <c r="G280"/>
      <c r="H280"/>
      <c r="I280"/>
      <c r="J280"/>
      <c r="K280"/>
      <c r="L280"/>
      <c r="M280"/>
      <c r="N280"/>
      <c r="O280" s="261"/>
      <c r="P280"/>
      <c r="Q280" s="261"/>
      <c r="R280"/>
      <c r="S280" s="261"/>
      <c r="T280"/>
      <c r="U280"/>
      <c r="V280"/>
      <c r="W280"/>
      <c r="X280"/>
      <c r="Y280"/>
      <c r="Z280"/>
      <c r="AA280"/>
      <c r="AB280"/>
      <c r="AC280"/>
    </row>
    <row r="281" spans="3:29" x14ac:dyDescent="0.25">
      <c r="C281"/>
      <c r="D281"/>
      <c r="E281"/>
      <c r="F281"/>
      <c r="G281"/>
      <c r="H281"/>
      <c r="I281"/>
      <c r="J281"/>
      <c r="K281"/>
      <c r="L281"/>
      <c r="M281"/>
      <c r="N281"/>
      <c r="O281" s="261"/>
      <c r="P281"/>
      <c r="Q281" s="261"/>
      <c r="R281"/>
      <c r="S281" s="261"/>
      <c r="T281"/>
      <c r="U281"/>
      <c r="V281"/>
      <c r="W281"/>
      <c r="X281"/>
      <c r="Y281"/>
      <c r="Z281"/>
      <c r="AA281"/>
      <c r="AB281"/>
      <c r="AC281"/>
    </row>
    <row r="282" spans="3:29" x14ac:dyDescent="0.25">
      <c r="C282"/>
      <c r="D282"/>
      <c r="E282"/>
      <c r="F282"/>
      <c r="G282"/>
      <c r="H282"/>
      <c r="I282"/>
      <c r="J282"/>
      <c r="K282"/>
      <c r="L282"/>
      <c r="M282"/>
      <c r="N282"/>
      <c r="O282" s="261"/>
      <c r="P282"/>
      <c r="Q282" s="261"/>
      <c r="R282"/>
      <c r="S282" s="261"/>
      <c r="T282"/>
      <c r="U282"/>
      <c r="V282"/>
      <c r="W282"/>
      <c r="X282"/>
      <c r="Y282"/>
      <c r="Z282"/>
      <c r="AA282"/>
      <c r="AB282"/>
      <c r="AC282"/>
    </row>
    <row r="283" spans="3:29" x14ac:dyDescent="0.25">
      <c r="C283"/>
      <c r="D283"/>
      <c r="E283"/>
      <c r="F283"/>
      <c r="G283"/>
      <c r="H283"/>
      <c r="I283"/>
      <c r="J283"/>
      <c r="K283"/>
      <c r="L283"/>
      <c r="M283"/>
      <c r="N283"/>
      <c r="O283" s="261"/>
      <c r="P283"/>
      <c r="Q283" s="261"/>
      <c r="R283"/>
      <c r="S283" s="261"/>
      <c r="T283"/>
      <c r="U283"/>
      <c r="V283"/>
      <c r="W283"/>
      <c r="X283"/>
      <c r="Y283"/>
      <c r="Z283"/>
      <c r="AA283"/>
      <c r="AB283"/>
      <c r="AC283"/>
    </row>
    <row r="284" spans="3:29" x14ac:dyDescent="0.25">
      <c r="C284"/>
      <c r="D284"/>
      <c r="E284"/>
      <c r="F284"/>
      <c r="G284"/>
      <c r="H284"/>
      <c r="I284"/>
      <c r="J284"/>
      <c r="K284"/>
      <c r="L284"/>
      <c r="M284"/>
      <c r="N284"/>
      <c r="O284" s="261"/>
      <c r="P284"/>
      <c r="Q284" s="261"/>
      <c r="R284"/>
      <c r="S284" s="261"/>
      <c r="T284"/>
      <c r="U284"/>
      <c r="V284"/>
      <c r="W284"/>
      <c r="X284"/>
      <c r="Y284"/>
      <c r="Z284"/>
      <c r="AA284"/>
      <c r="AB284"/>
      <c r="AC284"/>
    </row>
    <row r="285" spans="3:29" x14ac:dyDescent="0.25">
      <c r="C285"/>
      <c r="D285"/>
      <c r="E285"/>
      <c r="F285"/>
      <c r="G285"/>
      <c r="H285"/>
      <c r="I285"/>
      <c r="J285"/>
      <c r="K285"/>
      <c r="L285"/>
      <c r="M285"/>
      <c r="N285"/>
      <c r="O285" s="261"/>
      <c r="P285"/>
      <c r="Q285" s="261"/>
      <c r="R285"/>
      <c r="S285" s="261"/>
      <c r="T285"/>
      <c r="U285"/>
      <c r="V285"/>
      <c r="W285"/>
      <c r="X285"/>
      <c r="Y285"/>
      <c r="Z285"/>
      <c r="AA285"/>
      <c r="AB285"/>
      <c r="AC285"/>
    </row>
    <row r="286" spans="3:29" x14ac:dyDescent="0.25">
      <c r="C286"/>
      <c r="D286"/>
      <c r="E286"/>
      <c r="F286"/>
      <c r="G286"/>
      <c r="H286"/>
      <c r="I286"/>
      <c r="J286"/>
      <c r="K286"/>
      <c r="L286"/>
      <c r="M286"/>
      <c r="N286"/>
      <c r="O286" s="261"/>
      <c r="P286"/>
      <c r="Q286" s="261"/>
      <c r="R286"/>
      <c r="S286" s="261"/>
      <c r="T286"/>
      <c r="U286"/>
      <c r="V286"/>
      <c r="W286"/>
      <c r="X286"/>
      <c r="Y286"/>
      <c r="Z286"/>
      <c r="AA286"/>
      <c r="AB286"/>
      <c r="AC286"/>
    </row>
    <row r="287" spans="3:29" x14ac:dyDescent="0.25">
      <c r="C287"/>
      <c r="D287"/>
      <c r="E287"/>
      <c r="F287"/>
      <c r="G287"/>
      <c r="H287"/>
      <c r="I287"/>
      <c r="J287"/>
      <c r="K287"/>
      <c r="L287"/>
      <c r="M287"/>
      <c r="N287"/>
      <c r="O287" s="261"/>
      <c r="P287"/>
      <c r="Q287" s="261"/>
      <c r="R287"/>
      <c r="S287" s="261"/>
      <c r="T287"/>
      <c r="U287"/>
      <c r="V287"/>
      <c r="W287"/>
      <c r="X287"/>
      <c r="Y287"/>
      <c r="Z287"/>
      <c r="AA287"/>
      <c r="AB287"/>
      <c r="AC287"/>
    </row>
    <row r="288" spans="3:29" x14ac:dyDescent="0.25">
      <c r="C288"/>
      <c r="D288"/>
      <c r="E288"/>
      <c r="F288"/>
      <c r="G288"/>
      <c r="H288"/>
      <c r="I288"/>
      <c r="J288"/>
      <c r="K288"/>
      <c r="L288"/>
      <c r="M288"/>
      <c r="N288"/>
      <c r="O288" s="261"/>
      <c r="P288"/>
      <c r="Q288" s="261"/>
      <c r="R288"/>
      <c r="S288" s="261"/>
      <c r="T288"/>
      <c r="U288"/>
      <c r="V288"/>
      <c r="W288"/>
      <c r="X288"/>
      <c r="Y288"/>
      <c r="Z288"/>
      <c r="AA288"/>
      <c r="AB288"/>
      <c r="AC288"/>
    </row>
    <row r="289" spans="3:29" x14ac:dyDescent="0.25">
      <c r="C289"/>
      <c r="D289"/>
      <c r="E289"/>
      <c r="F289"/>
      <c r="G289"/>
      <c r="H289"/>
      <c r="I289"/>
      <c r="J289"/>
      <c r="K289"/>
      <c r="L289"/>
      <c r="M289"/>
      <c r="N289"/>
      <c r="O289" s="261"/>
      <c r="P289"/>
      <c r="Q289" s="261"/>
      <c r="R289"/>
      <c r="S289" s="261"/>
      <c r="T289"/>
      <c r="U289"/>
      <c r="V289"/>
      <c r="W289"/>
      <c r="X289"/>
      <c r="Y289"/>
      <c r="Z289"/>
      <c r="AA289"/>
      <c r="AB289"/>
      <c r="AC289"/>
    </row>
    <row r="290" spans="3:29" x14ac:dyDescent="0.25">
      <c r="W290" s="262"/>
      <c r="X290" s="262"/>
    </row>
    <row r="291" spans="3:29" x14ac:dyDescent="0.25">
      <c r="W291" s="262"/>
      <c r="X291" s="262"/>
    </row>
    <row r="292" spans="3:29" x14ac:dyDescent="0.25">
      <c r="W292" s="262"/>
      <c r="X292" s="262"/>
    </row>
    <row r="293" spans="3:29" x14ac:dyDescent="0.25">
      <c r="W293" s="262"/>
      <c r="X293" s="262"/>
    </row>
  </sheetData>
  <mergeCells count="24">
    <mergeCell ref="Y4:AB4"/>
    <mergeCell ref="C5:D5"/>
    <mergeCell ref="E5:F5"/>
    <mergeCell ref="Y5:Z6"/>
    <mergeCell ref="AA5:AB6"/>
    <mergeCell ref="C6:D6"/>
    <mergeCell ref="E6:F6"/>
    <mergeCell ref="O4:T5"/>
    <mergeCell ref="O6:P6"/>
    <mergeCell ref="Q6:R6"/>
    <mergeCell ref="S6:T6"/>
    <mergeCell ref="W6:X6"/>
    <mergeCell ref="U4:U5"/>
    <mergeCell ref="V4:V5"/>
    <mergeCell ref="W4:X5"/>
    <mergeCell ref="B4:B6"/>
    <mergeCell ref="C4:F4"/>
    <mergeCell ref="G4:J5"/>
    <mergeCell ref="K4:L5"/>
    <mergeCell ref="M4:N5"/>
    <mergeCell ref="G6:H6"/>
    <mergeCell ref="I6:J6"/>
    <mergeCell ref="K6:L6"/>
    <mergeCell ref="M6:N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SUMMARY</vt:lpstr>
      <vt:lpstr>Country list</vt:lpstr>
      <vt:lpstr>Basic indicators</vt:lpstr>
      <vt:lpstr>Nutrition</vt:lpstr>
      <vt:lpstr>Health</vt:lpstr>
      <vt:lpstr>HIV_AIDS</vt:lpstr>
      <vt:lpstr>Education</vt:lpstr>
      <vt:lpstr>Demographic_indicators</vt:lpstr>
      <vt:lpstr>Economic_indicators</vt:lpstr>
      <vt:lpstr>Women</vt:lpstr>
      <vt:lpstr>Child_protection</vt:lpstr>
      <vt:lpstr>The_Rate_of_progress</vt:lpstr>
      <vt:lpstr>Adolescents</vt:lpstr>
      <vt:lpstr>Disparities_by_residence</vt:lpstr>
      <vt:lpstr>Disparitier_by_houshold_wealth</vt:lpstr>
      <vt:lpstr>Early_Childhood_Development</vt:lpstr>
      <vt:lpstr>CountryNames</vt:lpstr>
      <vt:lpstr>'Basic indicators'!Print_Area</vt:lpstr>
      <vt:lpstr>'Basic indicators'!Print_Titles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Murray</dc:creator>
  <cp:lastModifiedBy>Karoline Hassfurter</cp:lastModifiedBy>
  <dcterms:created xsi:type="dcterms:W3CDTF">2014-10-31T16:28:28Z</dcterms:created>
  <dcterms:modified xsi:type="dcterms:W3CDTF">2015-02-05T22:28:59Z</dcterms:modified>
</cp:coreProperties>
</file>